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ry\Kingdom Come Deliverance\Mods\my_mod\"/>
    </mc:Choice>
  </mc:AlternateContent>
  <xr:revisionPtr revIDLastSave="0" documentId="13_ncr:1_{D9053E24-7721-49D5-979B-DC8217870815}" xr6:coauthVersionLast="46" xr6:coauthVersionMax="46" xr10:uidLastSave="{00000000-0000-0000-0000-000000000000}"/>
  <bookViews>
    <workbookView xWindow="-120" yWindow="-120" windowWidth="29040" windowHeight="17640" activeTab="2" xr2:uid="{00000000-000D-0000-FFFF-FFFF00000000}"/>
  </bookViews>
  <sheets>
    <sheet name="main" sheetId="1" r:id="rId1"/>
    <sheet name="localized" sheetId="10" r:id="rId2"/>
    <sheet name="ITEM" sheetId="9" r:id="rId3"/>
    <sheet name="ITEM opis" sheetId="12" r:id="rId4"/>
    <sheet name="Sheet1" sheetId="11" r:id="rId5"/>
    <sheet name="food.xml" sheetId="2" r:id="rId6"/>
    <sheet name="inventory_preset2item.xml" sheetId="3" r:id="rId7"/>
    <sheet name="buff.xml" sheetId="4" r:id="rId8"/>
    <sheet name="rpg_movement_type.xml" sheetId="5" r:id="rId9"/>
    <sheet name="armor.xml" sheetId="6" r:id="rId10"/>
    <sheet name="melee_weapon.xml" sheetId="7" r:id="rId11"/>
    <sheet name="pickableI_items.xml" sheetId="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09" i="9" l="1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08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863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34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772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55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2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02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681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63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31" i="9"/>
  <c r="I626" i="9"/>
  <c r="I627" i="9"/>
  <c r="I628" i="9"/>
  <c r="I629" i="9"/>
  <c r="I62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575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21" i="9"/>
  <c r="I111" i="9"/>
  <c r="I112" i="9"/>
  <c r="I113" i="9"/>
  <c r="I114" i="9"/>
  <c r="I115" i="9"/>
  <c r="I116" i="9"/>
  <c r="I117" i="9"/>
  <c r="I118" i="9"/>
  <c r="I119" i="9"/>
  <c r="I120" i="9"/>
  <c r="I121" i="9"/>
  <c r="I110" i="9"/>
  <c r="I1036" i="9"/>
  <c r="I1028" i="9"/>
  <c r="I1029" i="9"/>
  <c r="I1030" i="9"/>
  <c r="I1031" i="9"/>
  <c r="I1032" i="9"/>
  <c r="I1033" i="9"/>
  <c r="I1034" i="9"/>
  <c r="I1027" i="9"/>
  <c r="AA418" i="9"/>
  <c r="AA417" i="9"/>
  <c r="AA415" i="9"/>
  <c r="AA407" i="9"/>
  <c r="AA408" i="9"/>
  <c r="AA409" i="9"/>
  <c r="AA410" i="9"/>
  <c r="AA411" i="9"/>
  <c r="AA412" i="9"/>
  <c r="AA413" i="9"/>
  <c r="AA406" i="9"/>
  <c r="AA313" i="9"/>
  <c r="AA314" i="9"/>
  <c r="AA315" i="9"/>
  <c r="AA316" i="9"/>
  <c r="AA317" i="9"/>
  <c r="AA318" i="9"/>
  <c r="AA319" i="9"/>
  <c r="AA320" i="9"/>
  <c r="AA321" i="9"/>
  <c r="AA322" i="9"/>
  <c r="AA323" i="9"/>
  <c r="AA324" i="9"/>
  <c r="AA325" i="9"/>
  <c r="AA326" i="9"/>
  <c r="AA327" i="9"/>
  <c r="AA328" i="9"/>
  <c r="AA329" i="9"/>
  <c r="AA330" i="9"/>
  <c r="AA331" i="9"/>
  <c r="AA332" i="9"/>
  <c r="AA333" i="9"/>
  <c r="AA334" i="9"/>
  <c r="AA335" i="9"/>
  <c r="AA336" i="9"/>
  <c r="AA337" i="9"/>
  <c r="AA338" i="9"/>
  <c r="AA339" i="9"/>
  <c r="AA340" i="9"/>
  <c r="AA341" i="9"/>
  <c r="AA342" i="9"/>
  <c r="AA343" i="9"/>
  <c r="AA344" i="9"/>
  <c r="AA345" i="9"/>
  <c r="AA346" i="9"/>
  <c r="AA347" i="9"/>
  <c r="AA348" i="9"/>
  <c r="AA349" i="9"/>
  <c r="AA350" i="9"/>
  <c r="AA351" i="9"/>
  <c r="AA352" i="9"/>
  <c r="AA353" i="9"/>
  <c r="AA354" i="9"/>
  <c r="AA355" i="9"/>
  <c r="AA356" i="9"/>
  <c r="AA357" i="9"/>
  <c r="AA358" i="9"/>
  <c r="AA359" i="9"/>
  <c r="AA360" i="9"/>
  <c r="AA361" i="9"/>
  <c r="AA362" i="9"/>
  <c r="AA363" i="9"/>
  <c r="AA364" i="9"/>
  <c r="AA365" i="9"/>
  <c r="AA366" i="9"/>
  <c r="AA367" i="9"/>
  <c r="AA368" i="9"/>
  <c r="AA369" i="9"/>
  <c r="AA370" i="9"/>
  <c r="AA371" i="9"/>
  <c r="AA372" i="9"/>
  <c r="AA373" i="9"/>
  <c r="AA374" i="9"/>
  <c r="AA375" i="9"/>
  <c r="AA376" i="9"/>
  <c r="AA377" i="9"/>
  <c r="AA378" i="9"/>
  <c r="AA379" i="9"/>
  <c r="AA380" i="9"/>
  <c r="AA381" i="9"/>
  <c r="AA382" i="9"/>
  <c r="AA383" i="9"/>
  <c r="AA384" i="9"/>
  <c r="AA385" i="9"/>
  <c r="AA386" i="9"/>
  <c r="AA387" i="9"/>
  <c r="AA388" i="9"/>
  <c r="AA389" i="9"/>
  <c r="AA390" i="9"/>
  <c r="AA391" i="9"/>
  <c r="AA392" i="9"/>
  <c r="AA393" i="9"/>
  <c r="AA394" i="9"/>
  <c r="AA395" i="9"/>
  <c r="AA396" i="9"/>
  <c r="AA397" i="9"/>
  <c r="AA398" i="9"/>
  <c r="AA399" i="9"/>
  <c r="AA400" i="9"/>
  <c r="AA401" i="9"/>
  <c r="AA402" i="9"/>
  <c r="AA403" i="9"/>
  <c r="AA404" i="9"/>
  <c r="AA312" i="9"/>
  <c r="AA305" i="9"/>
  <c r="AA306" i="9"/>
  <c r="AA307" i="9"/>
  <c r="AA308" i="9"/>
  <c r="AA309" i="9"/>
  <c r="AA310" i="9"/>
  <c r="AA304" i="9"/>
  <c r="AA254" i="9"/>
  <c r="AA255" i="9"/>
  <c r="AA256" i="9"/>
  <c r="AA257" i="9"/>
  <c r="AA258" i="9"/>
  <c r="AA259" i="9"/>
  <c r="AA260" i="9"/>
  <c r="AA261" i="9"/>
  <c r="AA262" i="9"/>
  <c r="AA263" i="9"/>
  <c r="AA264" i="9"/>
  <c r="AA265" i="9"/>
  <c r="AA266" i="9"/>
  <c r="AA267" i="9"/>
  <c r="AA268" i="9"/>
  <c r="AA269" i="9"/>
  <c r="AA270" i="9"/>
  <c r="AA271" i="9"/>
  <c r="AA272" i="9"/>
  <c r="AA273" i="9"/>
  <c r="AA274" i="9"/>
  <c r="AA275" i="9"/>
  <c r="AA276" i="9"/>
  <c r="AA277" i="9"/>
  <c r="AA278" i="9"/>
  <c r="AA279" i="9"/>
  <c r="AA280" i="9"/>
  <c r="AA281" i="9"/>
  <c r="AA282" i="9"/>
  <c r="AA283" i="9"/>
  <c r="AA284" i="9"/>
  <c r="AA285" i="9"/>
  <c r="AA286" i="9"/>
  <c r="AA287" i="9"/>
  <c r="AA288" i="9"/>
  <c r="AA289" i="9"/>
  <c r="AA290" i="9"/>
  <c r="AA291" i="9"/>
  <c r="AA292" i="9"/>
  <c r="AA293" i="9"/>
  <c r="AA294" i="9"/>
  <c r="AA295" i="9"/>
  <c r="AA296" i="9"/>
  <c r="AA297" i="9"/>
  <c r="AA298" i="9"/>
  <c r="AA299" i="9"/>
  <c r="AA300" i="9"/>
  <c r="AA301" i="9"/>
  <c r="AA302" i="9"/>
  <c r="AA253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5" i="9"/>
  <c r="I516" i="9"/>
  <c r="I517" i="9"/>
  <c r="M61" i="1"/>
  <c r="M63" i="1" s="1"/>
  <c r="AA485" i="9"/>
  <c r="AA486" i="9"/>
  <c r="AA487" i="9"/>
  <c r="AA488" i="9"/>
  <c r="AA489" i="9"/>
  <c r="AA490" i="9"/>
  <c r="AA491" i="9"/>
  <c r="AA492" i="9"/>
  <c r="AA493" i="9"/>
  <c r="AA494" i="9"/>
  <c r="AA495" i="9"/>
  <c r="AA496" i="9"/>
  <c r="AA497" i="9"/>
  <c r="AA499" i="9"/>
  <c r="AA500" i="9"/>
  <c r="AA501" i="9"/>
  <c r="AA502" i="9"/>
  <c r="AA503" i="9"/>
  <c r="AA504" i="9"/>
  <c r="AA505" i="9"/>
  <c r="AA506" i="9"/>
  <c r="AA507" i="9"/>
  <c r="AA508" i="9"/>
  <c r="AA509" i="9"/>
  <c r="AA510" i="9"/>
  <c r="AA511" i="9"/>
  <c r="AA512" i="9"/>
  <c r="AA513" i="9"/>
  <c r="AA515" i="9"/>
  <c r="AA516" i="9"/>
  <c r="AA517" i="9"/>
  <c r="AA424" i="9"/>
  <c r="AA425" i="9"/>
  <c r="AA426" i="9"/>
  <c r="AA427" i="9"/>
  <c r="AA428" i="9"/>
  <c r="AA429" i="9"/>
  <c r="AA430" i="9"/>
  <c r="AA431" i="9"/>
  <c r="AA432" i="9"/>
  <c r="AA433" i="9"/>
  <c r="AA434" i="9"/>
  <c r="AA435" i="9"/>
  <c r="AA436" i="9"/>
  <c r="AA437" i="9"/>
  <c r="AA438" i="9"/>
  <c r="AA439" i="9"/>
  <c r="AA440" i="9"/>
  <c r="AA441" i="9"/>
  <c r="AA442" i="9"/>
  <c r="AA443" i="9"/>
  <c r="AA444" i="9"/>
  <c r="AA445" i="9"/>
  <c r="AA446" i="9"/>
  <c r="AA447" i="9"/>
  <c r="AA448" i="9"/>
  <c r="AA449" i="9"/>
  <c r="AA450" i="9"/>
  <c r="AA451" i="9"/>
  <c r="AA452" i="9"/>
  <c r="AA453" i="9"/>
  <c r="AA454" i="9"/>
  <c r="AA455" i="9"/>
  <c r="AA456" i="9"/>
  <c r="AA457" i="9"/>
  <c r="AA458" i="9"/>
  <c r="AA459" i="9"/>
  <c r="AA460" i="9"/>
  <c r="AA461" i="9"/>
  <c r="AA462" i="9"/>
  <c r="AA463" i="9"/>
  <c r="AA464" i="9"/>
  <c r="AA465" i="9"/>
  <c r="AA466" i="9"/>
  <c r="AA467" i="9"/>
  <c r="AA468" i="9"/>
  <c r="AA469" i="9"/>
  <c r="AA470" i="9"/>
  <c r="AA471" i="9"/>
  <c r="AA472" i="9"/>
  <c r="AA473" i="9"/>
  <c r="AA474" i="9"/>
  <c r="AA475" i="9"/>
  <c r="AA476" i="9"/>
  <c r="AA477" i="9"/>
  <c r="AA478" i="9"/>
  <c r="AA479" i="9"/>
  <c r="AA480" i="9"/>
  <c r="AA481" i="9"/>
  <c r="AA482" i="9"/>
  <c r="AA483" i="9"/>
  <c r="AA423" i="9"/>
  <c r="AA422" i="9"/>
  <c r="AA94" i="9"/>
  <c r="AA95" i="9"/>
  <c r="AA96" i="9"/>
  <c r="AA97" i="9"/>
  <c r="AA100" i="9"/>
  <c r="AA101" i="9"/>
  <c r="AA102" i="9"/>
  <c r="AA105" i="9"/>
  <c r="AA93" i="9"/>
  <c r="AA66" i="9"/>
  <c r="AA68" i="9"/>
  <c r="AA69" i="9"/>
  <c r="AA70" i="9"/>
  <c r="AA73" i="9"/>
  <c r="AA75" i="9"/>
  <c r="AA77" i="9"/>
  <c r="AA78" i="9"/>
  <c r="AA80" i="9"/>
  <c r="AA83" i="9"/>
  <c r="AA84" i="9"/>
  <c r="AA65" i="9"/>
  <c r="P66" i="9"/>
  <c r="Q66" i="9"/>
  <c r="R66" i="9"/>
  <c r="P67" i="9"/>
  <c r="Q67" i="9"/>
  <c r="R67" i="9"/>
  <c r="P68" i="9"/>
  <c r="Q68" i="9"/>
  <c r="R68" i="9"/>
  <c r="P69" i="9"/>
  <c r="Q69" i="9"/>
  <c r="R69" i="9"/>
  <c r="P70" i="9"/>
  <c r="Q70" i="9"/>
  <c r="R70" i="9"/>
  <c r="P71" i="9"/>
  <c r="Q71" i="9"/>
  <c r="R71" i="9"/>
  <c r="P72" i="9"/>
  <c r="Q72" i="9"/>
  <c r="R72" i="9"/>
  <c r="P73" i="9"/>
  <c r="Q73" i="9"/>
  <c r="R73" i="9"/>
  <c r="P75" i="9"/>
  <c r="Q75" i="9"/>
  <c r="R75" i="9"/>
  <c r="P76" i="9"/>
  <c r="Q76" i="9"/>
  <c r="R76" i="9"/>
  <c r="P77" i="9"/>
  <c r="Q77" i="9"/>
  <c r="R77" i="9"/>
  <c r="P78" i="9"/>
  <c r="Q78" i="9"/>
  <c r="R78" i="9"/>
  <c r="P79" i="9"/>
  <c r="Q79" i="9"/>
  <c r="R79" i="9"/>
  <c r="P80" i="9"/>
  <c r="Q80" i="9"/>
  <c r="R80" i="9"/>
  <c r="P81" i="9"/>
  <c r="Q81" i="9"/>
  <c r="R81" i="9"/>
  <c r="P82" i="9"/>
  <c r="Q82" i="9"/>
  <c r="R82" i="9"/>
  <c r="P83" i="9"/>
  <c r="Q83" i="9"/>
  <c r="R83" i="9"/>
  <c r="P84" i="9"/>
  <c r="Q84" i="9"/>
  <c r="R84" i="9"/>
  <c r="R65" i="9"/>
  <c r="Q65" i="9"/>
  <c r="P65" i="9"/>
  <c r="AA51" i="9"/>
  <c r="AA52" i="9"/>
  <c r="AA53" i="9"/>
  <c r="AA54" i="9"/>
  <c r="AA55" i="9"/>
  <c r="AA57" i="9"/>
  <c r="AA58" i="9"/>
  <c r="AA59" i="9"/>
  <c r="AA60" i="9"/>
  <c r="AA50" i="9"/>
  <c r="AA34" i="9"/>
  <c r="AA35" i="9"/>
  <c r="AA36" i="9"/>
  <c r="AA37" i="9"/>
  <c r="AA38" i="9"/>
  <c r="AA39" i="9"/>
  <c r="AA40" i="9"/>
  <c r="AA41" i="9"/>
  <c r="AA33" i="9"/>
  <c r="AA26" i="9"/>
  <c r="AA8" i="9"/>
  <c r="AA9" i="9"/>
  <c r="AA10" i="9"/>
  <c r="AA11" i="9"/>
  <c r="AA13" i="9"/>
  <c r="AA14" i="9"/>
  <c r="AA15" i="9"/>
  <c r="AA16" i="9"/>
  <c r="AA17" i="9"/>
  <c r="AA18" i="9"/>
  <c r="AA19" i="9"/>
  <c r="AA20" i="9"/>
  <c r="AA22" i="9"/>
  <c r="AA23" i="9"/>
  <c r="AA24" i="9"/>
  <c r="AA25" i="9"/>
  <c r="P61" i="1"/>
  <c r="O61" i="1"/>
  <c r="O63" i="1" s="1"/>
  <c r="K65" i="1"/>
  <c r="L65" i="1"/>
  <c r="J65" i="1"/>
  <c r="C350" i="11"/>
  <c r="D350" i="11"/>
  <c r="C351" i="11"/>
  <c r="D351" i="11"/>
  <c r="C352" i="11"/>
  <c r="D352" i="11"/>
  <c r="C353" i="11"/>
  <c r="D353" i="11"/>
  <c r="C354" i="11"/>
  <c r="D354" i="11"/>
  <c r="C355" i="11"/>
  <c r="D355" i="11"/>
  <c r="C356" i="11"/>
  <c r="D356" i="11"/>
  <c r="C357" i="11"/>
  <c r="D357" i="11"/>
  <c r="C358" i="11"/>
  <c r="D358" i="11"/>
  <c r="C359" i="11"/>
  <c r="D359" i="11"/>
  <c r="C360" i="11"/>
  <c r="D360" i="11"/>
  <c r="C361" i="11"/>
  <c r="D361" i="11"/>
  <c r="C362" i="11"/>
  <c r="D362" i="11"/>
  <c r="C363" i="11"/>
  <c r="D363" i="11"/>
  <c r="C364" i="11"/>
  <c r="D364" i="11"/>
  <c r="C365" i="11"/>
  <c r="D365" i="11"/>
  <c r="C366" i="11"/>
  <c r="D366" i="11"/>
  <c r="C367" i="11"/>
  <c r="D367" i="11"/>
  <c r="E367" i="11" s="1"/>
  <c r="C368" i="11"/>
  <c r="D368" i="11"/>
  <c r="C369" i="11"/>
  <c r="D369" i="11"/>
  <c r="C370" i="11"/>
  <c r="D370" i="11"/>
  <c r="C371" i="11"/>
  <c r="D371" i="11"/>
  <c r="C372" i="11"/>
  <c r="D372" i="11"/>
  <c r="C373" i="11"/>
  <c r="D373" i="11"/>
  <c r="E373" i="11" s="1"/>
  <c r="C374" i="11"/>
  <c r="D374" i="11"/>
  <c r="C375" i="11"/>
  <c r="D375" i="11"/>
  <c r="C376" i="11"/>
  <c r="D376" i="11"/>
  <c r="C377" i="11"/>
  <c r="D377" i="11"/>
  <c r="C378" i="11"/>
  <c r="D378" i="11"/>
  <c r="C379" i="11"/>
  <c r="D379" i="11"/>
  <c r="C380" i="11"/>
  <c r="D380" i="11"/>
  <c r="C381" i="11"/>
  <c r="D381" i="11"/>
  <c r="C382" i="11"/>
  <c r="D382" i="11"/>
  <c r="C383" i="11"/>
  <c r="D383" i="11"/>
  <c r="C384" i="11"/>
  <c r="D384" i="11"/>
  <c r="C385" i="11"/>
  <c r="D385" i="11"/>
  <c r="E385" i="11" s="1"/>
  <c r="C386" i="11"/>
  <c r="D386" i="11"/>
  <c r="C387" i="11"/>
  <c r="D387" i="11"/>
  <c r="C388" i="11"/>
  <c r="D388" i="11"/>
  <c r="C389" i="11"/>
  <c r="D389" i="11"/>
  <c r="C390" i="11"/>
  <c r="D390" i="11"/>
  <c r="C391" i="11"/>
  <c r="D391" i="11"/>
  <c r="E391" i="11" s="1"/>
  <c r="C392" i="11"/>
  <c r="D392" i="11"/>
  <c r="C393" i="11"/>
  <c r="D393" i="11"/>
  <c r="C394" i="11"/>
  <c r="D394" i="11"/>
  <c r="C395" i="11"/>
  <c r="D395" i="11"/>
  <c r="C396" i="11"/>
  <c r="D396" i="11"/>
  <c r="C397" i="11"/>
  <c r="D397" i="11"/>
  <c r="E397" i="11" s="1"/>
  <c r="C398" i="11"/>
  <c r="D398" i="11"/>
  <c r="C399" i="11"/>
  <c r="D399" i="11"/>
  <c r="C400" i="11"/>
  <c r="D400" i="11"/>
  <c r="C401" i="11"/>
  <c r="D401" i="11"/>
  <c r="C402" i="11"/>
  <c r="D402" i="11"/>
  <c r="C403" i="11"/>
  <c r="D403" i="11"/>
  <c r="E403" i="11" s="1"/>
  <c r="C404" i="11"/>
  <c r="D404" i="11"/>
  <c r="C405" i="11"/>
  <c r="D405" i="11"/>
  <c r="C406" i="11"/>
  <c r="D406" i="11"/>
  <c r="C407" i="11"/>
  <c r="D407" i="11"/>
  <c r="C408" i="11"/>
  <c r="D408" i="11"/>
  <c r="C409" i="11"/>
  <c r="D409" i="11"/>
  <c r="E409" i="11" s="1"/>
  <c r="C410" i="11"/>
  <c r="D410" i="11"/>
  <c r="D349" i="11"/>
  <c r="C349" i="11"/>
  <c r="E349" i="11" s="1"/>
  <c r="C6" i="11"/>
  <c r="D6" i="11"/>
  <c r="C7" i="11"/>
  <c r="D7" i="11"/>
  <c r="C8" i="11"/>
  <c r="D8" i="11"/>
  <c r="C9" i="11"/>
  <c r="D9" i="11"/>
  <c r="C10" i="11"/>
  <c r="D10" i="11"/>
  <c r="E10" i="11" s="1"/>
  <c r="C11" i="11"/>
  <c r="D11" i="11"/>
  <c r="E11" i="11" s="1"/>
  <c r="C12" i="11"/>
  <c r="D12" i="11"/>
  <c r="C13" i="11"/>
  <c r="D13" i="11"/>
  <c r="C14" i="11"/>
  <c r="D14" i="11"/>
  <c r="C15" i="11"/>
  <c r="D15" i="11"/>
  <c r="C16" i="11"/>
  <c r="D16" i="11"/>
  <c r="E16" i="11" s="1"/>
  <c r="C17" i="11"/>
  <c r="D17" i="11"/>
  <c r="C18" i="11"/>
  <c r="D18" i="11"/>
  <c r="C19" i="11"/>
  <c r="D19" i="11"/>
  <c r="C20" i="11"/>
  <c r="D20" i="11"/>
  <c r="C21" i="11"/>
  <c r="D21" i="11"/>
  <c r="C22" i="11"/>
  <c r="D22" i="11"/>
  <c r="E22" i="11" s="1"/>
  <c r="C23" i="11"/>
  <c r="D23" i="11"/>
  <c r="E23" i="11" s="1"/>
  <c r="C24" i="11"/>
  <c r="D24" i="11"/>
  <c r="C25" i="11"/>
  <c r="D25" i="11"/>
  <c r="C26" i="11"/>
  <c r="D26" i="11"/>
  <c r="C27" i="11"/>
  <c r="D27" i="11"/>
  <c r="C28" i="11"/>
  <c r="D28" i="11"/>
  <c r="E28" i="11" s="1"/>
  <c r="C29" i="11"/>
  <c r="D29" i="11"/>
  <c r="C30" i="11"/>
  <c r="D30" i="11"/>
  <c r="C31" i="11"/>
  <c r="D31" i="11"/>
  <c r="C32" i="11"/>
  <c r="D32" i="11"/>
  <c r="C33" i="11"/>
  <c r="D33" i="11"/>
  <c r="C34" i="11"/>
  <c r="D34" i="11"/>
  <c r="E34" i="11" s="1"/>
  <c r="C35" i="11"/>
  <c r="D35" i="11"/>
  <c r="E35" i="11" s="1"/>
  <c r="C36" i="11"/>
  <c r="D36" i="11"/>
  <c r="C37" i="11"/>
  <c r="D37" i="11"/>
  <c r="C38" i="11"/>
  <c r="D38" i="11"/>
  <c r="C39" i="11"/>
  <c r="D39" i="11"/>
  <c r="C40" i="11"/>
  <c r="D40" i="11"/>
  <c r="E40" i="11" s="1"/>
  <c r="C41" i="11"/>
  <c r="D41" i="11"/>
  <c r="C42" i="11"/>
  <c r="D42" i="11"/>
  <c r="C43" i="11"/>
  <c r="D43" i="11"/>
  <c r="C44" i="11"/>
  <c r="D44" i="11"/>
  <c r="C45" i="11"/>
  <c r="D45" i="11"/>
  <c r="C46" i="11"/>
  <c r="D46" i="11"/>
  <c r="E46" i="11" s="1"/>
  <c r="C47" i="11"/>
  <c r="D47" i="11"/>
  <c r="E47" i="11" s="1"/>
  <c r="C48" i="11"/>
  <c r="D48" i="11"/>
  <c r="C49" i="11"/>
  <c r="D49" i="11"/>
  <c r="C50" i="11"/>
  <c r="D50" i="11"/>
  <c r="C51" i="11"/>
  <c r="D51" i="11"/>
  <c r="C52" i="11"/>
  <c r="D52" i="11"/>
  <c r="E52" i="11" s="1"/>
  <c r="C53" i="11"/>
  <c r="D53" i="11"/>
  <c r="C54" i="11"/>
  <c r="D54" i="11"/>
  <c r="C55" i="11"/>
  <c r="D55" i="11"/>
  <c r="C56" i="11"/>
  <c r="D56" i="11"/>
  <c r="C57" i="11"/>
  <c r="D57" i="11"/>
  <c r="C58" i="11"/>
  <c r="D58" i="11"/>
  <c r="E58" i="11" s="1"/>
  <c r="C59" i="11"/>
  <c r="D59" i="11"/>
  <c r="E59" i="11" s="1"/>
  <c r="C60" i="11"/>
  <c r="D60" i="11"/>
  <c r="C61" i="11"/>
  <c r="D61" i="11"/>
  <c r="C62" i="11"/>
  <c r="D62" i="11"/>
  <c r="C63" i="11"/>
  <c r="D63" i="11"/>
  <c r="C64" i="11"/>
  <c r="D64" i="11"/>
  <c r="E64" i="11" s="1"/>
  <c r="C65" i="11"/>
  <c r="D65" i="11"/>
  <c r="C66" i="11"/>
  <c r="D66" i="11"/>
  <c r="C67" i="11"/>
  <c r="D67" i="11"/>
  <c r="C68" i="11"/>
  <c r="D68" i="11"/>
  <c r="C69" i="11"/>
  <c r="D69" i="11"/>
  <c r="C70" i="11"/>
  <c r="D70" i="11"/>
  <c r="E70" i="11" s="1"/>
  <c r="C71" i="11"/>
  <c r="D71" i="11"/>
  <c r="E71" i="11" s="1"/>
  <c r="C72" i="11"/>
  <c r="D72" i="11"/>
  <c r="C73" i="11"/>
  <c r="D73" i="11"/>
  <c r="C74" i="11"/>
  <c r="D74" i="11"/>
  <c r="C75" i="11"/>
  <c r="D75" i="11"/>
  <c r="C76" i="11"/>
  <c r="D76" i="11"/>
  <c r="E76" i="11" s="1"/>
  <c r="C77" i="11"/>
  <c r="D77" i="11"/>
  <c r="C78" i="11"/>
  <c r="D78" i="11"/>
  <c r="C79" i="11"/>
  <c r="D79" i="11"/>
  <c r="C80" i="11"/>
  <c r="D80" i="11"/>
  <c r="C81" i="11"/>
  <c r="D81" i="11"/>
  <c r="C82" i="11"/>
  <c r="D82" i="11"/>
  <c r="E82" i="11" s="1"/>
  <c r="C83" i="11"/>
  <c r="D83" i="11"/>
  <c r="E83" i="11" s="1"/>
  <c r="C84" i="11"/>
  <c r="D84" i="11"/>
  <c r="C85" i="11"/>
  <c r="D85" i="11"/>
  <c r="C86" i="11"/>
  <c r="D86" i="11"/>
  <c r="C87" i="11"/>
  <c r="D87" i="11"/>
  <c r="C88" i="11"/>
  <c r="D88" i="11"/>
  <c r="E88" i="11" s="1"/>
  <c r="C89" i="11"/>
  <c r="D89" i="11"/>
  <c r="C90" i="11"/>
  <c r="D90" i="11"/>
  <c r="C91" i="11"/>
  <c r="D91" i="11"/>
  <c r="C92" i="11"/>
  <c r="D92" i="11"/>
  <c r="C93" i="11"/>
  <c r="D93" i="11"/>
  <c r="C94" i="11"/>
  <c r="D94" i="11"/>
  <c r="E94" i="11" s="1"/>
  <c r="C95" i="11"/>
  <c r="D95" i="11"/>
  <c r="E95" i="11" s="1"/>
  <c r="C96" i="11"/>
  <c r="D96" i="11"/>
  <c r="C97" i="11"/>
  <c r="D97" i="11"/>
  <c r="C98" i="11"/>
  <c r="D98" i="11"/>
  <c r="C99" i="11"/>
  <c r="D99" i="11"/>
  <c r="C100" i="11"/>
  <c r="D100" i="11"/>
  <c r="E100" i="11" s="1"/>
  <c r="C101" i="11"/>
  <c r="D101" i="11"/>
  <c r="C102" i="11"/>
  <c r="D102" i="11"/>
  <c r="C103" i="11"/>
  <c r="D103" i="11"/>
  <c r="C104" i="11"/>
  <c r="D104" i="11"/>
  <c r="C105" i="11"/>
  <c r="D105" i="11"/>
  <c r="C106" i="11"/>
  <c r="D106" i="11"/>
  <c r="E106" i="11" s="1"/>
  <c r="C107" i="11"/>
  <c r="D107" i="11"/>
  <c r="E107" i="11" s="1"/>
  <c r="C108" i="11"/>
  <c r="D108" i="11"/>
  <c r="C109" i="11"/>
  <c r="D109" i="11"/>
  <c r="C110" i="11"/>
  <c r="D110" i="11"/>
  <c r="C111" i="11"/>
  <c r="D111" i="11"/>
  <c r="C112" i="11"/>
  <c r="D112" i="11"/>
  <c r="E112" i="11" s="1"/>
  <c r="C113" i="11"/>
  <c r="D113" i="11"/>
  <c r="C114" i="11"/>
  <c r="D114" i="11"/>
  <c r="C115" i="11"/>
  <c r="D115" i="11"/>
  <c r="C116" i="11"/>
  <c r="D116" i="11"/>
  <c r="C117" i="11"/>
  <c r="D117" i="11"/>
  <c r="C118" i="11"/>
  <c r="D118" i="11"/>
  <c r="E118" i="11" s="1"/>
  <c r="C119" i="11"/>
  <c r="D119" i="11"/>
  <c r="E119" i="11" s="1"/>
  <c r="C120" i="11"/>
  <c r="D120" i="11"/>
  <c r="C121" i="11"/>
  <c r="D121" i="11"/>
  <c r="C122" i="11"/>
  <c r="D122" i="11"/>
  <c r="C123" i="11"/>
  <c r="D123" i="11"/>
  <c r="C124" i="11"/>
  <c r="D124" i="11"/>
  <c r="E124" i="11" s="1"/>
  <c r="C125" i="11"/>
  <c r="D125" i="11"/>
  <c r="C126" i="11"/>
  <c r="D126" i="11"/>
  <c r="C127" i="11"/>
  <c r="D127" i="11"/>
  <c r="C128" i="11"/>
  <c r="D128" i="11"/>
  <c r="C129" i="11"/>
  <c r="D129" i="11"/>
  <c r="C130" i="11"/>
  <c r="D130" i="11"/>
  <c r="E130" i="11" s="1"/>
  <c r="C131" i="11"/>
  <c r="D131" i="11"/>
  <c r="E131" i="11" s="1"/>
  <c r="C132" i="11"/>
  <c r="D132" i="11"/>
  <c r="C133" i="11"/>
  <c r="D133" i="11"/>
  <c r="C134" i="11"/>
  <c r="D134" i="11"/>
  <c r="C135" i="11"/>
  <c r="D135" i="11"/>
  <c r="C136" i="11"/>
  <c r="D136" i="11"/>
  <c r="E136" i="11" s="1"/>
  <c r="C137" i="11"/>
  <c r="D137" i="11"/>
  <c r="C138" i="11"/>
  <c r="D138" i="11"/>
  <c r="C139" i="11"/>
  <c r="D139" i="11"/>
  <c r="C140" i="11"/>
  <c r="D140" i="11"/>
  <c r="C141" i="11"/>
  <c r="D141" i="11"/>
  <c r="C142" i="11"/>
  <c r="D142" i="11"/>
  <c r="E142" i="11" s="1"/>
  <c r="C143" i="11"/>
  <c r="D143" i="11"/>
  <c r="E143" i="11" s="1"/>
  <c r="C144" i="11"/>
  <c r="D144" i="11"/>
  <c r="C145" i="11"/>
  <c r="D145" i="11"/>
  <c r="C146" i="11"/>
  <c r="D146" i="11"/>
  <c r="C147" i="11"/>
  <c r="D147" i="11"/>
  <c r="C148" i="11"/>
  <c r="D148" i="11"/>
  <c r="E148" i="11" s="1"/>
  <c r="C149" i="11"/>
  <c r="D149" i="11"/>
  <c r="C150" i="11"/>
  <c r="D150" i="11"/>
  <c r="C151" i="11"/>
  <c r="D151" i="11"/>
  <c r="C152" i="11"/>
  <c r="D152" i="11"/>
  <c r="C153" i="11"/>
  <c r="D153" i="11"/>
  <c r="C154" i="11"/>
  <c r="D154" i="11"/>
  <c r="E154" i="11" s="1"/>
  <c r="C155" i="11"/>
  <c r="D155" i="11"/>
  <c r="E155" i="11" s="1"/>
  <c r="C156" i="11"/>
  <c r="D156" i="11"/>
  <c r="C157" i="11"/>
  <c r="D157" i="11"/>
  <c r="C158" i="11"/>
  <c r="D158" i="11"/>
  <c r="C159" i="11"/>
  <c r="D159" i="11"/>
  <c r="C160" i="11"/>
  <c r="D160" i="11"/>
  <c r="E160" i="11" s="1"/>
  <c r="C161" i="11"/>
  <c r="D161" i="11"/>
  <c r="C162" i="11"/>
  <c r="D162" i="11"/>
  <c r="C163" i="11"/>
  <c r="D163" i="11"/>
  <c r="C164" i="11"/>
  <c r="D164" i="11"/>
  <c r="C165" i="11"/>
  <c r="D165" i="11"/>
  <c r="C166" i="11"/>
  <c r="D166" i="11"/>
  <c r="E166" i="11" s="1"/>
  <c r="C167" i="11"/>
  <c r="D167" i="11"/>
  <c r="E167" i="11" s="1"/>
  <c r="C168" i="11"/>
  <c r="D168" i="11"/>
  <c r="C169" i="11"/>
  <c r="D169" i="11"/>
  <c r="C170" i="11"/>
  <c r="D170" i="11"/>
  <c r="C171" i="11"/>
  <c r="D171" i="11"/>
  <c r="C172" i="11"/>
  <c r="D172" i="11"/>
  <c r="E172" i="11" s="1"/>
  <c r="C173" i="11"/>
  <c r="D173" i="11"/>
  <c r="C174" i="11"/>
  <c r="D174" i="11"/>
  <c r="C175" i="11"/>
  <c r="D175" i="11"/>
  <c r="C176" i="11"/>
  <c r="D176" i="11"/>
  <c r="C177" i="11"/>
  <c r="D177" i="11"/>
  <c r="C178" i="11"/>
  <c r="D178" i="11"/>
  <c r="E178" i="11" s="1"/>
  <c r="C179" i="11"/>
  <c r="D179" i="11"/>
  <c r="E179" i="11" s="1"/>
  <c r="C180" i="11"/>
  <c r="D180" i="11"/>
  <c r="C181" i="11"/>
  <c r="D181" i="11"/>
  <c r="C182" i="11"/>
  <c r="D182" i="11"/>
  <c r="C183" i="11"/>
  <c r="D183" i="11"/>
  <c r="C184" i="11"/>
  <c r="D184" i="11"/>
  <c r="E184" i="11" s="1"/>
  <c r="C185" i="11"/>
  <c r="D185" i="11"/>
  <c r="C186" i="11"/>
  <c r="D186" i="11"/>
  <c r="C187" i="11"/>
  <c r="D187" i="11"/>
  <c r="C188" i="11"/>
  <c r="D188" i="11"/>
  <c r="C189" i="11"/>
  <c r="D189" i="11"/>
  <c r="C190" i="11"/>
  <c r="D190" i="11"/>
  <c r="E190" i="11" s="1"/>
  <c r="C191" i="11"/>
  <c r="D191" i="11"/>
  <c r="E191" i="11" s="1"/>
  <c r="C192" i="11"/>
  <c r="D192" i="11"/>
  <c r="C193" i="11"/>
  <c r="D193" i="11"/>
  <c r="C194" i="11"/>
  <c r="D194" i="11"/>
  <c r="C195" i="11"/>
  <c r="D195" i="11"/>
  <c r="C196" i="11"/>
  <c r="D196" i="11"/>
  <c r="E196" i="11" s="1"/>
  <c r="C197" i="11"/>
  <c r="D197" i="11"/>
  <c r="C198" i="11"/>
  <c r="D198" i="11"/>
  <c r="C199" i="11"/>
  <c r="D199" i="11"/>
  <c r="C200" i="11"/>
  <c r="D200" i="11"/>
  <c r="C201" i="11"/>
  <c r="D201" i="11"/>
  <c r="C202" i="11"/>
  <c r="D202" i="11"/>
  <c r="E202" i="11" s="1"/>
  <c r="C203" i="11"/>
  <c r="D203" i="11"/>
  <c r="E203" i="11" s="1"/>
  <c r="C204" i="11"/>
  <c r="D204" i="11"/>
  <c r="C205" i="11"/>
  <c r="D205" i="11"/>
  <c r="C206" i="11"/>
  <c r="D206" i="11"/>
  <c r="C207" i="11"/>
  <c r="D207" i="11"/>
  <c r="C208" i="11"/>
  <c r="D208" i="11"/>
  <c r="E208" i="11" s="1"/>
  <c r="C209" i="11"/>
  <c r="D209" i="11"/>
  <c r="C210" i="11"/>
  <c r="D210" i="11"/>
  <c r="C211" i="11"/>
  <c r="D211" i="11"/>
  <c r="C212" i="11"/>
  <c r="D212" i="11"/>
  <c r="C213" i="11"/>
  <c r="D213" i="11"/>
  <c r="C214" i="11"/>
  <c r="D214" i="11"/>
  <c r="E214" i="11" s="1"/>
  <c r="C215" i="11"/>
  <c r="D215" i="11"/>
  <c r="E215" i="11" s="1"/>
  <c r="C216" i="11"/>
  <c r="D216" i="11"/>
  <c r="C217" i="11"/>
  <c r="D217" i="11"/>
  <c r="C218" i="11"/>
  <c r="D218" i="11"/>
  <c r="C219" i="11"/>
  <c r="D219" i="11"/>
  <c r="C220" i="11"/>
  <c r="D220" i="11"/>
  <c r="E220" i="11" s="1"/>
  <c r="C221" i="11"/>
  <c r="D221" i="11"/>
  <c r="C222" i="11"/>
  <c r="D222" i="11"/>
  <c r="C223" i="11"/>
  <c r="D223" i="11"/>
  <c r="C224" i="11"/>
  <c r="D224" i="11"/>
  <c r="C225" i="11"/>
  <c r="D225" i="11"/>
  <c r="C226" i="11"/>
  <c r="D226" i="11"/>
  <c r="E226" i="11" s="1"/>
  <c r="C227" i="11"/>
  <c r="D227" i="11"/>
  <c r="E227" i="11" s="1"/>
  <c r="C228" i="11"/>
  <c r="D228" i="11"/>
  <c r="C229" i="11"/>
  <c r="D229" i="11"/>
  <c r="C230" i="11"/>
  <c r="D230" i="11"/>
  <c r="C231" i="11"/>
  <c r="D231" i="11"/>
  <c r="C232" i="11"/>
  <c r="D232" i="11"/>
  <c r="E232" i="11" s="1"/>
  <c r="C233" i="11"/>
  <c r="D233" i="11"/>
  <c r="C234" i="11"/>
  <c r="D234" i="11"/>
  <c r="C235" i="11"/>
  <c r="D235" i="11"/>
  <c r="C236" i="11"/>
  <c r="D236" i="11"/>
  <c r="C237" i="11"/>
  <c r="D237" i="11"/>
  <c r="C238" i="11"/>
  <c r="D238" i="11"/>
  <c r="E238" i="11" s="1"/>
  <c r="C239" i="11"/>
  <c r="D239" i="11"/>
  <c r="E239" i="11" s="1"/>
  <c r="C240" i="11"/>
  <c r="D240" i="11"/>
  <c r="C241" i="11"/>
  <c r="D241" i="11"/>
  <c r="C242" i="11"/>
  <c r="D242" i="11"/>
  <c r="C243" i="11"/>
  <c r="D243" i="11"/>
  <c r="C244" i="11"/>
  <c r="D244" i="11"/>
  <c r="E244" i="11" s="1"/>
  <c r="C245" i="11"/>
  <c r="D245" i="11"/>
  <c r="C246" i="11"/>
  <c r="D246" i="11"/>
  <c r="C247" i="11"/>
  <c r="D247" i="11"/>
  <c r="C248" i="11"/>
  <c r="D248" i="11"/>
  <c r="C249" i="11"/>
  <c r="D249" i="11"/>
  <c r="C250" i="11"/>
  <c r="D250" i="11"/>
  <c r="E250" i="11" s="1"/>
  <c r="C251" i="11"/>
  <c r="D251" i="11"/>
  <c r="E251" i="11" s="1"/>
  <c r="C252" i="11"/>
  <c r="D252" i="11"/>
  <c r="C253" i="11"/>
  <c r="D253" i="11"/>
  <c r="C254" i="11"/>
  <c r="D254" i="11"/>
  <c r="C255" i="11"/>
  <c r="D255" i="11"/>
  <c r="C256" i="11"/>
  <c r="D256" i="11"/>
  <c r="E256" i="11" s="1"/>
  <c r="C257" i="11"/>
  <c r="D257" i="11"/>
  <c r="C258" i="11"/>
  <c r="D258" i="11"/>
  <c r="C259" i="11"/>
  <c r="D259" i="11"/>
  <c r="C260" i="11"/>
  <c r="D260" i="11"/>
  <c r="C261" i="11"/>
  <c r="D261" i="11"/>
  <c r="C262" i="11"/>
  <c r="D262" i="11"/>
  <c r="E262" i="11" s="1"/>
  <c r="C263" i="11"/>
  <c r="D263" i="11"/>
  <c r="E263" i="11" s="1"/>
  <c r="C264" i="11"/>
  <c r="D264" i="11"/>
  <c r="C265" i="11"/>
  <c r="D265" i="11"/>
  <c r="C266" i="11"/>
  <c r="D266" i="11"/>
  <c r="C267" i="11"/>
  <c r="D267" i="11"/>
  <c r="C268" i="11"/>
  <c r="D268" i="11"/>
  <c r="E268" i="11" s="1"/>
  <c r="C269" i="11"/>
  <c r="D269" i="11"/>
  <c r="C270" i="11"/>
  <c r="D270" i="11"/>
  <c r="C271" i="11"/>
  <c r="D271" i="11"/>
  <c r="C272" i="11"/>
  <c r="D272" i="11"/>
  <c r="C273" i="11"/>
  <c r="D273" i="11"/>
  <c r="C274" i="11"/>
  <c r="D274" i="11"/>
  <c r="E274" i="11" s="1"/>
  <c r="C275" i="11"/>
  <c r="D275" i="11"/>
  <c r="E275" i="11" s="1"/>
  <c r="C276" i="11"/>
  <c r="D276" i="11"/>
  <c r="C277" i="11"/>
  <c r="D277" i="11"/>
  <c r="C278" i="11"/>
  <c r="D278" i="11"/>
  <c r="C279" i="11"/>
  <c r="D279" i="11"/>
  <c r="C280" i="11"/>
  <c r="D280" i="11"/>
  <c r="E280" i="11" s="1"/>
  <c r="C281" i="11"/>
  <c r="D281" i="11"/>
  <c r="C282" i="11"/>
  <c r="D282" i="11"/>
  <c r="C283" i="11"/>
  <c r="D283" i="11"/>
  <c r="C284" i="11"/>
  <c r="D284" i="11"/>
  <c r="C285" i="11"/>
  <c r="D285" i="11"/>
  <c r="C286" i="11"/>
  <c r="D286" i="11"/>
  <c r="E286" i="11" s="1"/>
  <c r="C287" i="11"/>
  <c r="D287" i="11"/>
  <c r="E287" i="11" s="1"/>
  <c r="C288" i="11"/>
  <c r="D288" i="11"/>
  <c r="C289" i="11"/>
  <c r="D289" i="11"/>
  <c r="C290" i="11"/>
  <c r="D290" i="11"/>
  <c r="C291" i="11"/>
  <c r="D291" i="11"/>
  <c r="C292" i="11"/>
  <c r="D292" i="11"/>
  <c r="E292" i="11" s="1"/>
  <c r="C293" i="11"/>
  <c r="D293" i="11"/>
  <c r="C294" i="11"/>
  <c r="D294" i="11"/>
  <c r="C295" i="11"/>
  <c r="D295" i="11"/>
  <c r="C296" i="11"/>
  <c r="D296" i="11"/>
  <c r="C297" i="11"/>
  <c r="D297" i="11"/>
  <c r="C298" i="11"/>
  <c r="D298" i="11"/>
  <c r="E298" i="11" s="1"/>
  <c r="C299" i="11"/>
  <c r="D299" i="11"/>
  <c r="E299" i="11" s="1"/>
  <c r="C300" i="11"/>
  <c r="D300" i="11"/>
  <c r="C301" i="11"/>
  <c r="D301" i="11"/>
  <c r="C302" i="11"/>
  <c r="D302" i="11"/>
  <c r="C303" i="11"/>
  <c r="D303" i="11"/>
  <c r="C304" i="11"/>
  <c r="D304" i="11"/>
  <c r="E304" i="11" s="1"/>
  <c r="C305" i="11"/>
  <c r="D305" i="11"/>
  <c r="C306" i="11"/>
  <c r="D306" i="11"/>
  <c r="C307" i="11"/>
  <c r="D307" i="11"/>
  <c r="C308" i="11"/>
  <c r="D308" i="11"/>
  <c r="C309" i="11"/>
  <c r="D309" i="11"/>
  <c r="C310" i="11"/>
  <c r="D310" i="11"/>
  <c r="E310" i="11" s="1"/>
  <c r="C311" i="11"/>
  <c r="D311" i="11"/>
  <c r="E311" i="11" s="1"/>
  <c r="C312" i="11"/>
  <c r="D312" i="11"/>
  <c r="C313" i="11"/>
  <c r="D313" i="11"/>
  <c r="C314" i="11"/>
  <c r="D314" i="11"/>
  <c r="C315" i="11"/>
  <c r="D315" i="11"/>
  <c r="C316" i="11"/>
  <c r="D316" i="11"/>
  <c r="E316" i="11" s="1"/>
  <c r="C317" i="11"/>
  <c r="D317" i="11"/>
  <c r="C318" i="11"/>
  <c r="D318" i="11"/>
  <c r="C319" i="11"/>
  <c r="D319" i="11"/>
  <c r="C320" i="11"/>
  <c r="D320" i="11"/>
  <c r="C321" i="11"/>
  <c r="D321" i="11"/>
  <c r="C322" i="11"/>
  <c r="D322" i="11"/>
  <c r="E322" i="11" s="1"/>
  <c r="C323" i="11"/>
  <c r="D323" i="11"/>
  <c r="E323" i="11" s="1"/>
  <c r="C324" i="11"/>
  <c r="D324" i="11"/>
  <c r="C325" i="11"/>
  <c r="D325" i="11"/>
  <c r="C326" i="11"/>
  <c r="D326" i="11"/>
  <c r="C327" i="11"/>
  <c r="D327" i="11"/>
  <c r="C328" i="11"/>
  <c r="D328" i="11"/>
  <c r="E328" i="11" s="1"/>
  <c r="C329" i="11"/>
  <c r="D329" i="11"/>
  <c r="C330" i="11"/>
  <c r="D330" i="11"/>
  <c r="C331" i="11"/>
  <c r="D331" i="11"/>
  <c r="C332" i="11"/>
  <c r="D332" i="11"/>
  <c r="C333" i="11"/>
  <c r="D333" i="11"/>
  <c r="C334" i="11"/>
  <c r="D334" i="11"/>
  <c r="E334" i="11" s="1"/>
  <c r="C335" i="11"/>
  <c r="D335" i="11"/>
  <c r="E335" i="11" s="1"/>
  <c r="C336" i="11"/>
  <c r="D336" i="11"/>
  <c r="C337" i="11"/>
  <c r="D337" i="11"/>
  <c r="C338" i="11"/>
  <c r="D338" i="11"/>
  <c r="C339" i="11"/>
  <c r="D339" i="11"/>
  <c r="C340" i="11"/>
  <c r="D340" i="11"/>
  <c r="E340" i="11" s="1"/>
  <c r="C341" i="11"/>
  <c r="D341" i="11"/>
  <c r="C342" i="11"/>
  <c r="D342" i="11"/>
  <c r="C343" i="11"/>
  <c r="D343" i="11"/>
  <c r="C344" i="11"/>
  <c r="D344" i="11"/>
  <c r="C345" i="11"/>
  <c r="D345" i="11"/>
  <c r="C346" i="11"/>
  <c r="D346" i="11"/>
  <c r="E346" i="11" s="1"/>
  <c r="C347" i="11"/>
  <c r="D347" i="11"/>
  <c r="E347" i="11" s="1"/>
  <c r="E6" i="11"/>
  <c r="E7" i="11"/>
  <c r="E8" i="11"/>
  <c r="E9" i="11"/>
  <c r="E12" i="11"/>
  <c r="E13" i="11"/>
  <c r="E14" i="11"/>
  <c r="E15" i="11"/>
  <c r="E17" i="11"/>
  <c r="E18" i="11"/>
  <c r="E19" i="11"/>
  <c r="E20" i="11"/>
  <c r="E21" i="11"/>
  <c r="E24" i="11"/>
  <c r="E25" i="11"/>
  <c r="E26" i="11"/>
  <c r="E27" i="11"/>
  <c r="E29" i="11"/>
  <c r="E30" i="11"/>
  <c r="E31" i="11"/>
  <c r="E32" i="11"/>
  <c r="E33" i="11"/>
  <c r="E36" i="11"/>
  <c r="E37" i="11"/>
  <c r="E38" i="11"/>
  <c r="E39" i="11"/>
  <c r="E41" i="11"/>
  <c r="E42" i="11"/>
  <c r="E43" i="11"/>
  <c r="E44" i="11"/>
  <c r="E45" i="11"/>
  <c r="E48" i="11"/>
  <c r="E49" i="11"/>
  <c r="E50" i="11"/>
  <c r="E51" i="11"/>
  <c r="E53" i="11"/>
  <c r="E54" i="11"/>
  <c r="E55" i="11"/>
  <c r="E56" i="11"/>
  <c r="E57" i="11"/>
  <c r="E60" i="11"/>
  <c r="E61" i="11"/>
  <c r="E62" i="11"/>
  <c r="E63" i="11"/>
  <c r="E65" i="11"/>
  <c r="E66" i="11"/>
  <c r="E67" i="11"/>
  <c r="E68" i="11"/>
  <c r="E69" i="11"/>
  <c r="E72" i="11"/>
  <c r="E73" i="11"/>
  <c r="E74" i="11"/>
  <c r="E75" i="11"/>
  <c r="E77" i="11"/>
  <c r="E78" i="11"/>
  <c r="E79" i="11"/>
  <c r="E80" i="11"/>
  <c r="E81" i="11"/>
  <c r="E84" i="11"/>
  <c r="E85" i="11"/>
  <c r="E86" i="11"/>
  <c r="E87" i="11"/>
  <c r="E89" i="11"/>
  <c r="E90" i="11"/>
  <c r="E91" i="11"/>
  <c r="E92" i="11"/>
  <c r="E93" i="11"/>
  <c r="E96" i="11"/>
  <c r="E97" i="11"/>
  <c r="E98" i="11"/>
  <c r="E99" i="11"/>
  <c r="E101" i="11"/>
  <c r="E102" i="11"/>
  <c r="E103" i="11"/>
  <c r="E104" i="11"/>
  <c r="E105" i="11"/>
  <c r="E108" i="11"/>
  <c r="E109" i="11"/>
  <c r="E110" i="11"/>
  <c r="E111" i="11"/>
  <c r="E113" i="11"/>
  <c r="E114" i="11"/>
  <c r="E115" i="11"/>
  <c r="E116" i="11"/>
  <c r="E117" i="11"/>
  <c r="E120" i="11"/>
  <c r="E121" i="11"/>
  <c r="E122" i="11"/>
  <c r="E123" i="11"/>
  <c r="E125" i="11"/>
  <c r="E126" i="11"/>
  <c r="E127" i="11"/>
  <c r="E128" i="11"/>
  <c r="E129" i="11"/>
  <c r="E132" i="11"/>
  <c r="E133" i="11"/>
  <c r="E134" i="11"/>
  <c r="E135" i="11"/>
  <c r="E137" i="11"/>
  <c r="E138" i="11"/>
  <c r="E139" i="11"/>
  <c r="E140" i="11"/>
  <c r="E141" i="11"/>
  <c r="E144" i="11"/>
  <c r="E145" i="11"/>
  <c r="E146" i="11"/>
  <c r="E147" i="11"/>
  <c r="E149" i="11"/>
  <c r="E150" i="11"/>
  <c r="E151" i="11"/>
  <c r="E152" i="11"/>
  <c r="E153" i="11"/>
  <c r="E156" i="11"/>
  <c r="E157" i="11"/>
  <c r="E158" i="11"/>
  <c r="E159" i="11"/>
  <c r="E161" i="11"/>
  <c r="E162" i="11"/>
  <c r="E163" i="11"/>
  <c r="E164" i="11"/>
  <c r="E165" i="11"/>
  <c r="E168" i="11"/>
  <c r="E169" i="11"/>
  <c r="E170" i="11"/>
  <c r="E171" i="11"/>
  <c r="E173" i="11"/>
  <c r="E174" i="11"/>
  <c r="E175" i="11"/>
  <c r="E176" i="11"/>
  <c r="E177" i="11"/>
  <c r="E180" i="11"/>
  <c r="E181" i="11"/>
  <c r="E182" i="11"/>
  <c r="E183" i="11"/>
  <c r="E185" i="11"/>
  <c r="E186" i="11"/>
  <c r="E187" i="11"/>
  <c r="E188" i="11"/>
  <c r="E189" i="11"/>
  <c r="E192" i="11"/>
  <c r="E193" i="11"/>
  <c r="E194" i="11"/>
  <c r="E195" i="11"/>
  <c r="E197" i="11"/>
  <c r="E198" i="11"/>
  <c r="E199" i="11"/>
  <c r="E200" i="11"/>
  <c r="E201" i="11"/>
  <c r="E204" i="11"/>
  <c r="E205" i="11"/>
  <c r="E206" i="11"/>
  <c r="E207" i="11"/>
  <c r="E209" i="11"/>
  <c r="E210" i="11"/>
  <c r="E211" i="11"/>
  <c r="E212" i="11"/>
  <c r="E213" i="11"/>
  <c r="E216" i="11"/>
  <c r="E217" i="11"/>
  <c r="E218" i="11"/>
  <c r="E219" i="11"/>
  <c r="E221" i="11"/>
  <c r="E222" i="11"/>
  <c r="E223" i="11"/>
  <c r="E224" i="11"/>
  <c r="E225" i="11"/>
  <c r="E228" i="11"/>
  <c r="E229" i="11"/>
  <c r="E230" i="11"/>
  <c r="E231" i="11"/>
  <c r="E233" i="11"/>
  <c r="E234" i="11"/>
  <c r="E235" i="11"/>
  <c r="E236" i="11"/>
  <c r="E237" i="11"/>
  <c r="E240" i="11"/>
  <c r="E241" i="11"/>
  <c r="E242" i="11"/>
  <c r="E243" i="11"/>
  <c r="E245" i="11"/>
  <c r="E246" i="11"/>
  <c r="E247" i="11"/>
  <c r="E248" i="11"/>
  <c r="E249" i="11"/>
  <c r="E252" i="11"/>
  <c r="E253" i="11"/>
  <c r="E254" i="11"/>
  <c r="E255" i="11"/>
  <c r="E257" i="11"/>
  <c r="E258" i="11"/>
  <c r="E259" i="11"/>
  <c r="E260" i="11"/>
  <c r="E261" i="11"/>
  <c r="E264" i="11"/>
  <c r="E265" i="11"/>
  <c r="E266" i="11"/>
  <c r="E267" i="11"/>
  <c r="E269" i="11"/>
  <c r="E270" i="11"/>
  <c r="E271" i="11"/>
  <c r="E272" i="11"/>
  <c r="E273" i="11"/>
  <c r="E276" i="11"/>
  <c r="E277" i="11"/>
  <c r="E278" i="11"/>
  <c r="E279" i="11"/>
  <c r="E281" i="11"/>
  <c r="E282" i="11"/>
  <c r="E283" i="11"/>
  <c r="E284" i="11"/>
  <c r="E285" i="11"/>
  <c r="E288" i="11"/>
  <c r="E289" i="11"/>
  <c r="E290" i="11"/>
  <c r="E291" i="11"/>
  <c r="E293" i="11"/>
  <c r="E294" i="11"/>
  <c r="E295" i="11"/>
  <c r="E296" i="11"/>
  <c r="E297" i="11"/>
  <c r="E300" i="11"/>
  <c r="E301" i="11"/>
  <c r="E302" i="11"/>
  <c r="E303" i="11"/>
  <c r="E305" i="11"/>
  <c r="E306" i="11"/>
  <c r="E307" i="11"/>
  <c r="E308" i="11"/>
  <c r="E309" i="11"/>
  <c r="E312" i="11"/>
  <c r="E313" i="11"/>
  <c r="E314" i="11"/>
  <c r="E315" i="11"/>
  <c r="E317" i="11"/>
  <c r="E318" i="11"/>
  <c r="E319" i="11"/>
  <c r="E320" i="11"/>
  <c r="E321" i="11"/>
  <c r="E324" i="11"/>
  <c r="E325" i="11"/>
  <c r="E326" i="11"/>
  <c r="E327" i="11"/>
  <c r="E329" i="11"/>
  <c r="E330" i="11"/>
  <c r="E331" i="11"/>
  <c r="E332" i="11"/>
  <c r="E333" i="11"/>
  <c r="E336" i="11"/>
  <c r="E337" i="11"/>
  <c r="E338" i="11"/>
  <c r="E339" i="11"/>
  <c r="E341" i="11"/>
  <c r="E342" i="11"/>
  <c r="E343" i="11"/>
  <c r="E344" i="11"/>
  <c r="E345" i="11"/>
  <c r="D5" i="11"/>
  <c r="C5" i="11"/>
  <c r="F6" i="11"/>
  <c r="F7" i="11"/>
  <c r="F8" i="11"/>
  <c r="F9" i="11"/>
  <c r="F10" i="11"/>
  <c r="F11" i="11"/>
  <c r="F12" i="11"/>
  <c r="F13" i="11"/>
  <c r="F14" i="11"/>
  <c r="F15" i="11"/>
  <c r="H15" i="11" s="1"/>
  <c r="I15" i="11" s="1"/>
  <c r="F16" i="11"/>
  <c r="F17" i="11"/>
  <c r="H17" i="11" s="1"/>
  <c r="I17" i="11" s="1"/>
  <c r="F18" i="11"/>
  <c r="F19" i="11"/>
  <c r="F20" i="11"/>
  <c r="F21" i="11"/>
  <c r="F22" i="11"/>
  <c r="F23" i="11"/>
  <c r="F24" i="11"/>
  <c r="F25" i="11"/>
  <c r="F26" i="11"/>
  <c r="F27" i="11"/>
  <c r="H27" i="11" s="1"/>
  <c r="I27" i="11" s="1"/>
  <c r="F28" i="11"/>
  <c r="F29" i="11"/>
  <c r="H29" i="11" s="1"/>
  <c r="I29" i="11" s="1"/>
  <c r="F30" i="11"/>
  <c r="F31" i="11"/>
  <c r="F32" i="11"/>
  <c r="F33" i="11"/>
  <c r="F34" i="11"/>
  <c r="F35" i="11"/>
  <c r="F36" i="11"/>
  <c r="F37" i="11"/>
  <c r="F38" i="11"/>
  <c r="F39" i="11"/>
  <c r="H39" i="11" s="1"/>
  <c r="I39" i="11" s="1"/>
  <c r="F40" i="11"/>
  <c r="F41" i="11"/>
  <c r="H41" i="11" s="1"/>
  <c r="I41" i="11" s="1"/>
  <c r="F42" i="11"/>
  <c r="F43" i="11"/>
  <c r="F44" i="11"/>
  <c r="F45" i="11"/>
  <c r="F46" i="11"/>
  <c r="F47" i="11"/>
  <c r="F48" i="11"/>
  <c r="F49" i="11"/>
  <c r="F50" i="11"/>
  <c r="F51" i="11"/>
  <c r="H51" i="11" s="1"/>
  <c r="I51" i="11" s="1"/>
  <c r="F52" i="11"/>
  <c r="F53" i="11"/>
  <c r="H53" i="11" s="1"/>
  <c r="I53" i="11" s="1"/>
  <c r="F54" i="11"/>
  <c r="F55" i="11"/>
  <c r="F56" i="11"/>
  <c r="F57" i="11"/>
  <c r="F58" i="11"/>
  <c r="F59" i="11"/>
  <c r="F60" i="11"/>
  <c r="F61" i="11"/>
  <c r="F62" i="11"/>
  <c r="F63" i="11"/>
  <c r="H63" i="11" s="1"/>
  <c r="I63" i="11" s="1"/>
  <c r="F64" i="11"/>
  <c r="F65" i="11"/>
  <c r="H65" i="11" s="1"/>
  <c r="I65" i="11" s="1"/>
  <c r="F66" i="11"/>
  <c r="F67" i="11"/>
  <c r="F68" i="11"/>
  <c r="F69" i="11"/>
  <c r="F70" i="11"/>
  <c r="F71" i="11"/>
  <c r="F72" i="11"/>
  <c r="F73" i="11"/>
  <c r="F74" i="11"/>
  <c r="F75" i="11"/>
  <c r="H75" i="11" s="1"/>
  <c r="I75" i="11" s="1"/>
  <c r="F76" i="11"/>
  <c r="F77" i="11"/>
  <c r="H77" i="11" s="1"/>
  <c r="I77" i="11" s="1"/>
  <c r="F78" i="11"/>
  <c r="F79" i="11"/>
  <c r="F80" i="11"/>
  <c r="F81" i="11"/>
  <c r="F82" i="11"/>
  <c r="F83" i="11"/>
  <c r="F84" i="11"/>
  <c r="F85" i="11"/>
  <c r="F86" i="11"/>
  <c r="F87" i="11"/>
  <c r="H87" i="11" s="1"/>
  <c r="I87" i="11" s="1"/>
  <c r="F88" i="11"/>
  <c r="F89" i="11"/>
  <c r="H89" i="11" s="1"/>
  <c r="I89" i="11" s="1"/>
  <c r="F90" i="11"/>
  <c r="F91" i="11"/>
  <c r="F92" i="11"/>
  <c r="F93" i="11"/>
  <c r="F94" i="11"/>
  <c r="F95" i="11"/>
  <c r="F96" i="11"/>
  <c r="F97" i="11"/>
  <c r="F98" i="11"/>
  <c r="F99" i="11"/>
  <c r="H99" i="11" s="1"/>
  <c r="I99" i="11" s="1"/>
  <c r="F100" i="11"/>
  <c r="F101" i="11"/>
  <c r="H101" i="11" s="1"/>
  <c r="I101" i="11" s="1"/>
  <c r="F102" i="11"/>
  <c r="F103" i="11"/>
  <c r="F104" i="11"/>
  <c r="F105" i="11"/>
  <c r="F106" i="11"/>
  <c r="F107" i="11"/>
  <c r="F108" i="11"/>
  <c r="F109" i="11"/>
  <c r="F110" i="11"/>
  <c r="F111" i="11"/>
  <c r="H111" i="11" s="1"/>
  <c r="I111" i="11" s="1"/>
  <c r="F112" i="11"/>
  <c r="F113" i="11"/>
  <c r="H113" i="11" s="1"/>
  <c r="I113" i="11" s="1"/>
  <c r="F114" i="11"/>
  <c r="F115" i="11"/>
  <c r="F116" i="11"/>
  <c r="F117" i="11"/>
  <c r="F118" i="11"/>
  <c r="F119" i="11"/>
  <c r="F120" i="11"/>
  <c r="F121" i="11"/>
  <c r="F122" i="11"/>
  <c r="F123" i="11"/>
  <c r="H123" i="11" s="1"/>
  <c r="I123" i="11" s="1"/>
  <c r="F124" i="11"/>
  <c r="F125" i="11"/>
  <c r="H125" i="11" s="1"/>
  <c r="I125" i="11" s="1"/>
  <c r="F126" i="11"/>
  <c r="F127" i="11"/>
  <c r="F128" i="11"/>
  <c r="F129" i="11"/>
  <c r="F130" i="11"/>
  <c r="F131" i="11"/>
  <c r="F132" i="11"/>
  <c r="F133" i="11"/>
  <c r="F134" i="11"/>
  <c r="F135" i="11"/>
  <c r="H135" i="11" s="1"/>
  <c r="I135" i="11" s="1"/>
  <c r="F136" i="11"/>
  <c r="F137" i="11"/>
  <c r="H137" i="11" s="1"/>
  <c r="I137" i="11" s="1"/>
  <c r="F138" i="11"/>
  <c r="F139" i="11"/>
  <c r="F140" i="11"/>
  <c r="F141" i="11"/>
  <c r="F142" i="11"/>
  <c r="F143" i="11"/>
  <c r="F144" i="11"/>
  <c r="F145" i="11"/>
  <c r="F146" i="11"/>
  <c r="F147" i="11"/>
  <c r="H147" i="11" s="1"/>
  <c r="I147" i="11" s="1"/>
  <c r="F148" i="11"/>
  <c r="F149" i="11"/>
  <c r="H149" i="11" s="1"/>
  <c r="I149" i="11" s="1"/>
  <c r="F150" i="11"/>
  <c r="F151" i="11"/>
  <c r="F152" i="11"/>
  <c r="F153" i="11"/>
  <c r="F154" i="11"/>
  <c r="F155" i="11"/>
  <c r="F156" i="11"/>
  <c r="F157" i="11"/>
  <c r="F158" i="11"/>
  <c r="F159" i="11"/>
  <c r="H159" i="11" s="1"/>
  <c r="I159" i="11" s="1"/>
  <c r="F160" i="11"/>
  <c r="F161" i="11"/>
  <c r="H161" i="11" s="1"/>
  <c r="I161" i="11" s="1"/>
  <c r="F162" i="11"/>
  <c r="F163" i="11"/>
  <c r="F164" i="11"/>
  <c r="F165" i="11"/>
  <c r="F166" i="11"/>
  <c r="F167" i="11"/>
  <c r="F168" i="11"/>
  <c r="F169" i="11"/>
  <c r="F170" i="11"/>
  <c r="F171" i="11"/>
  <c r="H171" i="11" s="1"/>
  <c r="I171" i="11" s="1"/>
  <c r="F172" i="11"/>
  <c r="F173" i="11"/>
  <c r="H173" i="11" s="1"/>
  <c r="I173" i="11" s="1"/>
  <c r="F174" i="11"/>
  <c r="F175" i="11"/>
  <c r="F176" i="11"/>
  <c r="F177" i="11"/>
  <c r="F178" i="11"/>
  <c r="F179" i="11"/>
  <c r="F180" i="11"/>
  <c r="F181" i="11"/>
  <c r="F182" i="11"/>
  <c r="F183" i="11"/>
  <c r="H183" i="11" s="1"/>
  <c r="I183" i="11" s="1"/>
  <c r="F184" i="11"/>
  <c r="F185" i="11"/>
  <c r="H185" i="11" s="1"/>
  <c r="I185" i="11" s="1"/>
  <c r="F186" i="11"/>
  <c r="F187" i="11"/>
  <c r="F188" i="11"/>
  <c r="F189" i="11"/>
  <c r="F190" i="11"/>
  <c r="F191" i="11"/>
  <c r="F192" i="11"/>
  <c r="F193" i="11"/>
  <c r="F194" i="11"/>
  <c r="F195" i="11"/>
  <c r="H195" i="11" s="1"/>
  <c r="I195" i="11" s="1"/>
  <c r="F196" i="11"/>
  <c r="F197" i="11"/>
  <c r="H197" i="11" s="1"/>
  <c r="I197" i="11" s="1"/>
  <c r="F198" i="11"/>
  <c r="F199" i="11"/>
  <c r="F200" i="11"/>
  <c r="F201" i="11"/>
  <c r="F202" i="11"/>
  <c r="F203" i="11"/>
  <c r="F204" i="11"/>
  <c r="F205" i="11"/>
  <c r="F206" i="11"/>
  <c r="F207" i="11"/>
  <c r="H207" i="11" s="1"/>
  <c r="I207" i="11" s="1"/>
  <c r="F208" i="11"/>
  <c r="F209" i="11"/>
  <c r="H209" i="11" s="1"/>
  <c r="I209" i="11" s="1"/>
  <c r="F210" i="11"/>
  <c r="F211" i="11"/>
  <c r="F212" i="11"/>
  <c r="F213" i="11"/>
  <c r="F214" i="11"/>
  <c r="F215" i="11"/>
  <c r="F216" i="11"/>
  <c r="F217" i="11"/>
  <c r="F218" i="11"/>
  <c r="F219" i="11"/>
  <c r="H219" i="11" s="1"/>
  <c r="I219" i="11" s="1"/>
  <c r="F220" i="11"/>
  <c r="F221" i="11"/>
  <c r="H221" i="11" s="1"/>
  <c r="I221" i="11" s="1"/>
  <c r="F222" i="11"/>
  <c r="F223" i="11"/>
  <c r="F224" i="11"/>
  <c r="F225" i="11"/>
  <c r="F226" i="11"/>
  <c r="F227" i="11"/>
  <c r="F228" i="11"/>
  <c r="F229" i="11"/>
  <c r="F230" i="11"/>
  <c r="F231" i="11"/>
  <c r="H231" i="11" s="1"/>
  <c r="I231" i="11" s="1"/>
  <c r="F232" i="11"/>
  <c r="F233" i="11"/>
  <c r="H233" i="11" s="1"/>
  <c r="I233" i="11" s="1"/>
  <c r="F234" i="11"/>
  <c r="F235" i="11"/>
  <c r="F236" i="11"/>
  <c r="F237" i="11"/>
  <c r="F238" i="11"/>
  <c r="F239" i="11"/>
  <c r="F240" i="11"/>
  <c r="F241" i="11"/>
  <c r="F242" i="11"/>
  <c r="F243" i="11"/>
  <c r="H243" i="11" s="1"/>
  <c r="I243" i="11" s="1"/>
  <c r="F244" i="11"/>
  <c r="F245" i="11"/>
  <c r="H245" i="11" s="1"/>
  <c r="I245" i="11" s="1"/>
  <c r="F246" i="11"/>
  <c r="F247" i="11"/>
  <c r="F248" i="11"/>
  <c r="F249" i="11"/>
  <c r="F250" i="11"/>
  <c r="F251" i="11"/>
  <c r="F252" i="11"/>
  <c r="F253" i="11"/>
  <c r="F254" i="11"/>
  <c r="F255" i="11"/>
  <c r="H255" i="11" s="1"/>
  <c r="I255" i="11" s="1"/>
  <c r="F256" i="11"/>
  <c r="F257" i="11"/>
  <c r="H257" i="11" s="1"/>
  <c r="I257" i="11" s="1"/>
  <c r="F258" i="11"/>
  <c r="F259" i="11"/>
  <c r="F260" i="11"/>
  <c r="F261" i="11"/>
  <c r="F262" i="11"/>
  <c r="F263" i="11"/>
  <c r="F264" i="11"/>
  <c r="F265" i="11"/>
  <c r="F266" i="11"/>
  <c r="F267" i="11"/>
  <c r="H267" i="11" s="1"/>
  <c r="I267" i="11" s="1"/>
  <c r="F268" i="11"/>
  <c r="F269" i="11"/>
  <c r="H269" i="11" s="1"/>
  <c r="I269" i="11" s="1"/>
  <c r="F270" i="11"/>
  <c r="F271" i="11"/>
  <c r="F272" i="11"/>
  <c r="F273" i="11"/>
  <c r="F274" i="11"/>
  <c r="F275" i="11"/>
  <c r="F276" i="11"/>
  <c r="F277" i="11"/>
  <c r="F278" i="11"/>
  <c r="F279" i="11"/>
  <c r="H279" i="11" s="1"/>
  <c r="I279" i="11" s="1"/>
  <c r="F280" i="11"/>
  <c r="F281" i="11"/>
  <c r="H281" i="11" s="1"/>
  <c r="I281" i="11" s="1"/>
  <c r="F282" i="11"/>
  <c r="F283" i="11"/>
  <c r="F284" i="11"/>
  <c r="F285" i="11"/>
  <c r="F286" i="11"/>
  <c r="F287" i="11"/>
  <c r="F288" i="11"/>
  <c r="F289" i="11"/>
  <c r="F290" i="11"/>
  <c r="F291" i="11"/>
  <c r="H291" i="11" s="1"/>
  <c r="I291" i="11" s="1"/>
  <c r="F292" i="11"/>
  <c r="F293" i="11"/>
  <c r="H293" i="11" s="1"/>
  <c r="I293" i="11" s="1"/>
  <c r="F294" i="11"/>
  <c r="F295" i="11"/>
  <c r="F296" i="11"/>
  <c r="F297" i="11"/>
  <c r="F298" i="11"/>
  <c r="F299" i="11"/>
  <c r="F300" i="11"/>
  <c r="F301" i="11"/>
  <c r="F302" i="11"/>
  <c r="F303" i="11"/>
  <c r="H303" i="11" s="1"/>
  <c r="I303" i="11" s="1"/>
  <c r="F304" i="11"/>
  <c r="F305" i="11"/>
  <c r="H305" i="11" s="1"/>
  <c r="I305" i="11" s="1"/>
  <c r="F306" i="11"/>
  <c r="F307" i="11"/>
  <c r="F308" i="11"/>
  <c r="F309" i="11"/>
  <c r="F310" i="11"/>
  <c r="F311" i="11"/>
  <c r="F312" i="11"/>
  <c r="F313" i="11"/>
  <c r="F314" i="11"/>
  <c r="F315" i="11"/>
  <c r="H315" i="11" s="1"/>
  <c r="I315" i="11" s="1"/>
  <c r="F316" i="11"/>
  <c r="F317" i="11"/>
  <c r="H317" i="11" s="1"/>
  <c r="I317" i="11" s="1"/>
  <c r="F318" i="11"/>
  <c r="F319" i="11"/>
  <c r="F320" i="11"/>
  <c r="F321" i="11"/>
  <c r="F322" i="11"/>
  <c r="F323" i="11"/>
  <c r="F324" i="11"/>
  <c r="F325" i="11"/>
  <c r="F326" i="11"/>
  <c r="F327" i="11"/>
  <c r="H327" i="11" s="1"/>
  <c r="I327" i="11" s="1"/>
  <c r="F328" i="11"/>
  <c r="F329" i="11"/>
  <c r="H329" i="11" s="1"/>
  <c r="I329" i="11" s="1"/>
  <c r="F330" i="11"/>
  <c r="F331" i="11"/>
  <c r="F332" i="11"/>
  <c r="F333" i="11"/>
  <c r="F334" i="11"/>
  <c r="F335" i="11"/>
  <c r="F336" i="11"/>
  <c r="F337" i="11"/>
  <c r="F338" i="11"/>
  <c r="F339" i="11"/>
  <c r="H339" i="11" s="1"/>
  <c r="I339" i="11" s="1"/>
  <c r="F340" i="11"/>
  <c r="F341" i="11"/>
  <c r="H341" i="11" s="1"/>
  <c r="I341" i="11" s="1"/>
  <c r="F342" i="11"/>
  <c r="F343" i="11"/>
  <c r="F344" i="11"/>
  <c r="F345" i="11"/>
  <c r="F346" i="11"/>
  <c r="F347" i="11"/>
  <c r="I9" i="11"/>
  <c r="I11" i="11"/>
  <c r="I21" i="11"/>
  <c r="I23" i="11"/>
  <c r="I33" i="11"/>
  <c r="I35" i="11"/>
  <c r="I45" i="11"/>
  <c r="I47" i="11"/>
  <c r="I57" i="11"/>
  <c r="I59" i="11"/>
  <c r="I69" i="11"/>
  <c r="I71" i="11"/>
  <c r="I81" i="11"/>
  <c r="I83" i="11"/>
  <c r="I93" i="11"/>
  <c r="I95" i="11"/>
  <c r="I105" i="11"/>
  <c r="I107" i="11"/>
  <c r="I117" i="11"/>
  <c r="I119" i="11"/>
  <c r="I129" i="11"/>
  <c r="I131" i="11"/>
  <c r="I141" i="11"/>
  <c r="I143" i="11"/>
  <c r="I153" i="11"/>
  <c r="I155" i="11"/>
  <c r="I165" i="11"/>
  <c r="I167" i="11"/>
  <c r="I177" i="11"/>
  <c r="I179" i="11"/>
  <c r="I189" i="11"/>
  <c r="I191" i="11"/>
  <c r="I201" i="11"/>
  <c r="I203" i="11"/>
  <c r="I213" i="11"/>
  <c r="I215" i="11"/>
  <c r="I225" i="11"/>
  <c r="I227" i="11"/>
  <c r="I237" i="11"/>
  <c r="I239" i="11"/>
  <c r="I249" i="11"/>
  <c r="I251" i="11"/>
  <c r="I261" i="11"/>
  <c r="I263" i="11"/>
  <c r="I273" i="11"/>
  <c r="I275" i="11"/>
  <c r="I285" i="11"/>
  <c r="I287" i="11"/>
  <c r="I297" i="11"/>
  <c r="I299" i="11"/>
  <c r="I309" i="11"/>
  <c r="I311" i="11"/>
  <c r="I321" i="11"/>
  <c r="I323" i="11"/>
  <c r="I333" i="11"/>
  <c r="I335" i="11"/>
  <c r="I345" i="11"/>
  <c r="I347" i="11"/>
  <c r="I5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49" i="11"/>
  <c r="H6" i="11"/>
  <c r="I6" i="11" s="1"/>
  <c r="H7" i="11"/>
  <c r="I7" i="11" s="1"/>
  <c r="H8" i="11"/>
  <c r="I8" i="11" s="1"/>
  <c r="H9" i="11"/>
  <c r="H10" i="11"/>
  <c r="I10" i="11" s="1"/>
  <c r="H11" i="11"/>
  <c r="H12" i="11"/>
  <c r="I12" i="11" s="1"/>
  <c r="H13" i="11"/>
  <c r="I13" i="11" s="1"/>
  <c r="H14" i="11"/>
  <c r="I14" i="11" s="1"/>
  <c r="H16" i="11"/>
  <c r="I16" i="11" s="1"/>
  <c r="H18" i="11"/>
  <c r="I18" i="11" s="1"/>
  <c r="H19" i="11"/>
  <c r="I19" i="11" s="1"/>
  <c r="H20" i="11"/>
  <c r="I20" i="11" s="1"/>
  <c r="H21" i="11"/>
  <c r="H22" i="11"/>
  <c r="I22" i="11" s="1"/>
  <c r="H23" i="11"/>
  <c r="H24" i="11"/>
  <c r="I24" i="11" s="1"/>
  <c r="H25" i="11"/>
  <c r="I25" i="11" s="1"/>
  <c r="H26" i="11"/>
  <c r="I26" i="11" s="1"/>
  <c r="H28" i="11"/>
  <c r="I28" i="11" s="1"/>
  <c r="H30" i="11"/>
  <c r="I30" i="11" s="1"/>
  <c r="H31" i="11"/>
  <c r="I31" i="11" s="1"/>
  <c r="H32" i="11"/>
  <c r="I32" i="11" s="1"/>
  <c r="H33" i="11"/>
  <c r="H34" i="11"/>
  <c r="I34" i="11" s="1"/>
  <c r="H35" i="11"/>
  <c r="H36" i="11"/>
  <c r="I36" i="11" s="1"/>
  <c r="H37" i="11"/>
  <c r="I37" i="11" s="1"/>
  <c r="H38" i="11"/>
  <c r="I38" i="11" s="1"/>
  <c r="H40" i="11"/>
  <c r="I40" i="11" s="1"/>
  <c r="H42" i="11"/>
  <c r="I42" i="11" s="1"/>
  <c r="H43" i="11"/>
  <c r="I43" i="11" s="1"/>
  <c r="H44" i="11"/>
  <c r="I44" i="11" s="1"/>
  <c r="H45" i="11"/>
  <c r="H46" i="11"/>
  <c r="I46" i="11" s="1"/>
  <c r="H47" i="11"/>
  <c r="H48" i="11"/>
  <c r="I48" i="11" s="1"/>
  <c r="H49" i="11"/>
  <c r="I49" i="11" s="1"/>
  <c r="H50" i="11"/>
  <c r="I50" i="11" s="1"/>
  <c r="H52" i="11"/>
  <c r="I52" i="11" s="1"/>
  <c r="H54" i="11"/>
  <c r="I54" i="11" s="1"/>
  <c r="H55" i="11"/>
  <c r="I55" i="11" s="1"/>
  <c r="H56" i="11"/>
  <c r="I56" i="11" s="1"/>
  <c r="H57" i="11"/>
  <c r="H58" i="11"/>
  <c r="I58" i="11" s="1"/>
  <c r="H59" i="11"/>
  <c r="H60" i="11"/>
  <c r="I60" i="11" s="1"/>
  <c r="H61" i="11"/>
  <c r="I61" i="11" s="1"/>
  <c r="H62" i="11"/>
  <c r="I62" i="11" s="1"/>
  <c r="H64" i="11"/>
  <c r="I64" i="11" s="1"/>
  <c r="H66" i="11"/>
  <c r="I66" i="11" s="1"/>
  <c r="H67" i="11"/>
  <c r="I67" i="11" s="1"/>
  <c r="H68" i="11"/>
  <c r="I68" i="11" s="1"/>
  <c r="H69" i="11"/>
  <c r="H70" i="11"/>
  <c r="I70" i="11" s="1"/>
  <c r="H71" i="11"/>
  <c r="H72" i="11"/>
  <c r="I72" i="11" s="1"/>
  <c r="H73" i="11"/>
  <c r="I73" i="11" s="1"/>
  <c r="H74" i="11"/>
  <c r="I74" i="11" s="1"/>
  <c r="H76" i="11"/>
  <c r="I76" i="11" s="1"/>
  <c r="H78" i="11"/>
  <c r="I78" i="11" s="1"/>
  <c r="H79" i="11"/>
  <c r="I79" i="11" s="1"/>
  <c r="H80" i="11"/>
  <c r="I80" i="11" s="1"/>
  <c r="H81" i="11"/>
  <c r="H82" i="11"/>
  <c r="I82" i="11" s="1"/>
  <c r="H83" i="11"/>
  <c r="H84" i="11"/>
  <c r="I84" i="11" s="1"/>
  <c r="H85" i="11"/>
  <c r="I85" i="11" s="1"/>
  <c r="H86" i="11"/>
  <c r="I86" i="11" s="1"/>
  <c r="H88" i="11"/>
  <c r="I88" i="11" s="1"/>
  <c r="H90" i="11"/>
  <c r="I90" i="11" s="1"/>
  <c r="H91" i="11"/>
  <c r="I91" i="11" s="1"/>
  <c r="H92" i="11"/>
  <c r="I92" i="11" s="1"/>
  <c r="H93" i="11"/>
  <c r="H94" i="11"/>
  <c r="I94" i="11" s="1"/>
  <c r="H95" i="11"/>
  <c r="H96" i="11"/>
  <c r="I96" i="11" s="1"/>
  <c r="H97" i="11"/>
  <c r="I97" i="11" s="1"/>
  <c r="H98" i="11"/>
  <c r="I98" i="11" s="1"/>
  <c r="H100" i="11"/>
  <c r="I100" i="11" s="1"/>
  <c r="H102" i="11"/>
  <c r="I102" i="11" s="1"/>
  <c r="H103" i="11"/>
  <c r="I103" i="11" s="1"/>
  <c r="H104" i="11"/>
  <c r="I104" i="11" s="1"/>
  <c r="H105" i="11"/>
  <c r="H106" i="11"/>
  <c r="I106" i="11" s="1"/>
  <c r="H107" i="11"/>
  <c r="H108" i="11"/>
  <c r="I108" i="11" s="1"/>
  <c r="H109" i="11"/>
  <c r="I109" i="11" s="1"/>
  <c r="H110" i="11"/>
  <c r="I110" i="11" s="1"/>
  <c r="H112" i="11"/>
  <c r="I112" i="11" s="1"/>
  <c r="H114" i="11"/>
  <c r="I114" i="11" s="1"/>
  <c r="H115" i="11"/>
  <c r="I115" i="11" s="1"/>
  <c r="H116" i="11"/>
  <c r="I116" i="11" s="1"/>
  <c r="H117" i="11"/>
  <c r="H118" i="11"/>
  <c r="I118" i="11" s="1"/>
  <c r="H119" i="11"/>
  <c r="H120" i="11"/>
  <c r="I120" i="11" s="1"/>
  <c r="H121" i="11"/>
  <c r="I121" i="11" s="1"/>
  <c r="H122" i="11"/>
  <c r="I122" i="11" s="1"/>
  <c r="H124" i="11"/>
  <c r="I124" i="11" s="1"/>
  <c r="H126" i="11"/>
  <c r="I126" i="11" s="1"/>
  <c r="H127" i="11"/>
  <c r="I127" i="11" s="1"/>
  <c r="H128" i="11"/>
  <c r="I128" i="11" s="1"/>
  <c r="H129" i="11"/>
  <c r="H130" i="11"/>
  <c r="I130" i="11" s="1"/>
  <c r="H131" i="11"/>
  <c r="H132" i="11"/>
  <c r="I132" i="11" s="1"/>
  <c r="H133" i="11"/>
  <c r="I133" i="11" s="1"/>
  <c r="H134" i="11"/>
  <c r="I134" i="11" s="1"/>
  <c r="H136" i="11"/>
  <c r="I136" i="11" s="1"/>
  <c r="H138" i="11"/>
  <c r="I138" i="11" s="1"/>
  <c r="H139" i="11"/>
  <c r="I139" i="11" s="1"/>
  <c r="H140" i="11"/>
  <c r="I140" i="11" s="1"/>
  <c r="H141" i="11"/>
  <c r="H142" i="11"/>
  <c r="I142" i="11" s="1"/>
  <c r="H143" i="11"/>
  <c r="H144" i="11"/>
  <c r="I144" i="11" s="1"/>
  <c r="H145" i="11"/>
  <c r="I145" i="11" s="1"/>
  <c r="H146" i="11"/>
  <c r="I146" i="11" s="1"/>
  <c r="H148" i="11"/>
  <c r="I148" i="11" s="1"/>
  <c r="H150" i="11"/>
  <c r="I150" i="11" s="1"/>
  <c r="H151" i="11"/>
  <c r="I151" i="11" s="1"/>
  <c r="H152" i="11"/>
  <c r="I152" i="11" s="1"/>
  <c r="H153" i="11"/>
  <c r="H154" i="11"/>
  <c r="I154" i="11" s="1"/>
  <c r="H155" i="11"/>
  <c r="H156" i="11"/>
  <c r="I156" i="11" s="1"/>
  <c r="H157" i="11"/>
  <c r="I157" i="11" s="1"/>
  <c r="H158" i="11"/>
  <c r="I158" i="11" s="1"/>
  <c r="H160" i="11"/>
  <c r="I160" i="11" s="1"/>
  <c r="H162" i="11"/>
  <c r="I162" i="11" s="1"/>
  <c r="H163" i="11"/>
  <c r="I163" i="11" s="1"/>
  <c r="H164" i="11"/>
  <c r="I164" i="11" s="1"/>
  <c r="H165" i="11"/>
  <c r="H166" i="11"/>
  <c r="I166" i="11" s="1"/>
  <c r="H167" i="11"/>
  <c r="H168" i="11"/>
  <c r="I168" i="11" s="1"/>
  <c r="H169" i="11"/>
  <c r="I169" i="11" s="1"/>
  <c r="H170" i="11"/>
  <c r="I170" i="11" s="1"/>
  <c r="H172" i="11"/>
  <c r="I172" i="11" s="1"/>
  <c r="H174" i="11"/>
  <c r="I174" i="11" s="1"/>
  <c r="H175" i="11"/>
  <c r="I175" i="11" s="1"/>
  <c r="H176" i="11"/>
  <c r="I176" i="11" s="1"/>
  <c r="H177" i="11"/>
  <c r="H178" i="11"/>
  <c r="I178" i="11" s="1"/>
  <c r="H179" i="11"/>
  <c r="H180" i="11"/>
  <c r="I180" i="11" s="1"/>
  <c r="H181" i="11"/>
  <c r="I181" i="11" s="1"/>
  <c r="H182" i="11"/>
  <c r="I182" i="11" s="1"/>
  <c r="H184" i="11"/>
  <c r="I184" i="11" s="1"/>
  <c r="H186" i="11"/>
  <c r="I186" i="11" s="1"/>
  <c r="H187" i="11"/>
  <c r="I187" i="11" s="1"/>
  <c r="H188" i="11"/>
  <c r="I188" i="11" s="1"/>
  <c r="H189" i="11"/>
  <c r="H190" i="11"/>
  <c r="I190" i="11" s="1"/>
  <c r="H191" i="11"/>
  <c r="H192" i="11"/>
  <c r="I192" i="11" s="1"/>
  <c r="H193" i="11"/>
  <c r="I193" i="11" s="1"/>
  <c r="H194" i="11"/>
  <c r="I194" i="11" s="1"/>
  <c r="H196" i="11"/>
  <c r="I196" i="11" s="1"/>
  <c r="H198" i="11"/>
  <c r="I198" i="11" s="1"/>
  <c r="H199" i="11"/>
  <c r="I199" i="11" s="1"/>
  <c r="H200" i="11"/>
  <c r="I200" i="11" s="1"/>
  <c r="H201" i="11"/>
  <c r="H202" i="11"/>
  <c r="I202" i="11" s="1"/>
  <c r="H203" i="11"/>
  <c r="H204" i="11"/>
  <c r="I204" i="11" s="1"/>
  <c r="H205" i="11"/>
  <c r="I205" i="11" s="1"/>
  <c r="H206" i="11"/>
  <c r="I206" i="11" s="1"/>
  <c r="H208" i="11"/>
  <c r="I208" i="11" s="1"/>
  <c r="H210" i="11"/>
  <c r="I210" i="11" s="1"/>
  <c r="H211" i="11"/>
  <c r="I211" i="11" s="1"/>
  <c r="H212" i="11"/>
  <c r="I212" i="11" s="1"/>
  <c r="H213" i="11"/>
  <c r="H214" i="11"/>
  <c r="I214" i="11" s="1"/>
  <c r="H215" i="11"/>
  <c r="H216" i="11"/>
  <c r="I216" i="11" s="1"/>
  <c r="H217" i="11"/>
  <c r="I217" i="11" s="1"/>
  <c r="H218" i="11"/>
  <c r="I218" i="11" s="1"/>
  <c r="H220" i="11"/>
  <c r="I220" i="11" s="1"/>
  <c r="H222" i="11"/>
  <c r="I222" i="11" s="1"/>
  <c r="H223" i="11"/>
  <c r="I223" i="11" s="1"/>
  <c r="H224" i="11"/>
  <c r="I224" i="11" s="1"/>
  <c r="H225" i="11"/>
  <c r="H226" i="11"/>
  <c r="I226" i="11" s="1"/>
  <c r="H227" i="11"/>
  <c r="H228" i="11"/>
  <c r="I228" i="11" s="1"/>
  <c r="H229" i="11"/>
  <c r="I229" i="11" s="1"/>
  <c r="H230" i="11"/>
  <c r="I230" i="11" s="1"/>
  <c r="H232" i="11"/>
  <c r="I232" i="11" s="1"/>
  <c r="H234" i="11"/>
  <c r="I234" i="11" s="1"/>
  <c r="H235" i="11"/>
  <c r="I235" i="11" s="1"/>
  <c r="H236" i="11"/>
  <c r="I236" i="11" s="1"/>
  <c r="H237" i="11"/>
  <c r="H238" i="11"/>
  <c r="I238" i="11" s="1"/>
  <c r="H239" i="11"/>
  <c r="H240" i="11"/>
  <c r="I240" i="11" s="1"/>
  <c r="H241" i="11"/>
  <c r="I241" i="11" s="1"/>
  <c r="H242" i="11"/>
  <c r="I242" i="11" s="1"/>
  <c r="H244" i="11"/>
  <c r="I244" i="11" s="1"/>
  <c r="H246" i="11"/>
  <c r="I246" i="11" s="1"/>
  <c r="H247" i="11"/>
  <c r="I247" i="11" s="1"/>
  <c r="H248" i="11"/>
  <c r="I248" i="11" s="1"/>
  <c r="H249" i="11"/>
  <c r="H250" i="11"/>
  <c r="I250" i="11" s="1"/>
  <c r="H251" i="11"/>
  <c r="H252" i="11"/>
  <c r="I252" i="11" s="1"/>
  <c r="H253" i="11"/>
  <c r="I253" i="11" s="1"/>
  <c r="H254" i="11"/>
  <c r="I254" i="11" s="1"/>
  <c r="H256" i="11"/>
  <c r="I256" i="11" s="1"/>
  <c r="H258" i="11"/>
  <c r="I258" i="11" s="1"/>
  <c r="H259" i="11"/>
  <c r="I259" i="11" s="1"/>
  <c r="H260" i="11"/>
  <c r="I260" i="11" s="1"/>
  <c r="H261" i="11"/>
  <c r="H262" i="11"/>
  <c r="I262" i="11" s="1"/>
  <c r="H263" i="11"/>
  <c r="H264" i="11"/>
  <c r="I264" i="11" s="1"/>
  <c r="H265" i="11"/>
  <c r="I265" i="11" s="1"/>
  <c r="H266" i="11"/>
  <c r="I266" i="11" s="1"/>
  <c r="H268" i="11"/>
  <c r="I268" i="11" s="1"/>
  <c r="H270" i="11"/>
  <c r="I270" i="11" s="1"/>
  <c r="H271" i="11"/>
  <c r="I271" i="11" s="1"/>
  <c r="H272" i="11"/>
  <c r="I272" i="11" s="1"/>
  <c r="H273" i="11"/>
  <c r="H274" i="11"/>
  <c r="I274" i="11" s="1"/>
  <c r="H275" i="11"/>
  <c r="H276" i="11"/>
  <c r="I276" i="11" s="1"/>
  <c r="H277" i="11"/>
  <c r="I277" i="11" s="1"/>
  <c r="H278" i="11"/>
  <c r="I278" i="11" s="1"/>
  <c r="H280" i="11"/>
  <c r="I280" i="11" s="1"/>
  <c r="H282" i="11"/>
  <c r="I282" i="11" s="1"/>
  <c r="H283" i="11"/>
  <c r="I283" i="11" s="1"/>
  <c r="H284" i="11"/>
  <c r="I284" i="11" s="1"/>
  <c r="H285" i="11"/>
  <c r="H286" i="11"/>
  <c r="I286" i="11" s="1"/>
  <c r="H287" i="11"/>
  <c r="H288" i="11"/>
  <c r="I288" i="11" s="1"/>
  <c r="H289" i="11"/>
  <c r="I289" i="11" s="1"/>
  <c r="H290" i="11"/>
  <c r="I290" i="11" s="1"/>
  <c r="H292" i="11"/>
  <c r="I292" i="11" s="1"/>
  <c r="H294" i="11"/>
  <c r="I294" i="11" s="1"/>
  <c r="H295" i="11"/>
  <c r="I295" i="11" s="1"/>
  <c r="H296" i="11"/>
  <c r="I296" i="11" s="1"/>
  <c r="H297" i="11"/>
  <c r="H298" i="11"/>
  <c r="I298" i="11" s="1"/>
  <c r="H299" i="11"/>
  <c r="H300" i="11"/>
  <c r="I300" i="11" s="1"/>
  <c r="H301" i="11"/>
  <c r="I301" i="11" s="1"/>
  <c r="H302" i="11"/>
  <c r="I302" i="11" s="1"/>
  <c r="H304" i="11"/>
  <c r="I304" i="11" s="1"/>
  <c r="H306" i="11"/>
  <c r="I306" i="11" s="1"/>
  <c r="H307" i="11"/>
  <c r="I307" i="11" s="1"/>
  <c r="H308" i="11"/>
  <c r="I308" i="11" s="1"/>
  <c r="H309" i="11"/>
  <c r="H310" i="11"/>
  <c r="I310" i="11" s="1"/>
  <c r="H311" i="11"/>
  <c r="H312" i="11"/>
  <c r="I312" i="11" s="1"/>
  <c r="H313" i="11"/>
  <c r="I313" i="11" s="1"/>
  <c r="H314" i="11"/>
  <c r="I314" i="11" s="1"/>
  <c r="H316" i="11"/>
  <c r="I316" i="11" s="1"/>
  <c r="H318" i="11"/>
  <c r="I318" i="11" s="1"/>
  <c r="H319" i="11"/>
  <c r="I319" i="11" s="1"/>
  <c r="H320" i="11"/>
  <c r="I320" i="11" s="1"/>
  <c r="H321" i="11"/>
  <c r="H322" i="11"/>
  <c r="I322" i="11" s="1"/>
  <c r="H323" i="11"/>
  <c r="H324" i="11"/>
  <c r="I324" i="11" s="1"/>
  <c r="H325" i="11"/>
  <c r="I325" i="11" s="1"/>
  <c r="H326" i="11"/>
  <c r="I326" i="11" s="1"/>
  <c r="H328" i="11"/>
  <c r="I328" i="11" s="1"/>
  <c r="H330" i="11"/>
  <c r="I330" i="11" s="1"/>
  <c r="H331" i="11"/>
  <c r="I331" i="11" s="1"/>
  <c r="H332" i="11"/>
  <c r="I332" i="11" s="1"/>
  <c r="H333" i="11"/>
  <c r="H334" i="11"/>
  <c r="I334" i="11" s="1"/>
  <c r="H335" i="11"/>
  <c r="H336" i="11"/>
  <c r="I336" i="11" s="1"/>
  <c r="H337" i="11"/>
  <c r="I337" i="11" s="1"/>
  <c r="H338" i="11"/>
  <c r="I338" i="11" s="1"/>
  <c r="H340" i="11"/>
  <c r="I340" i="11" s="1"/>
  <c r="H342" i="11"/>
  <c r="I342" i="11" s="1"/>
  <c r="H343" i="11"/>
  <c r="I343" i="11" s="1"/>
  <c r="H344" i="11"/>
  <c r="I344" i="11" s="1"/>
  <c r="H345" i="11"/>
  <c r="H346" i="11"/>
  <c r="I346" i="11" s="1"/>
  <c r="H347" i="11"/>
  <c r="F5" i="11"/>
  <c r="F349" i="11"/>
  <c r="F350" i="11"/>
  <c r="F351" i="11"/>
  <c r="F352" i="11"/>
  <c r="F353" i="11"/>
  <c r="F354" i="11"/>
  <c r="F355" i="11"/>
  <c r="F356" i="11"/>
  <c r="F357" i="11"/>
  <c r="F358" i="11"/>
  <c r="H358" i="11" s="1"/>
  <c r="F359" i="11"/>
  <c r="H359" i="11" s="1"/>
  <c r="F360" i="11"/>
  <c r="H360" i="11" s="1"/>
  <c r="F361" i="11"/>
  <c r="F362" i="11"/>
  <c r="F363" i="11"/>
  <c r="F364" i="11"/>
  <c r="F366" i="11"/>
  <c r="F367" i="11"/>
  <c r="F368" i="11"/>
  <c r="F369" i="11"/>
  <c r="F370" i="11"/>
  <c r="F371" i="11"/>
  <c r="F372" i="11"/>
  <c r="F373" i="11"/>
  <c r="F374" i="11"/>
  <c r="F375" i="11"/>
  <c r="H375" i="11" s="1"/>
  <c r="I375" i="11" s="1"/>
  <c r="F376" i="11"/>
  <c r="F377" i="11"/>
  <c r="H377" i="11" s="1"/>
  <c r="I377" i="11" s="1"/>
  <c r="F378" i="11"/>
  <c r="F379" i="11"/>
  <c r="F380" i="11"/>
  <c r="F381" i="11"/>
  <c r="F382" i="11"/>
  <c r="F383" i="11"/>
  <c r="F384" i="11"/>
  <c r="F385" i="11"/>
  <c r="F386" i="11"/>
  <c r="F387" i="11"/>
  <c r="H387" i="11" s="1"/>
  <c r="I387" i="11" s="1"/>
  <c r="F388" i="11"/>
  <c r="F389" i="11"/>
  <c r="H389" i="11" s="1"/>
  <c r="I389" i="11" s="1"/>
  <c r="F390" i="11"/>
  <c r="F391" i="11"/>
  <c r="F392" i="11"/>
  <c r="F393" i="11"/>
  <c r="F394" i="11"/>
  <c r="F395" i="11"/>
  <c r="F396" i="11"/>
  <c r="F397" i="11"/>
  <c r="F398" i="11"/>
  <c r="F399" i="11"/>
  <c r="H399" i="11" s="1"/>
  <c r="I399" i="11" s="1"/>
  <c r="F400" i="11"/>
  <c r="F401" i="11"/>
  <c r="H401" i="11" s="1"/>
  <c r="I401" i="11" s="1"/>
  <c r="F402" i="11"/>
  <c r="F403" i="11"/>
  <c r="F404" i="11"/>
  <c r="F405" i="11"/>
  <c r="F406" i="11"/>
  <c r="F407" i="11"/>
  <c r="F408" i="11"/>
  <c r="F409" i="11"/>
  <c r="F410" i="11"/>
  <c r="F365" i="11"/>
  <c r="I367" i="11"/>
  <c r="I379" i="11"/>
  <c r="I391" i="11"/>
  <c r="I403" i="11"/>
  <c r="H349" i="11"/>
  <c r="H350" i="11"/>
  <c r="H351" i="11"/>
  <c r="H352" i="11"/>
  <c r="H353" i="11"/>
  <c r="H354" i="11"/>
  <c r="H355" i="11"/>
  <c r="H356" i="11"/>
  <c r="H357" i="11"/>
  <c r="H361" i="11"/>
  <c r="H362" i="11"/>
  <c r="H363" i="11"/>
  <c r="H364" i="11"/>
  <c r="E350" i="11"/>
  <c r="G350" i="11"/>
  <c r="E351" i="11"/>
  <c r="G351" i="11"/>
  <c r="E352" i="11"/>
  <c r="G352" i="11"/>
  <c r="E353" i="11"/>
  <c r="G353" i="11"/>
  <c r="E354" i="11"/>
  <c r="G354" i="11"/>
  <c r="E355" i="11"/>
  <c r="G355" i="11"/>
  <c r="E356" i="11"/>
  <c r="G356" i="11"/>
  <c r="E357" i="11"/>
  <c r="G357" i="11"/>
  <c r="E358" i="11"/>
  <c r="G358" i="11"/>
  <c r="E359" i="11"/>
  <c r="G359" i="11"/>
  <c r="E360" i="11"/>
  <c r="G360" i="11"/>
  <c r="E361" i="11"/>
  <c r="G361" i="11"/>
  <c r="E362" i="11"/>
  <c r="G362" i="11"/>
  <c r="E363" i="11"/>
  <c r="G363" i="11"/>
  <c r="E364" i="11"/>
  <c r="G364" i="11"/>
  <c r="E365" i="11"/>
  <c r="G365" i="11"/>
  <c r="H365" i="11"/>
  <c r="I365" i="11" s="1"/>
  <c r="E366" i="11"/>
  <c r="H366" i="11"/>
  <c r="I366" i="11" s="1"/>
  <c r="G366" i="11"/>
  <c r="G367" i="11"/>
  <c r="H367" i="11"/>
  <c r="E368" i="11"/>
  <c r="H368" i="11"/>
  <c r="I368" i="11" s="1"/>
  <c r="G368" i="11"/>
  <c r="E369" i="11"/>
  <c r="G369" i="11"/>
  <c r="H369" i="11"/>
  <c r="I369" i="11" s="1"/>
  <c r="E370" i="11"/>
  <c r="H370" i="11"/>
  <c r="I370" i="11" s="1"/>
  <c r="G370" i="11"/>
  <c r="E371" i="11"/>
  <c r="G371" i="11"/>
  <c r="H371" i="11"/>
  <c r="I371" i="11" s="1"/>
  <c r="E372" i="11"/>
  <c r="H372" i="11"/>
  <c r="I372" i="11" s="1"/>
  <c r="G372" i="11"/>
  <c r="G373" i="11"/>
  <c r="H373" i="11"/>
  <c r="I373" i="11" s="1"/>
  <c r="E374" i="11"/>
  <c r="H374" i="11"/>
  <c r="I374" i="11" s="1"/>
  <c r="G374" i="11"/>
  <c r="E375" i="11"/>
  <c r="G375" i="11"/>
  <c r="E376" i="11"/>
  <c r="H376" i="11"/>
  <c r="I376" i="11" s="1"/>
  <c r="G376" i="11"/>
  <c r="E377" i="11"/>
  <c r="G377" i="11"/>
  <c r="E378" i="11"/>
  <c r="H378" i="11"/>
  <c r="I378" i="11" s="1"/>
  <c r="G378" i="11"/>
  <c r="E379" i="11"/>
  <c r="G379" i="11"/>
  <c r="H379" i="11"/>
  <c r="E380" i="11"/>
  <c r="H380" i="11"/>
  <c r="I380" i="11" s="1"/>
  <c r="G380" i="11"/>
  <c r="E381" i="11"/>
  <c r="G381" i="11"/>
  <c r="H381" i="11"/>
  <c r="I381" i="11" s="1"/>
  <c r="E382" i="11"/>
  <c r="H382" i="11"/>
  <c r="I382" i="11" s="1"/>
  <c r="G382" i="11"/>
  <c r="E383" i="11"/>
  <c r="G383" i="11"/>
  <c r="H383" i="11"/>
  <c r="I383" i="11" s="1"/>
  <c r="E384" i="11"/>
  <c r="H384" i="11"/>
  <c r="I384" i="11" s="1"/>
  <c r="G384" i="11"/>
  <c r="G385" i="11"/>
  <c r="H385" i="11"/>
  <c r="I385" i="11" s="1"/>
  <c r="E386" i="11"/>
  <c r="H386" i="11"/>
  <c r="I386" i="11" s="1"/>
  <c r="G386" i="11"/>
  <c r="E387" i="11"/>
  <c r="G387" i="11"/>
  <c r="E388" i="11"/>
  <c r="H388" i="11"/>
  <c r="I388" i="11" s="1"/>
  <c r="G388" i="11"/>
  <c r="E389" i="11"/>
  <c r="G389" i="11"/>
  <c r="E390" i="11"/>
  <c r="H390" i="11"/>
  <c r="I390" i="11" s="1"/>
  <c r="G390" i="11"/>
  <c r="G391" i="11"/>
  <c r="H391" i="11"/>
  <c r="E392" i="11"/>
  <c r="H392" i="11"/>
  <c r="I392" i="11" s="1"/>
  <c r="G392" i="11"/>
  <c r="E393" i="11"/>
  <c r="G393" i="11"/>
  <c r="H393" i="11"/>
  <c r="I393" i="11" s="1"/>
  <c r="E394" i="11"/>
  <c r="H394" i="11"/>
  <c r="I394" i="11" s="1"/>
  <c r="G394" i="11"/>
  <c r="E395" i="11"/>
  <c r="G395" i="11"/>
  <c r="H395" i="11"/>
  <c r="I395" i="11" s="1"/>
  <c r="E396" i="11"/>
  <c r="H396" i="11"/>
  <c r="I396" i="11" s="1"/>
  <c r="G396" i="11"/>
  <c r="G397" i="11"/>
  <c r="H397" i="11"/>
  <c r="I397" i="11" s="1"/>
  <c r="E398" i="11"/>
  <c r="H398" i="11"/>
  <c r="I398" i="11" s="1"/>
  <c r="G398" i="11"/>
  <c r="E399" i="11"/>
  <c r="G399" i="11"/>
  <c r="E400" i="11"/>
  <c r="H400" i="11"/>
  <c r="I400" i="11" s="1"/>
  <c r="G400" i="11"/>
  <c r="E401" i="11"/>
  <c r="G401" i="11"/>
  <c r="E402" i="11"/>
  <c r="H402" i="11"/>
  <c r="I402" i="11" s="1"/>
  <c r="G402" i="11"/>
  <c r="G403" i="11"/>
  <c r="H403" i="11"/>
  <c r="E404" i="11"/>
  <c r="H404" i="11"/>
  <c r="I404" i="11" s="1"/>
  <c r="G404" i="11"/>
  <c r="E405" i="11"/>
  <c r="G405" i="11"/>
  <c r="H405" i="11"/>
  <c r="I405" i="11" s="1"/>
  <c r="E406" i="11"/>
  <c r="H406" i="11"/>
  <c r="I406" i="11" s="1"/>
  <c r="G406" i="11"/>
  <c r="E407" i="11"/>
  <c r="G407" i="11"/>
  <c r="H407" i="11"/>
  <c r="I407" i="11" s="1"/>
  <c r="E408" i="11"/>
  <c r="H408" i="11"/>
  <c r="I408" i="11" s="1"/>
  <c r="G408" i="11"/>
  <c r="G409" i="11"/>
  <c r="H409" i="11"/>
  <c r="I409" i="11" s="1"/>
  <c r="E410" i="11"/>
  <c r="H410" i="11"/>
  <c r="I410" i="11" s="1"/>
  <c r="G410" i="11"/>
  <c r="G349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5" i="11"/>
  <c r="L63" i="1"/>
  <c r="K63" i="1"/>
  <c r="J63" i="1"/>
  <c r="L41" i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43" i="1"/>
  <c r="K44" i="1" s="1"/>
  <c r="K45" i="1" s="1"/>
  <c r="K46" i="1" s="1"/>
  <c r="K47" i="1" s="1"/>
  <c r="K48" i="1" s="1"/>
  <c r="K49" i="1" s="1"/>
  <c r="K50" i="1" s="1"/>
  <c r="K51" i="1" s="1"/>
  <c r="K42" i="1"/>
  <c r="K41" i="1"/>
  <c r="I404" i="9"/>
  <c r="I392" i="9"/>
  <c r="I338" i="9"/>
  <c r="I391" i="9"/>
  <c r="I337" i="9"/>
  <c r="I353" i="9"/>
  <c r="I352" i="9"/>
  <c r="I376" i="9"/>
  <c r="I415" i="9"/>
  <c r="I417" i="9"/>
  <c r="I418" i="9"/>
  <c r="I283" i="9"/>
  <c r="I253" i="9"/>
  <c r="I254" i="9"/>
  <c r="I255" i="9"/>
  <c r="I256" i="9"/>
  <c r="I257" i="9"/>
  <c r="I258" i="9"/>
  <c r="I259" i="9"/>
  <c r="I260" i="9"/>
  <c r="I262" i="9"/>
  <c r="I263" i="9"/>
  <c r="I264" i="9"/>
  <c r="I265" i="9"/>
  <c r="I266" i="9"/>
  <c r="I267" i="9"/>
  <c r="I268" i="9"/>
  <c r="I272" i="9"/>
  <c r="I269" i="9"/>
  <c r="I270" i="9"/>
  <c r="I271" i="9"/>
  <c r="I273" i="9"/>
  <c r="I274" i="9"/>
  <c r="I275" i="9"/>
  <c r="I407" i="9"/>
  <c r="I408" i="9"/>
  <c r="I355" i="9"/>
  <c r="I261" i="9"/>
  <c r="I409" i="9"/>
  <c r="I410" i="9"/>
  <c r="I411" i="9"/>
  <c r="I412" i="9"/>
  <c r="I413" i="9"/>
  <c r="I276" i="9"/>
  <c r="I277" i="9"/>
  <c r="I282" i="9"/>
  <c r="I406" i="9"/>
  <c r="I339" i="9"/>
  <c r="I356" i="9"/>
  <c r="I393" i="9"/>
  <c r="I305" i="9"/>
  <c r="I306" i="9"/>
  <c r="I307" i="9"/>
  <c r="I308" i="9"/>
  <c r="I357" i="9"/>
  <c r="I358" i="9"/>
  <c r="I394" i="9"/>
  <c r="I309" i="9"/>
  <c r="I359" i="9"/>
  <c r="I360" i="9"/>
  <c r="I395" i="9"/>
  <c r="I310" i="9"/>
  <c r="I340" i="9"/>
  <c r="I311" i="9"/>
  <c r="I354" i="9"/>
  <c r="I312" i="9"/>
  <c r="I313" i="9"/>
  <c r="I314" i="9"/>
  <c r="I341" i="9"/>
  <c r="I315" i="9"/>
  <c r="I316" i="9"/>
  <c r="I317" i="9"/>
  <c r="I318" i="9"/>
  <c r="I319" i="9"/>
  <c r="I320" i="9"/>
  <c r="I321" i="9"/>
  <c r="I342" i="9"/>
  <c r="I322" i="9"/>
  <c r="I323" i="9"/>
  <c r="I324" i="9"/>
  <c r="I325" i="9"/>
  <c r="I326" i="9"/>
  <c r="I327" i="9"/>
  <c r="I343" i="9"/>
  <c r="I396" i="9"/>
  <c r="I377" i="9"/>
  <c r="I328" i="9"/>
  <c r="I344" i="9"/>
  <c r="I397" i="9"/>
  <c r="I361" i="9"/>
  <c r="I378" i="9"/>
  <c r="I330" i="9"/>
  <c r="I329" i="9"/>
  <c r="I362" i="9"/>
  <c r="I379" i="9"/>
  <c r="I345" i="9"/>
  <c r="I398" i="9"/>
  <c r="I363" i="9"/>
  <c r="I380" i="9"/>
  <c r="I346" i="9"/>
  <c r="I364" i="9"/>
  <c r="I399" i="9"/>
  <c r="I400" i="9"/>
  <c r="I401" i="9"/>
  <c r="I365" i="9"/>
  <c r="I381" i="9"/>
  <c r="I347" i="9"/>
  <c r="I331" i="9"/>
  <c r="I373" i="9"/>
  <c r="I382" i="9"/>
  <c r="I332" i="9"/>
  <c r="I383" i="9"/>
  <c r="I384" i="9"/>
  <c r="I366" i="9"/>
  <c r="I367" i="9"/>
  <c r="I348" i="9"/>
  <c r="I385" i="9"/>
  <c r="I349" i="9"/>
  <c r="I294" i="9"/>
  <c r="I295" i="9"/>
  <c r="I296" i="9"/>
  <c r="I297" i="9"/>
  <c r="I298" i="9"/>
  <c r="I299" i="9"/>
  <c r="I300" i="9"/>
  <c r="I301" i="9"/>
  <c r="I302" i="9"/>
  <c r="I402" i="9"/>
  <c r="I386" i="9"/>
  <c r="I387" i="9"/>
  <c r="I368" i="9"/>
  <c r="I369" i="9"/>
  <c r="I370" i="9"/>
  <c r="I388" i="9"/>
  <c r="I333" i="9"/>
  <c r="I350" i="9"/>
  <c r="I389" i="9"/>
  <c r="I334" i="9"/>
  <c r="I335" i="9"/>
  <c r="I351" i="9"/>
  <c r="I403" i="9"/>
  <c r="I374" i="9"/>
  <c r="I375" i="9"/>
  <c r="I336" i="9"/>
  <c r="I390" i="9"/>
  <c r="I371" i="9"/>
  <c r="I372" i="9"/>
  <c r="I304" i="9"/>
  <c r="I279" i="9"/>
  <c r="I280" i="9"/>
  <c r="I281" i="9"/>
  <c r="I284" i="9"/>
  <c r="I285" i="9"/>
  <c r="I286" i="9"/>
  <c r="I288" i="9"/>
  <c r="I287" i="9"/>
  <c r="I289" i="9"/>
  <c r="I290" i="9"/>
  <c r="I291" i="9"/>
  <c r="I292" i="9"/>
  <c r="I293" i="9"/>
  <c r="I278" i="9"/>
  <c r="AA171" i="9"/>
  <c r="AA170" i="9"/>
  <c r="AA168" i="9"/>
  <c r="I168" i="9"/>
  <c r="AA163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4" i="9"/>
  <c r="AA165" i="9"/>
  <c r="AA166" i="9"/>
  <c r="AA167" i="9"/>
  <c r="AA172" i="9"/>
  <c r="AA173" i="9"/>
  <c r="AA174" i="9"/>
  <c r="AA175" i="9"/>
  <c r="AA141" i="9"/>
  <c r="AA140" i="9"/>
  <c r="AA139" i="9"/>
  <c r="AA131" i="9"/>
  <c r="AA130" i="9"/>
  <c r="AA129" i="9"/>
  <c r="AA128" i="9"/>
  <c r="AA127" i="9"/>
  <c r="AA126" i="9"/>
  <c r="I141" i="9"/>
  <c r="AA125" i="9"/>
  <c r="AA224" i="9"/>
  <c r="AA250" i="9"/>
  <c r="AA248" i="9"/>
  <c r="AA247" i="9"/>
  <c r="AA245" i="9"/>
  <c r="AA246" i="9"/>
  <c r="AA244" i="9"/>
  <c r="AA242" i="9"/>
  <c r="AA241" i="9"/>
  <c r="AA240" i="9"/>
  <c r="AA234" i="9"/>
  <c r="AA235" i="9"/>
  <c r="AA237" i="9"/>
  <c r="AA238" i="9"/>
  <c r="AA231" i="9"/>
  <c r="AA228" i="9"/>
  <c r="AA227" i="9"/>
  <c r="AA223" i="9"/>
  <c r="AA226" i="9"/>
  <c r="P243" i="9"/>
  <c r="Q243" i="9"/>
  <c r="R243" i="9"/>
  <c r="P224" i="9"/>
  <c r="Q224" i="9"/>
  <c r="R224" i="9"/>
  <c r="P225" i="9"/>
  <c r="Q225" i="9"/>
  <c r="R225" i="9"/>
  <c r="Q223" i="9"/>
  <c r="R223" i="9"/>
  <c r="P223" i="9"/>
  <c r="P226" i="9"/>
  <c r="Q226" i="9"/>
  <c r="R226" i="9"/>
  <c r="P227" i="9"/>
  <c r="Q227" i="9"/>
  <c r="R227" i="9"/>
  <c r="P240" i="9"/>
  <c r="Q240" i="9"/>
  <c r="R240" i="9"/>
  <c r="P241" i="9"/>
  <c r="Q241" i="9"/>
  <c r="R241" i="9"/>
  <c r="P228" i="9"/>
  <c r="Q228" i="9"/>
  <c r="R228" i="9"/>
  <c r="P229" i="9"/>
  <c r="Q229" i="9"/>
  <c r="R229" i="9"/>
  <c r="P230" i="9"/>
  <c r="Q230" i="9"/>
  <c r="R230" i="9"/>
  <c r="P231" i="9"/>
  <c r="Q231" i="9"/>
  <c r="R231" i="9"/>
  <c r="P232" i="9"/>
  <c r="Q232" i="9"/>
  <c r="R232" i="9"/>
  <c r="P233" i="9"/>
  <c r="Q233" i="9"/>
  <c r="R233" i="9"/>
  <c r="P234" i="9"/>
  <c r="Q234" i="9"/>
  <c r="R234" i="9"/>
  <c r="P250" i="9"/>
  <c r="Q250" i="9"/>
  <c r="R250" i="9"/>
  <c r="P242" i="9"/>
  <c r="Q242" i="9"/>
  <c r="R242" i="9"/>
  <c r="P244" i="9"/>
  <c r="Q244" i="9"/>
  <c r="R244" i="9"/>
  <c r="P246" i="9"/>
  <c r="Q246" i="9"/>
  <c r="R246" i="9"/>
  <c r="P235" i="9"/>
  <c r="Q235" i="9"/>
  <c r="R235" i="9"/>
  <c r="P245" i="9"/>
  <c r="Q245" i="9"/>
  <c r="R245" i="9"/>
  <c r="P247" i="9"/>
  <c r="Q247" i="9"/>
  <c r="R247" i="9"/>
  <c r="P236" i="9"/>
  <c r="Q236" i="9"/>
  <c r="R236" i="9"/>
  <c r="P248" i="9"/>
  <c r="Q248" i="9"/>
  <c r="R248" i="9"/>
  <c r="P237" i="9"/>
  <c r="Q237" i="9"/>
  <c r="R237" i="9"/>
  <c r="P238" i="9"/>
  <c r="Q238" i="9"/>
  <c r="R238" i="9"/>
  <c r="P249" i="9"/>
  <c r="Q249" i="9"/>
  <c r="R249" i="9"/>
  <c r="P239" i="9"/>
  <c r="Q239" i="9"/>
  <c r="R239" i="9"/>
  <c r="R222" i="9"/>
  <c r="Q222" i="9"/>
  <c r="P222" i="9"/>
  <c r="R221" i="9"/>
  <c r="Q221" i="9"/>
  <c r="P221" i="9"/>
  <c r="I223" i="9"/>
  <c r="I224" i="9"/>
  <c r="I225" i="9"/>
  <c r="I226" i="9"/>
  <c r="I227" i="9"/>
  <c r="I240" i="9"/>
  <c r="I241" i="9"/>
  <c r="I228" i="9"/>
  <c r="I229" i="9"/>
  <c r="I230" i="9"/>
  <c r="I231" i="9"/>
  <c r="I232" i="9"/>
  <c r="I233" i="9"/>
  <c r="I234" i="9"/>
  <c r="I250" i="9"/>
  <c r="I242" i="9"/>
  <c r="I243" i="9"/>
  <c r="I244" i="9"/>
  <c r="I246" i="9"/>
  <c r="I235" i="9"/>
  <c r="I245" i="9"/>
  <c r="I247" i="9"/>
  <c r="I236" i="9"/>
  <c r="I248" i="9"/>
  <c r="I237" i="9"/>
  <c r="I238" i="9"/>
  <c r="I249" i="9"/>
  <c r="I239" i="9"/>
  <c r="I222" i="9"/>
  <c r="I221" i="9"/>
  <c r="AA203" i="9"/>
  <c r="I203" i="9"/>
  <c r="AA202" i="9"/>
  <c r="I202" i="9"/>
  <c r="I170" i="9"/>
  <c r="I171" i="9"/>
  <c r="I172" i="9"/>
  <c r="I173" i="9"/>
  <c r="I174" i="9"/>
  <c r="I175" i="9"/>
  <c r="AA62" i="9"/>
  <c r="AA63" i="9"/>
  <c r="AA87" i="9"/>
  <c r="AA88" i="9"/>
  <c r="AA89" i="9"/>
  <c r="AA90" i="9"/>
  <c r="AA91" i="9"/>
  <c r="AA85" i="9"/>
  <c r="AA86" i="9"/>
  <c r="AA108" i="9"/>
  <c r="AA110" i="9"/>
  <c r="AA111" i="9"/>
  <c r="AA112" i="9"/>
  <c r="AA113" i="9"/>
  <c r="AA114" i="9"/>
  <c r="AA115" i="9"/>
  <c r="AA116" i="9"/>
  <c r="AA117" i="9"/>
  <c r="AA118" i="9"/>
  <c r="AA119" i="9"/>
  <c r="AA120" i="9"/>
  <c r="AA122" i="9"/>
  <c r="AA121" i="9"/>
  <c r="AA123" i="9"/>
  <c r="P33" i="9"/>
  <c r="Q33" i="9"/>
  <c r="R33" i="9"/>
  <c r="P34" i="9"/>
  <c r="Q34" i="9"/>
  <c r="R34" i="9"/>
  <c r="P42" i="9"/>
  <c r="Q42" i="9"/>
  <c r="R42" i="9"/>
  <c r="P35" i="9"/>
  <c r="Q35" i="9"/>
  <c r="R35" i="9"/>
  <c r="P43" i="9"/>
  <c r="Q43" i="9"/>
  <c r="R43" i="9"/>
  <c r="P44" i="9"/>
  <c r="Q44" i="9"/>
  <c r="R44" i="9"/>
  <c r="P36" i="9"/>
  <c r="Q36" i="9"/>
  <c r="R36" i="9"/>
  <c r="P45" i="9"/>
  <c r="Q45" i="9"/>
  <c r="R45" i="9"/>
  <c r="P37" i="9"/>
  <c r="Q37" i="9"/>
  <c r="R37" i="9"/>
  <c r="P38" i="9"/>
  <c r="Q38" i="9"/>
  <c r="R38" i="9"/>
  <c r="P39" i="9"/>
  <c r="Q39" i="9"/>
  <c r="R39" i="9"/>
  <c r="P46" i="9"/>
  <c r="Q46" i="9"/>
  <c r="R46" i="9"/>
  <c r="P40" i="9"/>
  <c r="Q40" i="9"/>
  <c r="R40" i="9"/>
  <c r="P47" i="9"/>
  <c r="Q47" i="9"/>
  <c r="R47" i="9"/>
  <c r="P41" i="9"/>
  <c r="Q41" i="9"/>
  <c r="R41" i="9"/>
  <c r="P48" i="9"/>
  <c r="Q48" i="9"/>
  <c r="R48" i="9"/>
  <c r="P94" i="9"/>
  <c r="Q94" i="9"/>
  <c r="R94" i="9"/>
  <c r="P95" i="9"/>
  <c r="Q95" i="9"/>
  <c r="R95" i="9"/>
  <c r="P96" i="9"/>
  <c r="Q96" i="9"/>
  <c r="R96" i="9"/>
  <c r="P97" i="9"/>
  <c r="Q97" i="9"/>
  <c r="R97" i="9"/>
  <c r="P98" i="9"/>
  <c r="Q98" i="9"/>
  <c r="R98" i="9"/>
  <c r="P99" i="9"/>
  <c r="Q99" i="9"/>
  <c r="R99" i="9"/>
  <c r="P100" i="9"/>
  <c r="Q100" i="9"/>
  <c r="R100" i="9"/>
  <c r="P101" i="9"/>
  <c r="Q101" i="9"/>
  <c r="R101" i="9"/>
  <c r="P102" i="9"/>
  <c r="Q102" i="9"/>
  <c r="R102" i="9"/>
  <c r="P103" i="9"/>
  <c r="Q103" i="9"/>
  <c r="R103" i="9"/>
  <c r="P105" i="9"/>
  <c r="Q105" i="9"/>
  <c r="R105" i="9"/>
  <c r="P106" i="9"/>
  <c r="Q106" i="9"/>
  <c r="R106" i="9"/>
  <c r="P107" i="9"/>
  <c r="Q107" i="9"/>
  <c r="R107" i="9"/>
  <c r="R93" i="9"/>
  <c r="Q93" i="9"/>
  <c r="P93" i="9"/>
  <c r="P51" i="9"/>
  <c r="Q51" i="9"/>
  <c r="R51" i="9"/>
  <c r="P52" i="9"/>
  <c r="Q52" i="9"/>
  <c r="R52" i="9"/>
  <c r="P53" i="9"/>
  <c r="Q53" i="9"/>
  <c r="R53" i="9"/>
  <c r="P54" i="9"/>
  <c r="Q54" i="9"/>
  <c r="R54" i="9"/>
  <c r="P55" i="9"/>
  <c r="Q55" i="9"/>
  <c r="R55" i="9"/>
  <c r="P56" i="9"/>
  <c r="Q56" i="9"/>
  <c r="R56" i="9"/>
  <c r="P57" i="9"/>
  <c r="Q57" i="9"/>
  <c r="R57" i="9"/>
  <c r="P58" i="9"/>
  <c r="Q58" i="9"/>
  <c r="R58" i="9"/>
  <c r="P59" i="9"/>
  <c r="Q59" i="9"/>
  <c r="R59" i="9"/>
  <c r="P60" i="9"/>
  <c r="Q60" i="9"/>
  <c r="R60" i="9"/>
  <c r="Q50" i="9"/>
  <c r="R50" i="9"/>
  <c r="P50" i="9"/>
  <c r="P9" i="9"/>
  <c r="Q9" i="9"/>
  <c r="R9" i="9"/>
  <c r="P10" i="9"/>
  <c r="Q10" i="9"/>
  <c r="R10" i="9"/>
  <c r="P11" i="9"/>
  <c r="Q11" i="9"/>
  <c r="R11" i="9"/>
  <c r="P12" i="9"/>
  <c r="Q12" i="9"/>
  <c r="R12" i="9"/>
  <c r="P13" i="9"/>
  <c r="Q13" i="9"/>
  <c r="R13" i="9"/>
  <c r="P14" i="9"/>
  <c r="Q14" i="9"/>
  <c r="R14" i="9"/>
  <c r="P15" i="9"/>
  <c r="Q15" i="9"/>
  <c r="R15" i="9"/>
  <c r="P16" i="9"/>
  <c r="Q16" i="9"/>
  <c r="R16" i="9"/>
  <c r="P17" i="9"/>
  <c r="Q17" i="9"/>
  <c r="R17" i="9"/>
  <c r="P18" i="9"/>
  <c r="Q18" i="9"/>
  <c r="R18" i="9"/>
  <c r="P19" i="9"/>
  <c r="Q19" i="9"/>
  <c r="R19" i="9"/>
  <c r="P20" i="9"/>
  <c r="Q20" i="9"/>
  <c r="R20" i="9"/>
  <c r="P21" i="9"/>
  <c r="Q21" i="9"/>
  <c r="R21" i="9"/>
  <c r="P22" i="9"/>
  <c r="Q22" i="9"/>
  <c r="R22" i="9"/>
  <c r="P23" i="9"/>
  <c r="Q23" i="9"/>
  <c r="R23" i="9"/>
  <c r="P24" i="9"/>
  <c r="Q24" i="9"/>
  <c r="R24" i="9"/>
  <c r="P29" i="9"/>
  <c r="Q29" i="9"/>
  <c r="R29" i="9"/>
  <c r="P30" i="9"/>
  <c r="Q30" i="9"/>
  <c r="R30" i="9"/>
  <c r="P31" i="9"/>
  <c r="Q31" i="9"/>
  <c r="R31" i="9"/>
  <c r="P25" i="9"/>
  <c r="Q25" i="9"/>
  <c r="R25" i="9"/>
  <c r="P27" i="9"/>
  <c r="Q27" i="9"/>
  <c r="R27" i="9"/>
  <c r="P28" i="9"/>
  <c r="Q28" i="9"/>
  <c r="R28" i="9"/>
  <c r="P26" i="9"/>
  <c r="Q26" i="9"/>
  <c r="R26" i="9"/>
  <c r="Q8" i="9"/>
  <c r="R8" i="9"/>
  <c r="P8" i="9"/>
  <c r="I178" i="9"/>
  <c r="I28" i="9"/>
  <c r="I26" i="9"/>
  <c r="I152" i="9"/>
  <c r="I84" i="9"/>
  <c r="AA4" i="9"/>
  <c r="AA5" i="9"/>
  <c r="AA6" i="9"/>
  <c r="AA181" i="9"/>
  <c r="AA182" i="9"/>
  <c r="AA183" i="9"/>
  <c r="AA184" i="9"/>
  <c r="AA185" i="9"/>
  <c r="AA186" i="9"/>
  <c r="AA187" i="9"/>
  <c r="AA189" i="9"/>
  <c r="AA190" i="9"/>
  <c r="AA191" i="9"/>
  <c r="AA188" i="9"/>
  <c r="AA192" i="9"/>
  <c r="AA193" i="9"/>
  <c r="AA194" i="9"/>
  <c r="AA195" i="9"/>
  <c r="AA196" i="9"/>
  <c r="AA197" i="9"/>
  <c r="AA198" i="9"/>
  <c r="AA199" i="9"/>
  <c r="AA200" i="9"/>
  <c r="AA201" i="9"/>
  <c r="AA205" i="9"/>
  <c r="AA206" i="9"/>
  <c r="AA207" i="9"/>
  <c r="AA208" i="9"/>
  <c r="AA209" i="9"/>
  <c r="AA210" i="9"/>
  <c r="AA211" i="9"/>
  <c r="AA212" i="9"/>
  <c r="AA213" i="9"/>
  <c r="AA214" i="9"/>
  <c r="AA215" i="9"/>
  <c r="AA216" i="9"/>
  <c r="AA217" i="9"/>
  <c r="AA218" i="9"/>
  <c r="I213" i="9"/>
  <c r="I214" i="9"/>
  <c r="I215" i="9"/>
  <c r="I216" i="9"/>
  <c r="I217" i="9"/>
  <c r="I218" i="9"/>
  <c r="I205" i="9"/>
  <c r="I206" i="9"/>
  <c r="I207" i="9"/>
  <c r="I208" i="9"/>
  <c r="I209" i="9"/>
  <c r="I210" i="9"/>
  <c r="I211" i="9"/>
  <c r="I212" i="9"/>
  <c r="I187" i="9"/>
  <c r="I189" i="9"/>
  <c r="I190" i="9"/>
  <c r="I191" i="9"/>
  <c r="I188" i="9"/>
  <c r="I192" i="9"/>
  <c r="I193" i="9"/>
  <c r="I194" i="9"/>
  <c r="I195" i="9"/>
  <c r="I196" i="9"/>
  <c r="I197" i="9"/>
  <c r="I198" i="9"/>
  <c r="I199" i="9"/>
  <c r="I200" i="9"/>
  <c r="I201" i="9"/>
  <c r="I5" i="9"/>
  <c r="I6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9" i="9"/>
  <c r="I30" i="9"/>
  <c r="I31" i="9"/>
  <c r="I25" i="9"/>
  <c r="I27" i="9"/>
  <c r="I33" i="9"/>
  <c r="I34" i="9"/>
  <c r="I42" i="9"/>
  <c r="I35" i="9"/>
  <c r="I43" i="9"/>
  <c r="I44" i="9"/>
  <c r="I36" i="9"/>
  <c r="I45" i="9"/>
  <c r="I37" i="9"/>
  <c r="I38" i="9"/>
  <c r="I39" i="9"/>
  <c r="I46" i="9"/>
  <c r="I40" i="9"/>
  <c r="I47" i="9"/>
  <c r="I41" i="9"/>
  <c r="I48" i="9"/>
  <c r="I50" i="9"/>
  <c r="I51" i="9"/>
  <c r="I52" i="9"/>
  <c r="I53" i="9"/>
  <c r="I54" i="9"/>
  <c r="I55" i="9"/>
  <c r="I56" i="9"/>
  <c r="I57" i="9"/>
  <c r="I58" i="9"/>
  <c r="I59" i="9"/>
  <c r="I62" i="9"/>
  <c r="I60" i="9"/>
  <c r="I61" i="9"/>
  <c r="I63" i="9"/>
  <c r="I65" i="9"/>
  <c r="I87" i="9"/>
  <c r="I88" i="9"/>
  <c r="I89" i="9"/>
  <c r="I90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91" i="9"/>
  <c r="I83" i="9"/>
  <c r="I85" i="9"/>
  <c r="I86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8" i="9"/>
  <c r="I107" i="9"/>
  <c r="I122" i="9"/>
  <c r="I123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2" i="9"/>
  <c r="I143" i="9"/>
  <c r="I144" i="9"/>
  <c r="I145" i="9"/>
  <c r="I146" i="9"/>
  <c r="I147" i="9"/>
  <c r="I148" i="9"/>
  <c r="I149" i="9"/>
  <c r="I150" i="9"/>
  <c r="I151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9" i="9"/>
  <c r="I177" i="9"/>
  <c r="I181" i="9"/>
  <c r="I182" i="9"/>
  <c r="I183" i="9"/>
  <c r="I184" i="9"/>
  <c r="I185" i="9"/>
  <c r="I186" i="9"/>
  <c r="I4" i="9"/>
  <c r="J41" i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D1244" i="8"/>
  <c r="C1244" i="8"/>
  <c r="E1244" i="8" s="1"/>
  <c r="D1243" i="8"/>
  <c r="C1243" i="8"/>
  <c r="E1243" i="8" s="1"/>
  <c r="D1236" i="8"/>
  <c r="C1236" i="8"/>
  <c r="E1236" i="8" s="1"/>
  <c r="D1054" i="8"/>
  <c r="C1054" i="8"/>
  <c r="E1054" i="8" s="1"/>
  <c r="D701" i="8"/>
  <c r="C701" i="8"/>
  <c r="E701" i="8" s="1"/>
  <c r="D560" i="8"/>
  <c r="C560" i="8"/>
  <c r="E560" i="8" s="1"/>
  <c r="C548" i="8"/>
  <c r="E548" i="8" s="1"/>
  <c r="D548" i="8"/>
  <c r="D438" i="8"/>
  <c r="C438" i="8"/>
  <c r="E438" i="8" s="1"/>
  <c r="D415" i="8"/>
  <c r="C415" i="8"/>
  <c r="E415" i="8" s="1"/>
  <c r="D161" i="8"/>
  <c r="C161" i="8"/>
  <c r="E161" i="8" s="1"/>
  <c r="E95" i="8"/>
  <c r="C95" i="8"/>
  <c r="D95" i="8"/>
  <c r="C96" i="8"/>
  <c r="D96" i="8"/>
  <c r="C97" i="8"/>
  <c r="D97" i="8"/>
  <c r="C98" i="8"/>
  <c r="D98" i="8"/>
  <c r="C99" i="8"/>
  <c r="D99" i="8"/>
  <c r="C100" i="8"/>
  <c r="D100" i="8"/>
  <c r="E100" i="8" s="1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E124" i="8" s="1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E136" i="8" s="1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E148" i="8" s="1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E226" i="8" s="1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E249" i="8" s="1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E274" i="8" s="1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E285" i="8" s="1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C293" i="8"/>
  <c r="D293" i="8"/>
  <c r="C294" i="8"/>
  <c r="D294" i="8"/>
  <c r="C295" i="8"/>
  <c r="D295" i="8"/>
  <c r="C296" i="8"/>
  <c r="D296" i="8"/>
  <c r="C297" i="8"/>
  <c r="D297" i="8"/>
  <c r="C298" i="8"/>
  <c r="D298" i="8"/>
  <c r="C299" i="8"/>
  <c r="D299" i="8"/>
  <c r="C300" i="8"/>
  <c r="D300" i="8"/>
  <c r="C301" i="8"/>
  <c r="D301" i="8"/>
  <c r="C302" i="8"/>
  <c r="D302" i="8"/>
  <c r="C303" i="8"/>
  <c r="D303" i="8"/>
  <c r="C304" i="8"/>
  <c r="D304" i="8"/>
  <c r="C305" i="8"/>
  <c r="D305" i="8"/>
  <c r="C306" i="8"/>
  <c r="D306" i="8"/>
  <c r="C307" i="8"/>
  <c r="D307" i="8"/>
  <c r="C308" i="8"/>
  <c r="D308" i="8"/>
  <c r="C309" i="8"/>
  <c r="D309" i="8"/>
  <c r="C310" i="8"/>
  <c r="D310" i="8"/>
  <c r="E310" i="8" s="1"/>
  <c r="C311" i="8"/>
  <c r="D311" i="8"/>
  <c r="C312" i="8"/>
  <c r="D312" i="8"/>
  <c r="C313" i="8"/>
  <c r="D313" i="8"/>
  <c r="C314" i="8"/>
  <c r="D314" i="8"/>
  <c r="C315" i="8"/>
  <c r="D315" i="8"/>
  <c r="C316" i="8"/>
  <c r="D316" i="8"/>
  <c r="C317" i="8"/>
  <c r="D317" i="8"/>
  <c r="C318" i="8"/>
  <c r="D318" i="8"/>
  <c r="C319" i="8"/>
  <c r="D319" i="8"/>
  <c r="C320" i="8"/>
  <c r="D320" i="8"/>
  <c r="C321" i="8"/>
  <c r="D321" i="8"/>
  <c r="C322" i="8"/>
  <c r="D322" i="8"/>
  <c r="E322" i="8" s="1"/>
  <c r="C323" i="8"/>
  <c r="D323" i="8"/>
  <c r="C324" i="8"/>
  <c r="D324" i="8"/>
  <c r="C325" i="8"/>
  <c r="D325" i="8"/>
  <c r="C326" i="8"/>
  <c r="D326" i="8"/>
  <c r="C327" i="8"/>
  <c r="D327" i="8"/>
  <c r="C328" i="8"/>
  <c r="D328" i="8"/>
  <c r="C329" i="8"/>
  <c r="D329" i="8"/>
  <c r="C330" i="8"/>
  <c r="D330" i="8"/>
  <c r="C331" i="8"/>
  <c r="D331" i="8"/>
  <c r="C332" i="8"/>
  <c r="D332" i="8"/>
  <c r="C333" i="8"/>
  <c r="D333" i="8"/>
  <c r="C334" i="8"/>
  <c r="D334" i="8"/>
  <c r="C335" i="8"/>
  <c r="D335" i="8"/>
  <c r="C336" i="8"/>
  <c r="D336" i="8"/>
  <c r="C337" i="8"/>
  <c r="D337" i="8"/>
  <c r="C338" i="8"/>
  <c r="D338" i="8"/>
  <c r="C339" i="8"/>
  <c r="D339" i="8"/>
  <c r="C340" i="8"/>
  <c r="D340" i="8"/>
  <c r="C341" i="8"/>
  <c r="D341" i="8"/>
  <c r="C342" i="8"/>
  <c r="D342" i="8"/>
  <c r="C343" i="8"/>
  <c r="D343" i="8"/>
  <c r="C344" i="8"/>
  <c r="D344" i="8"/>
  <c r="C345" i="8"/>
  <c r="E345" i="8" s="1"/>
  <c r="D345" i="8"/>
  <c r="C346" i="8"/>
  <c r="D346" i="8"/>
  <c r="C347" i="8"/>
  <c r="D347" i="8"/>
  <c r="C348" i="8"/>
  <c r="D348" i="8"/>
  <c r="C349" i="8"/>
  <c r="D349" i="8"/>
  <c r="C350" i="8"/>
  <c r="D350" i="8"/>
  <c r="C351" i="8"/>
  <c r="D351" i="8"/>
  <c r="C352" i="8"/>
  <c r="D352" i="8"/>
  <c r="C353" i="8"/>
  <c r="D353" i="8"/>
  <c r="C354" i="8"/>
  <c r="D354" i="8"/>
  <c r="C355" i="8"/>
  <c r="D355" i="8"/>
  <c r="C356" i="8"/>
  <c r="D356" i="8"/>
  <c r="C357" i="8"/>
  <c r="D357" i="8"/>
  <c r="E357" i="8" s="1"/>
  <c r="C358" i="8"/>
  <c r="D358" i="8"/>
  <c r="C359" i="8"/>
  <c r="D359" i="8"/>
  <c r="C360" i="8"/>
  <c r="D360" i="8"/>
  <c r="C361" i="8"/>
  <c r="D361" i="8"/>
  <c r="C362" i="8"/>
  <c r="D362" i="8"/>
  <c r="C363" i="8"/>
  <c r="D363" i="8"/>
  <c r="E363" i="8" s="1"/>
  <c r="C364" i="8"/>
  <c r="D364" i="8"/>
  <c r="C365" i="8"/>
  <c r="D365" i="8"/>
  <c r="C366" i="8"/>
  <c r="D366" i="8"/>
  <c r="C367" i="8"/>
  <c r="D367" i="8"/>
  <c r="C368" i="8"/>
  <c r="D368" i="8"/>
  <c r="C369" i="8"/>
  <c r="D369" i="8"/>
  <c r="E369" i="8" s="1"/>
  <c r="C370" i="8"/>
  <c r="D370" i="8"/>
  <c r="C371" i="8"/>
  <c r="D371" i="8"/>
  <c r="C372" i="8"/>
  <c r="D372" i="8"/>
  <c r="C373" i="8"/>
  <c r="D373" i="8"/>
  <c r="C374" i="8"/>
  <c r="D374" i="8"/>
  <c r="C375" i="8"/>
  <c r="D375" i="8"/>
  <c r="E375" i="8" s="1"/>
  <c r="C376" i="8"/>
  <c r="D376" i="8"/>
  <c r="C377" i="8"/>
  <c r="D377" i="8"/>
  <c r="C378" i="8"/>
  <c r="D378" i="8"/>
  <c r="C379" i="8"/>
  <c r="D379" i="8"/>
  <c r="C380" i="8"/>
  <c r="D380" i="8"/>
  <c r="C381" i="8"/>
  <c r="D381" i="8"/>
  <c r="C382" i="8"/>
  <c r="D382" i="8"/>
  <c r="C383" i="8"/>
  <c r="D383" i="8"/>
  <c r="C384" i="8"/>
  <c r="D384" i="8"/>
  <c r="E384" i="8" s="1"/>
  <c r="C385" i="8"/>
  <c r="D385" i="8"/>
  <c r="C386" i="8"/>
  <c r="D386" i="8"/>
  <c r="C387" i="8"/>
  <c r="D387" i="8"/>
  <c r="E387" i="8" s="1"/>
  <c r="C388" i="8"/>
  <c r="D388" i="8"/>
  <c r="C389" i="8"/>
  <c r="D389" i="8"/>
  <c r="C390" i="8"/>
  <c r="D390" i="8"/>
  <c r="E390" i="8" s="1"/>
  <c r="C391" i="8"/>
  <c r="D391" i="8"/>
  <c r="C392" i="8"/>
  <c r="D392" i="8"/>
  <c r="C393" i="8"/>
  <c r="D393" i="8"/>
  <c r="C394" i="8"/>
  <c r="E394" i="8" s="1"/>
  <c r="D394" i="8"/>
  <c r="C395" i="8"/>
  <c r="D395" i="8"/>
  <c r="C396" i="8"/>
  <c r="D396" i="8"/>
  <c r="C397" i="8"/>
  <c r="D397" i="8"/>
  <c r="C398" i="8"/>
  <c r="D398" i="8"/>
  <c r="C399" i="8"/>
  <c r="D399" i="8"/>
  <c r="E399" i="8" s="1"/>
  <c r="C400" i="8"/>
  <c r="D400" i="8"/>
  <c r="C401" i="8"/>
  <c r="D401" i="8"/>
  <c r="C402" i="8"/>
  <c r="D402" i="8"/>
  <c r="C403" i="8"/>
  <c r="D403" i="8"/>
  <c r="C404" i="8"/>
  <c r="D404" i="8"/>
  <c r="C405" i="8"/>
  <c r="D405" i="8"/>
  <c r="C406" i="8"/>
  <c r="D406" i="8"/>
  <c r="C407" i="8"/>
  <c r="D407" i="8"/>
  <c r="C408" i="8"/>
  <c r="D408" i="8"/>
  <c r="E408" i="8" s="1"/>
  <c r="C409" i="8"/>
  <c r="D409" i="8"/>
  <c r="C410" i="8"/>
  <c r="D410" i="8"/>
  <c r="C411" i="8"/>
  <c r="D411" i="8"/>
  <c r="C412" i="8"/>
  <c r="E412" i="8" s="1"/>
  <c r="D412" i="8"/>
  <c r="C413" i="8"/>
  <c r="D413" i="8"/>
  <c r="C414" i="8"/>
  <c r="D414" i="8"/>
  <c r="C416" i="8"/>
  <c r="D416" i="8"/>
  <c r="C417" i="8"/>
  <c r="E417" i="8" s="1"/>
  <c r="D417" i="8"/>
  <c r="C418" i="8"/>
  <c r="D418" i="8"/>
  <c r="C419" i="8"/>
  <c r="D419" i="8"/>
  <c r="C420" i="8"/>
  <c r="D420" i="8"/>
  <c r="C421" i="8"/>
  <c r="D421" i="8"/>
  <c r="C422" i="8"/>
  <c r="D422" i="8"/>
  <c r="C423" i="8"/>
  <c r="D423" i="8"/>
  <c r="C424" i="8"/>
  <c r="D424" i="8"/>
  <c r="C425" i="8"/>
  <c r="D425" i="8"/>
  <c r="C426" i="8"/>
  <c r="D426" i="8"/>
  <c r="C427" i="8"/>
  <c r="D427" i="8"/>
  <c r="C428" i="8"/>
  <c r="D428" i="8"/>
  <c r="C429" i="8"/>
  <c r="E429" i="8" s="1"/>
  <c r="D429" i="8"/>
  <c r="C430" i="8"/>
  <c r="D430" i="8"/>
  <c r="C431" i="8"/>
  <c r="D431" i="8"/>
  <c r="C432" i="8"/>
  <c r="D432" i="8"/>
  <c r="C433" i="8"/>
  <c r="D433" i="8"/>
  <c r="C434" i="8"/>
  <c r="D434" i="8"/>
  <c r="C435" i="8"/>
  <c r="D435" i="8"/>
  <c r="C436" i="8"/>
  <c r="D436" i="8"/>
  <c r="C437" i="8"/>
  <c r="D437" i="8"/>
  <c r="C439" i="8"/>
  <c r="D439" i="8"/>
  <c r="C440" i="8"/>
  <c r="D440" i="8"/>
  <c r="C441" i="8"/>
  <c r="D441" i="8"/>
  <c r="C442" i="8"/>
  <c r="D442" i="8"/>
  <c r="C443" i="8"/>
  <c r="D443" i="8"/>
  <c r="C444" i="8"/>
  <c r="D444" i="8"/>
  <c r="C445" i="8"/>
  <c r="D445" i="8"/>
  <c r="C446" i="8"/>
  <c r="D446" i="8"/>
  <c r="C447" i="8"/>
  <c r="D447" i="8"/>
  <c r="C448" i="8"/>
  <c r="D448" i="8"/>
  <c r="C449" i="8"/>
  <c r="D449" i="8"/>
  <c r="C450" i="8"/>
  <c r="D450" i="8"/>
  <c r="C451" i="8"/>
  <c r="D451" i="8"/>
  <c r="C452" i="8"/>
  <c r="D452" i="8"/>
  <c r="C453" i="8"/>
  <c r="E453" i="8" s="1"/>
  <c r="D453" i="8"/>
  <c r="C454" i="8"/>
  <c r="D454" i="8"/>
  <c r="C455" i="8"/>
  <c r="D455" i="8"/>
  <c r="C456" i="8"/>
  <c r="D456" i="8"/>
  <c r="C457" i="8"/>
  <c r="D457" i="8"/>
  <c r="C458" i="8"/>
  <c r="D458" i="8"/>
  <c r="C459" i="8"/>
  <c r="D459" i="8"/>
  <c r="C460" i="8"/>
  <c r="D460" i="8"/>
  <c r="C461" i="8"/>
  <c r="D461" i="8"/>
  <c r="C462" i="8"/>
  <c r="D462" i="8"/>
  <c r="C463" i="8"/>
  <c r="D463" i="8"/>
  <c r="C464" i="8"/>
  <c r="D464" i="8"/>
  <c r="C465" i="8"/>
  <c r="E465" i="8" s="1"/>
  <c r="D465" i="8"/>
  <c r="C466" i="8"/>
  <c r="E466" i="8" s="1"/>
  <c r="D466" i="8"/>
  <c r="C467" i="8"/>
  <c r="D467" i="8"/>
  <c r="C468" i="8"/>
  <c r="D468" i="8"/>
  <c r="C469" i="8"/>
  <c r="D469" i="8"/>
  <c r="C470" i="8"/>
  <c r="D470" i="8"/>
  <c r="C471" i="8"/>
  <c r="D471" i="8"/>
  <c r="C472" i="8"/>
  <c r="D472" i="8"/>
  <c r="C473" i="8"/>
  <c r="D473" i="8"/>
  <c r="C474" i="8"/>
  <c r="D474" i="8"/>
  <c r="C475" i="8"/>
  <c r="D475" i="8"/>
  <c r="C476" i="8"/>
  <c r="D476" i="8"/>
  <c r="C477" i="8"/>
  <c r="D477" i="8"/>
  <c r="C478" i="8"/>
  <c r="E478" i="8" s="1"/>
  <c r="D478" i="8"/>
  <c r="C479" i="8"/>
  <c r="D479" i="8"/>
  <c r="C480" i="8"/>
  <c r="D480" i="8"/>
  <c r="C481" i="8"/>
  <c r="D481" i="8"/>
  <c r="C482" i="8"/>
  <c r="D482" i="8"/>
  <c r="C483" i="8"/>
  <c r="D483" i="8"/>
  <c r="C484" i="8"/>
  <c r="D484" i="8"/>
  <c r="E484" i="8" s="1"/>
  <c r="C485" i="8"/>
  <c r="D485" i="8"/>
  <c r="C486" i="8"/>
  <c r="D486" i="8"/>
  <c r="C487" i="8"/>
  <c r="D487" i="8"/>
  <c r="C488" i="8"/>
  <c r="D488" i="8"/>
  <c r="C489" i="8"/>
  <c r="E489" i="8" s="1"/>
  <c r="D489" i="8"/>
  <c r="C490" i="8"/>
  <c r="D490" i="8"/>
  <c r="E490" i="8" s="1"/>
  <c r="C491" i="8"/>
  <c r="D491" i="8"/>
  <c r="C492" i="8"/>
  <c r="D492" i="8"/>
  <c r="C493" i="8"/>
  <c r="D493" i="8"/>
  <c r="C494" i="8"/>
  <c r="D494" i="8"/>
  <c r="C495" i="8"/>
  <c r="D495" i="8"/>
  <c r="C496" i="8"/>
  <c r="E496" i="8" s="1"/>
  <c r="D496" i="8"/>
  <c r="C497" i="8"/>
  <c r="D497" i="8"/>
  <c r="C498" i="8"/>
  <c r="D498" i="8"/>
  <c r="C499" i="8"/>
  <c r="D499" i="8"/>
  <c r="C500" i="8"/>
  <c r="D500" i="8"/>
  <c r="C501" i="8"/>
  <c r="E501" i="8" s="1"/>
  <c r="D501" i="8"/>
  <c r="C502" i="8"/>
  <c r="D502" i="8"/>
  <c r="E502" i="8" s="1"/>
  <c r="C503" i="8"/>
  <c r="D503" i="8"/>
  <c r="C504" i="8"/>
  <c r="D504" i="8"/>
  <c r="C505" i="8"/>
  <c r="D505" i="8"/>
  <c r="C506" i="8"/>
  <c r="D506" i="8"/>
  <c r="C507" i="8"/>
  <c r="D507" i="8"/>
  <c r="C508" i="8"/>
  <c r="D508" i="8"/>
  <c r="E508" i="8" s="1"/>
  <c r="C509" i="8"/>
  <c r="D509" i="8"/>
  <c r="C510" i="8"/>
  <c r="D510" i="8"/>
  <c r="C511" i="8"/>
  <c r="D511" i="8"/>
  <c r="C512" i="8"/>
  <c r="D512" i="8"/>
  <c r="C513" i="8"/>
  <c r="E513" i="8" s="1"/>
  <c r="D513" i="8"/>
  <c r="C514" i="8"/>
  <c r="D514" i="8"/>
  <c r="E514" i="8" s="1"/>
  <c r="C515" i="8"/>
  <c r="D515" i="8"/>
  <c r="C516" i="8"/>
  <c r="D516" i="8"/>
  <c r="C517" i="8"/>
  <c r="D517" i="8"/>
  <c r="C518" i="8"/>
  <c r="D518" i="8"/>
  <c r="C519" i="8"/>
  <c r="D519" i="8"/>
  <c r="C520" i="8"/>
  <c r="D520" i="8"/>
  <c r="E520" i="8" s="1"/>
  <c r="C521" i="8"/>
  <c r="D521" i="8"/>
  <c r="C522" i="8"/>
  <c r="D522" i="8"/>
  <c r="C523" i="8"/>
  <c r="D523" i="8"/>
  <c r="C524" i="8"/>
  <c r="D524" i="8"/>
  <c r="C525" i="8"/>
  <c r="E525" i="8" s="1"/>
  <c r="D525" i="8"/>
  <c r="C526" i="8"/>
  <c r="D526" i="8"/>
  <c r="E526" i="8" s="1"/>
  <c r="C527" i="8"/>
  <c r="D527" i="8"/>
  <c r="C528" i="8"/>
  <c r="D528" i="8"/>
  <c r="C529" i="8"/>
  <c r="D529" i="8"/>
  <c r="C530" i="8"/>
  <c r="D530" i="8"/>
  <c r="C531" i="8"/>
  <c r="D531" i="8"/>
  <c r="C532" i="8"/>
  <c r="D532" i="8"/>
  <c r="E532" i="8" s="1"/>
  <c r="C533" i="8"/>
  <c r="D533" i="8"/>
  <c r="C534" i="8"/>
  <c r="D534" i="8"/>
  <c r="C535" i="8"/>
  <c r="D535" i="8"/>
  <c r="C536" i="8"/>
  <c r="D536" i="8"/>
  <c r="C537" i="8"/>
  <c r="E537" i="8" s="1"/>
  <c r="D537" i="8"/>
  <c r="C538" i="8"/>
  <c r="E538" i="8" s="1"/>
  <c r="D538" i="8"/>
  <c r="C539" i="8"/>
  <c r="D539" i="8"/>
  <c r="C540" i="8"/>
  <c r="D540" i="8"/>
  <c r="C541" i="8"/>
  <c r="D541" i="8"/>
  <c r="C542" i="8"/>
  <c r="D542" i="8"/>
  <c r="C543" i="8"/>
  <c r="D543" i="8"/>
  <c r="C544" i="8"/>
  <c r="E544" i="8" s="1"/>
  <c r="D544" i="8"/>
  <c r="C545" i="8"/>
  <c r="D545" i="8"/>
  <c r="C546" i="8"/>
  <c r="D546" i="8"/>
  <c r="C547" i="8"/>
  <c r="D547" i="8"/>
  <c r="C549" i="8"/>
  <c r="D549" i="8"/>
  <c r="C550" i="8"/>
  <c r="D550" i="8"/>
  <c r="C551" i="8"/>
  <c r="D551" i="8"/>
  <c r="C552" i="8"/>
  <c r="D552" i="8"/>
  <c r="C553" i="8"/>
  <c r="D553" i="8"/>
  <c r="C554" i="8"/>
  <c r="D554" i="8"/>
  <c r="C555" i="8"/>
  <c r="D555" i="8"/>
  <c r="E555" i="8" s="1"/>
  <c r="C556" i="8"/>
  <c r="D556" i="8"/>
  <c r="C557" i="8"/>
  <c r="D557" i="8"/>
  <c r="C558" i="8"/>
  <c r="D558" i="8"/>
  <c r="C559" i="8"/>
  <c r="D559" i="8"/>
  <c r="C561" i="8"/>
  <c r="D561" i="8"/>
  <c r="C562" i="8"/>
  <c r="E562" i="8" s="1"/>
  <c r="D562" i="8"/>
  <c r="C563" i="8"/>
  <c r="D563" i="8"/>
  <c r="C564" i="8"/>
  <c r="D564" i="8"/>
  <c r="C565" i="8"/>
  <c r="D565" i="8"/>
  <c r="C566" i="8"/>
  <c r="D566" i="8"/>
  <c r="C567" i="8"/>
  <c r="D567" i="8"/>
  <c r="E567" i="8" s="1"/>
  <c r="C568" i="8"/>
  <c r="D568" i="8"/>
  <c r="C569" i="8"/>
  <c r="D569" i="8"/>
  <c r="C570" i="8"/>
  <c r="D570" i="8"/>
  <c r="C571" i="8"/>
  <c r="D571" i="8"/>
  <c r="C572" i="8"/>
  <c r="D572" i="8"/>
  <c r="C573" i="8"/>
  <c r="D573" i="8"/>
  <c r="C574" i="8"/>
  <c r="D574" i="8"/>
  <c r="C575" i="8"/>
  <c r="D575" i="8"/>
  <c r="C576" i="8"/>
  <c r="D576" i="8"/>
  <c r="C577" i="8"/>
  <c r="D577" i="8"/>
  <c r="C578" i="8"/>
  <c r="D578" i="8"/>
  <c r="C579" i="8"/>
  <c r="D579" i="8"/>
  <c r="C580" i="8"/>
  <c r="D580" i="8"/>
  <c r="C581" i="8"/>
  <c r="D581" i="8"/>
  <c r="C582" i="8"/>
  <c r="D582" i="8"/>
  <c r="C583" i="8"/>
  <c r="D583" i="8"/>
  <c r="C584" i="8"/>
  <c r="D584" i="8"/>
  <c r="C585" i="8"/>
  <c r="D585" i="8"/>
  <c r="C586" i="8"/>
  <c r="D586" i="8"/>
  <c r="C587" i="8"/>
  <c r="D587" i="8"/>
  <c r="C588" i="8"/>
  <c r="D588" i="8"/>
  <c r="C589" i="8"/>
  <c r="D589" i="8"/>
  <c r="C590" i="8"/>
  <c r="D590" i="8"/>
  <c r="C591" i="8"/>
  <c r="D591" i="8"/>
  <c r="C592" i="8"/>
  <c r="D592" i="8"/>
  <c r="C593" i="8"/>
  <c r="D593" i="8"/>
  <c r="C594" i="8"/>
  <c r="D594" i="8"/>
  <c r="C595" i="8"/>
  <c r="D595" i="8"/>
  <c r="C596" i="8"/>
  <c r="D596" i="8"/>
  <c r="C597" i="8"/>
  <c r="D597" i="8"/>
  <c r="C598" i="8"/>
  <c r="D598" i="8"/>
  <c r="C599" i="8"/>
  <c r="D599" i="8"/>
  <c r="C600" i="8"/>
  <c r="D600" i="8"/>
  <c r="C601" i="8"/>
  <c r="D601" i="8"/>
  <c r="C602" i="8"/>
  <c r="D602" i="8"/>
  <c r="C603" i="8"/>
  <c r="D603" i="8"/>
  <c r="E603" i="8" s="1"/>
  <c r="C604" i="8"/>
  <c r="E604" i="8" s="1"/>
  <c r="D604" i="8"/>
  <c r="C605" i="8"/>
  <c r="D605" i="8"/>
  <c r="C606" i="8"/>
  <c r="D606" i="8"/>
  <c r="C607" i="8"/>
  <c r="D607" i="8"/>
  <c r="C608" i="8"/>
  <c r="D608" i="8"/>
  <c r="C609" i="8"/>
  <c r="D609" i="8"/>
  <c r="C610" i="8"/>
  <c r="D610" i="8"/>
  <c r="C611" i="8"/>
  <c r="D611" i="8"/>
  <c r="C612" i="8"/>
  <c r="D612" i="8"/>
  <c r="C613" i="8"/>
  <c r="D613" i="8"/>
  <c r="C614" i="8"/>
  <c r="D614" i="8"/>
  <c r="C615" i="8"/>
  <c r="E615" i="8" s="1"/>
  <c r="D615" i="8"/>
  <c r="C616" i="8"/>
  <c r="D616" i="8"/>
  <c r="C617" i="8"/>
  <c r="D617" i="8"/>
  <c r="C618" i="8"/>
  <c r="D618" i="8"/>
  <c r="C619" i="8"/>
  <c r="D619" i="8"/>
  <c r="C620" i="8"/>
  <c r="D620" i="8"/>
  <c r="C621" i="8"/>
  <c r="D621" i="8"/>
  <c r="C622" i="8"/>
  <c r="D622" i="8"/>
  <c r="E622" i="8" s="1"/>
  <c r="C623" i="8"/>
  <c r="D623" i="8"/>
  <c r="C624" i="8"/>
  <c r="D624" i="8"/>
  <c r="C625" i="8"/>
  <c r="D625" i="8"/>
  <c r="C626" i="8"/>
  <c r="D626" i="8"/>
  <c r="C627" i="8"/>
  <c r="D627" i="8"/>
  <c r="C628" i="8"/>
  <c r="D628" i="8"/>
  <c r="E628" i="8" s="1"/>
  <c r="C629" i="8"/>
  <c r="D629" i="8"/>
  <c r="C630" i="8"/>
  <c r="D630" i="8"/>
  <c r="C631" i="8"/>
  <c r="D631" i="8"/>
  <c r="C632" i="8"/>
  <c r="D632" i="8"/>
  <c r="C633" i="8"/>
  <c r="D633" i="8"/>
  <c r="C634" i="8"/>
  <c r="D634" i="8"/>
  <c r="C635" i="8"/>
  <c r="D635" i="8"/>
  <c r="C636" i="8"/>
  <c r="D636" i="8"/>
  <c r="C637" i="8"/>
  <c r="D637" i="8"/>
  <c r="C638" i="8"/>
  <c r="D638" i="8"/>
  <c r="C639" i="8"/>
  <c r="D639" i="8"/>
  <c r="C640" i="8"/>
  <c r="D640" i="8"/>
  <c r="C641" i="8"/>
  <c r="D641" i="8"/>
  <c r="C642" i="8"/>
  <c r="D642" i="8"/>
  <c r="C643" i="8"/>
  <c r="D643" i="8"/>
  <c r="C644" i="8"/>
  <c r="D644" i="8"/>
  <c r="C645" i="8"/>
  <c r="D645" i="8"/>
  <c r="C646" i="8"/>
  <c r="D646" i="8"/>
  <c r="C647" i="8"/>
  <c r="D647" i="8"/>
  <c r="C648" i="8"/>
  <c r="D648" i="8"/>
  <c r="C649" i="8"/>
  <c r="D649" i="8"/>
  <c r="C650" i="8"/>
  <c r="D650" i="8"/>
  <c r="C651" i="8"/>
  <c r="D651" i="8"/>
  <c r="C652" i="8"/>
  <c r="D652" i="8"/>
  <c r="C653" i="8"/>
  <c r="D653" i="8"/>
  <c r="C654" i="8"/>
  <c r="D654" i="8"/>
  <c r="C655" i="8"/>
  <c r="D655" i="8"/>
  <c r="C656" i="8"/>
  <c r="D656" i="8"/>
  <c r="C657" i="8"/>
  <c r="D657" i="8"/>
  <c r="C658" i="8"/>
  <c r="D658" i="8"/>
  <c r="C659" i="8"/>
  <c r="D659" i="8"/>
  <c r="C660" i="8"/>
  <c r="D660" i="8"/>
  <c r="C661" i="8"/>
  <c r="D661" i="8"/>
  <c r="C662" i="8"/>
  <c r="D662" i="8"/>
  <c r="C663" i="8"/>
  <c r="E663" i="8" s="1"/>
  <c r="D663" i="8"/>
  <c r="C664" i="8"/>
  <c r="D664" i="8"/>
  <c r="C665" i="8"/>
  <c r="D665" i="8"/>
  <c r="C666" i="8"/>
  <c r="D666" i="8"/>
  <c r="C667" i="8"/>
  <c r="D667" i="8"/>
  <c r="C668" i="8"/>
  <c r="D668" i="8"/>
  <c r="C669" i="8"/>
  <c r="D669" i="8"/>
  <c r="C670" i="8"/>
  <c r="D670" i="8"/>
  <c r="C671" i="8"/>
  <c r="D671" i="8"/>
  <c r="C672" i="8"/>
  <c r="D672" i="8"/>
  <c r="C673" i="8"/>
  <c r="D673" i="8"/>
  <c r="C674" i="8"/>
  <c r="D674" i="8"/>
  <c r="C675" i="8"/>
  <c r="D675" i="8"/>
  <c r="C676" i="8"/>
  <c r="D676" i="8"/>
  <c r="E676" i="8" s="1"/>
  <c r="C677" i="8"/>
  <c r="D677" i="8"/>
  <c r="C678" i="8"/>
  <c r="D678" i="8"/>
  <c r="C679" i="8"/>
  <c r="D679" i="8"/>
  <c r="C680" i="8"/>
  <c r="D680" i="8"/>
  <c r="C681" i="8"/>
  <c r="D681" i="8"/>
  <c r="E681" i="8" s="1"/>
  <c r="C682" i="8"/>
  <c r="D682" i="8"/>
  <c r="E682" i="8" s="1"/>
  <c r="C683" i="8"/>
  <c r="D683" i="8"/>
  <c r="C684" i="8"/>
  <c r="D684" i="8"/>
  <c r="C685" i="8"/>
  <c r="D685" i="8"/>
  <c r="C686" i="8"/>
  <c r="D686" i="8"/>
  <c r="C687" i="8"/>
  <c r="D687" i="8"/>
  <c r="C688" i="8"/>
  <c r="D688" i="8"/>
  <c r="E688" i="8" s="1"/>
  <c r="C689" i="8"/>
  <c r="D689" i="8"/>
  <c r="C690" i="8"/>
  <c r="D690" i="8"/>
  <c r="C691" i="8"/>
  <c r="D691" i="8"/>
  <c r="C692" i="8"/>
  <c r="D692" i="8"/>
  <c r="C693" i="8"/>
  <c r="D693" i="8"/>
  <c r="C694" i="8"/>
  <c r="D694" i="8"/>
  <c r="C695" i="8"/>
  <c r="D695" i="8"/>
  <c r="C696" i="8"/>
  <c r="D696" i="8"/>
  <c r="C697" i="8"/>
  <c r="D697" i="8"/>
  <c r="C698" i="8"/>
  <c r="D698" i="8"/>
  <c r="C699" i="8"/>
  <c r="D699" i="8"/>
  <c r="E699" i="8" s="1"/>
  <c r="C700" i="8"/>
  <c r="D700" i="8"/>
  <c r="E700" i="8" s="1"/>
  <c r="C702" i="8"/>
  <c r="D702" i="8"/>
  <c r="C703" i="8"/>
  <c r="D703" i="8"/>
  <c r="C704" i="8"/>
  <c r="D704" i="8"/>
  <c r="C705" i="8"/>
  <c r="D705" i="8"/>
  <c r="E705" i="8" s="1"/>
  <c r="C706" i="8"/>
  <c r="D706" i="8"/>
  <c r="C707" i="8"/>
  <c r="D707" i="8"/>
  <c r="C708" i="8"/>
  <c r="D708" i="8"/>
  <c r="C709" i="8"/>
  <c r="D709" i="8"/>
  <c r="C710" i="8"/>
  <c r="D710" i="8"/>
  <c r="C711" i="8"/>
  <c r="D711" i="8"/>
  <c r="E711" i="8" s="1"/>
  <c r="C712" i="8"/>
  <c r="D712" i="8"/>
  <c r="E712" i="8" s="1"/>
  <c r="C713" i="8"/>
  <c r="D713" i="8"/>
  <c r="C714" i="8"/>
  <c r="D714" i="8"/>
  <c r="C715" i="8"/>
  <c r="D715" i="8"/>
  <c r="C716" i="8"/>
  <c r="D716" i="8"/>
  <c r="C717" i="8"/>
  <c r="D717" i="8"/>
  <c r="E717" i="8" s="1"/>
  <c r="C718" i="8"/>
  <c r="D718" i="8"/>
  <c r="C719" i="8"/>
  <c r="D719" i="8"/>
  <c r="C720" i="8"/>
  <c r="D720" i="8"/>
  <c r="C721" i="8"/>
  <c r="D721" i="8"/>
  <c r="C722" i="8"/>
  <c r="D722" i="8"/>
  <c r="C723" i="8"/>
  <c r="D723" i="8"/>
  <c r="C724" i="8"/>
  <c r="D724" i="8"/>
  <c r="E724" i="8" s="1"/>
  <c r="C725" i="8"/>
  <c r="D725" i="8"/>
  <c r="C726" i="8"/>
  <c r="D726" i="8"/>
  <c r="C727" i="8"/>
  <c r="D727" i="8"/>
  <c r="C728" i="8"/>
  <c r="D728" i="8"/>
  <c r="C729" i="8"/>
  <c r="D729" i="8"/>
  <c r="C730" i="8"/>
  <c r="D730" i="8"/>
  <c r="E730" i="8" s="1"/>
  <c r="C731" i="8"/>
  <c r="D731" i="8"/>
  <c r="C732" i="8"/>
  <c r="D732" i="8"/>
  <c r="C733" i="8"/>
  <c r="D733" i="8"/>
  <c r="C734" i="8"/>
  <c r="D734" i="8"/>
  <c r="C735" i="8"/>
  <c r="D735" i="8"/>
  <c r="E735" i="8" s="1"/>
  <c r="C736" i="8"/>
  <c r="D736" i="8"/>
  <c r="E736" i="8" s="1"/>
  <c r="C737" i="8"/>
  <c r="D737" i="8"/>
  <c r="C738" i="8"/>
  <c r="D738" i="8"/>
  <c r="C739" i="8"/>
  <c r="D739" i="8"/>
  <c r="C740" i="8"/>
  <c r="D740" i="8"/>
  <c r="C741" i="8"/>
  <c r="D741" i="8"/>
  <c r="C742" i="8"/>
  <c r="D742" i="8"/>
  <c r="C743" i="8"/>
  <c r="D743" i="8"/>
  <c r="C744" i="8"/>
  <c r="D744" i="8"/>
  <c r="C745" i="8"/>
  <c r="D745" i="8"/>
  <c r="C746" i="8"/>
  <c r="D746" i="8"/>
  <c r="C747" i="8"/>
  <c r="D747" i="8"/>
  <c r="C748" i="8"/>
  <c r="D748" i="8"/>
  <c r="C749" i="8"/>
  <c r="D749" i="8"/>
  <c r="C750" i="8"/>
  <c r="D750" i="8"/>
  <c r="C751" i="8"/>
  <c r="D751" i="8"/>
  <c r="C752" i="8"/>
  <c r="D752" i="8"/>
  <c r="C753" i="8"/>
  <c r="D753" i="8"/>
  <c r="C754" i="8"/>
  <c r="D754" i="8"/>
  <c r="E754" i="8" s="1"/>
  <c r="C755" i="8"/>
  <c r="D755" i="8"/>
  <c r="C756" i="8"/>
  <c r="D756" i="8"/>
  <c r="C757" i="8"/>
  <c r="D757" i="8"/>
  <c r="C758" i="8"/>
  <c r="D758" i="8"/>
  <c r="C759" i="8"/>
  <c r="E759" i="8" s="1"/>
  <c r="D759" i="8"/>
  <c r="C760" i="8"/>
  <c r="D760" i="8"/>
  <c r="C761" i="8"/>
  <c r="D761" i="8"/>
  <c r="C762" i="8"/>
  <c r="D762" i="8"/>
  <c r="C763" i="8"/>
  <c r="D763" i="8"/>
  <c r="C764" i="8"/>
  <c r="D764" i="8"/>
  <c r="C765" i="8"/>
  <c r="D765" i="8"/>
  <c r="C766" i="8"/>
  <c r="D766" i="8"/>
  <c r="C767" i="8"/>
  <c r="D767" i="8"/>
  <c r="C768" i="8"/>
  <c r="D768" i="8"/>
  <c r="C769" i="8"/>
  <c r="D769" i="8"/>
  <c r="C770" i="8"/>
  <c r="D770" i="8"/>
  <c r="C771" i="8"/>
  <c r="D771" i="8"/>
  <c r="C772" i="8"/>
  <c r="D772" i="8"/>
  <c r="C773" i="8"/>
  <c r="D773" i="8"/>
  <c r="C774" i="8"/>
  <c r="D774" i="8"/>
  <c r="C775" i="8"/>
  <c r="D775" i="8"/>
  <c r="C776" i="8"/>
  <c r="D776" i="8"/>
  <c r="C777" i="8"/>
  <c r="E777" i="8" s="1"/>
  <c r="D777" i="8"/>
  <c r="C778" i="8"/>
  <c r="E778" i="8" s="1"/>
  <c r="D778" i="8"/>
  <c r="C779" i="8"/>
  <c r="D779" i="8"/>
  <c r="C780" i="8"/>
  <c r="D780" i="8"/>
  <c r="C781" i="8"/>
  <c r="D781" i="8"/>
  <c r="C782" i="8"/>
  <c r="D782" i="8"/>
  <c r="C783" i="8"/>
  <c r="D783" i="8"/>
  <c r="C784" i="8"/>
  <c r="D784" i="8"/>
  <c r="C785" i="8"/>
  <c r="D785" i="8"/>
  <c r="C786" i="8"/>
  <c r="D786" i="8"/>
  <c r="C787" i="8"/>
  <c r="D787" i="8"/>
  <c r="C788" i="8"/>
  <c r="D788" i="8"/>
  <c r="C789" i="8"/>
  <c r="D789" i="8"/>
  <c r="C790" i="8"/>
  <c r="D790" i="8"/>
  <c r="C791" i="8"/>
  <c r="D791" i="8"/>
  <c r="C792" i="8"/>
  <c r="D792" i="8"/>
  <c r="C793" i="8"/>
  <c r="D793" i="8"/>
  <c r="C794" i="8"/>
  <c r="D794" i="8"/>
  <c r="C795" i="8"/>
  <c r="D795" i="8"/>
  <c r="C796" i="8"/>
  <c r="D796" i="8"/>
  <c r="C797" i="8"/>
  <c r="D797" i="8"/>
  <c r="C798" i="8"/>
  <c r="D798" i="8"/>
  <c r="C799" i="8"/>
  <c r="D799" i="8"/>
  <c r="C800" i="8"/>
  <c r="D800" i="8"/>
  <c r="C801" i="8"/>
  <c r="D801" i="8"/>
  <c r="C802" i="8"/>
  <c r="D802" i="8"/>
  <c r="C803" i="8"/>
  <c r="D803" i="8"/>
  <c r="C804" i="8"/>
  <c r="D804" i="8"/>
  <c r="C805" i="8"/>
  <c r="D805" i="8"/>
  <c r="C806" i="8"/>
  <c r="D806" i="8"/>
  <c r="C807" i="8"/>
  <c r="E807" i="8" s="1"/>
  <c r="D807" i="8"/>
  <c r="C808" i="8"/>
  <c r="D808" i="8"/>
  <c r="C809" i="8"/>
  <c r="D809" i="8"/>
  <c r="C810" i="8"/>
  <c r="D810" i="8"/>
  <c r="C811" i="8"/>
  <c r="D811" i="8"/>
  <c r="C812" i="8"/>
  <c r="D812" i="8"/>
  <c r="C813" i="8"/>
  <c r="D813" i="8"/>
  <c r="C814" i="8"/>
  <c r="D814" i="8"/>
  <c r="C815" i="8"/>
  <c r="D815" i="8"/>
  <c r="C816" i="8"/>
  <c r="D816" i="8"/>
  <c r="C817" i="8"/>
  <c r="D817" i="8"/>
  <c r="C818" i="8"/>
  <c r="D818" i="8"/>
  <c r="C819" i="8"/>
  <c r="D819" i="8"/>
  <c r="C820" i="8"/>
  <c r="D820" i="8"/>
  <c r="C821" i="8"/>
  <c r="D821" i="8"/>
  <c r="C822" i="8"/>
  <c r="D822" i="8"/>
  <c r="C823" i="8"/>
  <c r="D823" i="8"/>
  <c r="C824" i="8"/>
  <c r="D824" i="8"/>
  <c r="C825" i="8"/>
  <c r="E825" i="8" s="1"/>
  <c r="D825" i="8"/>
  <c r="C826" i="8"/>
  <c r="D826" i="8"/>
  <c r="E826" i="8" s="1"/>
  <c r="C827" i="8"/>
  <c r="D827" i="8"/>
  <c r="C828" i="8"/>
  <c r="D828" i="8"/>
  <c r="C829" i="8"/>
  <c r="D829" i="8"/>
  <c r="C830" i="8"/>
  <c r="D830" i="8"/>
  <c r="C831" i="8"/>
  <c r="D831" i="8"/>
  <c r="C832" i="8"/>
  <c r="D832" i="8"/>
  <c r="C833" i="8"/>
  <c r="D833" i="8"/>
  <c r="C834" i="8"/>
  <c r="D834" i="8"/>
  <c r="C835" i="8"/>
  <c r="D835" i="8"/>
  <c r="C836" i="8"/>
  <c r="D836" i="8"/>
  <c r="C837" i="8"/>
  <c r="D837" i="8"/>
  <c r="C838" i="8"/>
  <c r="D838" i="8"/>
  <c r="C839" i="8"/>
  <c r="D839" i="8"/>
  <c r="C840" i="8"/>
  <c r="D840" i="8"/>
  <c r="C841" i="8"/>
  <c r="D841" i="8"/>
  <c r="C842" i="8"/>
  <c r="D842" i="8"/>
  <c r="C843" i="8"/>
  <c r="D843" i="8"/>
  <c r="C844" i="8"/>
  <c r="D844" i="8"/>
  <c r="C845" i="8"/>
  <c r="D845" i="8"/>
  <c r="C846" i="8"/>
  <c r="D846" i="8"/>
  <c r="C847" i="8"/>
  <c r="D847" i="8"/>
  <c r="C848" i="8"/>
  <c r="D848" i="8"/>
  <c r="C849" i="8"/>
  <c r="D849" i="8"/>
  <c r="C850" i="8"/>
  <c r="D850" i="8"/>
  <c r="E850" i="8" s="1"/>
  <c r="C851" i="8"/>
  <c r="D851" i="8"/>
  <c r="C852" i="8"/>
  <c r="D852" i="8"/>
  <c r="C853" i="8"/>
  <c r="D853" i="8"/>
  <c r="C854" i="8"/>
  <c r="D854" i="8"/>
  <c r="C855" i="8"/>
  <c r="D855" i="8"/>
  <c r="C856" i="8"/>
  <c r="D856" i="8"/>
  <c r="C857" i="8"/>
  <c r="D857" i="8"/>
  <c r="C858" i="8"/>
  <c r="D858" i="8"/>
  <c r="C859" i="8"/>
  <c r="D859" i="8"/>
  <c r="C860" i="8"/>
  <c r="D860" i="8"/>
  <c r="C861" i="8"/>
  <c r="D861" i="8"/>
  <c r="C862" i="8"/>
  <c r="D862" i="8"/>
  <c r="C863" i="8"/>
  <c r="D863" i="8"/>
  <c r="C864" i="8"/>
  <c r="D864" i="8"/>
  <c r="C865" i="8"/>
  <c r="D865" i="8"/>
  <c r="C866" i="8"/>
  <c r="D866" i="8"/>
  <c r="C867" i="8"/>
  <c r="D867" i="8"/>
  <c r="C868" i="8"/>
  <c r="D868" i="8"/>
  <c r="C869" i="8"/>
  <c r="D869" i="8"/>
  <c r="C870" i="8"/>
  <c r="D870" i="8"/>
  <c r="C871" i="8"/>
  <c r="D871" i="8"/>
  <c r="C872" i="8"/>
  <c r="D872" i="8"/>
  <c r="C873" i="8"/>
  <c r="D873" i="8"/>
  <c r="C874" i="8"/>
  <c r="D874" i="8"/>
  <c r="C875" i="8"/>
  <c r="D875" i="8"/>
  <c r="C876" i="8"/>
  <c r="D876" i="8"/>
  <c r="C877" i="8"/>
  <c r="D877" i="8"/>
  <c r="C878" i="8"/>
  <c r="D878" i="8"/>
  <c r="C879" i="8"/>
  <c r="E879" i="8" s="1"/>
  <c r="D879" i="8"/>
  <c r="C880" i="8"/>
  <c r="D880" i="8"/>
  <c r="C881" i="8"/>
  <c r="D881" i="8"/>
  <c r="C882" i="8"/>
  <c r="D882" i="8"/>
  <c r="C883" i="8"/>
  <c r="D883" i="8"/>
  <c r="C884" i="8"/>
  <c r="D884" i="8"/>
  <c r="C885" i="8"/>
  <c r="D885" i="8"/>
  <c r="C886" i="8"/>
  <c r="D886" i="8"/>
  <c r="C887" i="8"/>
  <c r="D887" i="8"/>
  <c r="C888" i="8"/>
  <c r="D888" i="8"/>
  <c r="C889" i="8"/>
  <c r="D889" i="8"/>
  <c r="C890" i="8"/>
  <c r="D890" i="8"/>
  <c r="C891" i="8"/>
  <c r="D891" i="8"/>
  <c r="C892" i="8"/>
  <c r="D892" i="8"/>
  <c r="C893" i="8"/>
  <c r="D893" i="8"/>
  <c r="C894" i="8"/>
  <c r="D894" i="8"/>
  <c r="C895" i="8"/>
  <c r="D895" i="8"/>
  <c r="C896" i="8"/>
  <c r="D896" i="8"/>
  <c r="C897" i="8"/>
  <c r="D897" i="8"/>
  <c r="C898" i="8"/>
  <c r="E898" i="8" s="1"/>
  <c r="D898" i="8"/>
  <c r="C899" i="8"/>
  <c r="D899" i="8"/>
  <c r="C900" i="8"/>
  <c r="D900" i="8"/>
  <c r="C901" i="8"/>
  <c r="D901" i="8"/>
  <c r="C902" i="8"/>
  <c r="D902" i="8"/>
  <c r="C903" i="8"/>
  <c r="D903" i="8"/>
  <c r="C904" i="8"/>
  <c r="D904" i="8"/>
  <c r="C905" i="8"/>
  <c r="D905" i="8"/>
  <c r="C906" i="8"/>
  <c r="D906" i="8"/>
  <c r="C907" i="8"/>
  <c r="D907" i="8"/>
  <c r="C908" i="8"/>
  <c r="D908" i="8"/>
  <c r="C909" i="8"/>
  <c r="D909" i="8"/>
  <c r="C910" i="8"/>
  <c r="D910" i="8"/>
  <c r="C911" i="8"/>
  <c r="D911" i="8"/>
  <c r="C912" i="8"/>
  <c r="D912" i="8"/>
  <c r="C913" i="8"/>
  <c r="D913" i="8"/>
  <c r="C914" i="8"/>
  <c r="D914" i="8"/>
  <c r="C915" i="8"/>
  <c r="D915" i="8"/>
  <c r="C916" i="8"/>
  <c r="D916" i="8"/>
  <c r="E916" i="8" s="1"/>
  <c r="C917" i="8"/>
  <c r="D917" i="8"/>
  <c r="C918" i="8"/>
  <c r="D918" i="8"/>
  <c r="C919" i="8"/>
  <c r="D919" i="8"/>
  <c r="C920" i="8"/>
  <c r="D920" i="8"/>
  <c r="C921" i="8"/>
  <c r="D921" i="8"/>
  <c r="C922" i="8"/>
  <c r="D922" i="8"/>
  <c r="E922" i="8" s="1"/>
  <c r="C923" i="8"/>
  <c r="D923" i="8"/>
  <c r="C924" i="8"/>
  <c r="D924" i="8"/>
  <c r="C925" i="8"/>
  <c r="D925" i="8"/>
  <c r="C926" i="8"/>
  <c r="D926" i="8"/>
  <c r="C927" i="8"/>
  <c r="D927" i="8"/>
  <c r="C928" i="8"/>
  <c r="D928" i="8"/>
  <c r="E928" i="8" s="1"/>
  <c r="C929" i="8"/>
  <c r="D929" i="8"/>
  <c r="C930" i="8"/>
  <c r="D930" i="8"/>
  <c r="C931" i="8"/>
  <c r="D931" i="8"/>
  <c r="C932" i="8"/>
  <c r="D932" i="8"/>
  <c r="C933" i="8"/>
  <c r="D933" i="8"/>
  <c r="C934" i="8"/>
  <c r="D934" i="8"/>
  <c r="C935" i="8"/>
  <c r="D935" i="8"/>
  <c r="C936" i="8"/>
  <c r="D936" i="8"/>
  <c r="C937" i="8"/>
  <c r="D937" i="8"/>
  <c r="C938" i="8"/>
  <c r="D938" i="8"/>
  <c r="C939" i="8"/>
  <c r="D939" i="8"/>
  <c r="C940" i="8"/>
  <c r="D940" i="8"/>
  <c r="C941" i="8"/>
  <c r="D941" i="8"/>
  <c r="C942" i="8"/>
  <c r="D942" i="8"/>
  <c r="C943" i="8"/>
  <c r="D943" i="8"/>
  <c r="C944" i="8"/>
  <c r="D944" i="8"/>
  <c r="C945" i="8"/>
  <c r="D945" i="8"/>
  <c r="C946" i="8"/>
  <c r="E946" i="8" s="1"/>
  <c r="D946" i="8"/>
  <c r="C947" i="8"/>
  <c r="D947" i="8"/>
  <c r="C948" i="8"/>
  <c r="D948" i="8"/>
  <c r="C949" i="8"/>
  <c r="D949" i="8"/>
  <c r="C950" i="8"/>
  <c r="D950" i="8"/>
  <c r="C951" i="8"/>
  <c r="E951" i="8" s="1"/>
  <c r="D951" i="8"/>
  <c r="C952" i="8"/>
  <c r="D952" i="8"/>
  <c r="C953" i="8"/>
  <c r="D953" i="8"/>
  <c r="C954" i="8"/>
  <c r="D954" i="8"/>
  <c r="C955" i="8"/>
  <c r="D955" i="8"/>
  <c r="C956" i="8"/>
  <c r="D956" i="8"/>
  <c r="C957" i="8"/>
  <c r="D957" i="8"/>
  <c r="C958" i="8"/>
  <c r="D958" i="8"/>
  <c r="C959" i="8"/>
  <c r="D959" i="8"/>
  <c r="C960" i="8"/>
  <c r="D960" i="8"/>
  <c r="C961" i="8"/>
  <c r="D961" i="8"/>
  <c r="C962" i="8"/>
  <c r="D962" i="8"/>
  <c r="C963" i="8"/>
  <c r="D963" i="8"/>
  <c r="C964" i="8"/>
  <c r="D964" i="8"/>
  <c r="C965" i="8"/>
  <c r="D965" i="8"/>
  <c r="C966" i="8"/>
  <c r="D966" i="8"/>
  <c r="C967" i="8"/>
  <c r="D967" i="8"/>
  <c r="C968" i="8"/>
  <c r="D968" i="8"/>
  <c r="C969" i="8"/>
  <c r="D969" i="8"/>
  <c r="C970" i="8"/>
  <c r="D970" i="8"/>
  <c r="C971" i="8"/>
  <c r="D971" i="8"/>
  <c r="C972" i="8"/>
  <c r="D972" i="8"/>
  <c r="C973" i="8"/>
  <c r="D973" i="8"/>
  <c r="C974" i="8"/>
  <c r="D974" i="8"/>
  <c r="C975" i="8"/>
  <c r="D975" i="8"/>
  <c r="C976" i="8"/>
  <c r="E976" i="8" s="1"/>
  <c r="D976" i="8"/>
  <c r="C977" i="8"/>
  <c r="D977" i="8"/>
  <c r="C978" i="8"/>
  <c r="D978" i="8"/>
  <c r="C979" i="8"/>
  <c r="D979" i="8"/>
  <c r="C980" i="8"/>
  <c r="D980" i="8"/>
  <c r="C981" i="8"/>
  <c r="D981" i="8"/>
  <c r="C982" i="8"/>
  <c r="D982" i="8"/>
  <c r="C983" i="8"/>
  <c r="D983" i="8"/>
  <c r="C984" i="8"/>
  <c r="D984" i="8"/>
  <c r="C985" i="8"/>
  <c r="D985" i="8"/>
  <c r="C986" i="8"/>
  <c r="D986" i="8"/>
  <c r="C987" i="8"/>
  <c r="D987" i="8"/>
  <c r="C988" i="8"/>
  <c r="D988" i="8"/>
  <c r="C989" i="8"/>
  <c r="D989" i="8"/>
  <c r="C990" i="8"/>
  <c r="D990" i="8"/>
  <c r="C991" i="8"/>
  <c r="D991" i="8"/>
  <c r="C992" i="8"/>
  <c r="D992" i="8"/>
  <c r="C993" i="8"/>
  <c r="D993" i="8"/>
  <c r="C994" i="8"/>
  <c r="D994" i="8"/>
  <c r="C995" i="8"/>
  <c r="D995" i="8"/>
  <c r="C996" i="8"/>
  <c r="D996" i="8"/>
  <c r="C997" i="8"/>
  <c r="D997" i="8"/>
  <c r="C998" i="8"/>
  <c r="D998" i="8"/>
  <c r="C999" i="8"/>
  <c r="D999" i="8"/>
  <c r="C1000" i="8"/>
  <c r="E1000" i="8" s="1"/>
  <c r="D1000" i="8"/>
  <c r="C1001" i="8"/>
  <c r="D1001" i="8"/>
  <c r="C1002" i="8"/>
  <c r="D1002" i="8"/>
  <c r="C1003" i="8"/>
  <c r="D1003" i="8"/>
  <c r="C1004" i="8"/>
  <c r="D1004" i="8"/>
  <c r="C1005" i="8"/>
  <c r="D1005" i="8"/>
  <c r="C1006" i="8"/>
  <c r="D1006" i="8"/>
  <c r="C1007" i="8"/>
  <c r="D1007" i="8"/>
  <c r="C1008" i="8"/>
  <c r="D1008" i="8"/>
  <c r="C1009" i="8"/>
  <c r="D1009" i="8"/>
  <c r="C1010" i="8"/>
  <c r="D1010" i="8"/>
  <c r="C1011" i="8"/>
  <c r="E1011" i="8" s="1"/>
  <c r="D1011" i="8"/>
  <c r="C1012" i="8"/>
  <c r="D1012" i="8"/>
  <c r="C1013" i="8"/>
  <c r="D1013" i="8"/>
  <c r="C1014" i="8"/>
  <c r="D1014" i="8"/>
  <c r="C1015" i="8"/>
  <c r="D1015" i="8"/>
  <c r="C1016" i="8"/>
  <c r="D1016" i="8"/>
  <c r="C1017" i="8"/>
  <c r="D1017" i="8"/>
  <c r="C1018" i="8"/>
  <c r="E1018" i="8" s="1"/>
  <c r="D1018" i="8"/>
  <c r="C1019" i="8"/>
  <c r="D1019" i="8"/>
  <c r="C1020" i="8"/>
  <c r="D1020" i="8"/>
  <c r="C1021" i="8"/>
  <c r="D1021" i="8"/>
  <c r="C1022" i="8"/>
  <c r="D1022" i="8"/>
  <c r="C1023" i="8"/>
  <c r="D1023" i="8"/>
  <c r="C1024" i="8"/>
  <c r="D1024" i="8"/>
  <c r="C1025" i="8"/>
  <c r="D1025" i="8"/>
  <c r="C1026" i="8"/>
  <c r="D1026" i="8"/>
  <c r="C1027" i="8"/>
  <c r="D1027" i="8"/>
  <c r="C1028" i="8"/>
  <c r="D1028" i="8"/>
  <c r="C1029" i="8"/>
  <c r="D1029" i="8"/>
  <c r="C1030" i="8"/>
  <c r="D1030" i="8"/>
  <c r="C1031" i="8"/>
  <c r="D1031" i="8"/>
  <c r="C1032" i="8"/>
  <c r="D1032" i="8"/>
  <c r="C1033" i="8"/>
  <c r="D1033" i="8"/>
  <c r="C1034" i="8"/>
  <c r="D1034" i="8"/>
  <c r="C1035" i="8"/>
  <c r="D1035" i="8"/>
  <c r="C1036" i="8"/>
  <c r="D1036" i="8"/>
  <c r="C1037" i="8"/>
  <c r="D1037" i="8"/>
  <c r="C1038" i="8"/>
  <c r="D1038" i="8"/>
  <c r="C1039" i="8"/>
  <c r="D1039" i="8"/>
  <c r="C1040" i="8"/>
  <c r="D1040" i="8"/>
  <c r="C1041" i="8"/>
  <c r="D1041" i="8"/>
  <c r="C1042" i="8"/>
  <c r="E1042" i="8" s="1"/>
  <c r="D1042" i="8"/>
  <c r="C1043" i="8"/>
  <c r="D1043" i="8"/>
  <c r="C1044" i="8"/>
  <c r="D1044" i="8"/>
  <c r="C1045" i="8"/>
  <c r="D1045" i="8"/>
  <c r="C1046" i="8"/>
  <c r="D1046" i="8"/>
  <c r="C1047" i="8"/>
  <c r="E1047" i="8" s="1"/>
  <c r="D1047" i="8"/>
  <c r="C1048" i="8"/>
  <c r="D1048" i="8"/>
  <c r="C1049" i="8"/>
  <c r="D1049" i="8"/>
  <c r="C1050" i="8"/>
  <c r="D1050" i="8"/>
  <c r="C1051" i="8"/>
  <c r="D1051" i="8"/>
  <c r="C1052" i="8"/>
  <c r="D1052" i="8"/>
  <c r="C1053" i="8"/>
  <c r="D1053" i="8"/>
  <c r="C1055" i="8"/>
  <c r="D1055" i="8"/>
  <c r="C1056" i="8"/>
  <c r="D1056" i="8"/>
  <c r="C1057" i="8"/>
  <c r="D1057" i="8"/>
  <c r="C1058" i="8"/>
  <c r="D1058" i="8"/>
  <c r="C1059" i="8"/>
  <c r="D1059" i="8"/>
  <c r="C1060" i="8"/>
  <c r="D1060" i="8"/>
  <c r="C1061" i="8"/>
  <c r="D1061" i="8"/>
  <c r="C1062" i="8"/>
  <c r="D1062" i="8"/>
  <c r="C1063" i="8"/>
  <c r="D1063" i="8"/>
  <c r="C1064" i="8"/>
  <c r="D1064" i="8"/>
  <c r="C1065" i="8"/>
  <c r="D1065" i="8"/>
  <c r="C1066" i="8"/>
  <c r="D1066" i="8"/>
  <c r="E1066" i="8" s="1"/>
  <c r="C1067" i="8"/>
  <c r="D1067" i="8"/>
  <c r="C1068" i="8"/>
  <c r="D1068" i="8"/>
  <c r="C1069" i="8"/>
  <c r="D1069" i="8"/>
  <c r="C1070" i="8"/>
  <c r="D1070" i="8"/>
  <c r="C1071" i="8"/>
  <c r="D1071" i="8"/>
  <c r="C1072" i="8"/>
  <c r="D1072" i="8"/>
  <c r="C1073" i="8"/>
  <c r="D1073" i="8"/>
  <c r="C1074" i="8"/>
  <c r="D1074" i="8"/>
  <c r="C1075" i="8"/>
  <c r="D1075" i="8"/>
  <c r="C1076" i="8"/>
  <c r="D1076" i="8"/>
  <c r="C1077" i="8"/>
  <c r="D1077" i="8"/>
  <c r="C1078" i="8"/>
  <c r="D1078" i="8"/>
  <c r="C1079" i="8"/>
  <c r="D1079" i="8"/>
  <c r="C1080" i="8"/>
  <c r="D1080" i="8"/>
  <c r="C1081" i="8"/>
  <c r="D1081" i="8"/>
  <c r="C1082" i="8"/>
  <c r="D1082" i="8"/>
  <c r="C1083" i="8"/>
  <c r="D1083" i="8"/>
  <c r="C1084" i="8"/>
  <c r="D1084" i="8"/>
  <c r="E1084" i="8" s="1"/>
  <c r="C1085" i="8"/>
  <c r="D1085" i="8"/>
  <c r="C1086" i="8"/>
  <c r="D1086" i="8"/>
  <c r="C1087" i="8"/>
  <c r="D1087" i="8"/>
  <c r="C1088" i="8"/>
  <c r="D1088" i="8"/>
  <c r="C1089" i="8"/>
  <c r="D1089" i="8"/>
  <c r="C1090" i="8"/>
  <c r="D1090" i="8"/>
  <c r="C1091" i="8"/>
  <c r="D1091" i="8"/>
  <c r="C1092" i="8"/>
  <c r="D1092" i="8"/>
  <c r="C1093" i="8"/>
  <c r="D1093" i="8"/>
  <c r="C1094" i="8"/>
  <c r="D1094" i="8"/>
  <c r="C1095" i="8"/>
  <c r="D1095" i="8"/>
  <c r="C1096" i="8"/>
  <c r="D1096" i="8"/>
  <c r="E1096" i="8" s="1"/>
  <c r="C1097" i="8"/>
  <c r="D1097" i="8"/>
  <c r="C1098" i="8"/>
  <c r="D1098" i="8"/>
  <c r="C1099" i="8"/>
  <c r="D1099" i="8"/>
  <c r="C1100" i="8"/>
  <c r="D1100" i="8"/>
  <c r="C1101" i="8"/>
  <c r="D1101" i="8"/>
  <c r="C1102" i="8"/>
  <c r="E1102" i="8" s="1"/>
  <c r="D1102" i="8"/>
  <c r="C1103" i="8"/>
  <c r="D1103" i="8"/>
  <c r="C1104" i="8"/>
  <c r="D1104" i="8"/>
  <c r="C1105" i="8"/>
  <c r="D1105" i="8"/>
  <c r="C1106" i="8"/>
  <c r="D1106" i="8"/>
  <c r="C1107" i="8"/>
  <c r="D1107" i="8"/>
  <c r="C1108" i="8"/>
  <c r="E1108" i="8" s="1"/>
  <c r="D1108" i="8"/>
  <c r="C1109" i="8"/>
  <c r="D1109" i="8"/>
  <c r="C1110" i="8"/>
  <c r="D1110" i="8"/>
  <c r="C1111" i="8"/>
  <c r="D1111" i="8"/>
  <c r="C1112" i="8"/>
  <c r="D1112" i="8"/>
  <c r="C1113" i="8"/>
  <c r="D1113" i="8"/>
  <c r="C1114" i="8"/>
  <c r="D1114" i="8"/>
  <c r="E1114" i="8" s="1"/>
  <c r="C1115" i="8"/>
  <c r="D1115" i="8"/>
  <c r="C1116" i="8"/>
  <c r="D1116" i="8"/>
  <c r="C1117" i="8"/>
  <c r="D1117" i="8"/>
  <c r="C1118" i="8"/>
  <c r="D1118" i="8"/>
  <c r="C1119" i="8"/>
  <c r="D1119" i="8"/>
  <c r="C1120" i="8"/>
  <c r="D1120" i="8"/>
  <c r="C1121" i="8"/>
  <c r="D1121" i="8"/>
  <c r="C1122" i="8"/>
  <c r="D1122" i="8"/>
  <c r="C1123" i="8"/>
  <c r="D1123" i="8"/>
  <c r="C1124" i="8"/>
  <c r="D1124" i="8"/>
  <c r="C1125" i="8"/>
  <c r="D1125" i="8"/>
  <c r="C1126" i="8"/>
  <c r="E1126" i="8" s="1"/>
  <c r="D1126" i="8"/>
  <c r="C1127" i="8"/>
  <c r="D1127" i="8"/>
  <c r="C1128" i="8"/>
  <c r="D1128" i="8"/>
  <c r="C1129" i="8"/>
  <c r="D1129" i="8"/>
  <c r="C1130" i="8"/>
  <c r="D1130" i="8"/>
  <c r="C1131" i="8"/>
  <c r="D1131" i="8"/>
  <c r="C1132" i="8"/>
  <c r="D1132" i="8"/>
  <c r="E1132" i="8" s="1"/>
  <c r="C1133" i="8"/>
  <c r="D1133" i="8"/>
  <c r="C1134" i="8"/>
  <c r="D1134" i="8"/>
  <c r="C1135" i="8"/>
  <c r="D1135" i="8"/>
  <c r="C1136" i="8"/>
  <c r="D1136" i="8"/>
  <c r="C1137" i="8"/>
  <c r="E1137" i="8" s="1"/>
  <c r="D1137" i="8"/>
  <c r="C1138" i="8"/>
  <c r="D1138" i="8"/>
  <c r="E1138" i="8" s="1"/>
  <c r="C1139" i="8"/>
  <c r="D1139" i="8"/>
  <c r="C1140" i="8"/>
  <c r="D1140" i="8"/>
  <c r="C1141" i="8"/>
  <c r="D1141" i="8"/>
  <c r="C1142" i="8"/>
  <c r="D1142" i="8"/>
  <c r="C1143" i="8"/>
  <c r="E1143" i="8" s="1"/>
  <c r="D1143" i="8"/>
  <c r="C1144" i="8"/>
  <c r="D1144" i="8"/>
  <c r="E1144" i="8" s="1"/>
  <c r="C1145" i="8"/>
  <c r="D1145" i="8"/>
  <c r="C1146" i="8"/>
  <c r="D1146" i="8"/>
  <c r="C1147" i="8"/>
  <c r="D1147" i="8"/>
  <c r="C1148" i="8"/>
  <c r="D1148" i="8"/>
  <c r="C1149" i="8"/>
  <c r="D1149" i="8"/>
  <c r="C1150" i="8"/>
  <c r="D1150" i="8"/>
  <c r="C1151" i="8"/>
  <c r="D1151" i="8"/>
  <c r="C1152" i="8"/>
  <c r="D1152" i="8"/>
  <c r="C1153" i="8"/>
  <c r="D1153" i="8"/>
  <c r="C1154" i="8"/>
  <c r="D1154" i="8"/>
  <c r="C1155" i="8"/>
  <c r="D1155" i="8"/>
  <c r="C1156" i="8"/>
  <c r="D1156" i="8"/>
  <c r="C1157" i="8"/>
  <c r="D1157" i="8"/>
  <c r="C1158" i="8"/>
  <c r="D1158" i="8"/>
  <c r="C1159" i="8"/>
  <c r="D1159" i="8"/>
  <c r="C1160" i="8"/>
  <c r="D1160" i="8"/>
  <c r="C1161" i="8"/>
  <c r="E1161" i="8" s="1"/>
  <c r="D1161" i="8"/>
  <c r="C1162" i="8"/>
  <c r="D1162" i="8"/>
  <c r="E1162" i="8" s="1"/>
  <c r="C1163" i="8"/>
  <c r="D1163" i="8"/>
  <c r="C1164" i="8"/>
  <c r="D1164" i="8"/>
  <c r="C1165" i="8"/>
  <c r="D1165" i="8"/>
  <c r="C1166" i="8"/>
  <c r="D1166" i="8"/>
  <c r="C1167" i="8"/>
  <c r="D1167" i="8"/>
  <c r="C1168" i="8"/>
  <c r="D1168" i="8"/>
  <c r="C1169" i="8"/>
  <c r="D1169" i="8"/>
  <c r="C1170" i="8"/>
  <c r="D1170" i="8"/>
  <c r="C1171" i="8"/>
  <c r="D1171" i="8"/>
  <c r="C1172" i="8"/>
  <c r="D1172" i="8"/>
  <c r="C1173" i="8"/>
  <c r="D1173" i="8"/>
  <c r="C1174" i="8"/>
  <c r="D1174" i="8"/>
  <c r="E1174" i="8" s="1"/>
  <c r="C1175" i="8"/>
  <c r="D1175" i="8"/>
  <c r="C1176" i="8"/>
  <c r="D1176" i="8"/>
  <c r="C1177" i="8"/>
  <c r="D1177" i="8"/>
  <c r="C1178" i="8"/>
  <c r="D1178" i="8"/>
  <c r="C1179" i="8"/>
  <c r="D1179" i="8"/>
  <c r="C1180" i="8"/>
  <c r="D1180" i="8"/>
  <c r="C1181" i="8"/>
  <c r="D1181" i="8"/>
  <c r="C1182" i="8"/>
  <c r="D1182" i="8"/>
  <c r="C1183" i="8"/>
  <c r="D1183" i="8"/>
  <c r="C1184" i="8"/>
  <c r="D1184" i="8"/>
  <c r="C1185" i="8"/>
  <c r="E1185" i="8" s="1"/>
  <c r="D1185" i="8"/>
  <c r="C1186" i="8"/>
  <c r="D1186" i="8"/>
  <c r="C1187" i="8"/>
  <c r="D1187" i="8"/>
  <c r="C1188" i="8"/>
  <c r="D1188" i="8"/>
  <c r="C1189" i="8"/>
  <c r="D1189" i="8"/>
  <c r="C1190" i="8"/>
  <c r="D1190" i="8"/>
  <c r="C1191" i="8"/>
  <c r="E1191" i="8" s="1"/>
  <c r="D1191" i="8"/>
  <c r="C1192" i="8"/>
  <c r="D1192" i="8"/>
  <c r="C1193" i="8"/>
  <c r="D1193" i="8"/>
  <c r="C1194" i="8"/>
  <c r="D1194" i="8"/>
  <c r="C1195" i="8"/>
  <c r="D1195" i="8"/>
  <c r="C1196" i="8"/>
  <c r="D1196" i="8"/>
  <c r="C1197" i="8"/>
  <c r="E1197" i="8" s="1"/>
  <c r="D1197" i="8"/>
  <c r="C1198" i="8"/>
  <c r="D1198" i="8"/>
  <c r="C1199" i="8"/>
  <c r="D1199" i="8"/>
  <c r="C1200" i="8"/>
  <c r="D1200" i="8"/>
  <c r="C1201" i="8"/>
  <c r="D1201" i="8"/>
  <c r="C1202" i="8"/>
  <c r="D1202" i="8"/>
  <c r="C1203" i="8"/>
  <c r="D1203" i="8"/>
  <c r="C1204" i="8"/>
  <c r="D1204" i="8"/>
  <c r="C1205" i="8"/>
  <c r="D1205" i="8"/>
  <c r="C1206" i="8"/>
  <c r="D1206" i="8"/>
  <c r="C1207" i="8"/>
  <c r="D1207" i="8"/>
  <c r="C1208" i="8"/>
  <c r="D1208" i="8"/>
  <c r="C1209" i="8"/>
  <c r="E1209" i="8" s="1"/>
  <c r="D1209" i="8"/>
  <c r="C1210" i="8"/>
  <c r="D1210" i="8"/>
  <c r="C1211" i="8"/>
  <c r="D1211" i="8"/>
  <c r="C1212" i="8"/>
  <c r="D1212" i="8"/>
  <c r="C1213" i="8"/>
  <c r="D1213" i="8"/>
  <c r="C1214" i="8"/>
  <c r="D1214" i="8"/>
  <c r="C1215" i="8"/>
  <c r="E1215" i="8" s="1"/>
  <c r="D1215" i="8"/>
  <c r="C1216" i="8"/>
  <c r="D1216" i="8"/>
  <c r="C1217" i="8"/>
  <c r="D1217" i="8"/>
  <c r="C1218" i="8"/>
  <c r="D1218" i="8"/>
  <c r="C1219" i="8"/>
  <c r="D1219" i="8"/>
  <c r="C1220" i="8"/>
  <c r="D1220" i="8"/>
  <c r="C1221" i="8"/>
  <c r="E1221" i="8" s="1"/>
  <c r="D1221" i="8"/>
  <c r="C1222" i="8"/>
  <c r="D1222" i="8"/>
  <c r="C1223" i="8"/>
  <c r="D1223" i="8"/>
  <c r="C1224" i="8"/>
  <c r="D1224" i="8"/>
  <c r="C1225" i="8"/>
  <c r="D1225" i="8"/>
  <c r="C1226" i="8"/>
  <c r="D1226" i="8"/>
  <c r="C1227" i="8"/>
  <c r="D1227" i="8"/>
  <c r="C1228" i="8"/>
  <c r="D1228" i="8"/>
  <c r="C1229" i="8"/>
  <c r="D1229" i="8"/>
  <c r="C1230" i="8"/>
  <c r="D1230" i="8"/>
  <c r="C1231" i="8"/>
  <c r="D1231" i="8"/>
  <c r="C1232" i="8"/>
  <c r="D1232" i="8"/>
  <c r="C1233" i="8"/>
  <c r="D1233" i="8"/>
  <c r="C1234" i="8"/>
  <c r="D1234" i="8"/>
  <c r="C1235" i="8"/>
  <c r="D1235" i="8"/>
  <c r="C1237" i="8"/>
  <c r="D1237" i="8"/>
  <c r="C1238" i="8"/>
  <c r="D1238" i="8"/>
  <c r="C1239" i="8"/>
  <c r="D1239" i="8"/>
  <c r="C1240" i="8"/>
  <c r="D1240" i="8"/>
  <c r="C1241" i="8"/>
  <c r="D1241" i="8"/>
  <c r="C1242" i="8"/>
  <c r="D1242" i="8"/>
  <c r="C1247" i="8"/>
  <c r="D1247" i="8"/>
  <c r="C1248" i="8"/>
  <c r="D1248" i="8"/>
  <c r="C1249" i="8"/>
  <c r="D1249" i="8"/>
  <c r="C1250" i="8"/>
  <c r="D1250" i="8"/>
  <c r="C1251" i="8"/>
  <c r="D1251" i="8"/>
  <c r="C1252" i="8"/>
  <c r="D1252" i="8"/>
  <c r="C1253" i="8"/>
  <c r="D1253" i="8"/>
  <c r="C1254" i="8"/>
  <c r="D1254" i="8"/>
  <c r="C1255" i="8"/>
  <c r="D1255" i="8"/>
  <c r="C1256" i="8"/>
  <c r="D1256" i="8"/>
  <c r="C1257" i="8"/>
  <c r="D1257" i="8"/>
  <c r="C1258" i="8"/>
  <c r="D1258" i="8"/>
  <c r="C1259" i="8"/>
  <c r="D1259" i="8"/>
  <c r="C1260" i="8"/>
  <c r="D1260" i="8"/>
  <c r="C1261" i="8"/>
  <c r="D1261" i="8"/>
  <c r="C1262" i="8"/>
  <c r="D1262" i="8"/>
  <c r="C1263" i="8"/>
  <c r="E1263" i="8" s="1"/>
  <c r="D1263" i="8"/>
  <c r="C1264" i="8"/>
  <c r="D1264" i="8"/>
  <c r="E1264" i="8" s="1"/>
  <c r="C1265" i="8"/>
  <c r="D1265" i="8"/>
  <c r="C1266" i="8"/>
  <c r="D1266" i="8"/>
  <c r="C1267" i="8"/>
  <c r="D1267" i="8"/>
  <c r="C1268" i="8"/>
  <c r="D1268" i="8"/>
  <c r="C1269" i="8"/>
  <c r="E1269" i="8" s="1"/>
  <c r="D1269" i="8"/>
  <c r="C1270" i="8"/>
  <c r="D1270" i="8"/>
  <c r="E1270" i="8" s="1"/>
  <c r="C1271" i="8"/>
  <c r="D1271" i="8"/>
  <c r="C1272" i="8"/>
  <c r="D1272" i="8"/>
  <c r="C1273" i="8"/>
  <c r="D1273" i="8"/>
  <c r="C1274" i="8"/>
  <c r="D1274" i="8"/>
  <c r="C1275" i="8"/>
  <c r="D1275" i="8"/>
  <c r="C1276" i="8"/>
  <c r="D1276" i="8"/>
  <c r="E1276" i="8" s="1"/>
  <c r="C1277" i="8"/>
  <c r="D1277" i="8"/>
  <c r="C1278" i="8"/>
  <c r="D1278" i="8"/>
  <c r="C1279" i="8"/>
  <c r="D1279" i="8"/>
  <c r="C1280" i="8"/>
  <c r="D1280" i="8"/>
  <c r="C1281" i="8"/>
  <c r="D1281" i="8"/>
  <c r="C1282" i="8"/>
  <c r="D1282" i="8"/>
  <c r="C1283" i="8"/>
  <c r="D1283" i="8"/>
  <c r="C1284" i="8"/>
  <c r="D1284" i="8"/>
  <c r="C1285" i="8"/>
  <c r="D1285" i="8"/>
  <c r="C1286" i="8"/>
  <c r="D1286" i="8"/>
  <c r="C1287" i="8"/>
  <c r="D1287" i="8"/>
  <c r="C1288" i="8"/>
  <c r="D1288" i="8"/>
  <c r="C1289" i="8"/>
  <c r="D1289" i="8"/>
  <c r="C1290" i="8"/>
  <c r="D1290" i="8"/>
  <c r="C1291" i="8"/>
  <c r="D1291" i="8"/>
  <c r="C1292" i="8"/>
  <c r="D1292" i="8"/>
  <c r="C1293" i="8"/>
  <c r="D1293" i="8"/>
  <c r="C1294" i="8"/>
  <c r="D1294" i="8"/>
  <c r="C1295" i="8"/>
  <c r="D1295" i="8"/>
  <c r="C1296" i="8"/>
  <c r="D1296" i="8"/>
  <c r="C1297" i="8"/>
  <c r="D1297" i="8"/>
  <c r="C1298" i="8"/>
  <c r="D1298" i="8"/>
  <c r="C1299" i="8"/>
  <c r="E1299" i="8" s="1"/>
  <c r="D1299" i="8"/>
  <c r="C1300" i="8"/>
  <c r="E1300" i="8" s="1"/>
  <c r="D1300" i="8"/>
  <c r="C1301" i="8"/>
  <c r="D1301" i="8"/>
  <c r="C1302" i="8"/>
  <c r="D1302" i="8"/>
  <c r="C1303" i="8"/>
  <c r="D1303" i="8"/>
  <c r="C1304" i="8"/>
  <c r="D1304" i="8"/>
  <c r="C1305" i="8"/>
  <c r="D1305" i="8"/>
  <c r="C1306" i="8"/>
  <c r="D1306" i="8"/>
  <c r="C1307" i="8"/>
  <c r="D1307" i="8"/>
  <c r="C1308" i="8"/>
  <c r="D1308" i="8"/>
  <c r="C1309" i="8"/>
  <c r="D1309" i="8"/>
  <c r="C1310" i="8"/>
  <c r="D1310" i="8"/>
  <c r="C1311" i="8"/>
  <c r="D1311" i="8"/>
  <c r="C1312" i="8"/>
  <c r="D1312" i="8"/>
  <c r="E1312" i="8" s="1"/>
  <c r="C1313" i="8"/>
  <c r="D1313" i="8"/>
  <c r="C1314" i="8"/>
  <c r="D1314" i="8"/>
  <c r="C1315" i="8"/>
  <c r="D1315" i="8"/>
  <c r="C1316" i="8"/>
  <c r="D1316" i="8"/>
  <c r="C1317" i="8"/>
  <c r="E1317" i="8" s="1"/>
  <c r="D1317" i="8"/>
  <c r="C1318" i="8"/>
  <c r="D1318" i="8"/>
  <c r="C1319" i="8"/>
  <c r="D1319" i="8"/>
  <c r="C1320" i="8"/>
  <c r="D1320" i="8"/>
  <c r="E1320" i="8" s="1"/>
  <c r="C1321" i="8"/>
  <c r="D1321" i="8"/>
  <c r="C1322" i="8"/>
  <c r="D1322" i="8"/>
  <c r="C1323" i="8"/>
  <c r="D1323" i="8"/>
  <c r="C1324" i="8"/>
  <c r="D1324" i="8"/>
  <c r="E1324" i="8" s="1"/>
  <c r="C1325" i="8"/>
  <c r="D1325" i="8"/>
  <c r="C1326" i="8"/>
  <c r="D1326" i="8"/>
  <c r="C1327" i="8"/>
  <c r="D1327" i="8"/>
  <c r="C1328" i="8"/>
  <c r="D1328" i="8"/>
  <c r="C1329" i="8"/>
  <c r="E1329" i="8" s="1"/>
  <c r="D1329" i="8"/>
  <c r="C1330" i="8"/>
  <c r="D1330" i="8"/>
  <c r="C1331" i="8"/>
  <c r="D1331" i="8"/>
  <c r="C1332" i="8"/>
  <c r="D1332" i="8"/>
  <c r="C1333" i="8"/>
  <c r="D1333" i="8"/>
  <c r="C1334" i="8"/>
  <c r="D1334" i="8"/>
  <c r="C1335" i="8"/>
  <c r="E1335" i="8" s="1"/>
  <c r="D1335" i="8"/>
  <c r="C1336" i="8"/>
  <c r="D1336" i="8"/>
  <c r="E1336" i="8" s="1"/>
  <c r="C1337" i="8"/>
  <c r="D1337" i="8"/>
  <c r="C1338" i="8"/>
  <c r="D1338" i="8"/>
  <c r="C1339" i="8"/>
  <c r="D1339" i="8"/>
  <c r="C1340" i="8"/>
  <c r="D1340" i="8"/>
  <c r="C1341" i="8"/>
  <c r="E1341" i="8" s="1"/>
  <c r="D1341" i="8"/>
  <c r="C1342" i="8"/>
  <c r="D1342" i="8"/>
  <c r="C1343" i="8"/>
  <c r="D1343" i="8"/>
  <c r="C1344" i="8"/>
  <c r="D1344" i="8"/>
  <c r="C1345" i="8"/>
  <c r="D1345" i="8"/>
  <c r="C1346" i="8"/>
  <c r="D1346" i="8"/>
  <c r="C1347" i="8"/>
  <c r="D1347" i="8"/>
  <c r="C1348" i="8"/>
  <c r="D1348" i="8"/>
  <c r="C1349" i="8"/>
  <c r="D1349" i="8"/>
  <c r="C1350" i="8"/>
  <c r="D1350" i="8"/>
  <c r="C1351" i="8"/>
  <c r="D1351" i="8"/>
  <c r="C1352" i="8"/>
  <c r="D1352" i="8"/>
  <c r="E1352" i="8" s="1"/>
  <c r="C1353" i="8"/>
  <c r="E1353" i="8" s="1"/>
  <c r="D1353" i="8"/>
  <c r="C1354" i="8"/>
  <c r="D1354" i="8"/>
  <c r="C1355" i="8"/>
  <c r="D1355" i="8"/>
  <c r="C1356" i="8"/>
  <c r="D1356" i="8"/>
  <c r="E1356" i="8" s="1"/>
  <c r="C1357" i="8"/>
  <c r="D1357" i="8"/>
  <c r="C1358" i="8"/>
  <c r="D1358" i="8"/>
  <c r="C1359" i="8"/>
  <c r="E1359" i="8" s="1"/>
  <c r="D1359" i="8"/>
  <c r="C1360" i="8"/>
  <c r="D1360" i="8"/>
  <c r="E1360" i="8" s="1"/>
  <c r="C1361" i="8"/>
  <c r="D1361" i="8"/>
  <c r="C1362" i="8"/>
  <c r="D1362" i="8"/>
  <c r="C1363" i="8"/>
  <c r="D1363" i="8"/>
  <c r="C1364" i="8"/>
  <c r="D1364" i="8"/>
  <c r="C1365" i="8"/>
  <c r="D1365" i="8"/>
  <c r="C1366" i="8"/>
  <c r="D1366" i="8"/>
  <c r="C1367" i="8"/>
  <c r="D1367" i="8"/>
  <c r="C1368" i="8"/>
  <c r="D1368" i="8"/>
  <c r="C1369" i="8"/>
  <c r="D1369" i="8"/>
  <c r="C1370" i="8"/>
  <c r="D1370" i="8"/>
  <c r="C1371" i="8"/>
  <c r="E1371" i="8" s="1"/>
  <c r="D1371" i="8"/>
  <c r="C1372" i="8"/>
  <c r="E1372" i="8" s="1"/>
  <c r="D1372" i="8"/>
  <c r="C1373" i="8"/>
  <c r="D1373" i="8"/>
  <c r="C1374" i="8"/>
  <c r="D1374" i="8"/>
  <c r="C1375" i="8"/>
  <c r="D1375" i="8"/>
  <c r="C1376" i="8"/>
  <c r="D1376" i="8"/>
  <c r="C1377" i="8"/>
  <c r="E1377" i="8" s="1"/>
  <c r="D1377" i="8"/>
  <c r="C1378" i="8"/>
  <c r="D1378" i="8"/>
  <c r="C1379" i="8"/>
  <c r="D1379" i="8"/>
  <c r="C1380" i="8"/>
  <c r="D1380" i="8"/>
  <c r="C1381" i="8"/>
  <c r="D1381" i="8"/>
  <c r="C1382" i="8"/>
  <c r="D1382" i="8"/>
  <c r="C1383" i="8"/>
  <c r="D1383" i="8"/>
  <c r="C1384" i="8"/>
  <c r="D1384" i="8"/>
  <c r="E1384" i="8" s="1"/>
  <c r="C1385" i="8"/>
  <c r="D1385" i="8"/>
  <c r="C1386" i="8"/>
  <c r="D1386" i="8"/>
  <c r="C1387" i="8"/>
  <c r="D1387" i="8"/>
  <c r="E1387" i="8" s="1"/>
  <c r="C1388" i="8"/>
  <c r="D1388" i="8"/>
  <c r="C1389" i="8"/>
  <c r="D1389" i="8"/>
  <c r="C1390" i="8"/>
  <c r="D1390" i="8"/>
  <c r="C1391" i="8"/>
  <c r="D1391" i="8"/>
  <c r="C1392" i="8"/>
  <c r="D1392" i="8"/>
  <c r="C1393" i="8"/>
  <c r="D1393" i="8"/>
  <c r="C1394" i="8"/>
  <c r="D1394" i="8"/>
  <c r="C1395" i="8"/>
  <c r="D1395" i="8"/>
  <c r="C1396" i="8"/>
  <c r="E1396" i="8" s="1"/>
  <c r="D1396" i="8"/>
  <c r="C1397" i="8"/>
  <c r="D1397" i="8"/>
  <c r="C1398" i="8"/>
  <c r="D1398" i="8"/>
  <c r="C1399" i="8"/>
  <c r="D1399" i="8"/>
  <c r="C1400" i="8"/>
  <c r="D1400" i="8"/>
  <c r="C1401" i="8"/>
  <c r="D1401" i="8"/>
  <c r="C1402" i="8"/>
  <c r="D1402" i="8"/>
  <c r="C1403" i="8"/>
  <c r="D1403" i="8"/>
  <c r="C1404" i="8"/>
  <c r="D1404" i="8"/>
  <c r="C1405" i="8"/>
  <c r="D1405" i="8"/>
  <c r="E1405" i="8" s="1"/>
  <c r="C1406" i="8"/>
  <c r="D1406" i="8"/>
  <c r="C1407" i="8"/>
  <c r="D1407" i="8"/>
  <c r="C1408" i="8"/>
  <c r="D1408" i="8"/>
  <c r="C1409" i="8"/>
  <c r="D1409" i="8"/>
  <c r="C1410" i="8"/>
  <c r="D1410" i="8"/>
  <c r="C1411" i="8"/>
  <c r="D1411" i="8"/>
  <c r="C1412" i="8"/>
  <c r="D1412" i="8"/>
  <c r="C1413" i="8"/>
  <c r="D1413" i="8"/>
  <c r="C1414" i="8"/>
  <c r="D1414" i="8"/>
  <c r="C1415" i="8"/>
  <c r="D1415" i="8"/>
  <c r="C1416" i="8"/>
  <c r="D1416" i="8"/>
  <c r="C1417" i="8"/>
  <c r="D1417" i="8"/>
  <c r="C1418" i="8"/>
  <c r="D1418" i="8"/>
  <c r="C1419" i="8"/>
  <c r="D1419" i="8"/>
  <c r="C1420" i="8"/>
  <c r="E1420" i="8" s="1"/>
  <c r="D1420" i="8"/>
  <c r="C1421" i="8"/>
  <c r="D1421" i="8"/>
  <c r="C1422" i="8"/>
  <c r="D1422" i="8"/>
  <c r="C1423" i="8"/>
  <c r="D1423" i="8"/>
  <c r="E1423" i="8" s="1"/>
  <c r="C1424" i="8"/>
  <c r="D1424" i="8"/>
  <c r="C1425" i="8"/>
  <c r="E1425" i="8" s="1"/>
  <c r="D1425" i="8"/>
  <c r="C1426" i="8"/>
  <c r="D1426" i="8"/>
  <c r="C1427" i="8"/>
  <c r="D1427" i="8"/>
  <c r="C1428" i="8"/>
  <c r="D1428" i="8"/>
  <c r="C1429" i="8"/>
  <c r="D1429" i="8"/>
  <c r="C1430" i="8"/>
  <c r="D1430" i="8"/>
  <c r="C1431" i="8"/>
  <c r="D1431" i="8"/>
  <c r="C1432" i="8"/>
  <c r="E1432" i="8" s="1"/>
  <c r="D1432" i="8"/>
  <c r="C1433" i="8"/>
  <c r="D1433" i="8"/>
  <c r="C1434" i="8"/>
  <c r="D1434" i="8"/>
  <c r="C1435" i="8"/>
  <c r="D1435" i="8"/>
  <c r="C1436" i="8"/>
  <c r="D1436" i="8"/>
  <c r="C1437" i="8"/>
  <c r="D1437" i="8"/>
  <c r="C1438" i="8"/>
  <c r="D1438" i="8"/>
  <c r="C1439" i="8"/>
  <c r="D1439" i="8"/>
  <c r="C1440" i="8"/>
  <c r="D1440" i="8"/>
  <c r="C1441" i="8"/>
  <c r="D1441" i="8"/>
  <c r="E1441" i="8" s="1"/>
  <c r="C1442" i="8"/>
  <c r="D1442" i="8"/>
  <c r="C1443" i="8"/>
  <c r="E1443" i="8" s="1"/>
  <c r="D1443" i="8"/>
  <c r="C1444" i="8"/>
  <c r="D1444" i="8"/>
  <c r="C1445" i="8"/>
  <c r="D1445" i="8"/>
  <c r="C1446" i="8"/>
  <c r="D1446" i="8"/>
  <c r="C1447" i="8"/>
  <c r="D1447" i="8"/>
  <c r="C1448" i="8"/>
  <c r="D1448" i="8"/>
  <c r="C1449" i="8"/>
  <c r="D1449" i="8"/>
  <c r="C1450" i="8"/>
  <c r="D1450" i="8"/>
  <c r="C1451" i="8"/>
  <c r="D1451" i="8"/>
  <c r="C1452" i="8"/>
  <c r="D1452" i="8"/>
  <c r="C1453" i="8"/>
  <c r="D1453" i="8"/>
  <c r="C1454" i="8"/>
  <c r="D1454" i="8"/>
  <c r="C1455" i="8"/>
  <c r="E1455" i="8" s="1"/>
  <c r="D1455" i="8"/>
  <c r="C1456" i="8"/>
  <c r="D1456" i="8"/>
  <c r="E1456" i="8" s="1"/>
  <c r="C1457" i="8"/>
  <c r="D1457" i="8"/>
  <c r="C1458" i="8"/>
  <c r="D1458" i="8"/>
  <c r="C1459" i="8"/>
  <c r="D1459" i="8"/>
  <c r="C1460" i="8"/>
  <c r="D1460" i="8"/>
  <c r="C1461" i="8"/>
  <c r="E1461" i="8" s="1"/>
  <c r="D1461" i="8"/>
  <c r="C1462" i="8"/>
  <c r="D1462" i="8"/>
  <c r="C1463" i="8"/>
  <c r="D1463" i="8"/>
  <c r="C1464" i="8"/>
  <c r="D1464" i="8"/>
  <c r="C1465" i="8"/>
  <c r="D1465" i="8"/>
  <c r="C1466" i="8"/>
  <c r="D1466" i="8"/>
  <c r="C1467" i="8"/>
  <c r="D1467" i="8"/>
  <c r="C1468" i="8"/>
  <c r="D1468" i="8"/>
  <c r="E1468" i="8" s="1"/>
  <c r="C1469" i="8"/>
  <c r="D1469" i="8"/>
  <c r="C1470" i="8"/>
  <c r="D1470" i="8"/>
  <c r="C1471" i="8"/>
  <c r="D1471" i="8"/>
  <c r="C1472" i="8"/>
  <c r="D1472" i="8"/>
  <c r="C1473" i="8"/>
  <c r="D1473" i="8"/>
  <c r="C1474" i="8"/>
  <c r="D1474" i="8"/>
  <c r="E1474" i="8" s="1"/>
  <c r="C1475" i="8"/>
  <c r="D1475" i="8"/>
  <c r="E1475" i="8" s="1"/>
  <c r="C1476" i="8"/>
  <c r="D1476" i="8"/>
  <c r="C1477" i="8"/>
  <c r="D1477" i="8"/>
  <c r="C1478" i="8"/>
  <c r="D1478" i="8"/>
  <c r="E1478" i="8" s="1"/>
  <c r="C1479" i="8"/>
  <c r="D1479" i="8"/>
  <c r="C1480" i="8"/>
  <c r="E1480" i="8" s="1"/>
  <c r="D1480" i="8"/>
  <c r="C1481" i="8"/>
  <c r="D1481" i="8"/>
  <c r="C1482" i="8"/>
  <c r="D1482" i="8"/>
  <c r="C1483" i="8"/>
  <c r="D1483" i="8"/>
  <c r="C1484" i="8"/>
  <c r="D1484" i="8"/>
  <c r="C1485" i="8"/>
  <c r="D1485" i="8"/>
  <c r="C1486" i="8"/>
  <c r="D1486" i="8"/>
  <c r="E1486" i="8" s="1"/>
  <c r="C1487" i="8"/>
  <c r="D1487" i="8"/>
  <c r="C1488" i="8"/>
  <c r="D1488" i="8"/>
  <c r="C1489" i="8"/>
  <c r="D1489" i="8"/>
  <c r="C1490" i="8"/>
  <c r="D1490" i="8"/>
  <c r="C1491" i="8"/>
  <c r="E1491" i="8" s="1"/>
  <c r="D1491" i="8"/>
  <c r="C1492" i="8"/>
  <c r="D1492" i="8"/>
  <c r="C1493" i="8"/>
  <c r="D1493" i="8"/>
  <c r="C1494" i="8"/>
  <c r="D1494" i="8"/>
  <c r="E1494" i="8" s="1"/>
  <c r="C1495" i="8"/>
  <c r="D1495" i="8"/>
  <c r="C1496" i="8"/>
  <c r="D1496" i="8"/>
  <c r="C1497" i="8"/>
  <c r="D1497" i="8"/>
  <c r="C1498" i="8"/>
  <c r="D1498" i="8"/>
  <c r="C1499" i="8"/>
  <c r="D1499" i="8"/>
  <c r="C1500" i="8"/>
  <c r="D1500" i="8"/>
  <c r="C1501" i="8"/>
  <c r="D1501" i="8"/>
  <c r="C1502" i="8"/>
  <c r="D1502" i="8"/>
  <c r="C1503" i="8"/>
  <c r="E1503" i="8" s="1"/>
  <c r="D1503" i="8"/>
  <c r="C1504" i="8"/>
  <c r="D1504" i="8"/>
  <c r="E1504" i="8" s="1"/>
  <c r="C1505" i="8"/>
  <c r="D1505" i="8"/>
  <c r="C1506" i="8"/>
  <c r="D1506" i="8"/>
  <c r="C1507" i="8"/>
  <c r="D1507" i="8"/>
  <c r="C1508" i="8"/>
  <c r="D1508" i="8"/>
  <c r="C1509" i="8"/>
  <c r="E1509" i="8" s="1"/>
  <c r="D1509" i="8"/>
  <c r="C1510" i="8"/>
  <c r="D1510" i="8"/>
  <c r="C1511" i="8"/>
  <c r="D1511" i="8"/>
  <c r="C1512" i="8"/>
  <c r="D1512" i="8"/>
  <c r="E1512" i="8" s="1"/>
  <c r="C1513" i="8"/>
  <c r="D1513" i="8"/>
  <c r="C1514" i="8"/>
  <c r="D1514" i="8"/>
  <c r="C1515" i="8"/>
  <c r="D1515" i="8"/>
  <c r="C1516" i="8"/>
  <c r="D1516" i="8"/>
  <c r="C1517" i="8"/>
  <c r="D1517" i="8"/>
  <c r="C1518" i="8"/>
  <c r="D1518" i="8"/>
  <c r="C1519" i="8"/>
  <c r="D1519" i="8"/>
  <c r="C1520" i="8"/>
  <c r="D1520" i="8"/>
  <c r="C1521" i="8"/>
  <c r="E1521" i="8" s="1"/>
  <c r="D1521" i="8"/>
  <c r="C1522" i="8"/>
  <c r="D1522" i="8"/>
  <c r="E1522" i="8" s="1"/>
  <c r="C1523" i="8"/>
  <c r="D1523" i="8"/>
  <c r="C1524" i="8"/>
  <c r="D1524" i="8"/>
  <c r="C1525" i="8"/>
  <c r="D1525" i="8"/>
  <c r="E1525" i="8" s="1"/>
  <c r="C1526" i="8"/>
  <c r="D1526" i="8"/>
  <c r="C1527" i="8"/>
  <c r="D1527" i="8"/>
  <c r="C1528" i="8"/>
  <c r="D1528" i="8"/>
  <c r="C1529" i="8"/>
  <c r="D1529" i="8"/>
  <c r="C1530" i="8"/>
  <c r="D1530" i="8"/>
  <c r="C1531" i="8"/>
  <c r="D1531" i="8"/>
  <c r="C1532" i="8"/>
  <c r="D1532" i="8"/>
  <c r="C1533" i="8"/>
  <c r="D1533" i="8"/>
  <c r="C1534" i="8"/>
  <c r="E1534" i="8" s="1"/>
  <c r="D1534" i="8"/>
  <c r="C1535" i="8"/>
  <c r="D1535" i="8"/>
  <c r="C1536" i="8"/>
  <c r="D1536" i="8"/>
  <c r="C1537" i="8"/>
  <c r="D1537" i="8"/>
  <c r="C1538" i="8"/>
  <c r="D1538" i="8"/>
  <c r="C1539" i="8"/>
  <c r="D1539" i="8"/>
  <c r="C1540" i="8"/>
  <c r="D1540" i="8"/>
  <c r="C1541" i="8"/>
  <c r="D1541" i="8"/>
  <c r="C1542" i="8"/>
  <c r="D1542" i="8"/>
  <c r="E1542" i="8" s="1"/>
  <c r="C1543" i="8"/>
  <c r="D1543" i="8"/>
  <c r="C1544" i="8"/>
  <c r="D1544" i="8"/>
  <c r="C1545" i="8"/>
  <c r="E1545" i="8" s="1"/>
  <c r="D1545" i="8"/>
  <c r="C1546" i="8"/>
  <c r="D1546" i="8"/>
  <c r="E1546" i="8" s="1"/>
  <c r="C1547" i="8"/>
  <c r="D1547" i="8"/>
  <c r="C1548" i="8"/>
  <c r="D1548" i="8"/>
  <c r="C1549" i="8"/>
  <c r="D1549" i="8"/>
  <c r="C1550" i="8"/>
  <c r="D1550" i="8"/>
  <c r="C1551" i="8"/>
  <c r="E1551" i="8" s="1"/>
  <c r="D1551" i="8"/>
  <c r="C1552" i="8"/>
  <c r="D1552" i="8"/>
  <c r="C1553" i="8"/>
  <c r="D1553" i="8"/>
  <c r="C1554" i="8"/>
  <c r="D1554" i="8"/>
  <c r="C1555" i="8"/>
  <c r="D1555" i="8"/>
  <c r="C1556" i="8"/>
  <c r="D1556" i="8"/>
  <c r="C1557" i="8"/>
  <c r="E1557" i="8" s="1"/>
  <c r="D1557" i="8"/>
  <c r="C1558" i="8"/>
  <c r="D1558" i="8"/>
  <c r="C1559" i="8"/>
  <c r="D1559" i="8"/>
  <c r="C1560" i="8"/>
  <c r="D1560" i="8"/>
  <c r="C1561" i="8"/>
  <c r="D1561" i="8"/>
  <c r="E1561" i="8" s="1"/>
  <c r="C1562" i="8"/>
  <c r="D1562" i="8"/>
  <c r="C1563" i="8"/>
  <c r="D1563" i="8"/>
  <c r="C1564" i="8"/>
  <c r="D1564" i="8"/>
  <c r="C1565" i="8"/>
  <c r="D1565" i="8"/>
  <c r="C1566" i="8"/>
  <c r="D1566" i="8"/>
  <c r="C1567" i="8"/>
  <c r="D1567" i="8"/>
  <c r="C1568" i="8"/>
  <c r="D1568" i="8"/>
  <c r="C1569" i="8"/>
  <c r="D1569" i="8"/>
  <c r="C1570" i="8"/>
  <c r="E1570" i="8" s="1"/>
  <c r="D1570" i="8"/>
  <c r="C1571" i="8"/>
  <c r="D1571" i="8"/>
  <c r="C1572" i="8"/>
  <c r="D1572" i="8"/>
  <c r="C1573" i="8"/>
  <c r="D1573" i="8"/>
  <c r="C1574" i="8"/>
  <c r="D1574" i="8"/>
  <c r="E1574" i="8" s="1"/>
  <c r="C1575" i="8"/>
  <c r="D1575" i="8"/>
  <c r="C1576" i="8"/>
  <c r="D1576" i="8"/>
  <c r="C1577" i="8"/>
  <c r="D1577" i="8"/>
  <c r="E1577" i="8" s="1"/>
  <c r="C1578" i="8"/>
  <c r="D1578" i="8"/>
  <c r="C1579" i="8"/>
  <c r="D1579" i="8"/>
  <c r="C1580" i="8"/>
  <c r="D1580" i="8"/>
  <c r="C1581" i="8"/>
  <c r="E1581" i="8" s="1"/>
  <c r="D1581" i="8"/>
  <c r="C1582" i="8"/>
  <c r="D1582" i="8"/>
  <c r="E1582" i="8" s="1"/>
  <c r="C1583" i="8"/>
  <c r="D1583" i="8"/>
  <c r="C1584" i="8"/>
  <c r="D1584" i="8"/>
  <c r="C1585" i="8"/>
  <c r="D1585" i="8"/>
  <c r="C1586" i="8"/>
  <c r="D1586" i="8"/>
  <c r="C1587" i="8"/>
  <c r="D1587" i="8"/>
  <c r="C1588" i="8"/>
  <c r="D1588" i="8"/>
  <c r="C1589" i="8"/>
  <c r="D1589" i="8"/>
  <c r="C1590" i="8"/>
  <c r="D1590" i="8"/>
  <c r="E1590" i="8" s="1"/>
  <c r="C1591" i="8"/>
  <c r="D1591" i="8"/>
  <c r="C1592" i="8"/>
  <c r="D1592" i="8"/>
  <c r="C1593" i="8"/>
  <c r="E1593" i="8" s="1"/>
  <c r="D1593" i="8"/>
  <c r="C1594" i="8"/>
  <c r="D1594" i="8"/>
  <c r="E1594" i="8" s="1"/>
  <c r="C1595" i="8"/>
  <c r="D1595" i="8"/>
  <c r="C1596" i="8"/>
  <c r="D1596" i="8"/>
  <c r="C1597" i="8"/>
  <c r="D1597" i="8"/>
  <c r="C1598" i="8"/>
  <c r="D1598" i="8"/>
  <c r="C1599" i="8"/>
  <c r="D1599" i="8"/>
  <c r="C1600" i="8"/>
  <c r="D1600" i="8"/>
  <c r="C1601" i="8"/>
  <c r="D1601" i="8"/>
  <c r="C1602" i="8"/>
  <c r="D1602" i="8"/>
  <c r="C1603" i="8"/>
  <c r="D1603" i="8"/>
  <c r="C1604" i="8"/>
  <c r="D1604" i="8"/>
  <c r="C1605" i="8"/>
  <c r="D1605" i="8"/>
  <c r="C1606" i="8"/>
  <c r="D1606" i="8"/>
  <c r="E1606" i="8" s="1"/>
  <c r="C1607" i="8"/>
  <c r="D1607" i="8"/>
  <c r="E1607" i="8" s="1"/>
  <c r="C1608" i="8"/>
  <c r="D1608" i="8"/>
  <c r="C1609" i="8"/>
  <c r="D1609" i="8"/>
  <c r="C1610" i="8"/>
  <c r="D1610" i="8"/>
  <c r="E1610" i="8" s="1"/>
  <c r="C1611" i="8"/>
  <c r="D1611" i="8"/>
  <c r="C1612" i="8"/>
  <c r="D1612" i="8"/>
  <c r="C1613" i="8"/>
  <c r="D1613" i="8"/>
  <c r="C1614" i="8"/>
  <c r="D1614" i="8"/>
  <c r="C1615" i="8"/>
  <c r="D1615" i="8"/>
  <c r="C1616" i="8"/>
  <c r="D1616" i="8"/>
  <c r="C1617" i="8"/>
  <c r="D1617" i="8"/>
  <c r="C1618" i="8"/>
  <c r="E1618" i="8" s="1"/>
  <c r="D1618" i="8"/>
  <c r="C1619" i="8"/>
  <c r="D1619" i="8"/>
  <c r="C1620" i="8"/>
  <c r="D1620" i="8"/>
  <c r="C1621" i="8"/>
  <c r="D1621" i="8"/>
  <c r="E1621" i="8" s="1"/>
  <c r="C1622" i="8"/>
  <c r="D1622" i="8"/>
  <c r="C1623" i="8"/>
  <c r="D1623" i="8"/>
  <c r="C1624" i="8"/>
  <c r="D1624" i="8"/>
  <c r="C1625" i="8"/>
  <c r="D1625" i="8"/>
  <c r="E1625" i="8" s="1"/>
  <c r="C1626" i="8"/>
  <c r="D1626" i="8"/>
  <c r="C1627" i="8"/>
  <c r="D1627" i="8"/>
  <c r="C1628" i="8"/>
  <c r="D1628" i="8"/>
  <c r="C1629" i="8"/>
  <c r="E1629" i="8" s="1"/>
  <c r="D1629" i="8"/>
  <c r="C1630" i="8"/>
  <c r="D1630" i="8"/>
  <c r="E1630" i="8" s="1"/>
  <c r="C1631" i="8"/>
  <c r="D1631" i="8"/>
  <c r="C1632" i="8"/>
  <c r="D1632" i="8"/>
  <c r="C1633" i="8"/>
  <c r="D1633" i="8"/>
  <c r="C1634" i="8"/>
  <c r="D1634" i="8"/>
  <c r="C1635" i="8"/>
  <c r="E1635" i="8" s="1"/>
  <c r="D1635" i="8"/>
  <c r="C1636" i="8"/>
  <c r="D1636" i="8"/>
  <c r="C1637" i="8"/>
  <c r="D1637" i="8"/>
  <c r="C1638" i="8"/>
  <c r="D1638" i="8"/>
  <c r="E1638" i="8" s="1"/>
  <c r="C1639" i="8"/>
  <c r="D1639" i="8"/>
  <c r="C1640" i="8"/>
  <c r="D1640" i="8"/>
  <c r="C1641" i="8"/>
  <c r="E1641" i="8" s="1"/>
  <c r="D1641" i="8"/>
  <c r="C1642" i="8"/>
  <c r="D1642" i="8"/>
  <c r="C1643" i="8"/>
  <c r="D1643" i="8"/>
  <c r="C1644" i="8"/>
  <c r="D1644" i="8"/>
  <c r="C1645" i="8"/>
  <c r="D1645" i="8"/>
  <c r="C1646" i="8"/>
  <c r="D1646" i="8"/>
  <c r="E1646" i="8" s="1"/>
  <c r="C1647" i="8"/>
  <c r="D1647" i="8"/>
  <c r="C1648" i="8"/>
  <c r="D1648" i="8"/>
  <c r="C1649" i="8"/>
  <c r="D1649" i="8"/>
  <c r="C1650" i="8"/>
  <c r="D1650" i="8"/>
  <c r="C1651" i="8"/>
  <c r="D1651" i="8"/>
  <c r="C1652" i="8"/>
  <c r="D1652" i="8"/>
  <c r="C1653" i="8"/>
  <c r="E1653" i="8" s="1"/>
  <c r="D1653" i="8"/>
  <c r="C1654" i="8"/>
  <c r="D1654" i="8"/>
  <c r="E1654" i="8" s="1"/>
  <c r="C1655" i="8"/>
  <c r="D1655" i="8"/>
  <c r="C1656" i="8"/>
  <c r="D1656" i="8"/>
  <c r="C1657" i="8"/>
  <c r="D1657" i="8"/>
  <c r="C1658" i="8"/>
  <c r="D1658" i="8"/>
  <c r="E1658" i="8" s="1"/>
  <c r="C1659" i="8"/>
  <c r="D1659" i="8"/>
  <c r="C1660" i="8"/>
  <c r="D1660" i="8"/>
  <c r="C1661" i="8"/>
  <c r="D1661" i="8"/>
  <c r="E1661" i="8" s="1"/>
  <c r="C1662" i="8"/>
  <c r="D1662" i="8"/>
  <c r="C1663" i="8"/>
  <c r="D1663" i="8"/>
  <c r="E1663" i="8" s="1"/>
  <c r="C1664" i="8"/>
  <c r="D1664" i="8"/>
  <c r="E1664" i="8" s="1"/>
  <c r="C1665" i="8"/>
  <c r="D1665" i="8"/>
  <c r="C1666" i="8"/>
  <c r="D1666" i="8"/>
  <c r="E1666" i="8" s="1"/>
  <c r="C1667" i="8"/>
  <c r="D1667" i="8"/>
  <c r="C1668" i="8"/>
  <c r="D1668" i="8"/>
  <c r="C1669" i="8"/>
  <c r="D1669" i="8"/>
  <c r="C1670" i="8"/>
  <c r="D1670" i="8"/>
  <c r="C1671" i="8"/>
  <c r="E1671" i="8" s="1"/>
  <c r="D1671" i="8"/>
  <c r="C1672" i="8"/>
  <c r="D1672" i="8"/>
  <c r="C1673" i="8"/>
  <c r="D1673" i="8"/>
  <c r="C1674" i="8"/>
  <c r="D1674" i="8"/>
  <c r="C1675" i="8"/>
  <c r="D1675" i="8"/>
  <c r="C1676" i="8"/>
  <c r="D1676" i="8"/>
  <c r="C1677" i="8"/>
  <c r="E1677" i="8" s="1"/>
  <c r="D1677" i="8"/>
  <c r="C1678" i="8"/>
  <c r="D1678" i="8"/>
  <c r="E1678" i="8" s="1"/>
  <c r="C1679" i="8"/>
  <c r="D1679" i="8"/>
  <c r="E1679" i="8" s="1"/>
  <c r="C1680" i="8"/>
  <c r="D1680" i="8"/>
  <c r="E1680" i="8" s="1"/>
  <c r="C1681" i="8"/>
  <c r="D1681" i="8"/>
  <c r="C1682" i="8"/>
  <c r="D1682" i="8"/>
  <c r="E1682" i="8" s="1"/>
  <c r="C1683" i="8"/>
  <c r="D1683" i="8"/>
  <c r="C1684" i="8"/>
  <c r="D1684" i="8"/>
  <c r="C1685" i="8"/>
  <c r="D1685" i="8"/>
  <c r="C1686" i="8"/>
  <c r="D1686" i="8"/>
  <c r="C1687" i="8"/>
  <c r="D1687" i="8"/>
  <c r="C1688" i="8"/>
  <c r="D1688" i="8"/>
  <c r="C1689" i="8"/>
  <c r="D1689" i="8"/>
  <c r="C1690" i="8"/>
  <c r="E1690" i="8" s="1"/>
  <c r="D1690" i="8"/>
  <c r="C1691" i="8"/>
  <c r="D1691" i="8"/>
  <c r="C1692" i="8"/>
  <c r="D1692" i="8"/>
  <c r="C1693" i="8"/>
  <c r="D1693" i="8"/>
  <c r="E1693" i="8" s="1"/>
  <c r="C1694" i="8"/>
  <c r="D1694" i="8"/>
  <c r="C1695" i="8"/>
  <c r="E1695" i="8" s="1"/>
  <c r="D1695" i="8"/>
  <c r="C1696" i="8"/>
  <c r="D1696" i="8"/>
  <c r="E1696" i="8" s="1"/>
  <c r="C1697" i="8"/>
  <c r="D1697" i="8"/>
  <c r="C1698" i="8"/>
  <c r="D1698" i="8"/>
  <c r="E1698" i="8" s="1"/>
  <c r="C1699" i="8"/>
  <c r="D1699" i="8"/>
  <c r="C1700" i="8"/>
  <c r="D1700" i="8"/>
  <c r="C1701" i="8"/>
  <c r="E1701" i="8" s="1"/>
  <c r="D1701" i="8"/>
  <c r="C1702" i="8"/>
  <c r="D1702" i="8"/>
  <c r="E1702" i="8" s="1"/>
  <c r="C1703" i="8"/>
  <c r="D1703" i="8"/>
  <c r="C1704" i="8"/>
  <c r="D1704" i="8"/>
  <c r="C1705" i="8"/>
  <c r="D1705" i="8"/>
  <c r="C1706" i="8"/>
  <c r="D1706" i="8"/>
  <c r="C1707" i="8"/>
  <c r="D1707" i="8"/>
  <c r="C1708" i="8"/>
  <c r="D1708" i="8"/>
  <c r="C1709" i="8"/>
  <c r="D1709" i="8"/>
  <c r="E1709" i="8" s="1"/>
  <c r="C1710" i="8"/>
  <c r="D1710" i="8"/>
  <c r="C1711" i="8"/>
  <c r="D1711" i="8"/>
  <c r="E1711" i="8" s="1"/>
  <c r="C1712" i="8"/>
  <c r="D1712" i="8"/>
  <c r="C1713" i="8"/>
  <c r="D1713" i="8"/>
  <c r="C1714" i="8"/>
  <c r="D1714" i="8"/>
  <c r="E1714" i="8" s="1"/>
  <c r="C1715" i="8"/>
  <c r="D1715" i="8"/>
  <c r="C1716" i="8"/>
  <c r="D1716" i="8"/>
  <c r="C1717" i="8"/>
  <c r="D1717" i="8"/>
  <c r="E1717" i="8" s="1"/>
  <c r="C1718" i="8"/>
  <c r="D1718" i="8"/>
  <c r="C1719" i="8"/>
  <c r="E1719" i="8" s="1"/>
  <c r="D1719" i="8"/>
  <c r="C1720" i="8"/>
  <c r="D1720" i="8"/>
  <c r="C1721" i="8"/>
  <c r="D1721" i="8"/>
  <c r="C1722" i="8"/>
  <c r="D1722" i="8"/>
  <c r="C1723" i="8"/>
  <c r="D1723" i="8"/>
  <c r="C1724" i="8"/>
  <c r="D1724" i="8"/>
  <c r="C1725" i="8"/>
  <c r="D1725" i="8"/>
  <c r="C1726" i="8"/>
  <c r="D1726" i="8"/>
  <c r="C1727" i="8"/>
  <c r="D1727" i="8"/>
  <c r="E1727" i="8" s="1"/>
  <c r="C1728" i="8"/>
  <c r="D1728" i="8"/>
  <c r="C1729" i="8"/>
  <c r="D1729" i="8"/>
  <c r="E1729" i="8" s="1"/>
  <c r="C1730" i="8"/>
  <c r="D1730" i="8"/>
  <c r="C1731" i="8"/>
  <c r="D1731" i="8"/>
  <c r="C1732" i="8"/>
  <c r="D1732" i="8"/>
  <c r="C1733" i="8"/>
  <c r="D1733" i="8"/>
  <c r="C1734" i="8"/>
  <c r="D1734" i="8"/>
  <c r="C1735" i="8"/>
  <c r="D1735" i="8"/>
  <c r="C1736" i="8"/>
  <c r="D1736" i="8"/>
  <c r="C1737" i="8"/>
  <c r="E1737" i="8" s="1"/>
  <c r="D1737" i="8"/>
  <c r="C1738" i="8"/>
  <c r="D1738" i="8"/>
  <c r="C1739" i="8"/>
  <c r="D1739" i="8"/>
  <c r="C1740" i="8"/>
  <c r="D1740" i="8"/>
  <c r="C1741" i="8"/>
  <c r="D1741" i="8"/>
  <c r="C1742" i="8"/>
  <c r="D1742" i="8"/>
  <c r="C1743" i="8"/>
  <c r="E1743" i="8" s="1"/>
  <c r="D1743" i="8"/>
  <c r="C1744" i="8"/>
  <c r="D1744" i="8"/>
  <c r="E1744" i="8" s="1"/>
  <c r="C1745" i="8"/>
  <c r="D1745" i="8"/>
  <c r="E1745" i="8" s="1"/>
  <c r="C1746" i="8"/>
  <c r="D1746" i="8"/>
  <c r="C1747" i="8"/>
  <c r="D1747" i="8"/>
  <c r="E1747" i="8" s="1"/>
  <c r="C1748" i="8"/>
  <c r="D1748" i="8"/>
  <c r="C1749" i="8"/>
  <c r="D1749" i="8"/>
  <c r="C1750" i="8"/>
  <c r="D1750" i="8"/>
  <c r="C1751" i="8"/>
  <c r="D1751" i="8"/>
  <c r="C1752" i="8"/>
  <c r="D1752" i="8"/>
  <c r="C1753" i="8"/>
  <c r="D1753" i="8"/>
  <c r="C1754" i="8"/>
  <c r="D1754" i="8"/>
  <c r="C1755" i="8"/>
  <c r="D1755" i="8"/>
  <c r="C1756" i="8"/>
  <c r="D1756" i="8"/>
  <c r="C1757" i="8"/>
  <c r="D1757" i="8"/>
  <c r="C1758" i="8"/>
  <c r="D1758" i="8"/>
  <c r="C1759" i="8"/>
  <c r="D1759" i="8"/>
  <c r="C1760" i="8"/>
  <c r="D1760" i="8"/>
  <c r="C1761" i="8"/>
  <c r="D1761" i="8"/>
  <c r="C1762" i="8"/>
  <c r="D1762" i="8"/>
  <c r="C1763" i="8"/>
  <c r="D1763" i="8"/>
  <c r="C1764" i="8"/>
  <c r="D1764" i="8"/>
  <c r="C1765" i="8"/>
  <c r="D1765" i="8"/>
  <c r="E1765" i="8" s="1"/>
  <c r="C1766" i="8"/>
  <c r="D1766" i="8"/>
  <c r="C1767" i="8"/>
  <c r="E1767" i="8" s="1"/>
  <c r="D1767" i="8"/>
  <c r="C1768" i="8"/>
  <c r="D1768" i="8"/>
  <c r="C1769" i="8"/>
  <c r="D1769" i="8"/>
  <c r="C1770" i="8"/>
  <c r="D1770" i="8"/>
  <c r="C1771" i="8"/>
  <c r="D1771" i="8"/>
  <c r="E1771" i="8" s="1"/>
  <c r="C1772" i="8"/>
  <c r="D1772" i="8"/>
  <c r="C1773" i="8"/>
  <c r="E1773" i="8" s="1"/>
  <c r="D1773" i="8"/>
  <c r="C1774" i="8"/>
  <c r="D1774" i="8"/>
  <c r="C1775" i="8"/>
  <c r="D1775" i="8"/>
  <c r="C1776" i="8"/>
  <c r="D1776" i="8"/>
  <c r="C1777" i="8"/>
  <c r="D1777" i="8"/>
  <c r="C1778" i="8"/>
  <c r="D1778" i="8"/>
  <c r="C1779" i="8"/>
  <c r="D1779" i="8"/>
  <c r="C1780" i="8"/>
  <c r="D1780" i="8"/>
  <c r="C1781" i="8"/>
  <c r="D1781" i="8"/>
  <c r="C1782" i="8"/>
  <c r="D1782" i="8"/>
  <c r="C1783" i="8"/>
  <c r="D1783" i="8"/>
  <c r="C1784" i="8"/>
  <c r="D1784" i="8"/>
  <c r="E1784" i="8" s="1"/>
  <c r="C1785" i="8"/>
  <c r="D1785" i="8"/>
  <c r="C1786" i="8"/>
  <c r="D1786" i="8"/>
  <c r="C1787" i="8"/>
  <c r="D1787" i="8"/>
  <c r="E1787" i="8" s="1"/>
  <c r="C1788" i="8"/>
  <c r="D1788" i="8"/>
  <c r="C1789" i="8"/>
  <c r="D1789" i="8"/>
  <c r="C1790" i="8"/>
  <c r="D1790" i="8"/>
  <c r="E1790" i="8" s="1"/>
  <c r="C1791" i="8"/>
  <c r="D1791" i="8"/>
  <c r="C1792" i="8"/>
  <c r="D1792" i="8"/>
  <c r="E1792" i="8" s="1"/>
  <c r="C1793" i="8"/>
  <c r="D1793" i="8"/>
  <c r="C1794" i="8"/>
  <c r="D1794" i="8"/>
  <c r="C1795" i="8"/>
  <c r="D1795" i="8"/>
  <c r="C1796" i="8"/>
  <c r="D1796" i="8"/>
  <c r="C1797" i="8"/>
  <c r="E1797" i="8" s="1"/>
  <c r="D1797" i="8"/>
  <c r="C1798" i="8"/>
  <c r="D1798" i="8"/>
  <c r="C1799" i="8"/>
  <c r="D1799" i="8"/>
  <c r="C1800" i="8"/>
  <c r="D1800" i="8"/>
  <c r="C1801" i="8"/>
  <c r="D1801" i="8"/>
  <c r="E1801" i="8" s="1"/>
  <c r="C1802" i="8"/>
  <c r="D1802" i="8"/>
  <c r="C1803" i="8"/>
  <c r="D1803" i="8"/>
  <c r="C1804" i="8"/>
  <c r="E1804" i="8" s="1"/>
  <c r="D1804" i="8"/>
  <c r="C1805" i="8"/>
  <c r="D1805" i="8"/>
  <c r="C1806" i="8"/>
  <c r="D1806" i="8"/>
  <c r="E1806" i="8" s="1"/>
  <c r="C1807" i="8"/>
  <c r="D1807" i="8"/>
  <c r="C1808" i="8"/>
  <c r="D1808" i="8"/>
  <c r="C1809" i="8"/>
  <c r="D1809" i="8"/>
  <c r="C1810" i="8"/>
  <c r="D1810" i="8"/>
  <c r="E1810" i="8" s="1"/>
  <c r="C1811" i="8"/>
  <c r="D1811" i="8"/>
  <c r="C1812" i="8"/>
  <c r="D1812" i="8"/>
  <c r="C1813" i="8"/>
  <c r="D1813" i="8"/>
  <c r="E1813" i="8" s="1"/>
  <c r="C1814" i="8"/>
  <c r="D1814" i="8"/>
  <c r="C1815" i="8"/>
  <c r="E1815" i="8" s="1"/>
  <c r="D1815" i="8"/>
  <c r="C1816" i="8"/>
  <c r="E1816" i="8" s="1"/>
  <c r="D1816" i="8"/>
  <c r="C1817" i="8"/>
  <c r="D1817" i="8"/>
  <c r="C1818" i="8"/>
  <c r="D1818" i="8"/>
  <c r="C1819" i="8"/>
  <c r="D1819" i="8"/>
  <c r="C1820" i="8"/>
  <c r="D1820" i="8"/>
  <c r="C1821" i="8"/>
  <c r="E1821" i="8" s="1"/>
  <c r="D1821" i="8"/>
  <c r="C1822" i="8"/>
  <c r="D1822" i="8"/>
  <c r="E1822" i="8" s="1"/>
  <c r="C1823" i="8"/>
  <c r="D1823" i="8"/>
  <c r="E1823" i="8" s="1"/>
  <c r="C1824" i="8"/>
  <c r="D1824" i="8"/>
  <c r="C1825" i="8"/>
  <c r="D1825" i="8"/>
  <c r="C1826" i="8"/>
  <c r="D1826" i="8"/>
  <c r="E1826" i="8" s="1"/>
  <c r="C1827" i="8"/>
  <c r="D1827" i="8"/>
  <c r="C1828" i="8"/>
  <c r="D1828" i="8"/>
  <c r="C1829" i="8"/>
  <c r="D1829" i="8"/>
  <c r="E1829" i="8" s="1"/>
  <c r="C1830" i="8"/>
  <c r="D1830" i="8"/>
  <c r="C1831" i="8"/>
  <c r="D1831" i="8"/>
  <c r="C1832" i="8"/>
  <c r="D1832" i="8"/>
  <c r="E1832" i="8" s="1"/>
  <c r="C1833" i="8"/>
  <c r="D1833" i="8"/>
  <c r="C1834" i="8"/>
  <c r="D1834" i="8"/>
  <c r="E1834" i="8" s="1"/>
  <c r="C1835" i="8"/>
  <c r="D1835" i="8"/>
  <c r="C1836" i="8"/>
  <c r="D1836" i="8"/>
  <c r="C1837" i="8"/>
  <c r="D1837" i="8"/>
  <c r="E1837" i="8" s="1"/>
  <c r="C1838" i="8"/>
  <c r="D1838" i="8"/>
  <c r="C1839" i="8"/>
  <c r="E1839" i="8" s="1"/>
  <c r="D1839" i="8"/>
  <c r="C1840" i="8"/>
  <c r="D1840" i="8"/>
  <c r="C1841" i="8"/>
  <c r="D1841" i="8"/>
  <c r="C1842" i="8"/>
  <c r="D1842" i="8"/>
  <c r="E1842" i="8" s="1"/>
  <c r="C1843" i="8"/>
  <c r="D1843" i="8"/>
  <c r="C1844" i="8"/>
  <c r="D1844" i="8"/>
  <c r="C1845" i="8"/>
  <c r="D1845" i="8"/>
  <c r="C1846" i="8"/>
  <c r="D1846" i="8"/>
  <c r="E1846" i="8" s="1"/>
  <c r="C1847" i="8"/>
  <c r="D1847" i="8"/>
  <c r="C1848" i="8"/>
  <c r="D1848" i="8"/>
  <c r="E1848" i="8" s="1"/>
  <c r="C1849" i="8"/>
  <c r="D1849" i="8"/>
  <c r="C1850" i="8"/>
  <c r="D1850" i="8"/>
  <c r="C1851" i="8"/>
  <c r="D1851" i="8"/>
  <c r="C1852" i="8"/>
  <c r="E1852" i="8" s="1"/>
  <c r="D1852" i="8"/>
  <c r="C1853" i="8"/>
  <c r="D1853" i="8"/>
  <c r="E1853" i="8" s="1"/>
  <c r="C1854" i="8"/>
  <c r="D1854" i="8"/>
  <c r="C1855" i="8"/>
  <c r="D1855" i="8"/>
  <c r="E1855" i="8" s="1"/>
  <c r="C1856" i="8"/>
  <c r="D1856" i="8"/>
  <c r="E1856" i="8" s="1"/>
  <c r="C1857" i="8"/>
  <c r="D1857" i="8"/>
  <c r="C1858" i="8"/>
  <c r="D1858" i="8"/>
  <c r="E1858" i="8" s="1"/>
  <c r="C1859" i="8"/>
  <c r="D1859" i="8"/>
  <c r="C1860" i="8"/>
  <c r="D1860" i="8"/>
  <c r="C1861" i="8"/>
  <c r="D1861" i="8"/>
  <c r="C1862" i="8"/>
  <c r="D1862" i="8"/>
  <c r="E1862" i="8" s="1"/>
  <c r="C1863" i="8"/>
  <c r="D1863" i="8"/>
  <c r="C1864" i="8"/>
  <c r="D1864" i="8"/>
  <c r="E1864" i="8" s="1"/>
  <c r="C1865" i="8"/>
  <c r="D1865" i="8"/>
  <c r="E1865" i="8" s="1"/>
  <c r="C1866" i="8"/>
  <c r="D1866" i="8"/>
  <c r="C1867" i="8"/>
  <c r="D1867" i="8"/>
  <c r="E1867" i="8" s="1"/>
  <c r="C1868" i="8"/>
  <c r="D1868" i="8"/>
  <c r="E1868" i="8" s="1"/>
  <c r="C1869" i="8"/>
  <c r="D1869" i="8"/>
  <c r="C1870" i="8"/>
  <c r="E1870" i="8" s="1"/>
  <c r="D1870" i="8"/>
  <c r="C1871" i="8"/>
  <c r="D1871" i="8"/>
  <c r="C1872" i="8"/>
  <c r="D1872" i="8"/>
  <c r="C1873" i="8"/>
  <c r="D1873" i="8"/>
  <c r="C1874" i="8"/>
  <c r="D1874" i="8"/>
  <c r="C1875" i="8"/>
  <c r="D1875" i="8"/>
  <c r="C1876" i="8"/>
  <c r="E1876" i="8" s="1"/>
  <c r="D1876" i="8"/>
  <c r="C1877" i="8"/>
  <c r="D1877" i="8"/>
  <c r="E1877" i="8" s="1"/>
  <c r="C1878" i="8"/>
  <c r="D1878" i="8"/>
  <c r="C1879" i="8"/>
  <c r="D1879" i="8"/>
  <c r="E1879" i="8" s="1"/>
  <c r="C1880" i="8"/>
  <c r="D1880" i="8"/>
  <c r="C1881" i="8"/>
  <c r="D1881" i="8"/>
  <c r="C1882" i="8"/>
  <c r="E1882" i="8" s="1"/>
  <c r="D1882" i="8"/>
  <c r="C1883" i="8"/>
  <c r="D1883" i="8"/>
  <c r="C1884" i="8"/>
  <c r="D1884" i="8"/>
  <c r="E1884" i="8" s="1"/>
  <c r="C1885" i="8"/>
  <c r="D1885" i="8"/>
  <c r="C1886" i="8"/>
  <c r="D1886" i="8"/>
  <c r="C1887" i="8"/>
  <c r="D1887" i="8"/>
  <c r="C1888" i="8"/>
  <c r="D1888" i="8"/>
  <c r="E1888" i="8" s="1"/>
  <c r="C1889" i="8"/>
  <c r="D1889" i="8"/>
  <c r="E1889" i="8" s="1"/>
  <c r="C1890" i="8"/>
  <c r="D1890" i="8"/>
  <c r="C1891" i="8"/>
  <c r="D1891" i="8"/>
  <c r="E1891" i="8" s="1"/>
  <c r="C1892" i="8"/>
  <c r="D1892" i="8"/>
  <c r="E1892" i="8" s="1"/>
  <c r="C1893" i="8"/>
  <c r="D1893" i="8"/>
  <c r="C1894" i="8"/>
  <c r="D1894" i="8"/>
  <c r="E1894" i="8" s="1"/>
  <c r="C1895" i="8"/>
  <c r="D1895" i="8"/>
  <c r="C1896" i="8"/>
  <c r="D1896" i="8"/>
  <c r="E1896" i="8" s="1"/>
  <c r="C1897" i="8"/>
  <c r="D1897" i="8"/>
  <c r="C1898" i="8"/>
  <c r="D1898" i="8"/>
  <c r="E1898" i="8" s="1"/>
  <c r="C1899" i="8"/>
  <c r="D1899" i="8"/>
  <c r="C1900" i="8"/>
  <c r="D1900" i="8"/>
  <c r="E1900" i="8" s="1"/>
  <c r="C1901" i="8"/>
  <c r="D1901" i="8"/>
  <c r="E1901" i="8" s="1"/>
  <c r="C1902" i="8"/>
  <c r="D1902" i="8"/>
  <c r="C1903" i="8"/>
  <c r="D1903" i="8"/>
  <c r="E1903" i="8" s="1"/>
  <c r="C1904" i="8"/>
  <c r="D1904" i="8"/>
  <c r="C1905" i="8"/>
  <c r="D1905" i="8"/>
  <c r="C1906" i="8"/>
  <c r="E1906" i="8" s="1"/>
  <c r="D1906" i="8"/>
  <c r="C1907" i="8"/>
  <c r="D1907" i="8"/>
  <c r="C1908" i="8"/>
  <c r="D1908" i="8"/>
  <c r="E1908" i="8" s="1"/>
  <c r="C1909" i="8"/>
  <c r="D1909" i="8"/>
  <c r="C1910" i="8"/>
  <c r="D1910" i="8"/>
  <c r="C1911" i="8"/>
  <c r="E1911" i="8" s="1"/>
  <c r="D1911" i="8"/>
  <c r="C1912" i="8"/>
  <c r="D1912" i="8"/>
  <c r="E1912" i="8" s="1"/>
  <c r="C1913" i="8"/>
  <c r="D1913" i="8"/>
  <c r="E1913" i="8" s="1"/>
  <c r="C1914" i="8"/>
  <c r="D1914" i="8"/>
  <c r="C1915" i="8"/>
  <c r="D1915" i="8"/>
  <c r="E1915" i="8" s="1"/>
  <c r="C1916" i="8"/>
  <c r="D1916" i="8"/>
  <c r="C1917" i="8"/>
  <c r="E1917" i="8" s="1"/>
  <c r="D1917" i="8"/>
  <c r="C1918" i="8"/>
  <c r="D1918" i="8"/>
  <c r="E1918" i="8" s="1"/>
  <c r="C1919" i="8"/>
  <c r="D1919" i="8"/>
  <c r="C1920" i="8"/>
  <c r="D1920" i="8"/>
  <c r="C1921" i="8"/>
  <c r="D1921" i="8"/>
  <c r="C1922" i="8"/>
  <c r="D1922" i="8"/>
  <c r="C1923" i="8"/>
  <c r="E1923" i="8" s="1"/>
  <c r="D1923" i="8"/>
  <c r="C1924" i="8"/>
  <c r="D1924" i="8"/>
  <c r="E1924" i="8" s="1"/>
  <c r="C1925" i="8"/>
  <c r="D1925" i="8"/>
  <c r="C1926" i="8"/>
  <c r="D1926" i="8"/>
  <c r="C1927" i="8"/>
  <c r="D1927" i="8"/>
  <c r="C1928" i="8"/>
  <c r="D1928" i="8"/>
  <c r="E1928" i="8" s="1"/>
  <c r="C1929" i="8"/>
  <c r="E1929" i="8" s="1"/>
  <c r="D1929" i="8"/>
  <c r="C1930" i="8"/>
  <c r="D1930" i="8"/>
  <c r="C1931" i="8"/>
  <c r="D1931" i="8"/>
  <c r="C1932" i="8"/>
  <c r="D1932" i="8"/>
  <c r="E1932" i="8" s="1"/>
  <c r="C1933" i="8"/>
  <c r="D1933" i="8"/>
  <c r="E1933" i="8" s="1"/>
  <c r="C1934" i="8"/>
  <c r="D1934" i="8"/>
  <c r="C1935" i="8"/>
  <c r="D1935" i="8"/>
  <c r="C1936" i="8"/>
  <c r="D1936" i="8"/>
  <c r="E1936" i="8" s="1"/>
  <c r="C1937" i="8"/>
  <c r="D1937" i="8"/>
  <c r="C1938" i="8"/>
  <c r="D1938" i="8"/>
  <c r="C1939" i="8"/>
  <c r="D1939" i="8"/>
  <c r="C1940" i="8"/>
  <c r="D1940" i="8"/>
  <c r="C1941" i="8"/>
  <c r="E1941" i="8" s="1"/>
  <c r="D1941" i="8"/>
  <c r="C1942" i="8"/>
  <c r="D1942" i="8"/>
  <c r="C1943" i="8"/>
  <c r="D1943" i="8"/>
  <c r="C1944" i="8"/>
  <c r="D1944" i="8"/>
  <c r="E1944" i="8" s="1"/>
  <c r="C1945" i="8"/>
  <c r="D1945" i="8"/>
  <c r="E1945" i="8" s="1"/>
  <c r="C1946" i="8"/>
  <c r="D1946" i="8"/>
  <c r="C1947" i="8"/>
  <c r="D1947" i="8"/>
  <c r="C1948" i="8"/>
  <c r="D1948" i="8"/>
  <c r="C1949" i="8"/>
  <c r="D1949" i="8"/>
  <c r="E1949" i="8" s="1"/>
  <c r="C1950" i="8"/>
  <c r="D1950" i="8"/>
  <c r="C1951" i="8"/>
  <c r="D1951" i="8"/>
  <c r="C1952" i="8"/>
  <c r="D1952" i="8"/>
  <c r="E1952" i="8" s="1"/>
  <c r="C1953" i="8"/>
  <c r="D1953" i="8"/>
  <c r="C1954" i="8"/>
  <c r="D1954" i="8"/>
  <c r="C1955" i="8"/>
  <c r="D1955" i="8"/>
  <c r="C1956" i="8"/>
  <c r="D1956" i="8"/>
  <c r="C1957" i="8"/>
  <c r="D1957" i="8"/>
  <c r="C1958" i="8"/>
  <c r="D1958" i="8"/>
  <c r="C1959" i="8"/>
  <c r="D1959" i="8"/>
  <c r="C1960" i="8"/>
  <c r="E1960" i="8" s="1"/>
  <c r="D1960" i="8"/>
  <c r="C1961" i="8"/>
  <c r="D1961" i="8"/>
  <c r="E1961" i="8" s="1"/>
  <c r="C1962" i="8"/>
  <c r="D1962" i="8"/>
  <c r="C1963" i="8"/>
  <c r="D1963" i="8"/>
  <c r="C1964" i="8"/>
  <c r="D1964" i="8"/>
  <c r="E1964" i="8" s="1"/>
  <c r="C1965" i="8"/>
  <c r="E1965" i="8" s="1"/>
  <c r="D1965" i="8"/>
  <c r="C1966" i="8"/>
  <c r="D1966" i="8"/>
  <c r="C1967" i="8"/>
  <c r="D1967" i="8"/>
  <c r="C1968" i="8"/>
  <c r="D1968" i="8"/>
  <c r="E1968" i="8" s="1"/>
  <c r="C1969" i="8"/>
  <c r="D1969" i="8"/>
  <c r="C1970" i="8"/>
  <c r="D1970" i="8"/>
  <c r="C1971" i="8"/>
  <c r="E1971" i="8" s="1"/>
  <c r="D1971" i="8"/>
  <c r="C1972" i="8"/>
  <c r="D1972" i="8"/>
  <c r="E1972" i="8" s="1"/>
  <c r="C1973" i="8"/>
  <c r="D1973" i="8"/>
  <c r="C1974" i="8"/>
  <c r="D1974" i="8"/>
  <c r="C1975" i="8"/>
  <c r="D1975" i="8"/>
  <c r="C1976" i="8"/>
  <c r="D1976" i="8"/>
  <c r="C1977" i="8"/>
  <c r="E1977" i="8" s="1"/>
  <c r="D1977" i="8"/>
  <c r="C1978" i="8"/>
  <c r="D1978" i="8"/>
  <c r="C1979" i="8"/>
  <c r="D1979" i="8"/>
  <c r="C1980" i="8"/>
  <c r="D1980" i="8"/>
  <c r="E1980" i="8" s="1"/>
  <c r="C1981" i="8"/>
  <c r="D1981" i="8"/>
  <c r="E1981" i="8" s="1"/>
  <c r="C1982" i="8"/>
  <c r="D1982" i="8"/>
  <c r="C1983" i="8"/>
  <c r="D1983" i="8"/>
  <c r="C1984" i="8"/>
  <c r="D1984" i="8"/>
  <c r="E1984" i="8" s="1"/>
  <c r="C1985" i="8"/>
  <c r="D1985" i="8"/>
  <c r="C1986" i="8"/>
  <c r="D1986" i="8"/>
  <c r="C1987" i="8"/>
  <c r="D1987" i="8"/>
  <c r="E1987" i="8" s="1"/>
  <c r="C1988" i="8"/>
  <c r="D1988" i="8"/>
  <c r="C1989" i="8"/>
  <c r="E1989" i="8" s="1"/>
  <c r="D1989" i="8"/>
  <c r="C1990" i="8"/>
  <c r="D1990" i="8"/>
  <c r="C1991" i="8"/>
  <c r="D1991" i="8"/>
  <c r="C1992" i="8"/>
  <c r="D1992" i="8"/>
  <c r="C1993" i="8"/>
  <c r="D1993" i="8"/>
  <c r="E1993" i="8" s="1"/>
  <c r="C1994" i="8"/>
  <c r="D1994" i="8"/>
  <c r="C1995" i="8"/>
  <c r="D1995" i="8"/>
  <c r="C1996" i="8"/>
  <c r="D1996" i="8"/>
  <c r="C1997" i="8"/>
  <c r="D1997" i="8"/>
  <c r="C1998" i="8"/>
  <c r="D1998" i="8"/>
  <c r="C1999" i="8"/>
  <c r="D1999" i="8"/>
  <c r="C2000" i="8"/>
  <c r="D2000" i="8"/>
  <c r="E2000" i="8" s="1"/>
  <c r="C2001" i="8"/>
  <c r="D2001" i="8"/>
  <c r="C2002" i="8"/>
  <c r="D2002" i="8"/>
  <c r="C2003" i="8"/>
  <c r="D2003" i="8"/>
  <c r="E2003" i="8" s="1"/>
  <c r="C2004" i="8"/>
  <c r="D2004" i="8"/>
  <c r="C2005" i="8"/>
  <c r="D2005" i="8"/>
  <c r="E2005" i="8" s="1"/>
  <c r="C2006" i="8"/>
  <c r="D2006" i="8"/>
  <c r="C2007" i="8"/>
  <c r="D2007" i="8"/>
  <c r="C2008" i="8"/>
  <c r="E2008" i="8" s="1"/>
  <c r="D2008" i="8"/>
  <c r="C2009" i="8"/>
  <c r="D2009" i="8"/>
  <c r="E2009" i="8" s="1"/>
  <c r="C2010" i="8"/>
  <c r="D2010" i="8"/>
  <c r="C2011" i="8"/>
  <c r="D2011" i="8"/>
  <c r="C2012" i="8"/>
  <c r="D2012" i="8"/>
  <c r="E2012" i="8" s="1"/>
  <c r="C2013" i="8"/>
  <c r="D2013" i="8"/>
  <c r="C2014" i="8"/>
  <c r="D2014" i="8"/>
  <c r="C2015" i="8"/>
  <c r="D2015" i="8"/>
  <c r="C2016" i="8"/>
  <c r="D2016" i="8"/>
  <c r="C2017" i="8"/>
  <c r="D2017" i="8"/>
  <c r="C2018" i="8"/>
  <c r="D2018" i="8"/>
  <c r="C2019" i="8"/>
  <c r="E2019" i="8" s="1"/>
  <c r="D2019" i="8"/>
  <c r="C2020" i="8"/>
  <c r="D2020" i="8"/>
  <c r="E2020" i="8" s="1"/>
  <c r="C2021" i="8"/>
  <c r="D2021" i="8"/>
  <c r="E2021" i="8" s="1"/>
  <c r="C2022" i="8"/>
  <c r="D2022" i="8"/>
  <c r="C2023" i="8"/>
  <c r="D2023" i="8"/>
  <c r="C2024" i="8"/>
  <c r="D2024" i="8"/>
  <c r="E2024" i="8" s="1"/>
  <c r="C2025" i="8"/>
  <c r="D2025" i="8"/>
  <c r="C2026" i="8"/>
  <c r="D2026" i="8"/>
  <c r="C2027" i="8"/>
  <c r="D2027" i="8"/>
  <c r="C2028" i="8"/>
  <c r="D2028" i="8"/>
  <c r="E2028" i="8" s="1"/>
  <c r="C2029" i="8"/>
  <c r="D2029" i="8"/>
  <c r="E2029" i="8" s="1"/>
  <c r="C2030" i="8"/>
  <c r="D2030" i="8"/>
  <c r="C2031" i="8"/>
  <c r="D2031" i="8"/>
  <c r="C2032" i="8"/>
  <c r="D2032" i="8"/>
  <c r="E2032" i="8" s="1"/>
  <c r="C2033" i="8"/>
  <c r="D2033" i="8"/>
  <c r="C2034" i="8"/>
  <c r="D2034" i="8"/>
  <c r="C2035" i="8"/>
  <c r="D2035" i="8"/>
  <c r="C2036" i="8"/>
  <c r="D2036" i="8"/>
  <c r="C2037" i="8"/>
  <c r="E2037" i="8" s="1"/>
  <c r="D2037" i="8"/>
  <c r="C2038" i="8"/>
  <c r="D2038" i="8"/>
  <c r="C2039" i="8"/>
  <c r="D2039" i="8"/>
  <c r="C2040" i="8"/>
  <c r="D2040" i="8"/>
  <c r="E2040" i="8" s="1"/>
  <c r="C2041" i="8"/>
  <c r="D2041" i="8"/>
  <c r="E2041" i="8" s="1"/>
  <c r="C2042" i="8"/>
  <c r="D2042" i="8"/>
  <c r="C2043" i="8"/>
  <c r="D2043" i="8"/>
  <c r="C2044" i="8"/>
  <c r="D2044" i="8"/>
  <c r="C2045" i="8"/>
  <c r="D2045" i="8"/>
  <c r="E2045" i="8" s="1"/>
  <c r="C2046" i="8"/>
  <c r="D2046" i="8"/>
  <c r="C2047" i="8"/>
  <c r="D2047" i="8"/>
  <c r="C2048" i="8"/>
  <c r="D2048" i="8"/>
  <c r="E2048" i="8" s="1"/>
  <c r="C2049" i="8"/>
  <c r="D2049" i="8"/>
  <c r="C2050" i="8"/>
  <c r="D2050" i="8"/>
  <c r="C2051" i="8"/>
  <c r="D2051" i="8"/>
  <c r="C2052" i="8"/>
  <c r="D2052" i="8"/>
  <c r="C2053" i="8"/>
  <c r="D2053" i="8"/>
  <c r="C2054" i="8"/>
  <c r="D2054" i="8"/>
  <c r="C2055" i="8"/>
  <c r="D2055" i="8"/>
  <c r="C2056" i="8"/>
  <c r="E2056" i="8" s="1"/>
  <c r="D2056" i="8"/>
  <c r="C2057" i="8"/>
  <c r="D2057" i="8"/>
  <c r="E2057" i="8" s="1"/>
  <c r="C2058" i="8"/>
  <c r="D2058" i="8"/>
  <c r="C2059" i="8"/>
  <c r="D2059" i="8"/>
  <c r="C2060" i="8"/>
  <c r="D2060" i="8"/>
  <c r="E2060" i="8" s="1"/>
  <c r="C2061" i="8"/>
  <c r="E2061" i="8" s="1"/>
  <c r="D2061" i="8"/>
  <c r="C2062" i="8"/>
  <c r="D2062" i="8"/>
  <c r="C2063" i="8"/>
  <c r="D2063" i="8"/>
  <c r="C2064" i="8"/>
  <c r="D2064" i="8"/>
  <c r="E2064" i="8" s="1"/>
  <c r="C2065" i="8"/>
  <c r="D2065" i="8"/>
  <c r="C2066" i="8"/>
  <c r="D2066" i="8"/>
  <c r="C2067" i="8"/>
  <c r="E2067" i="8" s="1"/>
  <c r="D2067" i="8"/>
  <c r="C2068" i="8"/>
  <c r="D2068" i="8"/>
  <c r="E2068" i="8" s="1"/>
  <c r="C2069" i="8"/>
  <c r="D2069" i="8"/>
  <c r="C2070" i="8"/>
  <c r="D2070" i="8"/>
  <c r="C2071" i="8"/>
  <c r="D2071" i="8"/>
  <c r="C2072" i="8"/>
  <c r="D2072" i="8"/>
  <c r="C2073" i="8"/>
  <c r="D2073" i="8"/>
  <c r="C2074" i="8"/>
  <c r="D2074" i="8"/>
  <c r="C2075" i="8"/>
  <c r="D2075" i="8"/>
  <c r="C2076" i="8"/>
  <c r="D2076" i="8"/>
  <c r="E2076" i="8" s="1"/>
  <c r="C2077" i="8"/>
  <c r="D2077" i="8"/>
  <c r="E2077" i="8" s="1"/>
  <c r="C2078" i="8"/>
  <c r="D2078" i="8"/>
  <c r="C2079" i="8"/>
  <c r="D2079" i="8"/>
  <c r="C2080" i="8"/>
  <c r="D2080" i="8"/>
  <c r="E2080" i="8" s="1"/>
  <c r="C2081" i="8"/>
  <c r="D2081" i="8"/>
  <c r="C2082" i="8"/>
  <c r="D2082" i="8"/>
  <c r="E2082" i="8" s="1"/>
  <c r="C2083" i="8"/>
  <c r="D2083" i="8"/>
  <c r="C2084" i="8"/>
  <c r="D2084" i="8"/>
  <c r="E2084" i="8" s="1"/>
  <c r="C2085" i="8"/>
  <c r="D2085" i="8"/>
  <c r="C2086" i="8"/>
  <c r="D2086" i="8"/>
  <c r="C2087" i="8"/>
  <c r="D2087" i="8"/>
  <c r="C2088" i="8"/>
  <c r="D2088" i="8"/>
  <c r="E2088" i="8" s="1"/>
  <c r="C2089" i="8"/>
  <c r="D2089" i="8"/>
  <c r="C2090" i="8"/>
  <c r="D2090" i="8"/>
  <c r="C2091" i="8"/>
  <c r="D2091" i="8"/>
  <c r="C2092" i="8"/>
  <c r="E2092" i="8" s="1"/>
  <c r="D2092" i="8"/>
  <c r="C2093" i="8"/>
  <c r="D2093" i="8"/>
  <c r="C2094" i="8"/>
  <c r="D2094" i="8"/>
  <c r="C2095" i="8"/>
  <c r="D2095" i="8"/>
  <c r="E2095" i="8" s="1"/>
  <c r="C2096" i="8"/>
  <c r="D2096" i="8"/>
  <c r="C2097" i="8"/>
  <c r="E2097" i="8" s="1"/>
  <c r="D2097" i="8"/>
  <c r="C2098" i="8"/>
  <c r="D2098" i="8"/>
  <c r="E2098" i="8" s="1"/>
  <c r="C2099" i="8"/>
  <c r="D2099" i="8"/>
  <c r="E2099" i="8" s="1"/>
  <c r="C2100" i="8"/>
  <c r="D2100" i="8"/>
  <c r="C2101" i="8"/>
  <c r="D2101" i="8"/>
  <c r="E2101" i="8" s="1"/>
  <c r="C2102" i="8"/>
  <c r="D2102" i="8"/>
  <c r="C2103" i="8"/>
  <c r="D2103" i="8"/>
  <c r="C2104" i="8"/>
  <c r="D2104" i="8"/>
  <c r="E2104" i="8" s="1"/>
  <c r="C2105" i="8"/>
  <c r="D2105" i="8"/>
  <c r="C2106" i="8"/>
  <c r="D2106" i="8"/>
  <c r="C2107" i="8"/>
  <c r="D2107" i="8"/>
  <c r="E2107" i="8" s="1"/>
  <c r="C2108" i="8"/>
  <c r="D2108" i="8"/>
  <c r="C2109" i="8"/>
  <c r="E2109" i="8" s="1"/>
  <c r="D2109" i="8"/>
  <c r="C2110" i="8"/>
  <c r="D2110" i="8"/>
  <c r="C2111" i="8"/>
  <c r="D2111" i="8"/>
  <c r="C2112" i="8"/>
  <c r="D2112" i="8"/>
  <c r="E2112" i="8" s="1"/>
  <c r="C2113" i="8"/>
  <c r="D2113" i="8"/>
  <c r="C2114" i="8"/>
  <c r="D2114" i="8"/>
  <c r="E2114" i="8" s="1"/>
  <c r="C2115" i="8"/>
  <c r="D2115" i="8"/>
  <c r="C2116" i="8"/>
  <c r="D2116" i="8"/>
  <c r="E2116" i="8" s="1"/>
  <c r="C2117" i="8"/>
  <c r="D2117" i="8"/>
  <c r="C2118" i="8"/>
  <c r="D2118" i="8"/>
  <c r="C2119" i="8"/>
  <c r="D2119" i="8"/>
  <c r="C2120" i="8"/>
  <c r="D2120" i="8"/>
  <c r="C2121" i="8"/>
  <c r="E2121" i="8" s="1"/>
  <c r="D2121" i="8"/>
  <c r="C2122" i="8"/>
  <c r="D2122" i="8"/>
  <c r="E2122" i="8" s="1"/>
  <c r="C2123" i="8"/>
  <c r="D2123" i="8"/>
  <c r="E2123" i="8" s="1"/>
  <c r="C2124" i="8"/>
  <c r="D2124" i="8"/>
  <c r="C2125" i="8"/>
  <c r="D2125" i="8"/>
  <c r="E2125" i="8" s="1"/>
  <c r="C2126" i="8"/>
  <c r="D2126" i="8"/>
  <c r="C2127" i="8"/>
  <c r="E2127" i="8" s="1"/>
  <c r="D2127" i="8"/>
  <c r="C2128" i="8"/>
  <c r="D2128" i="8"/>
  <c r="E2128" i="8" s="1"/>
  <c r="C2129" i="8"/>
  <c r="D2129" i="8"/>
  <c r="C2130" i="8"/>
  <c r="D2130" i="8"/>
  <c r="C2131" i="8"/>
  <c r="D2131" i="8"/>
  <c r="C2132" i="8"/>
  <c r="D2132" i="8"/>
  <c r="C2133" i="8"/>
  <c r="E2133" i="8" s="1"/>
  <c r="D2133" i="8"/>
  <c r="C2134" i="8"/>
  <c r="D2134" i="8"/>
  <c r="E2134" i="8" s="1"/>
  <c r="C2135" i="8"/>
  <c r="D2135" i="8"/>
  <c r="E2135" i="8" s="1"/>
  <c r="C2136" i="8"/>
  <c r="D2136" i="8"/>
  <c r="C2137" i="8"/>
  <c r="D2137" i="8"/>
  <c r="E2137" i="8" s="1"/>
  <c r="C2138" i="8"/>
  <c r="D2138" i="8"/>
  <c r="C2139" i="8"/>
  <c r="E2139" i="8" s="1"/>
  <c r="D2139" i="8"/>
  <c r="C2140" i="8"/>
  <c r="D2140" i="8"/>
  <c r="E2140" i="8" s="1"/>
  <c r="C2141" i="8"/>
  <c r="D2141" i="8"/>
  <c r="C2142" i="8"/>
  <c r="D2142" i="8"/>
  <c r="C2143" i="8"/>
  <c r="D2143" i="8"/>
  <c r="C2144" i="8"/>
  <c r="D2144" i="8"/>
  <c r="C2145" i="8"/>
  <c r="E2145" i="8" s="1"/>
  <c r="D2145" i="8"/>
  <c r="C2146" i="8"/>
  <c r="D2146" i="8"/>
  <c r="E2146" i="8" s="1"/>
  <c r="C2147" i="8"/>
  <c r="D2147" i="8"/>
  <c r="E2147" i="8" s="1"/>
  <c r="C2148" i="8"/>
  <c r="D2148" i="8"/>
  <c r="C2149" i="8"/>
  <c r="D2149" i="8"/>
  <c r="E2149" i="8" s="1"/>
  <c r="C2150" i="8"/>
  <c r="D2150" i="8"/>
  <c r="C2151" i="8"/>
  <c r="E2151" i="8" s="1"/>
  <c r="D2151" i="8"/>
  <c r="C2152" i="8"/>
  <c r="D2152" i="8"/>
  <c r="E2152" i="8" s="1"/>
  <c r="C2153" i="8"/>
  <c r="D2153" i="8"/>
  <c r="C2154" i="8"/>
  <c r="D2154" i="8"/>
  <c r="C2155" i="8"/>
  <c r="D2155" i="8"/>
  <c r="C2156" i="8"/>
  <c r="D2156" i="8"/>
  <c r="C2157" i="8"/>
  <c r="E2157" i="8" s="1"/>
  <c r="D2157" i="8"/>
  <c r="C2158" i="8"/>
  <c r="D2158" i="8"/>
  <c r="E2158" i="8" s="1"/>
  <c r="C2159" i="8"/>
  <c r="D2159" i="8"/>
  <c r="E2159" i="8" s="1"/>
  <c r="C2160" i="8"/>
  <c r="D2160" i="8"/>
  <c r="C2161" i="8"/>
  <c r="D2161" i="8"/>
  <c r="E2161" i="8" s="1"/>
  <c r="C2162" i="8"/>
  <c r="D2162" i="8"/>
  <c r="C2163" i="8"/>
  <c r="E2163" i="8" s="1"/>
  <c r="D2163" i="8"/>
  <c r="C2164" i="8"/>
  <c r="D2164" i="8"/>
  <c r="E2164" i="8" s="1"/>
  <c r="C2165" i="8"/>
  <c r="D2165" i="8"/>
  <c r="C2166" i="8"/>
  <c r="D2166" i="8"/>
  <c r="C2167" i="8"/>
  <c r="D2167" i="8"/>
  <c r="C2168" i="8"/>
  <c r="D2168" i="8"/>
  <c r="C2169" i="8"/>
  <c r="E2169" i="8" s="1"/>
  <c r="D2169" i="8"/>
  <c r="C2170" i="8"/>
  <c r="D2170" i="8"/>
  <c r="E2170" i="8" s="1"/>
  <c r="C2171" i="8"/>
  <c r="D2171" i="8"/>
  <c r="E2171" i="8" s="1"/>
  <c r="C2172" i="8"/>
  <c r="D2172" i="8"/>
  <c r="C2173" i="8"/>
  <c r="D2173" i="8"/>
  <c r="E2173" i="8" s="1"/>
  <c r="C2174" i="8"/>
  <c r="D2174" i="8"/>
  <c r="C2175" i="8"/>
  <c r="E2175" i="8" s="1"/>
  <c r="D2175" i="8"/>
  <c r="C2176" i="8"/>
  <c r="D2176" i="8"/>
  <c r="E2176" i="8" s="1"/>
  <c r="C2177" i="8"/>
  <c r="D2177" i="8"/>
  <c r="C2178" i="8"/>
  <c r="D2178" i="8"/>
  <c r="C2179" i="8"/>
  <c r="D2179" i="8"/>
  <c r="C2180" i="8"/>
  <c r="D2180" i="8"/>
  <c r="C2181" i="8"/>
  <c r="E2181" i="8" s="1"/>
  <c r="D2181" i="8"/>
  <c r="C2182" i="8"/>
  <c r="D2182" i="8"/>
  <c r="E2182" i="8" s="1"/>
  <c r="C2183" i="8"/>
  <c r="D2183" i="8"/>
  <c r="E2183" i="8" s="1"/>
  <c r="C2184" i="8"/>
  <c r="D2184" i="8"/>
  <c r="C2185" i="8"/>
  <c r="D2185" i="8"/>
  <c r="E2185" i="8" s="1"/>
  <c r="C2186" i="8"/>
  <c r="D2186" i="8"/>
  <c r="C38" i="8"/>
  <c r="E38" i="8" s="1"/>
  <c r="D38" i="8"/>
  <c r="C39" i="8"/>
  <c r="E39" i="8" s="1"/>
  <c r="D39" i="8"/>
  <c r="C40" i="8"/>
  <c r="D40" i="8"/>
  <c r="E40" i="8" s="1"/>
  <c r="C41" i="8"/>
  <c r="E41" i="8" s="1"/>
  <c r="D41" i="8"/>
  <c r="C42" i="8"/>
  <c r="D42" i="8"/>
  <c r="C43" i="8"/>
  <c r="E43" i="8" s="1"/>
  <c r="D43" i="8"/>
  <c r="C44" i="8"/>
  <c r="D44" i="8"/>
  <c r="E44" i="8" s="1"/>
  <c r="C45" i="8"/>
  <c r="D45" i="8"/>
  <c r="E45" i="8"/>
  <c r="C46" i="8"/>
  <c r="D46" i="8"/>
  <c r="C47" i="8"/>
  <c r="D47" i="8"/>
  <c r="C48" i="8"/>
  <c r="D48" i="8"/>
  <c r="C49" i="8"/>
  <c r="D49" i="8"/>
  <c r="E49" i="8"/>
  <c r="C50" i="8"/>
  <c r="E50" i="8" s="1"/>
  <c r="D50" i="8"/>
  <c r="C51" i="8"/>
  <c r="E51" i="8" s="1"/>
  <c r="D51" i="8"/>
  <c r="C52" i="8"/>
  <c r="D52" i="8"/>
  <c r="C53" i="8"/>
  <c r="D53" i="8"/>
  <c r="E53" i="8"/>
  <c r="C54" i="8"/>
  <c r="E54" i="8" s="1"/>
  <c r="D54" i="8"/>
  <c r="C55" i="8"/>
  <c r="E55" i="8" s="1"/>
  <c r="D55" i="8"/>
  <c r="C56" i="8"/>
  <c r="D56" i="8"/>
  <c r="C57" i="8"/>
  <c r="D57" i="8"/>
  <c r="E57" i="8"/>
  <c r="C58" i="8"/>
  <c r="D58" i="8"/>
  <c r="C59" i="8"/>
  <c r="D59" i="8"/>
  <c r="C60" i="8"/>
  <c r="D60" i="8"/>
  <c r="C61" i="8"/>
  <c r="D61" i="8"/>
  <c r="C62" i="8"/>
  <c r="E62" i="8" s="1"/>
  <c r="D62" i="8"/>
  <c r="C63" i="8"/>
  <c r="D63" i="8"/>
  <c r="C64" i="8"/>
  <c r="D64" i="8"/>
  <c r="C65" i="8"/>
  <c r="E65" i="8" s="1"/>
  <c r="D65" i="8"/>
  <c r="C66" i="8"/>
  <c r="E66" i="8" s="1"/>
  <c r="D66" i="8"/>
  <c r="C67" i="8"/>
  <c r="D67" i="8"/>
  <c r="C68" i="8"/>
  <c r="D68" i="8"/>
  <c r="C69" i="8"/>
  <c r="D69" i="8"/>
  <c r="E69" i="8"/>
  <c r="C70" i="8"/>
  <c r="E70" i="8" s="1"/>
  <c r="D70" i="8"/>
  <c r="C71" i="8"/>
  <c r="D71" i="8"/>
  <c r="C72" i="8"/>
  <c r="E72" i="8" s="1"/>
  <c r="D72" i="8"/>
  <c r="C73" i="8"/>
  <c r="E73" i="8" s="1"/>
  <c r="D73" i="8"/>
  <c r="C74" i="8"/>
  <c r="D74" i="8"/>
  <c r="C75" i="8"/>
  <c r="D75" i="8"/>
  <c r="C76" i="8"/>
  <c r="E76" i="8" s="1"/>
  <c r="D76" i="8"/>
  <c r="C77" i="8"/>
  <c r="E77" i="8" s="1"/>
  <c r="D77" i="8"/>
  <c r="C78" i="8"/>
  <c r="D78" i="8"/>
  <c r="C79" i="8"/>
  <c r="D79" i="8"/>
  <c r="C80" i="8"/>
  <c r="D80" i="8"/>
  <c r="C81" i="8"/>
  <c r="E81" i="8" s="1"/>
  <c r="D81" i="8"/>
  <c r="C82" i="8"/>
  <c r="E82" i="8" s="1"/>
  <c r="D82" i="8"/>
  <c r="C83" i="8"/>
  <c r="D83" i="8"/>
  <c r="C84" i="8"/>
  <c r="E84" i="8" s="1"/>
  <c r="D84" i="8"/>
  <c r="C85" i="8"/>
  <c r="D85" i="8"/>
  <c r="E85" i="8"/>
  <c r="C86" i="8"/>
  <c r="E86" i="8" s="1"/>
  <c r="D86" i="8"/>
  <c r="C87" i="8"/>
  <c r="D87" i="8"/>
  <c r="C88" i="8"/>
  <c r="E88" i="8" s="1"/>
  <c r="D88" i="8"/>
  <c r="C89" i="8"/>
  <c r="E89" i="8" s="1"/>
  <c r="D89" i="8"/>
  <c r="C90" i="8"/>
  <c r="D90" i="8"/>
  <c r="C91" i="8"/>
  <c r="D91" i="8"/>
  <c r="C92" i="8"/>
  <c r="E92" i="8" s="1"/>
  <c r="D92" i="8"/>
  <c r="C93" i="8"/>
  <c r="E93" i="8" s="1"/>
  <c r="D93" i="8"/>
  <c r="C94" i="8"/>
  <c r="D94" i="8"/>
  <c r="E97" i="8"/>
  <c r="E99" i="8"/>
  <c r="E101" i="8"/>
  <c r="E102" i="8"/>
  <c r="E103" i="8"/>
  <c r="E104" i="8"/>
  <c r="E105" i="8"/>
  <c r="E107" i="8"/>
  <c r="E108" i="8"/>
  <c r="E109" i="8"/>
  <c r="E110" i="8"/>
  <c r="E111" i="8"/>
  <c r="E112" i="8"/>
  <c r="E113" i="8"/>
  <c r="E114" i="8"/>
  <c r="E115" i="8"/>
  <c r="E116" i="8"/>
  <c r="E117" i="8"/>
  <c r="E119" i="8"/>
  <c r="E120" i="8"/>
  <c r="E121" i="8"/>
  <c r="E122" i="8"/>
  <c r="E123" i="8"/>
  <c r="E126" i="8"/>
  <c r="E128" i="8"/>
  <c r="E129" i="8"/>
  <c r="E131" i="8"/>
  <c r="E132" i="8"/>
  <c r="E133" i="8"/>
  <c r="E134" i="8"/>
  <c r="E135" i="8"/>
  <c r="E137" i="8"/>
  <c r="E138" i="8"/>
  <c r="E139" i="8"/>
  <c r="E140" i="8"/>
  <c r="E141" i="8"/>
  <c r="E143" i="8"/>
  <c r="E145" i="8"/>
  <c r="E147" i="8"/>
  <c r="E149" i="8"/>
  <c r="E150" i="8"/>
  <c r="E151" i="8"/>
  <c r="E152" i="8"/>
  <c r="E153" i="8"/>
  <c r="E155" i="8"/>
  <c r="E156" i="8"/>
  <c r="E157" i="8"/>
  <c r="E158" i="8"/>
  <c r="E159" i="8"/>
  <c r="E163" i="8"/>
  <c r="E165" i="8"/>
  <c r="E167" i="8"/>
  <c r="E168" i="8"/>
  <c r="E169" i="8"/>
  <c r="E170" i="8"/>
  <c r="E171" i="8"/>
  <c r="E173" i="8"/>
  <c r="E174" i="8"/>
  <c r="E175" i="8"/>
  <c r="E176" i="8"/>
  <c r="E177" i="8"/>
  <c r="E179" i="8"/>
  <c r="E180" i="8"/>
  <c r="E181" i="8"/>
  <c r="E182" i="8"/>
  <c r="E183" i="8"/>
  <c r="E185" i="8"/>
  <c r="E186" i="8"/>
  <c r="E187" i="8"/>
  <c r="E189" i="8"/>
  <c r="E191" i="8"/>
  <c r="E193" i="8"/>
  <c r="E194" i="8"/>
  <c r="E195" i="8"/>
  <c r="E197" i="8"/>
  <c r="E198" i="8"/>
  <c r="E199" i="8"/>
  <c r="E201" i="8"/>
  <c r="E203" i="8"/>
  <c r="E205" i="8"/>
  <c r="E207" i="8"/>
  <c r="E210" i="8"/>
  <c r="E219" i="8"/>
  <c r="E221" i="8"/>
  <c r="E223" i="8"/>
  <c r="E225" i="8"/>
  <c r="E227" i="8"/>
  <c r="E229" i="8"/>
  <c r="E230" i="8"/>
  <c r="E231" i="8"/>
  <c r="E233" i="8"/>
  <c r="E235" i="8"/>
  <c r="E237" i="8"/>
  <c r="E242" i="8"/>
  <c r="E245" i="8"/>
  <c r="E246" i="8"/>
  <c r="E247" i="8"/>
  <c r="E251" i="8"/>
  <c r="E253" i="8"/>
  <c r="E255" i="8"/>
  <c r="E257" i="8"/>
  <c r="E259" i="8"/>
  <c r="E261" i="8"/>
  <c r="E263" i="8"/>
  <c r="E265" i="8"/>
  <c r="E267" i="8"/>
  <c r="E269" i="8"/>
  <c r="E271" i="8"/>
  <c r="E273" i="8"/>
  <c r="E275" i="8"/>
  <c r="E277" i="8"/>
  <c r="E278" i="8"/>
  <c r="E279" i="8"/>
  <c r="E281" i="8"/>
  <c r="E283" i="8"/>
  <c r="E287" i="8"/>
  <c r="E289" i="8"/>
  <c r="E290" i="8"/>
  <c r="E291" i="8"/>
  <c r="E293" i="8"/>
  <c r="E294" i="8"/>
  <c r="E295" i="8"/>
  <c r="E297" i="8"/>
  <c r="E299" i="8"/>
  <c r="E301" i="8"/>
  <c r="E303" i="8"/>
  <c r="E305" i="8"/>
  <c r="E306" i="8"/>
  <c r="E307" i="8"/>
  <c r="E309" i="8"/>
  <c r="E311" i="8"/>
  <c r="E313" i="8"/>
  <c r="E315" i="8"/>
  <c r="E317" i="8"/>
  <c r="E319" i="8"/>
  <c r="E321" i="8"/>
  <c r="E323" i="8"/>
  <c r="E325" i="8"/>
  <c r="E326" i="8"/>
  <c r="E327" i="8"/>
  <c r="E329" i="8"/>
  <c r="E331" i="8"/>
  <c r="E333" i="8"/>
  <c r="E335" i="8"/>
  <c r="E337" i="8"/>
  <c r="E338" i="8"/>
  <c r="E339" i="8"/>
  <c r="E341" i="8"/>
  <c r="E342" i="8"/>
  <c r="E343" i="8"/>
  <c r="E347" i="8"/>
  <c r="E349" i="8"/>
  <c r="E351" i="8"/>
  <c r="E353" i="8"/>
  <c r="E354" i="8"/>
  <c r="E355" i="8"/>
  <c r="E359" i="8"/>
  <c r="E361" i="8"/>
  <c r="E365" i="8"/>
  <c r="E367" i="8"/>
  <c r="E368" i="8"/>
  <c r="E371" i="8"/>
  <c r="E373" i="8"/>
  <c r="E374" i="8"/>
  <c r="E377" i="8"/>
  <c r="E378" i="8"/>
  <c r="E379" i="8"/>
  <c r="E380" i="8"/>
  <c r="E383" i="8"/>
  <c r="E385" i="8"/>
  <c r="E386" i="8"/>
  <c r="E389" i="8"/>
  <c r="E391" i="8"/>
  <c r="E392" i="8"/>
  <c r="E395" i="8"/>
  <c r="E396" i="8"/>
  <c r="E397" i="8"/>
  <c r="E398" i="8"/>
  <c r="E401" i="8"/>
  <c r="E402" i="8"/>
  <c r="E403" i="8"/>
  <c r="E404" i="8"/>
  <c r="E407" i="8"/>
  <c r="E409" i="8"/>
  <c r="E410" i="8"/>
  <c r="E411" i="8"/>
  <c r="E413" i="8"/>
  <c r="E419" i="8"/>
  <c r="E420" i="8"/>
  <c r="E421" i="8"/>
  <c r="E422" i="8"/>
  <c r="E423" i="8"/>
  <c r="E425" i="8"/>
  <c r="E426" i="8"/>
  <c r="E427" i="8"/>
  <c r="E428" i="8"/>
  <c r="E431" i="8"/>
  <c r="E432" i="8"/>
  <c r="E433" i="8"/>
  <c r="E434" i="8"/>
  <c r="E435" i="8"/>
  <c r="E437" i="8"/>
  <c r="E440" i="8"/>
  <c r="E443" i="8"/>
  <c r="E444" i="8"/>
  <c r="E445" i="8"/>
  <c r="E446" i="8"/>
  <c r="E447" i="8"/>
  <c r="E449" i="8"/>
  <c r="E450" i="8"/>
  <c r="E451" i="8"/>
  <c r="E452" i="8"/>
  <c r="E455" i="8"/>
  <c r="E456" i="8"/>
  <c r="E457" i="8"/>
  <c r="E458" i="8"/>
  <c r="E459" i="8"/>
  <c r="E461" i="8"/>
  <c r="E462" i="8"/>
  <c r="E463" i="8"/>
  <c r="E467" i="8"/>
  <c r="E468" i="8"/>
  <c r="E469" i="8"/>
  <c r="E470" i="8"/>
  <c r="E471" i="8"/>
  <c r="E473" i="8"/>
  <c r="E474" i="8"/>
  <c r="E475" i="8"/>
  <c r="E476" i="8"/>
  <c r="E480" i="8"/>
  <c r="E481" i="8"/>
  <c r="E482" i="8"/>
  <c r="E483" i="8"/>
  <c r="E485" i="8"/>
  <c r="E486" i="8"/>
  <c r="E487" i="8"/>
  <c r="E488" i="8"/>
  <c r="E491" i="8"/>
  <c r="E492" i="8"/>
  <c r="E493" i="8"/>
  <c r="E494" i="8"/>
  <c r="E495" i="8"/>
  <c r="E497" i="8"/>
  <c r="E498" i="8"/>
  <c r="E499" i="8"/>
  <c r="E500" i="8"/>
  <c r="E503" i="8"/>
  <c r="E504" i="8"/>
  <c r="E505" i="8"/>
  <c r="E506" i="8"/>
  <c r="E507" i="8"/>
  <c r="E509" i="8"/>
  <c r="E511" i="8"/>
  <c r="E515" i="8"/>
  <c r="E516" i="8"/>
  <c r="E517" i="8"/>
  <c r="E518" i="8"/>
  <c r="E519" i="8"/>
  <c r="E521" i="8"/>
  <c r="E522" i="8"/>
  <c r="E523" i="8"/>
  <c r="E524" i="8"/>
  <c r="E528" i="8"/>
  <c r="E529" i="8"/>
  <c r="E530" i="8"/>
  <c r="E531" i="8"/>
  <c r="E533" i="8"/>
  <c r="E534" i="8"/>
  <c r="E535" i="8"/>
  <c r="E536" i="8"/>
  <c r="E539" i="8"/>
  <c r="E540" i="8"/>
  <c r="E541" i="8"/>
  <c r="E542" i="8"/>
  <c r="E543" i="8"/>
  <c r="E545" i="8"/>
  <c r="E546" i="8"/>
  <c r="E547" i="8"/>
  <c r="E551" i="8"/>
  <c r="E552" i="8"/>
  <c r="E553" i="8"/>
  <c r="E554" i="8"/>
  <c r="E557" i="8"/>
  <c r="E558" i="8"/>
  <c r="E559" i="8"/>
  <c r="E563" i="8"/>
  <c r="E564" i="8"/>
  <c r="E565" i="8"/>
  <c r="E566" i="8"/>
  <c r="E569" i="8"/>
  <c r="E570" i="8"/>
  <c r="E571" i="8"/>
  <c r="E572" i="8"/>
  <c r="E575" i="8"/>
  <c r="E581" i="8"/>
  <c r="E582" i="8"/>
  <c r="E583" i="8"/>
  <c r="E588" i="8"/>
  <c r="E589" i="8"/>
  <c r="E590" i="8"/>
  <c r="E596" i="8"/>
  <c r="E599" i="8"/>
  <c r="E605" i="8"/>
  <c r="E606" i="8"/>
  <c r="E607" i="8"/>
  <c r="E611" i="8"/>
  <c r="E612" i="8"/>
  <c r="E613" i="8"/>
  <c r="E614" i="8"/>
  <c r="E619" i="8"/>
  <c r="E620" i="8"/>
  <c r="E621" i="8"/>
  <c r="E623" i="8"/>
  <c r="E629" i="8"/>
  <c r="E630" i="8"/>
  <c r="E631" i="8"/>
  <c r="E636" i="8"/>
  <c r="E637" i="8"/>
  <c r="E638" i="8"/>
  <c r="E639" i="8"/>
  <c r="E644" i="8"/>
  <c r="E647" i="8"/>
  <c r="E648" i="8"/>
  <c r="E651" i="8"/>
  <c r="E655" i="8"/>
  <c r="E656" i="8"/>
  <c r="E659" i="8"/>
  <c r="E660" i="8"/>
  <c r="E664" i="8"/>
  <c r="E666" i="8"/>
  <c r="E667" i="8"/>
  <c r="E668" i="8"/>
  <c r="E669" i="8"/>
  <c r="E671" i="8"/>
  <c r="E672" i="8"/>
  <c r="E673" i="8"/>
  <c r="E674" i="8"/>
  <c r="E677" i="8"/>
  <c r="E678" i="8"/>
  <c r="E679" i="8"/>
  <c r="E680" i="8"/>
  <c r="E683" i="8"/>
  <c r="E684" i="8"/>
  <c r="E685" i="8"/>
  <c r="E686" i="8"/>
  <c r="E689" i="8"/>
  <c r="E691" i="8"/>
  <c r="E692" i="8"/>
  <c r="E693" i="8"/>
  <c r="E695" i="8"/>
  <c r="E696" i="8"/>
  <c r="E697" i="8"/>
  <c r="E698" i="8"/>
  <c r="E702" i="8"/>
  <c r="E703" i="8"/>
  <c r="E704" i="8"/>
  <c r="E706" i="8"/>
  <c r="E707" i="8"/>
  <c r="E708" i="8"/>
  <c r="E709" i="8"/>
  <c r="E710" i="8"/>
  <c r="E713" i="8"/>
  <c r="E715" i="8"/>
  <c r="E716" i="8"/>
  <c r="E719" i="8"/>
  <c r="E720" i="8"/>
  <c r="E721" i="8"/>
  <c r="E722" i="8"/>
  <c r="E723" i="8"/>
  <c r="E725" i="8"/>
  <c r="E726" i="8"/>
  <c r="E727" i="8"/>
  <c r="E728" i="8"/>
  <c r="E731" i="8"/>
  <c r="E732" i="8"/>
  <c r="E733" i="8"/>
  <c r="E734" i="8"/>
  <c r="E737" i="8"/>
  <c r="E738" i="8"/>
  <c r="E739" i="8"/>
  <c r="E741" i="8"/>
  <c r="E743" i="8"/>
  <c r="E745" i="8"/>
  <c r="E746" i="8"/>
  <c r="E747" i="8"/>
  <c r="E749" i="8"/>
  <c r="E750" i="8"/>
  <c r="E751" i="8"/>
  <c r="E753" i="8"/>
  <c r="E755" i="8"/>
  <c r="E757" i="8"/>
  <c r="E758" i="8"/>
  <c r="E761" i="8"/>
  <c r="E762" i="8"/>
  <c r="E763" i="8"/>
  <c r="E765" i="8"/>
  <c r="E767" i="8"/>
  <c r="E769" i="8"/>
  <c r="E770" i="8"/>
  <c r="E771" i="8"/>
  <c r="E773" i="8"/>
  <c r="E774" i="8"/>
  <c r="E775" i="8"/>
  <c r="E779" i="8"/>
  <c r="E781" i="8"/>
  <c r="E782" i="8"/>
  <c r="E783" i="8"/>
  <c r="E785" i="8"/>
  <c r="E786" i="8"/>
  <c r="E787" i="8"/>
  <c r="E789" i="8"/>
  <c r="E791" i="8"/>
  <c r="E793" i="8"/>
  <c r="E794" i="8"/>
  <c r="E795" i="8"/>
  <c r="E797" i="8"/>
  <c r="E798" i="8"/>
  <c r="E799" i="8"/>
  <c r="E801" i="8"/>
  <c r="E802" i="8"/>
  <c r="E803" i="8"/>
  <c r="E805" i="8"/>
  <c r="E806" i="8"/>
  <c r="E809" i="8"/>
  <c r="E810" i="8"/>
  <c r="E811" i="8"/>
  <c r="E813" i="8"/>
  <c r="E815" i="8"/>
  <c r="E817" i="8"/>
  <c r="E818" i="8"/>
  <c r="E819" i="8"/>
  <c r="E821" i="8"/>
  <c r="E822" i="8"/>
  <c r="E823" i="8"/>
  <c r="E827" i="8"/>
  <c r="E829" i="8"/>
  <c r="E830" i="8"/>
  <c r="E831" i="8"/>
  <c r="E833" i="8"/>
  <c r="E834" i="8"/>
  <c r="E835" i="8"/>
  <c r="E837" i="8"/>
  <c r="E839" i="8"/>
  <c r="E841" i="8"/>
  <c r="E842" i="8"/>
  <c r="E843" i="8"/>
  <c r="E845" i="8"/>
  <c r="E846" i="8"/>
  <c r="E847" i="8"/>
  <c r="E849" i="8"/>
  <c r="E851" i="8"/>
  <c r="E853" i="8"/>
  <c r="E854" i="8"/>
  <c r="E855" i="8"/>
  <c r="E857" i="8"/>
  <c r="E858" i="8"/>
  <c r="E859" i="8"/>
  <c r="E863" i="8"/>
  <c r="E865" i="8"/>
  <c r="E866" i="8"/>
  <c r="E867" i="8"/>
  <c r="E869" i="8"/>
  <c r="E870" i="8"/>
  <c r="E871" i="8"/>
  <c r="E873" i="8"/>
  <c r="E874" i="8"/>
  <c r="E875" i="8"/>
  <c r="E877" i="8"/>
  <c r="E878" i="8"/>
  <c r="E881" i="8"/>
  <c r="E882" i="8"/>
  <c r="E883" i="8"/>
  <c r="E884" i="8"/>
  <c r="E887" i="8"/>
  <c r="E889" i="8"/>
  <c r="E890" i="8"/>
  <c r="E891" i="8"/>
  <c r="E893" i="8"/>
  <c r="E894" i="8"/>
  <c r="E895" i="8"/>
  <c r="E896" i="8"/>
  <c r="E897" i="8"/>
  <c r="E899" i="8"/>
  <c r="E901" i="8"/>
  <c r="E902" i="8"/>
  <c r="E903" i="8"/>
  <c r="E905" i="8"/>
  <c r="E906" i="8"/>
  <c r="E907" i="8"/>
  <c r="E908" i="8"/>
  <c r="E911" i="8"/>
  <c r="E913" i="8"/>
  <c r="E914" i="8"/>
  <c r="E915" i="8"/>
  <c r="E917" i="8"/>
  <c r="E919" i="8"/>
  <c r="E920" i="8"/>
  <c r="E921" i="8"/>
  <c r="E923" i="8"/>
  <c r="E924" i="8"/>
  <c r="E925" i="8"/>
  <c r="E926" i="8"/>
  <c r="E929" i="8"/>
  <c r="E930" i="8"/>
  <c r="E931" i="8"/>
  <c r="E932" i="8"/>
  <c r="E933" i="8"/>
  <c r="E935" i="8"/>
  <c r="E936" i="8"/>
  <c r="E937" i="8"/>
  <c r="E938" i="8"/>
  <c r="E939" i="8"/>
  <c r="E941" i="8"/>
  <c r="E943" i="8"/>
  <c r="E944" i="8"/>
  <c r="E945" i="8"/>
  <c r="E947" i="8"/>
  <c r="E948" i="8"/>
  <c r="E949" i="8"/>
  <c r="E950" i="8"/>
  <c r="E952" i="8"/>
  <c r="E955" i="8"/>
  <c r="E956" i="8"/>
  <c r="E957" i="8"/>
  <c r="E959" i="8"/>
  <c r="E960" i="8"/>
  <c r="E961" i="8"/>
  <c r="E962" i="8"/>
  <c r="E963" i="8"/>
  <c r="E965" i="8"/>
  <c r="E967" i="8"/>
  <c r="E968" i="8"/>
  <c r="E969" i="8"/>
  <c r="E971" i="8"/>
  <c r="E972" i="8"/>
  <c r="E973" i="8"/>
  <c r="E974" i="8"/>
  <c r="E984" i="8"/>
  <c r="E990" i="8"/>
  <c r="E992" i="8"/>
  <c r="E996" i="8"/>
  <c r="E1001" i="8"/>
  <c r="E1002" i="8"/>
  <c r="E1004" i="8"/>
  <c r="E1007" i="8"/>
  <c r="E1008" i="8"/>
  <c r="E1009" i="8"/>
  <c r="E1010" i="8"/>
  <c r="E1014" i="8"/>
  <c r="E1016" i="8"/>
  <c r="E1017" i="8"/>
  <c r="E1020" i="8"/>
  <c r="E1025" i="8"/>
  <c r="E1026" i="8"/>
  <c r="E1028" i="8"/>
  <c r="E1032" i="8"/>
  <c r="E1033" i="8"/>
  <c r="E1034" i="8"/>
  <c r="E1037" i="8"/>
  <c r="E1038" i="8"/>
  <c r="E1039" i="8"/>
  <c r="E1040" i="8"/>
  <c r="E1041" i="8"/>
  <c r="E1045" i="8"/>
  <c r="E1049" i="8"/>
  <c r="E1050" i="8"/>
  <c r="E1052" i="8"/>
  <c r="E1056" i="8"/>
  <c r="E1057" i="8"/>
  <c r="E1058" i="8"/>
  <c r="E1061" i="8"/>
  <c r="E1063" i="8"/>
  <c r="E1065" i="8"/>
  <c r="E1068" i="8"/>
  <c r="E1069" i="8"/>
  <c r="E1071" i="8"/>
  <c r="E1073" i="8"/>
  <c r="E1074" i="8"/>
  <c r="E1076" i="8"/>
  <c r="E1080" i="8"/>
  <c r="E1082" i="8"/>
  <c r="E1085" i="8"/>
  <c r="E1086" i="8"/>
  <c r="E1087" i="8"/>
  <c r="E1088" i="8"/>
  <c r="E1089" i="8"/>
  <c r="E1092" i="8"/>
  <c r="E1093" i="8"/>
  <c r="E1094" i="8"/>
  <c r="E1095" i="8"/>
  <c r="E1097" i="8"/>
  <c r="E1098" i="8"/>
  <c r="E1100" i="8"/>
  <c r="E1104" i="8"/>
  <c r="E1105" i="8"/>
  <c r="E1106" i="8"/>
  <c r="E1109" i="8"/>
  <c r="E1110" i="8"/>
  <c r="E1111" i="8"/>
  <c r="E1112" i="8"/>
  <c r="E1113" i="8"/>
  <c r="E1116" i="8"/>
  <c r="E1117" i="8"/>
  <c r="E1118" i="8"/>
  <c r="E1119" i="8"/>
  <c r="E1121" i="8"/>
  <c r="E1128" i="8"/>
  <c r="E1129" i="8"/>
  <c r="E1130" i="8"/>
  <c r="E1133" i="8"/>
  <c r="E1134" i="8"/>
  <c r="E1136" i="8"/>
  <c r="E1140" i="8"/>
  <c r="E1141" i="8"/>
  <c r="E1142" i="8"/>
  <c r="E1145" i="8"/>
  <c r="E1146" i="8"/>
  <c r="E1148" i="8"/>
  <c r="E1150" i="8"/>
  <c r="E1152" i="8"/>
  <c r="E1153" i="8"/>
  <c r="E1154" i="8"/>
  <c r="E1157" i="8"/>
  <c r="E1158" i="8"/>
  <c r="E1160" i="8"/>
  <c r="E1164" i="8"/>
  <c r="E1165" i="8"/>
  <c r="E1166" i="8"/>
  <c r="E1167" i="8"/>
  <c r="E1169" i="8"/>
  <c r="E1170" i="8"/>
  <c r="E1172" i="8"/>
  <c r="E1176" i="8"/>
  <c r="E1177" i="8"/>
  <c r="E1181" i="8"/>
  <c r="E1182" i="8"/>
  <c r="E1184" i="8"/>
  <c r="E1188" i="8"/>
  <c r="E1189" i="8"/>
  <c r="E1190" i="8"/>
  <c r="E1193" i="8"/>
  <c r="E1194" i="8"/>
  <c r="E1196" i="8"/>
  <c r="E1199" i="8"/>
  <c r="E1200" i="8"/>
  <c r="E1202" i="8"/>
  <c r="E1205" i="8"/>
  <c r="E1206" i="8"/>
  <c r="E1207" i="8"/>
  <c r="E1208" i="8"/>
  <c r="E1212" i="8"/>
  <c r="E1213" i="8"/>
  <c r="E1214" i="8"/>
  <c r="E1217" i="8"/>
  <c r="E1223" i="8"/>
  <c r="E1224" i="8"/>
  <c r="E1226" i="8"/>
  <c r="E1229" i="8"/>
  <c r="E1230" i="8"/>
  <c r="E1231" i="8"/>
  <c r="E1232" i="8"/>
  <c r="E1237" i="8"/>
  <c r="E1238" i="8"/>
  <c r="E1239" i="8"/>
  <c r="E1241" i="8"/>
  <c r="E1247" i="8"/>
  <c r="E1248" i="8"/>
  <c r="E1249" i="8"/>
  <c r="E1250" i="8"/>
  <c r="E1251" i="8"/>
  <c r="E1253" i="8"/>
  <c r="E1254" i="8"/>
  <c r="E1255" i="8"/>
  <c r="E1256" i="8"/>
  <c r="E1257" i="8"/>
  <c r="E1258" i="8"/>
  <c r="E1259" i="8"/>
  <c r="E1260" i="8"/>
  <c r="E1261" i="8"/>
  <c r="E1262" i="8"/>
  <c r="E1265" i="8"/>
  <c r="E1266" i="8"/>
  <c r="E1267" i="8"/>
  <c r="E1271" i="8"/>
  <c r="E1272" i="8"/>
  <c r="E1273" i="8"/>
  <c r="E1274" i="8"/>
  <c r="E1275" i="8"/>
  <c r="E1277" i="8"/>
  <c r="E1279" i="8"/>
  <c r="E1280" i="8"/>
  <c r="E1281" i="8"/>
  <c r="E1284" i="8"/>
  <c r="E1285" i="8"/>
  <c r="E1287" i="8"/>
  <c r="E1288" i="8"/>
  <c r="E1289" i="8"/>
  <c r="E1291" i="8"/>
  <c r="E1293" i="8"/>
  <c r="E1295" i="8"/>
  <c r="E1296" i="8"/>
  <c r="E1297" i="8"/>
  <c r="E1301" i="8"/>
  <c r="E1303" i="8"/>
  <c r="E1304" i="8"/>
  <c r="E1305" i="8"/>
  <c r="E1308" i="8"/>
  <c r="E1309" i="8"/>
  <c r="E1311" i="8"/>
  <c r="E1313" i="8"/>
  <c r="E1315" i="8"/>
  <c r="E1319" i="8"/>
  <c r="E1321" i="8"/>
  <c r="E1323" i="8"/>
  <c r="E1325" i="8"/>
  <c r="E1327" i="8"/>
  <c r="E1328" i="8"/>
  <c r="E1332" i="8"/>
  <c r="E1333" i="8"/>
  <c r="E1337" i="8"/>
  <c r="E1339" i="8"/>
  <c r="E1343" i="8"/>
  <c r="E1344" i="8"/>
  <c r="E1345" i="8"/>
  <c r="E1347" i="8"/>
  <c r="E1348" i="8"/>
  <c r="E1349" i="8"/>
  <c r="E1351" i="8"/>
  <c r="E1357" i="8"/>
  <c r="E1361" i="8"/>
  <c r="E1363" i="8"/>
  <c r="E1365" i="8"/>
  <c r="E1367" i="8"/>
  <c r="E1368" i="8"/>
  <c r="E1369" i="8"/>
  <c r="E1373" i="8"/>
  <c r="E1375" i="8"/>
  <c r="E1376" i="8"/>
  <c r="E1379" i="8"/>
  <c r="E1380" i="8"/>
  <c r="E1381" i="8"/>
  <c r="E1383" i="8"/>
  <c r="E1385" i="8"/>
  <c r="E1389" i="8"/>
  <c r="E1391" i="8"/>
  <c r="E1392" i="8"/>
  <c r="E1393" i="8"/>
  <c r="E1395" i="8"/>
  <c r="E1397" i="8"/>
  <c r="E1399" i="8"/>
  <c r="E1400" i="8"/>
  <c r="E1401" i="8"/>
  <c r="E1404" i="8"/>
  <c r="E1407" i="8"/>
  <c r="E1409" i="8"/>
  <c r="E1411" i="8"/>
  <c r="E1413" i="8"/>
  <c r="E1415" i="8"/>
  <c r="E1416" i="8"/>
  <c r="E1417" i="8"/>
  <c r="E1419" i="8"/>
  <c r="E1421" i="8"/>
  <c r="E1424" i="8"/>
  <c r="E1428" i="8"/>
  <c r="E1429" i="8"/>
  <c r="E1431" i="8"/>
  <c r="E1433" i="8"/>
  <c r="E1435" i="8"/>
  <c r="E1437" i="8"/>
  <c r="E1439" i="8"/>
  <c r="E1440" i="8"/>
  <c r="E1445" i="8"/>
  <c r="E1447" i="8"/>
  <c r="E1448" i="8"/>
  <c r="E1449" i="8"/>
  <c r="E1451" i="8"/>
  <c r="E1452" i="8"/>
  <c r="E1453" i="8"/>
  <c r="E1457" i="8"/>
  <c r="E1459" i="8"/>
  <c r="E1463" i="8"/>
  <c r="E1464" i="8"/>
  <c r="E1465" i="8"/>
  <c r="E1469" i="8"/>
  <c r="E1471" i="8"/>
  <c r="E1472" i="8"/>
  <c r="E1473" i="8"/>
  <c r="E1477" i="8"/>
  <c r="E1481" i="8"/>
  <c r="E1482" i="8"/>
  <c r="E1483" i="8"/>
  <c r="E1487" i="8"/>
  <c r="E1488" i="8"/>
  <c r="E1489" i="8"/>
  <c r="E1490" i="8"/>
  <c r="E1493" i="8"/>
  <c r="E1495" i="8"/>
  <c r="E1497" i="8"/>
  <c r="E1499" i="8"/>
  <c r="E1502" i="8"/>
  <c r="E1505" i="8"/>
  <c r="E1506" i="8"/>
  <c r="E1507" i="8"/>
  <c r="E1510" i="8"/>
  <c r="E1513" i="8"/>
  <c r="E1515" i="8"/>
  <c r="E1517" i="8"/>
  <c r="E1518" i="8"/>
  <c r="E1519" i="8"/>
  <c r="E1520" i="8"/>
  <c r="E1523" i="8"/>
  <c r="E1526" i="8"/>
  <c r="E1529" i="8"/>
  <c r="E1531" i="8"/>
  <c r="E1535" i="8"/>
  <c r="E1536" i="8"/>
  <c r="E1537" i="8"/>
  <c r="E1538" i="8"/>
  <c r="E1539" i="8"/>
  <c r="E1541" i="8"/>
  <c r="E1543" i="8"/>
  <c r="E1547" i="8"/>
  <c r="E1549" i="8"/>
  <c r="E1550" i="8"/>
  <c r="E1553" i="8"/>
  <c r="E1554" i="8"/>
  <c r="E1555" i="8"/>
  <c r="E1559" i="8"/>
  <c r="E1562" i="8"/>
  <c r="E1563" i="8"/>
  <c r="E1565" i="8"/>
  <c r="E1566" i="8"/>
  <c r="E1567" i="8"/>
  <c r="E1569" i="8"/>
  <c r="E1571" i="8"/>
  <c r="E1573" i="8"/>
  <c r="E1575" i="8"/>
  <c r="E1578" i="8"/>
  <c r="E1579" i="8"/>
  <c r="E1583" i="8"/>
  <c r="E1585" i="8"/>
  <c r="E1586" i="8"/>
  <c r="E1587" i="8"/>
  <c r="E1589" i="8"/>
  <c r="E1591" i="8"/>
  <c r="E1597" i="8"/>
  <c r="E1598" i="8"/>
  <c r="E1599" i="8"/>
  <c r="E1601" i="8"/>
  <c r="E1602" i="8"/>
  <c r="E1603" i="8"/>
  <c r="E1605" i="8"/>
  <c r="E1609" i="8"/>
  <c r="E1613" i="8"/>
  <c r="E1614" i="8"/>
  <c r="E1615" i="8"/>
  <c r="E1617" i="8"/>
  <c r="E1619" i="8"/>
  <c r="E1622" i="8"/>
  <c r="E1623" i="8"/>
  <c r="E1626" i="8"/>
  <c r="E1631" i="8"/>
  <c r="E1633" i="8"/>
  <c r="E1634" i="8"/>
  <c r="E1637" i="8"/>
  <c r="E1639" i="8"/>
  <c r="E1645" i="8"/>
  <c r="E1647" i="8"/>
  <c r="E1649" i="8"/>
  <c r="E1650" i="8"/>
  <c r="E1651" i="8"/>
  <c r="E1655" i="8"/>
  <c r="E1657" i="8"/>
  <c r="E1662" i="8"/>
  <c r="E1665" i="8"/>
  <c r="E1667" i="8"/>
  <c r="E1669" i="8"/>
  <c r="E1670" i="8"/>
  <c r="E1673" i="8"/>
  <c r="E1674" i="8"/>
  <c r="E1681" i="8"/>
  <c r="E1683" i="8"/>
  <c r="E1685" i="8"/>
  <c r="E1686" i="8"/>
  <c r="E1687" i="8"/>
  <c r="E1689" i="8"/>
  <c r="E1694" i="8"/>
  <c r="E1697" i="8"/>
  <c r="E1699" i="8"/>
  <c r="E1703" i="8"/>
  <c r="E1705" i="8"/>
  <c r="E1706" i="8"/>
  <c r="E1710" i="8"/>
  <c r="E1712" i="8"/>
  <c r="E1713" i="8"/>
  <c r="E1715" i="8"/>
  <c r="E1718" i="8"/>
  <c r="E1721" i="8"/>
  <c r="E1725" i="8"/>
  <c r="E1728" i="8"/>
  <c r="E1731" i="8"/>
  <c r="E1733" i="8"/>
  <c r="E1734" i="8"/>
  <c r="E1735" i="8"/>
  <c r="E1741" i="8"/>
  <c r="E1749" i="8"/>
  <c r="E1751" i="8"/>
  <c r="E1753" i="8"/>
  <c r="E1757" i="8"/>
  <c r="E1759" i="8"/>
  <c r="E1760" i="8"/>
  <c r="E1761" i="8"/>
  <c r="E1763" i="8"/>
  <c r="E1764" i="8"/>
  <c r="E1769" i="8"/>
  <c r="E1775" i="8"/>
  <c r="E1776" i="8"/>
  <c r="E1777" i="8"/>
  <c r="E1779" i="8"/>
  <c r="E1780" i="8"/>
  <c r="E1781" i="8"/>
  <c r="E1782" i="8"/>
  <c r="E1783" i="8"/>
  <c r="E1785" i="8"/>
  <c r="E1789" i="8"/>
  <c r="E1791" i="8"/>
  <c r="E1793" i="8"/>
  <c r="E1794" i="8"/>
  <c r="E1795" i="8"/>
  <c r="E1799" i="8"/>
  <c r="E1802" i="8"/>
  <c r="E1803" i="8"/>
  <c r="E1805" i="8"/>
  <c r="E1807" i="8"/>
  <c r="E1809" i="8"/>
  <c r="E1811" i="8"/>
  <c r="E1814" i="8"/>
  <c r="E1817" i="8"/>
  <c r="E1818" i="8"/>
  <c r="E1819" i="8"/>
  <c r="E1824" i="8"/>
  <c r="E1825" i="8"/>
  <c r="E1827" i="8"/>
  <c r="E1830" i="8"/>
  <c r="E1831" i="8"/>
  <c r="E1833" i="8"/>
  <c r="E1835" i="8"/>
  <c r="E1838" i="8"/>
  <c r="E1841" i="8"/>
  <c r="E1843" i="8"/>
  <c r="E1845" i="8"/>
  <c r="E1847" i="8"/>
  <c r="E1849" i="8"/>
  <c r="E1850" i="8"/>
  <c r="E1851" i="8"/>
  <c r="E1854" i="8"/>
  <c r="E1857" i="8"/>
  <c r="E1859" i="8"/>
  <c r="E1860" i="8"/>
  <c r="E1861" i="8"/>
  <c r="E1863" i="8"/>
  <c r="E1866" i="8"/>
  <c r="E1869" i="8"/>
  <c r="E1871" i="8"/>
  <c r="E1872" i="8"/>
  <c r="E1873" i="8"/>
  <c r="E1874" i="8"/>
  <c r="E1875" i="8"/>
  <c r="E1878" i="8"/>
  <c r="E1880" i="8"/>
  <c r="E1881" i="8"/>
  <c r="E1883" i="8"/>
  <c r="E1885" i="8"/>
  <c r="E1886" i="8"/>
  <c r="E1887" i="8"/>
  <c r="E1890" i="8"/>
  <c r="E1893" i="8"/>
  <c r="E1895" i="8"/>
  <c r="E1897" i="8"/>
  <c r="E1899" i="8"/>
  <c r="E1902" i="8"/>
  <c r="E1904" i="8"/>
  <c r="E1905" i="8"/>
  <c r="E1907" i="8"/>
  <c r="E1909" i="8"/>
  <c r="E1916" i="8"/>
  <c r="E1919" i="8"/>
  <c r="E1920" i="8"/>
  <c r="E1921" i="8"/>
  <c r="E1925" i="8"/>
  <c r="E1927" i="8"/>
  <c r="E1931" i="8"/>
  <c r="E1935" i="8"/>
  <c r="E1937" i="8"/>
  <c r="E1939" i="8"/>
  <c r="E1940" i="8"/>
  <c r="E1943" i="8"/>
  <c r="E1947" i="8"/>
  <c r="E1951" i="8"/>
  <c r="E1953" i="8"/>
  <c r="E1955" i="8"/>
  <c r="E1956" i="8"/>
  <c r="E1957" i="8"/>
  <c r="E1959" i="8"/>
  <c r="E1963" i="8"/>
  <c r="E1967" i="8"/>
  <c r="E1969" i="8"/>
  <c r="E1973" i="8"/>
  <c r="E1975" i="8"/>
  <c r="E1976" i="8"/>
  <c r="E1979" i="8"/>
  <c r="E1983" i="8"/>
  <c r="E1985" i="8"/>
  <c r="E1988" i="8"/>
  <c r="E1991" i="8"/>
  <c r="E1992" i="8"/>
  <c r="E1995" i="8"/>
  <c r="E1997" i="8"/>
  <c r="E1999" i="8"/>
  <c r="E2001" i="8"/>
  <c r="E2004" i="8"/>
  <c r="E2007" i="8"/>
  <c r="E2011" i="8"/>
  <c r="E2013" i="8"/>
  <c r="E2015" i="8"/>
  <c r="E2016" i="8"/>
  <c r="E2017" i="8"/>
  <c r="E2023" i="8"/>
  <c r="E2027" i="8"/>
  <c r="E2031" i="8"/>
  <c r="E2033" i="8"/>
  <c r="E2035" i="8"/>
  <c r="E2036" i="8"/>
  <c r="E2039" i="8"/>
  <c r="E2043" i="8"/>
  <c r="E2047" i="8"/>
  <c r="E2049" i="8"/>
  <c r="E2051" i="8"/>
  <c r="E2052" i="8"/>
  <c r="E2053" i="8"/>
  <c r="E2055" i="8"/>
  <c r="E2059" i="8"/>
  <c r="E2063" i="8"/>
  <c r="E2065" i="8"/>
  <c r="E2069" i="8"/>
  <c r="E2071" i="8"/>
  <c r="E2072" i="8"/>
  <c r="E2075" i="8"/>
  <c r="E2079" i="8"/>
  <c r="E2081" i="8"/>
  <c r="E2083" i="8"/>
  <c r="E2085" i="8"/>
  <c r="E2087" i="8"/>
  <c r="E2089" i="8"/>
  <c r="E2090" i="8"/>
  <c r="E2091" i="8"/>
  <c r="E2093" i="8"/>
  <c r="E2096" i="8"/>
  <c r="E2100" i="8"/>
  <c r="E2103" i="8"/>
  <c r="E2105" i="8"/>
  <c r="E2106" i="8"/>
  <c r="E2108" i="8"/>
  <c r="E2111" i="8"/>
  <c r="E2113" i="8"/>
  <c r="E2115" i="8"/>
  <c r="E2117" i="8"/>
  <c r="E2119" i="8"/>
  <c r="E2120" i="8"/>
  <c r="E2124" i="8"/>
  <c r="E2126" i="8"/>
  <c r="E2129" i="8"/>
  <c r="E2130" i="8"/>
  <c r="E2131" i="8"/>
  <c r="E2132" i="8"/>
  <c r="E2136" i="8"/>
  <c r="E2138" i="8"/>
  <c r="E2141" i="8"/>
  <c r="E2142" i="8"/>
  <c r="E2143" i="8"/>
  <c r="E2144" i="8"/>
  <c r="E2148" i="8"/>
  <c r="E2150" i="8"/>
  <c r="E2153" i="8"/>
  <c r="E2154" i="8"/>
  <c r="E2155" i="8"/>
  <c r="E2156" i="8"/>
  <c r="E2160" i="8"/>
  <c r="E2162" i="8"/>
  <c r="E2165" i="8"/>
  <c r="E2166" i="8"/>
  <c r="E2167" i="8"/>
  <c r="E2168" i="8"/>
  <c r="E2172" i="8"/>
  <c r="E2174" i="8"/>
  <c r="E2177" i="8"/>
  <c r="E2178" i="8"/>
  <c r="E2179" i="8"/>
  <c r="E2180" i="8"/>
  <c r="E2184" i="8"/>
  <c r="E2186" i="8"/>
  <c r="C32" i="8"/>
  <c r="D32" i="8"/>
  <c r="C33" i="8"/>
  <c r="E33" i="8" s="1"/>
  <c r="D33" i="8"/>
  <c r="C35" i="8"/>
  <c r="E35" i="8" s="1"/>
  <c r="D35" i="8"/>
  <c r="C37" i="8"/>
  <c r="D37" i="8"/>
  <c r="D31" i="8"/>
  <c r="C31" i="8"/>
  <c r="D63" i="7"/>
  <c r="F63" i="7" s="1"/>
  <c r="E63" i="7"/>
  <c r="D64" i="7"/>
  <c r="F64" i="7" s="1"/>
  <c r="E64" i="7"/>
  <c r="D65" i="7"/>
  <c r="E65" i="7"/>
  <c r="F65" i="7"/>
  <c r="D66" i="7"/>
  <c r="E66" i="7"/>
  <c r="F66" i="7"/>
  <c r="D67" i="7"/>
  <c r="F67" i="7" s="1"/>
  <c r="E67" i="7"/>
  <c r="D68" i="7"/>
  <c r="F68" i="7" s="1"/>
  <c r="E68" i="7"/>
  <c r="D69" i="7"/>
  <c r="E69" i="7"/>
  <c r="F69" i="7"/>
  <c r="D70" i="7"/>
  <c r="E70" i="7"/>
  <c r="F70" i="7"/>
  <c r="D71" i="7"/>
  <c r="F71" i="7" s="1"/>
  <c r="E71" i="7"/>
  <c r="D72" i="7"/>
  <c r="F72" i="7" s="1"/>
  <c r="E72" i="7"/>
  <c r="D73" i="7"/>
  <c r="E73" i="7"/>
  <c r="F73" i="7"/>
  <c r="D74" i="7"/>
  <c r="E74" i="7"/>
  <c r="F74" i="7"/>
  <c r="D75" i="7"/>
  <c r="F75" i="7" s="1"/>
  <c r="E75" i="7"/>
  <c r="D76" i="7"/>
  <c r="F76" i="7" s="1"/>
  <c r="E76" i="7"/>
  <c r="D77" i="7"/>
  <c r="E77" i="7"/>
  <c r="F77" i="7"/>
  <c r="D78" i="7"/>
  <c r="E78" i="7"/>
  <c r="F78" i="7"/>
  <c r="D79" i="7"/>
  <c r="F79" i="7" s="1"/>
  <c r="E79" i="7"/>
  <c r="D80" i="7"/>
  <c r="F80" i="7" s="1"/>
  <c r="E80" i="7"/>
  <c r="D81" i="7"/>
  <c r="E81" i="7"/>
  <c r="F81" i="7"/>
  <c r="D82" i="7"/>
  <c r="E82" i="7"/>
  <c r="F82" i="7"/>
  <c r="D83" i="7"/>
  <c r="F83" i="7" s="1"/>
  <c r="E83" i="7"/>
  <c r="D84" i="7"/>
  <c r="F84" i="7" s="1"/>
  <c r="E84" i="7"/>
  <c r="D85" i="7"/>
  <c r="E85" i="7"/>
  <c r="F85" i="7"/>
  <c r="D86" i="7"/>
  <c r="E86" i="7"/>
  <c r="F86" i="7"/>
  <c r="D87" i="7"/>
  <c r="F87" i="7" s="1"/>
  <c r="E87" i="7"/>
  <c r="D88" i="7"/>
  <c r="F88" i="7" s="1"/>
  <c r="E88" i="7"/>
  <c r="D89" i="7"/>
  <c r="E89" i="7"/>
  <c r="F89" i="7"/>
  <c r="D90" i="7"/>
  <c r="E90" i="7"/>
  <c r="F90" i="7"/>
  <c r="D91" i="7"/>
  <c r="F91" i="7" s="1"/>
  <c r="E91" i="7"/>
  <c r="D92" i="7"/>
  <c r="F92" i="7" s="1"/>
  <c r="E92" i="7"/>
  <c r="D93" i="7"/>
  <c r="E93" i="7"/>
  <c r="F93" i="7"/>
  <c r="D94" i="7"/>
  <c r="E94" i="7"/>
  <c r="F94" i="7"/>
  <c r="D95" i="7"/>
  <c r="F95" i="7" s="1"/>
  <c r="E95" i="7"/>
  <c r="D96" i="7"/>
  <c r="F96" i="7" s="1"/>
  <c r="E96" i="7"/>
  <c r="D97" i="7"/>
  <c r="E97" i="7"/>
  <c r="F97" i="7"/>
  <c r="D98" i="7"/>
  <c r="E98" i="7"/>
  <c r="F98" i="7"/>
  <c r="D99" i="7"/>
  <c r="F99" i="7" s="1"/>
  <c r="E99" i="7"/>
  <c r="D100" i="7"/>
  <c r="F100" i="7" s="1"/>
  <c r="E100" i="7"/>
  <c r="D101" i="7"/>
  <c r="E101" i="7"/>
  <c r="F101" i="7"/>
  <c r="D102" i="7"/>
  <c r="E102" i="7"/>
  <c r="F102" i="7"/>
  <c r="D103" i="7"/>
  <c r="F103" i="7" s="1"/>
  <c r="E103" i="7"/>
  <c r="D104" i="7"/>
  <c r="F104" i="7" s="1"/>
  <c r="E104" i="7"/>
  <c r="D105" i="7"/>
  <c r="E105" i="7"/>
  <c r="F105" i="7"/>
  <c r="D106" i="7"/>
  <c r="E106" i="7"/>
  <c r="F106" i="7"/>
  <c r="D107" i="7"/>
  <c r="F107" i="7" s="1"/>
  <c r="E107" i="7"/>
  <c r="D108" i="7"/>
  <c r="F108" i="7" s="1"/>
  <c r="E108" i="7"/>
  <c r="D109" i="7"/>
  <c r="E109" i="7"/>
  <c r="F109" i="7"/>
  <c r="D110" i="7"/>
  <c r="E110" i="7"/>
  <c r="F110" i="7"/>
  <c r="D111" i="7"/>
  <c r="F111" i="7" s="1"/>
  <c r="E111" i="7"/>
  <c r="D112" i="7"/>
  <c r="F112" i="7" s="1"/>
  <c r="E112" i="7"/>
  <c r="D113" i="7"/>
  <c r="E113" i="7"/>
  <c r="F113" i="7"/>
  <c r="D114" i="7"/>
  <c r="E114" i="7"/>
  <c r="F114" i="7"/>
  <c r="D115" i="7"/>
  <c r="F115" i="7" s="1"/>
  <c r="E115" i="7"/>
  <c r="D116" i="7"/>
  <c r="F116" i="7" s="1"/>
  <c r="E116" i="7"/>
  <c r="D117" i="7"/>
  <c r="E117" i="7"/>
  <c r="F117" i="7"/>
  <c r="D118" i="7"/>
  <c r="E118" i="7"/>
  <c r="F118" i="7"/>
  <c r="D119" i="7"/>
  <c r="F119" i="7" s="1"/>
  <c r="E119" i="7"/>
  <c r="D120" i="7"/>
  <c r="F120" i="7" s="1"/>
  <c r="E120" i="7"/>
  <c r="D121" i="7"/>
  <c r="E121" i="7"/>
  <c r="F121" i="7"/>
  <c r="D122" i="7"/>
  <c r="E122" i="7"/>
  <c r="F122" i="7"/>
  <c r="D123" i="7"/>
  <c r="F123" i="7" s="1"/>
  <c r="E123" i="7"/>
  <c r="D124" i="7"/>
  <c r="F124" i="7" s="1"/>
  <c r="E124" i="7"/>
  <c r="D125" i="7"/>
  <c r="E125" i="7"/>
  <c r="F125" i="7"/>
  <c r="D126" i="7"/>
  <c r="E126" i="7"/>
  <c r="F126" i="7"/>
  <c r="D127" i="7"/>
  <c r="F127" i="7" s="1"/>
  <c r="E127" i="7"/>
  <c r="D128" i="7"/>
  <c r="F128" i="7" s="1"/>
  <c r="E128" i="7"/>
  <c r="D129" i="7"/>
  <c r="E129" i="7"/>
  <c r="F129" i="7"/>
  <c r="D130" i="7"/>
  <c r="E130" i="7"/>
  <c r="F130" i="7"/>
  <c r="D131" i="7"/>
  <c r="F131" i="7" s="1"/>
  <c r="E131" i="7"/>
  <c r="D132" i="7"/>
  <c r="F132" i="7" s="1"/>
  <c r="E132" i="7"/>
  <c r="D133" i="7"/>
  <c r="E133" i="7"/>
  <c r="F133" i="7"/>
  <c r="D134" i="7"/>
  <c r="E134" i="7"/>
  <c r="F134" i="7"/>
  <c r="D135" i="7"/>
  <c r="F135" i="7" s="1"/>
  <c r="E135" i="7"/>
  <c r="D136" i="7"/>
  <c r="F136" i="7" s="1"/>
  <c r="E136" i="7"/>
  <c r="D137" i="7"/>
  <c r="E137" i="7"/>
  <c r="F137" i="7"/>
  <c r="D138" i="7"/>
  <c r="E138" i="7"/>
  <c r="F138" i="7"/>
  <c r="D139" i="7"/>
  <c r="F139" i="7" s="1"/>
  <c r="E139" i="7"/>
  <c r="D140" i="7"/>
  <c r="F140" i="7" s="1"/>
  <c r="E140" i="7"/>
  <c r="D141" i="7"/>
  <c r="E141" i="7"/>
  <c r="F141" i="7"/>
  <c r="D142" i="7"/>
  <c r="E142" i="7"/>
  <c r="F142" i="7"/>
  <c r="D143" i="7"/>
  <c r="F143" i="7" s="1"/>
  <c r="E143" i="7"/>
  <c r="D144" i="7"/>
  <c r="F144" i="7" s="1"/>
  <c r="E144" i="7"/>
  <c r="D145" i="7"/>
  <c r="E145" i="7"/>
  <c r="F145" i="7"/>
  <c r="D146" i="7"/>
  <c r="E146" i="7"/>
  <c r="F146" i="7"/>
  <c r="D147" i="7"/>
  <c r="F147" i="7" s="1"/>
  <c r="E147" i="7"/>
  <c r="D148" i="7"/>
  <c r="F148" i="7" s="1"/>
  <c r="E148" i="7"/>
  <c r="D149" i="7"/>
  <c r="E149" i="7"/>
  <c r="F149" i="7"/>
  <c r="D150" i="7"/>
  <c r="E150" i="7"/>
  <c r="F150" i="7"/>
  <c r="D151" i="7"/>
  <c r="F151" i="7" s="1"/>
  <c r="E151" i="7"/>
  <c r="D152" i="7"/>
  <c r="F152" i="7" s="1"/>
  <c r="E152" i="7"/>
  <c r="D153" i="7"/>
  <c r="E153" i="7"/>
  <c r="F153" i="7"/>
  <c r="D154" i="7"/>
  <c r="E154" i="7"/>
  <c r="F154" i="7"/>
  <c r="D155" i="7"/>
  <c r="F155" i="7" s="1"/>
  <c r="E155" i="7"/>
  <c r="D156" i="7"/>
  <c r="F156" i="7" s="1"/>
  <c r="E156" i="7"/>
  <c r="D157" i="7"/>
  <c r="E157" i="7"/>
  <c r="F157" i="7"/>
  <c r="D158" i="7"/>
  <c r="E158" i="7"/>
  <c r="F158" i="7"/>
  <c r="D159" i="7"/>
  <c r="F159" i="7" s="1"/>
  <c r="E159" i="7"/>
  <c r="D160" i="7"/>
  <c r="F160" i="7" s="1"/>
  <c r="E160" i="7"/>
  <c r="D161" i="7"/>
  <c r="E161" i="7"/>
  <c r="F161" i="7"/>
  <c r="D162" i="7"/>
  <c r="E162" i="7"/>
  <c r="F162" i="7"/>
  <c r="D163" i="7"/>
  <c r="F163" i="7" s="1"/>
  <c r="E163" i="7"/>
  <c r="D164" i="7"/>
  <c r="F164" i="7" s="1"/>
  <c r="E164" i="7"/>
  <c r="D165" i="7"/>
  <c r="E165" i="7"/>
  <c r="F165" i="7"/>
  <c r="D166" i="7"/>
  <c r="E166" i="7"/>
  <c r="F166" i="7"/>
  <c r="D167" i="7"/>
  <c r="F167" i="7" s="1"/>
  <c r="E167" i="7"/>
  <c r="D168" i="7"/>
  <c r="F168" i="7" s="1"/>
  <c r="E168" i="7"/>
  <c r="D169" i="7"/>
  <c r="E169" i="7"/>
  <c r="F169" i="7"/>
  <c r="D29" i="7"/>
  <c r="E29" i="7"/>
  <c r="D30" i="7"/>
  <c r="E30" i="7"/>
  <c r="D31" i="7"/>
  <c r="E31" i="7"/>
  <c r="F31" i="7" s="1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6" i="7"/>
  <c r="E6" i="7"/>
  <c r="F657" i="6"/>
  <c r="H657" i="6" s="1"/>
  <c r="G657" i="6"/>
  <c r="F658" i="6"/>
  <c r="H658" i="6" s="1"/>
  <c r="G658" i="6"/>
  <c r="F659" i="6"/>
  <c r="G659" i="6"/>
  <c r="H659" i="6"/>
  <c r="F660" i="6"/>
  <c r="G660" i="6"/>
  <c r="H660" i="6"/>
  <c r="F661" i="6"/>
  <c r="H661" i="6" s="1"/>
  <c r="G661" i="6"/>
  <c r="F662" i="6"/>
  <c r="H662" i="6" s="1"/>
  <c r="G662" i="6"/>
  <c r="F663" i="6"/>
  <c r="G663" i="6"/>
  <c r="H663" i="6"/>
  <c r="F664" i="6"/>
  <c r="G664" i="6"/>
  <c r="H664" i="6"/>
  <c r="F665" i="6"/>
  <c r="H665" i="6" s="1"/>
  <c r="G665" i="6"/>
  <c r="F666" i="6"/>
  <c r="H666" i="6" s="1"/>
  <c r="G666" i="6"/>
  <c r="F667" i="6"/>
  <c r="G667" i="6"/>
  <c r="H667" i="6"/>
  <c r="F668" i="6"/>
  <c r="G668" i="6"/>
  <c r="H668" i="6"/>
  <c r="F669" i="6"/>
  <c r="H669" i="6" s="1"/>
  <c r="G669" i="6"/>
  <c r="F670" i="6"/>
  <c r="H670" i="6" s="1"/>
  <c r="G670" i="6"/>
  <c r="F671" i="6"/>
  <c r="G671" i="6"/>
  <c r="H671" i="6"/>
  <c r="F672" i="6"/>
  <c r="G672" i="6"/>
  <c r="H672" i="6"/>
  <c r="F673" i="6"/>
  <c r="H673" i="6" s="1"/>
  <c r="G673" i="6"/>
  <c r="F674" i="6"/>
  <c r="H674" i="6" s="1"/>
  <c r="G674" i="6"/>
  <c r="F675" i="6"/>
  <c r="G675" i="6"/>
  <c r="H675" i="6"/>
  <c r="F676" i="6"/>
  <c r="G676" i="6"/>
  <c r="H676" i="6"/>
  <c r="F677" i="6"/>
  <c r="H677" i="6" s="1"/>
  <c r="G677" i="6"/>
  <c r="F678" i="6"/>
  <c r="H678" i="6" s="1"/>
  <c r="G678" i="6"/>
  <c r="F679" i="6"/>
  <c r="G679" i="6"/>
  <c r="H679" i="6"/>
  <c r="F680" i="6"/>
  <c r="G680" i="6"/>
  <c r="H680" i="6"/>
  <c r="F681" i="6"/>
  <c r="H681" i="6" s="1"/>
  <c r="G681" i="6"/>
  <c r="F682" i="6"/>
  <c r="H682" i="6" s="1"/>
  <c r="G682" i="6"/>
  <c r="F683" i="6"/>
  <c r="G683" i="6"/>
  <c r="H683" i="6"/>
  <c r="F684" i="6"/>
  <c r="G684" i="6"/>
  <c r="H684" i="6"/>
  <c r="F685" i="6"/>
  <c r="H685" i="6" s="1"/>
  <c r="G685" i="6"/>
  <c r="F686" i="6"/>
  <c r="H686" i="6" s="1"/>
  <c r="G686" i="6"/>
  <c r="F687" i="6"/>
  <c r="G687" i="6"/>
  <c r="H687" i="6"/>
  <c r="F688" i="6"/>
  <c r="G688" i="6"/>
  <c r="H688" i="6"/>
  <c r="F689" i="6"/>
  <c r="H689" i="6" s="1"/>
  <c r="G689" i="6"/>
  <c r="F690" i="6"/>
  <c r="H690" i="6" s="1"/>
  <c r="G690" i="6"/>
  <c r="F691" i="6"/>
  <c r="G691" i="6"/>
  <c r="H691" i="6"/>
  <c r="F692" i="6"/>
  <c r="G692" i="6"/>
  <c r="H692" i="6"/>
  <c r="F693" i="6"/>
  <c r="H693" i="6" s="1"/>
  <c r="G693" i="6"/>
  <c r="F694" i="6"/>
  <c r="H694" i="6" s="1"/>
  <c r="G694" i="6"/>
  <c r="F695" i="6"/>
  <c r="G695" i="6"/>
  <c r="H695" i="6"/>
  <c r="F696" i="6"/>
  <c r="G696" i="6"/>
  <c r="H696" i="6"/>
  <c r="F697" i="6"/>
  <c r="H697" i="6" s="1"/>
  <c r="G697" i="6"/>
  <c r="F698" i="6"/>
  <c r="H698" i="6" s="1"/>
  <c r="G698" i="6"/>
  <c r="F699" i="6"/>
  <c r="G699" i="6"/>
  <c r="H699" i="6"/>
  <c r="F700" i="6"/>
  <c r="G700" i="6"/>
  <c r="H700" i="6"/>
  <c r="F701" i="6"/>
  <c r="H701" i="6" s="1"/>
  <c r="G701" i="6"/>
  <c r="F702" i="6"/>
  <c r="H702" i="6" s="1"/>
  <c r="G702" i="6"/>
  <c r="F703" i="6"/>
  <c r="G703" i="6"/>
  <c r="H703" i="6"/>
  <c r="F704" i="6"/>
  <c r="G704" i="6"/>
  <c r="H704" i="6"/>
  <c r="F705" i="6"/>
  <c r="H705" i="6" s="1"/>
  <c r="G705" i="6"/>
  <c r="F706" i="6"/>
  <c r="H706" i="6" s="1"/>
  <c r="G706" i="6"/>
  <c r="F707" i="6"/>
  <c r="G707" i="6"/>
  <c r="H707" i="6"/>
  <c r="F708" i="6"/>
  <c r="G708" i="6"/>
  <c r="H708" i="6"/>
  <c r="F709" i="6"/>
  <c r="H709" i="6" s="1"/>
  <c r="G709" i="6"/>
  <c r="F710" i="6"/>
  <c r="H710" i="6" s="1"/>
  <c r="G710" i="6"/>
  <c r="F711" i="6"/>
  <c r="G711" i="6"/>
  <c r="H711" i="6"/>
  <c r="F712" i="6"/>
  <c r="G712" i="6"/>
  <c r="H712" i="6"/>
  <c r="F713" i="6"/>
  <c r="H713" i="6" s="1"/>
  <c r="G713" i="6"/>
  <c r="F714" i="6"/>
  <c r="H714" i="6" s="1"/>
  <c r="G714" i="6"/>
  <c r="F715" i="6"/>
  <c r="G715" i="6"/>
  <c r="H715" i="6"/>
  <c r="F716" i="6"/>
  <c r="G716" i="6"/>
  <c r="H716" i="6"/>
  <c r="F717" i="6"/>
  <c r="H717" i="6" s="1"/>
  <c r="G717" i="6"/>
  <c r="F718" i="6"/>
  <c r="H718" i="6" s="1"/>
  <c r="G718" i="6"/>
  <c r="F719" i="6"/>
  <c r="G719" i="6"/>
  <c r="H719" i="6"/>
  <c r="F720" i="6"/>
  <c r="G720" i="6"/>
  <c r="H720" i="6"/>
  <c r="F721" i="6"/>
  <c r="H721" i="6" s="1"/>
  <c r="G721" i="6"/>
  <c r="F722" i="6"/>
  <c r="H722" i="6" s="1"/>
  <c r="G722" i="6"/>
  <c r="F723" i="6"/>
  <c r="G723" i="6"/>
  <c r="H723" i="6"/>
  <c r="F724" i="6"/>
  <c r="G724" i="6"/>
  <c r="H724" i="6"/>
  <c r="F725" i="6"/>
  <c r="H725" i="6" s="1"/>
  <c r="G725" i="6"/>
  <c r="F726" i="6"/>
  <c r="H726" i="6" s="1"/>
  <c r="G726" i="6"/>
  <c r="F727" i="6"/>
  <c r="G727" i="6"/>
  <c r="H727" i="6"/>
  <c r="F728" i="6"/>
  <c r="G728" i="6"/>
  <c r="H728" i="6"/>
  <c r="F729" i="6"/>
  <c r="H729" i="6" s="1"/>
  <c r="G729" i="6"/>
  <c r="F730" i="6"/>
  <c r="H730" i="6" s="1"/>
  <c r="G730" i="6"/>
  <c r="F731" i="6"/>
  <c r="G731" i="6"/>
  <c r="H731" i="6"/>
  <c r="F732" i="6"/>
  <c r="G732" i="6"/>
  <c r="H732" i="6"/>
  <c r="F733" i="6"/>
  <c r="H733" i="6" s="1"/>
  <c r="G733" i="6"/>
  <c r="F734" i="6"/>
  <c r="H734" i="6" s="1"/>
  <c r="G734" i="6"/>
  <c r="F735" i="6"/>
  <c r="G735" i="6"/>
  <c r="H735" i="6"/>
  <c r="F736" i="6"/>
  <c r="G736" i="6"/>
  <c r="H736" i="6"/>
  <c r="F737" i="6"/>
  <c r="H737" i="6" s="1"/>
  <c r="G737" i="6"/>
  <c r="F738" i="6"/>
  <c r="H738" i="6" s="1"/>
  <c r="G738" i="6"/>
  <c r="F739" i="6"/>
  <c r="G739" i="6"/>
  <c r="H739" i="6"/>
  <c r="F740" i="6"/>
  <c r="G740" i="6"/>
  <c r="H740" i="6"/>
  <c r="F741" i="6"/>
  <c r="H741" i="6" s="1"/>
  <c r="G741" i="6"/>
  <c r="F742" i="6"/>
  <c r="H742" i="6" s="1"/>
  <c r="G742" i="6"/>
  <c r="F743" i="6"/>
  <c r="G743" i="6"/>
  <c r="H743" i="6"/>
  <c r="F744" i="6"/>
  <c r="G744" i="6"/>
  <c r="H744" i="6"/>
  <c r="F745" i="6"/>
  <c r="H745" i="6" s="1"/>
  <c r="G745" i="6"/>
  <c r="F746" i="6"/>
  <c r="H746" i="6" s="1"/>
  <c r="G746" i="6"/>
  <c r="F747" i="6"/>
  <c r="G747" i="6"/>
  <c r="H747" i="6"/>
  <c r="F748" i="6"/>
  <c r="G748" i="6"/>
  <c r="H748" i="6"/>
  <c r="F749" i="6"/>
  <c r="H749" i="6" s="1"/>
  <c r="G749" i="6"/>
  <c r="F750" i="6"/>
  <c r="H750" i="6" s="1"/>
  <c r="G750" i="6"/>
  <c r="F751" i="6"/>
  <c r="G751" i="6"/>
  <c r="H751" i="6"/>
  <c r="F752" i="6"/>
  <c r="G752" i="6"/>
  <c r="H752" i="6"/>
  <c r="F753" i="6"/>
  <c r="H753" i="6" s="1"/>
  <c r="G753" i="6"/>
  <c r="F754" i="6"/>
  <c r="H754" i="6" s="1"/>
  <c r="G754" i="6"/>
  <c r="F755" i="6"/>
  <c r="G755" i="6"/>
  <c r="H755" i="6"/>
  <c r="F756" i="6"/>
  <c r="G756" i="6"/>
  <c r="H756" i="6"/>
  <c r="F757" i="6"/>
  <c r="H757" i="6" s="1"/>
  <c r="G757" i="6"/>
  <c r="F758" i="6"/>
  <c r="H758" i="6" s="1"/>
  <c r="G758" i="6"/>
  <c r="F759" i="6"/>
  <c r="G759" i="6"/>
  <c r="H759" i="6"/>
  <c r="F760" i="6"/>
  <c r="G760" i="6"/>
  <c r="H760" i="6"/>
  <c r="F761" i="6"/>
  <c r="H761" i="6" s="1"/>
  <c r="G761" i="6"/>
  <c r="F762" i="6"/>
  <c r="H762" i="6" s="1"/>
  <c r="G762" i="6"/>
  <c r="F763" i="6"/>
  <c r="G763" i="6"/>
  <c r="H763" i="6"/>
  <c r="F764" i="6"/>
  <c r="G764" i="6"/>
  <c r="H764" i="6"/>
  <c r="F765" i="6"/>
  <c r="H765" i="6" s="1"/>
  <c r="G765" i="6"/>
  <c r="F766" i="6"/>
  <c r="H766" i="6" s="1"/>
  <c r="G766" i="6"/>
  <c r="F767" i="6"/>
  <c r="G767" i="6"/>
  <c r="H767" i="6"/>
  <c r="F768" i="6"/>
  <c r="G768" i="6"/>
  <c r="H768" i="6"/>
  <c r="F769" i="6"/>
  <c r="H769" i="6" s="1"/>
  <c r="G769" i="6"/>
  <c r="F770" i="6"/>
  <c r="H770" i="6" s="1"/>
  <c r="G770" i="6"/>
  <c r="F771" i="6"/>
  <c r="G771" i="6"/>
  <c r="H771" i="6"/>
  <c r="F772" i="6"/>
  <c r="G772" i="6"/>
  <c r="H772" i="6"/>
  <c r="F773" i="6"/>
  <c r="H773" i="6" s="1"/>
  <c r="G773" i="6"/>
  <c r="F774" i="6"/>
  <c r="H774" i="6" s="1"/>
  <c r="G774" i="6"/>
  <c r="F775" i="6"/>
  <c r="G775" i="6"/>
  <c r="H775" i="6"/>
  <c r="F776" i="6"/>
  <c r="G776" i="6"/>
  <c r="H776" i="6"/>
  <c r="F777" i="6"/>
  <c r="H777" i="6" s="1"/>
  <c r="G777" i="6"/>
  <c r="F778" i="6"/>
  <c r="H778" i="6" s="1"/>
  <c r="G778" i="6"/>
  <c r="F779" i="6"/>
  <c r="G779" i="6"/>
  <c r="H779" i="6"/>
  <c r="F780" i="6"/>
  <c r="G780" i="6"/>
  <c r="H780" i="6"/>
  <c r="F781" i="6"/>
  <c r="H781" i="6" s="1"/>
  <c r="G781" i="6"/>
  <c r="F782" i="6"/>
  <c r="H782" i="6" s="1"/>
  <c r="G782" i="6"/>
  <c r="F783" i="6"/>
  <c r="G783" i="6"/>
  <c r="H783" i="6"/>
  <c r="F784" i="6"/>
  <c r="G784" i="6"/>
  <c r="H784" i="6"/>
  <c r="F785" i="6"/>
  <c r="H785" i="6" s="1"/>
  <c r="G785" i="6"/>
  <c r="F786" i="6"/>
  <c r="H786" i="6" s="1"/>
  <c r="G786" i="6"/>
  <c r="F787" i="6"/>
  <c r="G787" i="6"/>
  <c r="H787" i="6"/>
  <c r="F788" i="6"/>
  <c r="G788" i="6"/>
  <c r="H788" i="6"/>
  <c r="F789" i="6"/>
  <c r="H789" i="6" s="1"/>
  <c r="G789" i="6"/>
  <c r="F790" i="6"/>
  <c r="H790" i="6" s="1"/>
  <c r="G790" i="6"/>
  <c r="F791" i="6"/>
  <c r="G791" i="6"/>
  <c r="H791" i="6"/>
  <c r="F792" i="6"/>
  <c r="G792" i="6"/>
  <c r="H792" i="6"/>
  <c r="F793" i="6"/>
  <c r="H793" i="6" s="1"/>
  <c r="G793" i="6"/>
  <c r="F794" i="6"/>
  <c r="H794" i="6" s="1"/>
  <c r="G794" i="6"/>
  <c r="F795" i="6"/>
  <c r="G795" i="6"/>
  <c r="H795" i="6"/>
  <c r="F796" i="6"/>
  <c r="G796" i="6"/>
  <c r="H796" i="6"/>
  <c r="F797" i="6"/>
  <c r="H797" i="6" s="1"/>
  <c r="G797" i="6"/>
  <c r="F798" i="6"/>
  <c r="H798" i="6" s="1"/>
  <c r="G798" i="6"/>
  <c r="F799" i="6"/>
  <c r="G799" i="6"/>
  <c r="H799" i="6"/>
  <c r="F800" i="6"/>
  <c r="G800" i="6"/>
  <c r="H800" i="6"/>
  <c r="F801" i="6"/>
  <c r="H801" i="6" s="1"/>
  <c r="G801" i="6"/>
  <c r="F802" i="6"/>
  <c r="H802" i="6" s="1"/>
  <c r="G802" i="6"/>
  <c r="F803" i="6"/>
  <c r="G803" i="6"/>
  <c r="H803" i="6"/>
  <c r="F804" i="6"/>
  <c r="G804" i="6"/>
  <c r="H804" i="6"/>
  <c r="F805" i="6"/>
  <c r="H805" i="6" s="1"/>
  <c r="G805" i="6"/>
  <c r="F806" i="6"/>
  <c r="H806" i="6" s="1"/>
  <c r="G806" i="6"/>
  <c r="F807" i="6"/>
  <c r="G807" i="6"/>
  <c r="H807" i="6"/>
  <c r="F808" i="6"/>
  <c r="G808" i="6"/>
  <c r="H808" i="6"/>
  <c r="F809" i="6"/>
  <c r="H809" i="6" s="1"/>
  <c r="G809" i="6"/>
  <c r="F810" i="6"/>
  <c r="H810" i="6" s="1"/>
  <c r="G810" i="6"/>
  <c r="F811" i="6"/>
  <c r="G811" i="6"/>
  <c r="H811" i="6"/>
  <c r="F812" i="6"/>
  <c r="G812" i="6"/>
  <c r="H812" i="6"/>
  <c r="F813" i="6"/>
  <c r="H813" i="6" s="1"/>
  <c r="G813" i="6"/>
  <c r="F814" i="6"/>
  <c r="H814" i="6" s="1"/>
  <c r="G814" i="6"/>
  <c r="F815" i="6"/>
  <c r="G815" i="6"/>
  <c r="H815" i="6"/>
  <c r="F816" i="6"/>
  <c r="G816" i="6"/>
  <c r="H816" i="6"/>
  <c r="F817" i="6"/>
  <c r="H817" i="6" s="1"/>
  <c r="G817" i="6"/>
  <c r="F818" i="6"/>
  <c r="H818" i="6" s="1"/>
  <c r="G818" i="6"/>
  <c r="F819" i="6"/>
  <c r="G819" i="6"/>
  <c r="H819" i="6"/>
  <c r="F820" i="6"/>
  <c r="G820" i="6"/>
  <c r="H820" i="6"/>
  <c r="F821" i="6"/>
  <c r="H821" i="6" s="1"/>
  <c r="G821" i="6"/>
  <c r="F822" i="6"/>
  <c r="H822" i="6" s="1"/>
  <c r="G822" i="6"/>
  <c r="F823" i="6"/>
  <c r="G823" i="6"/>
  <c r="H823" i="6"/>
  <c r="F824" i="6"/>
  <c r="G824" i="6"/>
  <c r="H824" i="6"/>
  <c r="F825" i="6"/>
  <c r="H825" i="6" s="1"/>
  <c r="G825" i="6"/>
  <c r="F826" i="6"/>
  <c r="H826" i="6" s="1"/>
  <c r="G826" i="6"/>
  <c r="F827" i="6"/>
  <c r="G827" i="6"/>
  <c r="H827" i="6"/>
  <c r="F828" i="6"/>
  <c r="G828" i="6"/>
  <c r="H828" i="6"/>
  <c r="F829" i="6"/>
  <c r="H829" i="6" s="1"/>
  <c r="G829" i="6"/>
  <c r="F830" i="6"/>
  <c r="H830" i="6" s="1"/>
  <c r="G830" i="6"/>
  <c r="F831" i="6"/>
  <c r="G831" i="6"/>
  <c r="H831" i="6"/>
  <c r="F832" i="6"/>
  <c r="G832" i="6"/>
  <c r="H832" i="6"/>
  <c r="F335" i="6"/>
  <c r="H335" i="6" s="1"/>
  <c r="G335" i="6"/>
  <c r="F336" i="6"/>
  <c r="H336" i="6" s="1"/>
  <c r="G336" i="6"/>
  <c r="F337" i="6"/>
  <c r="H337" i="6" s="1"/>
  <c r="G337" i="6"/>
  <c r="F338" i="6"/>
  <c r="G338" i="6"/>
  <c r="H338" i="6" s="1"/>
  <c r="F339" i="6"/>
  <c r="H339" i="6" s="1"/>
  <c r="G339" i="6"/>
  <c r="F340" i="6"/>
  <c r="H340" i="6" s="1"/>
  <c r="G340" i="6"/>
  <c r="F341" i="6"/>
  <c r="H341" i="6" s="1"/>
  <c r="G341" i="6"/>
  <c r="F342" i="6"/>
  <c r="G342" i="6"/>
  <c r="H342" i="6" s="1"/>
  <c r="F343" i="6"/>
  <c r="H343" i="6" s="1"/>
  <c r="G343" i="6"/>
  <c r="F344" i="6"/>
  <c r="H344" i="6" s="1"/>
  <c r="G344" i="6"/>
  <c r="F345" i="6"/>
  <c r="H345" i="6" s="1"/>
  <c r="G345" i="6"/>
  <c r="F346" i="6"/>
  <c r="G346" i="6"/>
  <c r="H346" i="6" s="1"/>
  <c r="F347" i="6"/>
  <c r="H347" i="6" s="1"/>
  <c r="G347" i="6"/>
  <c r="F348" i="6"/>
  <c r="H348" i="6" s="1"/>
  <c r="G348" i="6"/>
  <c r="F349" i="6"/>
  <c r="H349" i="6" s="1"/>
  <c r="G349" i="6"/>
  <c r="F350" i="6"/>
  <c r="G350" i="6"/>
  <c r="H350" i="6" s="1"/>
  <c r="F351" i="6"/>
  <c r="H351" i="6" s="1"/>
  <c r="G351" i="6"/>
  <c r="F352" i="6"/>
  <c r="H352" i="6" s="1"/>
  <c r="G352" i="6"/>
  <c r="F353" i="6"/>
  <c r="H353" i="6" s="1"/>
  <c r="G353" i="6"/>
  <c r="F354" i="6"/>
  <c r="H354" i="6" s="1"/>
  <c r="G354" i="6"/>
  <c r="F355" i="6"/>
  <c r="H355" i="6" s="1"/>
  <c r="G355" i="6"/>
  <c r="F356" i="6"/>
  <c r="H356" i="6" s="1"/>
  <c r="G356" i="6"/>
  <c r="F357" i="6"/>
  <c r="H357" i="6" s="1"/>
  <c r="G357" i="6"/>
  <c r="F358" i="6"/>
  <c r="H358" i="6" s="1"/>
  <c r="G358" i="6"/>
  <c r="F359" i="6"/>
  <c r="H359" i="6" s="1"/>
  <c r="G359" i="6"/>
  <c r="F360" i="6"/>
  <c r="H360" i="6" s="1"/>
  <c r="G360" i="6"/>
  <c r="F361" i="6"/>
  <c r="H361" i="6" s="1"/>
  <c r="G361" i="6"/>
  <c r="F362" i="6"/>
  <c r="H362" i="6" s="1"/>
  <c r="G362" i="6"/>
  <c r="F363" i="6"/>
  <c r="H363" i="6" s="1"/>
  <c r="G363" i="6"/>
  <c r="F364" i="6"/>
  <c r="H364" i="6" s="1"/>
  <c r="G364" i="6"/>
  <c r="F365" i="6"/>
  <c r="H365" i="6" s="1"/>
  <c r="G365" i="6"/>
  <c r="F366" i="6"/>
  <c r="H366" i="6" s="1"/>
  <c r="G366" i="6"/>
  <c r="F367" i="6"/>
  <c r="H367" i="6" s="1"/>
  <c r="G367" i="6"/>
  <c r="F368" i="6"/>
  <c r="H368" i="6" s="1"/>
  <c r="G368" i="6"/>
  <c r="F369" i="6"/>
  <c r="H369" i="6" s="1"/>
  <c r="G369" i="6"/>
  <c r="F370" i="6"/>
  <c r="H370" i="6" s="1"/>
  <c r="G370" i="6"/>
  <c r="F371" i="6"/>
  <c r="H371" i="6" s="1"/>
  <c r="G371" i="6"/>
  <c r="F372" i="6"/>
  <c r="H372" i="6" s="1"/>
  <c r="G372" i="6"/>
  <c r="F373" i="6"/>
  <c r="H373" i="6" s="1"/>
  <c r="G373" i="6"/>
  <c r="F374" i="6"/>
  <c r="H374" i="6" s="1"/>
  <c r="G374" i="6"/>
  <c r="F375" i="6"/>
  <c r="H375" i="6" s="1"/>
  <c r="G375" i="6"/>
  <c r="F376" i="6"/>
  <c r="H376" i="6" s="1"/>
  <c r="G376" i="6"/>
  <c r="F377" i="6"/>
  <c r="H377" i="6" s="1"/>
  <c r="G377" i="6"/>
  <c r="F378" i="6"/>
  <c r="H378" i="6" s="1"/>
  <c r="G378" i="6"/>
  <c r="F379" i="6"/>
  <c r="H379" i="6" s="1"/>
  <c r="G379" i="6"/>
  <c r="F380" i="6"/>
  <c r="H380" i="6" s="1"/>
  <c r="G380" i="6"/>
  <c r="F381" i="6"/>
  <c r="H381" i="6" s="1"/>
  <c r="G381" i="6"/>
  <c r="F382" i="6"/>
  <c r="H382" i="6" s="1"/>
  <c r="G382" i="6"/>
  <c r="F383" i="6"/>
  <c r="H383" i="6" s="1"/>
  <c r="G383" i="6"/>
  <c r="F384" i="6"/>
  <c r="H384" i="6" s="1"/>
  <c r="G384" i="6"/>
  <c r="F385" i="6"/>
  <c r="H385" i="6" s="1"/>
  <c r="G385" i="6"/>
  <c r="F386" i="6"/>
  <c r="H386" i="6" s="1"/>
  <c r="G386" i="6"/>
  <c r="F387" i="6"/>
  <c r="H387" i="6" s="1"/>
  <c r="G387" i="6"/>
  <c r="F388" i="6"/>
  <c r="H388" i="6" s="1"/>
  <c r="G388" i="6"/>
  <c r="F389" i="6"/>
  <c r="H389" i="6" s="1"/>
  <c r="G389" i="6"/>
  <c r="F390" i="6"/>
  <c r="H390" i="6" s="1"/>
  <c r="G390" i="6"/>
  <c r="F391" i="6"/>
  <c r="H391" i="6" s="1"/>
  <c r="G391" i="6"/>
  <c r="F392" i="6"/>
  <c r="H392" i="6" s="1"/>
  <c r="G392" i="6"/>
  <c r="F393" i="6"/>
  <c r="H393" i="6" s="1"/>
  <c r="G393" i="6"/>
  <c r="F394" i="6"/>
  <c r="H394" i="6" s="1"/>
  <c r="G394" i="6"/>
  <c r="F395" i="6"/>
  <c r="H395" i="6" s="1"/>
  <c r="G395" i="6"/>
  <c r="F396" i="6"/>
  <c r="H396" i="6" s="1"/>
  <c r="G396" i="6"/>
  <c r="F397" i="6"/>
  <c r="H397" i="6" s="1"/>
  <c r="G397" i="6"/>
  <c r="F398" i="6"/>
  <c r="H398" i="6" s="1"/>
  <c r="G398" i="6"/>
  <c r="F399" i="6"/>
  <c r="H399" i="6" s="1"/>
  <c r="G399" i="6"/>
  <c r="F400" i="6"/>
  <c r="H400" i="6" s="1"/>
  <c r="G400" i="6"/>
  <c r="F401" i="6"/>
  <c r="H401" i="6" s="1"/>
  <c r="G401" i="6"/>
  <c r="F402" i="6"/>
  <c r="H402" i="6" s="1"/>
  <c r="G402" i="6"/>
  <c r="F403" i="6"/>
  <c r="H403" i="6" s="1"/>
  <c r="G403" i="6"/>
  <c r="F404" i="6"/>
  <c r="H404" i="6" s="1"/>
  <c r="G404" i="6"/>
  <c r="F405" i="6"/>
  <c r="H405" i="6" s="1"/>
  <c r="G405" i="6"/>
  <c r="F406" i="6"/>
  <c r="H406" i="6" s="1"/>
  <c r="G406" i="6"/>
  <c r="F407" i="6"/>
  <c r="H407" i="6" s="1"/>
  <c r="G407" i="6"/>
  <c r="F408" i="6"/>
  <c r="H408" i="6" s="1"/>
  <c r="G408" i="6"/>
  <c r="F409" i="6"/>
  <c r="H409" i="6" s="1"/>
  <c r="G409" i="6"/>
  <c r="F410" i="6"/>
  <c r="H410" i="6" s="1"/>
  <c r="G410" i="6"/>
  <c r="F411" i="6"/>
  <c r="H411" i="6" s="1"/>
  <c r="G411" i="6"/>
  <c r="F412" i="6"/>
  <c r="H412" i="6" s="1"/>
  <c r="G412" i="6"/>
  <c r="F413" i="6"/>
  <c r="H413" i="6" s="1"/>
  <c r="G413" i="6"/>
  <c r="F414" i="6"/>
  <c r="H414" i="6" s="1"/>
  <c r="G414" i="6"/>
  <c r="F415" i="6"/>
  <c r="H415" i="6" s="1"/>
  <c r="G415" i="6"/>
  <c r="F416" i="6"/>
  <c r="H416" i="6" s="1"/>
  <c r="G416" i="6"/>
  <c r="F417" i="6"/>
  <c r="H417" i="6" s="1"/>
  <c r="G417" i="6"/>
  <c r="F418" i="6"/>
  <c r="H418" i="6" s="1"/>
  <c r="G418" i="6"/>
  <c r="F419" i="6"/>
  <c r="H419" i="6" s="1"/>
  <c r="G419" i="6"/>
  <c r="F420" i="6"/>
  <c r="H420" i="6" s="1"/>
  <c r="G420" i="6"/>
  <c r="F421" i="6"/>
  <c r="H421" i="6" s="1"/>
  <c r="G421" i="6"/>
  <c r="F422" i="6"/>
  <c r="H422" i="6" s="1"/>
  <c r="G422" i="6"/>
  <c r="F423" i="6"/>
  <c r="H423" i="6" s="1"/>
  <c r="G423" i="6"/>
  <c r="F424" i="6"/>
  <c r="H424" i="6" s="1"/>
  <c r="G424" i="6"/>
  <c r="F425" i="6"/>
  <c r="H425" i="6" s="1"/>
  <c r="G425" i="6"/>
  <c r="F426" i="6"/>
  <c r="H426" i="6" s="1"/>
  <c r="G426" i="6"/>
  <c r="F427" i="6"/>
  <c r="H427" i="6" s="1"/>
  <c r="G427" i="6"/>
  <c r="F428" i="6"/>
  <c r="H428" i="6" s="1"/>
  <c r="G428" i="6"/>
  <c r="F429" i="6"/>
  <c r="H429" i="6" s="1"/>
  <c r="G429" i="6"/>
  <c r="F430" i="6"/>
  <c r="H430" i="6" s="1"/>
  <c r="G430" i="6"/>
  <c r="F431" i="6"/>
  <c r="H431" i="6" s="1"/>
  <c r="G431" i="6"/>
  <c r="F432" i="6"/>
  <c r="H432" i="6" s="1"/>
  <c r="G432" i="6"/>
  <c r="F433" i="6"/>
  <c r="H433" i="6" s="1"/>
  <c r="G433" i="6"/>
  <c r="F434" i="6"/>
  <c r="H434" i="6" s="1"/>
  <c r="G434" i="6"/>
  <c r="F435" i="6"/>
  <c r="H435" i="6" s="1"/>
  <c r="G435" i="6"/>
  <c r="F436" i="6"/>
  <c r="H436" i="6" s="1"/>
  <c r="G436" i="6"/>
  <c r="F437" i="6"/>
  <c r="H437" i="6" s="1"/>
  <c r="G437" i="6"/>
  <c r="F438" i="6"/>
  <c r="H438" i="6" s="1"/>
  <c r="G438" i="6"/>
  <c r="F439" i="6"/>
  <c r="H439" i="6" s="1"/>
  <c r="G439" i="6"/>
  <c r="F440" i="6"/>
  <c r="H440" i="6" s="1"/>
  <c r="G440" i="6"/>
  <c r="F441" i="6"/>
  <c r="H441" i="6" s="1"/>
  <c r="G441" i="6"/>
  <c r="F442" i="6"/>
  <c r="H442" i="6" s="1"/>
  <c r="G442" i="6"/>
  <c r="F443" i="6"/>
  <c r="H443" i="6" s="1"/>
  <c r="G443" i="6"/>
  <c r="F444" i="6"/>
  <c r="H444" i="6" s="1"/>
  <c r="G444" i="6"/>
  <c r="F445" i="6"/>
  <c r="H445" i="6" s="1"/>
  <c r="G445" i="6"/>
  <c r="F446" i="6"/>
  <c r="H446" i="6" s="1"/>
  <c r="G446" i="6"/>
  <c r="F447" i="6"/>
  <c r="H447" i="6" s="1"/>
  <c r="G447" i="6"/>
  <c r="F448" i="6"/>
  <c r="H448" i="6" s="1"/>
  <c r="G448" i="6"/>
  <c r="F449" i="6"/>
  <c r="H449" i="6" s="1"/>
  <c r="G449" i="6"/>
  <c r="F450" i="6"/>
  <c r="H450" i="6" s="1"/>
  <c r="G450" i="6"/>
  <c r="F451" i="6"/>
  <c r="H451" i="6" s="1"/>
  <c r="G451" i="6"/>
  <c r="F452" i="6"/>
  <c r="H452" i="6" s="1"/>
  <c r="G452" i="6"/>
  <c r="F453" i="6"/>
  <c r="H453" i="6" s="1"/>
  <c r="G453" i="6"/>
  <c r="F454" i="6"/>
  <c r="H454" i="6" s="1"/>
  <c r="G454" i="6"/>
  <c r="F455" i="6"/>
  <c r="H455" i="6" s="1"/>
  <c r="G455" i="6"/>
  <c r="F456" i="6"/>
  <c r="H456" i="6" s="1"/>
  <c r="G456" i="6"/>
  <c r="F457" i="6"/>
  <c r="H457" i="6" s="1"/>
  <c r="G457" i="6"/>
  <c r="F458" i="6"/>
  <c r="H458" i="6" s="1"/>
  <c r="G458" i="6"/>
  <c r="F459" i="6"/>
  <c r="H459" i="6" s="1"/>
  <c r="G459" i="6"/>
  <c r="F460" i="6"/>
  <c r="H460" i="6" s="1"/>
  <c r="G460" i="6"/>
  <c r="F461" i="6"/>
  <c r="H461" i="6" s="1"/>
  <c r="G461" i="6"/>
  <c r="F462" i="6"/>
  <c r="H462" i="6" s="1"/>
  <c r="G462" i="6"/>
  <c r="F463" i="6"/>
  <c r="H463" i="6" s="1"/>
  <c r="G463" i="6"/>
  <c r="F464" i="6"/>
  <c r="H464" i="6" s="1"/>
  <c r="G464" i="6"/>
  <c r="F465" i="6"/>
  <c r="H465" i="6" s="1"/>
  <c r="G465" i="6"/>
  <c r="F466" i="6"/>
  <c r="H466" i="6" s="1"/>
  <c r="G466" i="6"/>
  <c r="F467" i="6"/>
  <c r="H467" i="6" s="1"/>
  <c r="G467" i="6"/>
  <c r="F468" i="6"/>
  <c r="H468" i="6" s="1"/>
  <c r="G468" i="6"/>
  <c r="F469" i="6"/>
  <c r="H469" i="6" s="1"/>
  <c r="G469" i="6"/>
  <c r="F470" i="6"/>
  <c r="H470" i="6" s="1"/>
  <c r="G470" i="6"/>
  <c r="F471" i="6"/>
  <c r="H471" i="6" s="1"/>
  <c r="G471" i="6"/>
  <c r="F472" i="6"/>
  <c r="H472" i="6" s="1"/>
  <c r="G472" i="6"/>
  <c r="F473" i="6"/>
  <c r="H473" i="6" s="1"/>
  <c r="G473" i="6"/>
  <c r="F474" i="6"/>
  <c r="H474" i="6" s="1"/>
  <c r="G474" i="6"/>
  <c r="F475" i="6"/>
  <c r="H475" i="6" s="1"/>
  <c r="G475" i="6"/>
  <c r="F476" i="6"/>
  <c r="H476" i="6" s="1"/>
  <c r="G476" i="6"/>
  <c r="F477" i="6"/>
  <c r="H477" i="6" s="1"/>
  <c r="G477" i="6"/>
  <c r="F478" i="6"/>
  <c r="H478" i="6" s="1"/>
  <c r="G478" i="6"/>
  <c r="F479" i="6"/>
  <c r="H479" i="6" s="1"/>
  <c r="G479" i="6"/>
  <c r="F480" i="6"/>
  <c r="H480" i="6" s="1"/>
  <c r="G480" i="6"/>
  <c r="F481" i="6"/>
  <c r="H481" i="6" s="1"/>
  <c r="G481" i="6"/>
  <c r="F482" i="6"/>
  <c r="H482" i="6" s="1"/>
  <c r="G482" i="6"/>
  <c r="F484" i="6"/>
  <c r="H484" i="6" s="1"/>
  <c r="G484" i="6"/>
  <c r="F485" i="6"/>
  <c r="H485" i="6" s="1"/>
  <c r="G485" i="6"/>
  <c r="F486" i="6"/>
  <c r="H486" i="6" s="1"/>
  <c r="G486" i="6"/>
  <c r="F487" i="6"/>
  <c r="H487" i="6" s="1"/>
  <c r="G487" i="6"/>
  <c r="F488" i="6"/>
  <c r="H488" i="6" s="1"/>
  <c r="G488" i="6"/>
  <c r="F489" i="6"/>
  <c r="H489" i="6" s="1"/>
  <c r="G489" i="6"/>
  <c r="F490" i="6"/>
  <c r="H490" i="6" s="1"/>
  <c r="G490" i="6"/>
  <c r="F491" i="6"/>
  <c r="H491" i="6" s="1"/>
  <c r="G491" i="6"/>
  <c r="F492" i="6"/>
  <c r="H492" i="6" s="1"/>
  <c r="G492" i="6"/>
  <c r="F493" i="6"/>
  <c r="H493" i="6" s="1"/>
  <c r="G493" i="6"/>
  <c r="F494" i="6"/>
  <c r="H494" i="6" s="1"/>
  <c r="G494" i="6"/>
  <c r="F495" i="6"/>
  <c r="H495" i="6" s="1"/>
  <c r="G495" i="6"/>
  <c r="F496" i="6"/>
  <c r="G496" i="6"/>
  <c r="F497" i="6"/>
  <c r="H497" i="6" s="1"/>
  <c r="G497" i="6"/>
  <c r="F498" i="6"/>
  <c r="H498" i="6" s="1"/>
  <c r="G498" i="6"/>
  <c r="F499" i="6"/>
  <c r="H499" i="6" s="1"/>
  <c r="G499" i="6"/>
  <c r="F500" i="6"/>
  <c r="H500" i="6" s="1"/>
  <c r="G500" i="6"/>
  <c r="F501" i="6"/>
  <c r="H501" i="6" s="1"/>
  <c r="G501" i="6"/>
  <c r="F502" i="6"/>
  <c r="H502" i="6" s="1"/>
  <c r="G502" i="6"/>
  <c r="F503" i="6"/>
  <c r="H503" i="6" s="1"/>
  <c r="G503" i="6"/>
  <c r="F504" i="6"/>
  <c r="H504" i="6" s="1"/>
  <c r="G504" i="6"/>
  <c r="F505" i="6"/>
  <c r="H505" i="6" s="1"/>
  <c r="G505" i="6"/>
  <c r="F506" i="6"/>
  <c r="H506" i="6" s="1"/>
  <c r="G506" i="6"/>
  <c r="F507" i="6"/>
  <c r="H507" i="6" s="1"/>
  <c r="G507" i="6"/>
  <c r="F508" i="6"/>
  <c r="G508" i="6"/>
  <c r="F509" i="6"/>
  <c r="H509" i="6" s="1"/>
  <c r="G509" i="6"/>
  <c r="F510" i="6"/>
  <c r="H510" i="6" s="1"/>
  <c r="G510" i="6"/>
  <c r="F511" i="6"/>
  <c r="H511" i="6" s="1"/>
  <c r="G511" i="6"/>
  <c r="F512" i="6"/>
  <c r="H512" i="6" s="1"/>
  <c r="G512" i="6"/>
  <c r="F513" i="6"/>
  <c r="H513" i="6" s="1"/>
  <c r="G513" i="6"/>
  <c r="F514" i="6"/>
  <c r="G514" i="6"/>
  <c r="F515" i="6"/>
  <c r="H515" i="6" s="1"/>
  <c r="G515" i="6"/>
  <c r="F516" i="6"/>
  <c r="H516" i="6" s="1"/>
  <c r="G516" i="6"/>
  <c r="F517" i="6"/>
  <c r="H517" i="6" s="1"/>
  <c r="G517" i="6"/>
  <c r="F518" i="6"/>
  <c r="H518" i="6" s="1"/>
  <c r="G518" i="6"/>
  <c r="F519" i="6"/>
  <c r="H519" i="6" s="1"/>
  <c r="G519" i="6"/>
  <c r="F520" i="6"/>
  <c r="G520" i="6"/>
  <c r="F521" i="6"/>
  <c r="H521" i="6" s="1"/>
  <c r="G521" i="6"/>
  <c r="F522" i="6"/>
  <c r="H522" i="6" s="1"/>
  <c r="G522" i="6"/>
  <c r="F523" i="6"/>
  <c r="H523" i="6" s="1"/>
  <c r="G523" i="6"/>
  <c r="F524" i="6"/>
  <c r="H524" i="6" s="1"/>
  <c r="G524" i="6"/>
  <c r="F525" i="6"/>
  <c r="H525" i="6" s="1"/>
  <c r="G525" i="6"/>
  <c r="F526" i="6"/>
  <c r="G526" i="6"/>
  <c r="F527" i="6"/>
  <c r="H527" i="6" s="1"/>
  <c r="G527" i="6"/>
  <c r="F528" i="6"/>
  <c r="H528" i="6" s="1"/>
  <c r="G528" i="6"/>
  <c r="F529" i="6"/>
  <c r="H529" i="6" s="1"/>
  <c r="G529" i="6"/>
  <c r="F530" i="6"/>
  <c r="H530" i="6" s="1"/>
  <c r="G530" i="6"/>
  <c r="F531" i="6"/>
  <c r="H531" i="6" s="1"/>
  <c r="G531" i="6"/>
  <c r="F532" i="6"/>
  <c r="G532" i="6"/>
  <c r="F533" i="6"/>
  <c r="H533" i="6" s="1"/>
  <c r="G533" i="6"/>
  <c r="F534" i="6"/>
  <c r="H534" i="6" s="1"/>
  <c r="G534" i="6"/>
  <c r="F535" i="6"/>
  <c r="H535" i="6" s="1"/>
  <c r="G535" i="6"/>
  <c r="F536" i="6"/>
  <c r="H536" i="6" s="1"/>
  <c r="G536" i="6"/>
  <c r="F537" i="6"/>
  <c r="H537" i="6" s="1"/>
  <c r="G537" i="6"/>
  <c r="F538" i="6"/>
  <c r="G538" i="6"/>
  <c r="F539" i="6"/>
  <c r="H539" i="6" s="1"/>
  <c r="G539" i="6"/>
  <c r="F540" i="6"/>
  <c r="H540" i="6" s="1"/>
  <c r="G540" i="6"/>
  <c r="F541" i="6"/>
  <c r="H541" i="6" s="1"/>
  <c r="G541" i="6"/>
  <c r="F542" i="6"/>
  <c r="H542" i="6" s="1"/>
  <c r="G542" i="6"/>
  <c r="F543" i="6"/>
  <c r="H543" i="6" s="1"/>
  <c r="G543" i="6"/>
  <c r="F544" i="6"/>
  <c r="G544" i="6"/>
  <c r="F545" i="6"/>
  <c r="H545" i="6" s="1"/>
  <c r="G545" i="6"/>
  <c r="F546" i="6"/>
  <c r="H546" i="6" s="1"/>
  <c r="G546" i="6"/>
  <c r="F547" i="6"/>
  <c r="H547" i="6" s="1"/>
  <c r="G547" i="6"/>
  <c r="F548" i="6"/>
  <c r="H548" i="6" s="1"/>
  <c r="G548" i="6"/>
  <c r="F549" i="6"/>
  <c r="H549" i="6" s="1"/>
  <c r="G549" i="6"/>
  <c r="F550" i="6"/>
  <c r="G550" i="6"/>
  <c r="F551" i="6"/>
  <c r="H551" i="6" s="1"/>
  <c r="G551" i="6"/>
  <c r="F552" i="6"/>
  <c r="H552" i="6" s="1"/>
  <c r="G552" i="6"/>
  <c r="F553" i="6"/>
  <c r="H553" i="6" s="1"/>
  <c r="G553" i="6"/>
  <c r="F554" i="6"/>
  <c r="H554" i="6" s="1"/>
  <c r="G554" i="6"/>
  <c r="F555" i="6"/>
  <c r="H555" i="6" s="1"/>
  <c r="G555" i="6"/>
  <c r="F556" i="6"/>
  <c r="G556" i="6"/>
  <c r="F557" i="6"/>
  <c r="H557" i="6" s="1"/>
  <c r="G557" i="6"/>
  <c r="F558" i="6"/>
  <c r="H558" i="6" s="1"/>
  <c r="G558" i="6"/>
  <c r="F559" i="6"/>
  <c r="H559" i="6" s="1"/>
  <c r="G559" i="6"/>
  <c r="F560" i="6"/>
  <c r="H560" i="6" s="1"/>
  <c r="G560" i="6"/>
  <c r="F561" i="6"/>
  <c r="H561" i="6" s="1"/>
  <c r="G561" i="6"/>
  <c r="F562" i="6"/>
  <c r="G562" i="6"/>
  <c r="F563" i="6"/>
  <c r="H563" i="6" s="1"/>
  <c r="G563" i="6"/>
  <c r="F564" i="6"/>
  <c r="H564" i="6" s="1"/>
  <c r="G564" i="6"/>
  <c r="F565" i="6"/>
  <c r="H565" i="6" s="1"/>
  <c r="G565" i="6"/>
  <c r="F566" i="6"/>
  <c r="H566" i="6" s="1"/>
  <c r="G566" i="6"/>
  <c r="F567" i="6"/>
  <c r="H567" i="6" s="1"/>
  <c r="G567" i="6"/>
  <c r="F568" i="6"/>
  <c r="G568" i="6"/>
  <c r="F569" i="6"/>
  <c r="H569" i="6" s="1"/>
  <c r="G569" i="6"/>
  <c r="F570" i="6"/>
  <c r="H570" i="6" s="1"/>
  <c r="G570" i="6"/>
  <c r="F571" i="6"/>
  <c r="H571" i="6" s="1"/>
  <c r="G571" i="6"/>
  <c r="F572" i="6"/>
  <c r="H572" i="6" s="1"/>
  <c r="G572" i="6"/>
  <c r="F573" i="6"/>
  <c r="H573" i="6" s="1"/>
  <c r="G573" i="6"/>
  <c r="F574" i="6"/>
  <c r="G574" i="6"/>
  <c r="F575" i="6"/>
  <c r="H575" i="6" s="1"/>
  <c r="G575" i="6"/>
  <c r="F576" i="6"/>
  <c r="H576" i="6" s="1"/>
  <c r="G576" i="6"/>
  <c r="F577" i="6"/>
  <c r="H577" i="6" s="1"/>
  <c r="G577" i="6"/>
  <c r="F578" i="6"/>
  <c r="H578" i="6" s="1"/>
  <c r="G578" i="6"/>
  <c r="F579" i="6"/>
  <c r="H579" i="6" s="1"/>
  <c r="G579" i="6"/>
  <c r="F580" i="6"/>
  <c r="G580" i="6"/>
  <c r="F581" i="6"/>
  <c r="H581" i="6" s="1"/>
  <c r="G581" i="6"/>
  <c r="F582" i="6"/>
  <c r="H582" i="6" s="1"/>
  <c r="G582" i="6"/>
  <c r="F583" i="6"/>
  <c r="H583" i="6" s="1"/>
  <c r="G583" i="6"/>
  <c r="F584" i="6"/>
  <c r="H584" i="6" s="1"/>
  <c r="G584" i="6"/>
  <c r="F585" i="6"/>
  <c r="H585" i="6" s="1"/>
  <c r="G585" i="6"/>
  <c r="F586" i="6"/>
  <c r="G586" i="6"/>
  <c r="F587" i="6"/>
  <c r="H587" i="6" s="1"/>
  <c r="G587" i="6"/>
  <c r="F588" i="6"/>
  <c r="H588" i="6" s="1"/>
  <c r="G588" i="6"/>
  <c r="F589" i="6"/>
  <c r="H589" i="6" s="1"/>
  <c r="G589" i="6"/>
  <c r="F590" i="6"/>
  <c r="H590" i="6" s="1"/>
  <c r="G590" i="6"/>
  <c r="F591" i="6"/>
  <c r="H591" i="6" s="1"/>
  <c r="G591" i="6"/>
  <c r="F592" i="6"/>
  <c r="G592" i="6"/>
  <c r="F593" i="6"/>
  <c r="H593" i="6" s="1"/>
  <c r="G593" i="6"/>
  <c r="F594" i="6"/>
  <c r="H594" i="6" s="1"/>
  <c r="G594" i="6"/>
  <c r="F595" i="6"/>
  <c r="H595" i="6" s="1"/>
  <c r="G595" i="6"/>
  <c r="F596" i="6"/>
  <c r="H596" i="6" s="1"/>
  <c r="G596" i="6"/>
  <c r="F597" i="6"/>
  <c r="H597" i="6" s="1"/>
  <c r="G597" i="6"/>
  <c r="F598" i="6"/>
  <c r="G598" i="6"/>
  <c r="F599" i="6"/>
  <c r="H599" i="6" s="1"/>
  <c r="G599" i="6"/>
  <c r="F600" i="6"/>
  <c r="H600" i="6" s="1"/>
  <c r="G600" i="6"/>
  <c r="F601" i="6"/>
  <c r="H601" i="6" s="1"/>
  <c r="G601" i="6"/>
  <c r="F602" i="6"/>
  <c r="H602" i="6" s="1"/>
  <c r="G602" i="6"/>
  <c r="F603" i="6"/>
  <c r="H603" i="6" s="1"/>
  <c r="G603" i="6"/>
  <c r="F604" i="6"/>
  <c r="G604" i="6"/>
  <c r="F605" i="6"/>
  <c r="H605" i="6" s="1"/>
  <c r="G605" i="6"/>
  <c r="F606" i="6"/>
  <c r="H606" i="6" s="1"/>
  <c r="G606" i="6"/>
  <c r="F607" i="6"/>
  <c r="H607" i="6" s="1"/>
  <c r="G607" i="6"/>
  <c r="F608" i="6"/>
  <c r="H608" i="6" s="1"/>
  <c r="G608" i="6"/>
  <c r="F609" i="6"/>
  <c r="H609" i="6" s="1"/>
  <c r="G609" i="6"/>
  <c r="F610" i="6"/>
  <c r="G610" i="6"/>
  <c r="F611" i="6"/>
  <c r="H611" i="6" s="1"/>
  <c r="G611" i="6"/>
  <c r="F612" i="6"/>
  <c r="H612" i="6" s="1"/>
  <c r="G612" i="6"/>
  <c r="F613" i="6"/>
  <c r="H613" i="6" s="1"/>
  <c r="G613" i="6"/>
  <c r="F614" i="6"/>
  <c r="H614" i="6" s="1"/>
  <c r="G614" i="6"/>
  <c r="F615" i="6"/>
  <c r="H615" i="6" s="1"/>
  <c r="G615" i="6"/>
  <c r="F616" i="6"/>
  <c r="G616" i="6"/>
  <c r="F617" i="6"/>
  <c r="H617" i="6" s="1"/>
  <c r="G617" i="6"/>
  <c r="F618" i="6"/>
  <c r="H618" i="6" s="1"/>
  <c r="G618" i="6"/>
  <c r="F619" i="6"/>
  <c r="H619" i="6" s="1"/>
  <c r="G619" i="6"/>
  <c r="F620" i="6"/>
  <c r="H620" i="6" s="1"/>
  <c r="G620" i="6"/>
  <c r="F621" i="6"/>
  <c r="H621" i="6" s="1"/>
  <c r="G621" i="6"/>
  <c r="F622" i="6"/>
  <c r="G622" i="6"/>
  <c r="F623" i="6"/>
  <c r="H623" i="6" s="1"/>
  <c r="G623" i="6"/>
  <c r="F624" i="6"/>
  <c r="H624" i="6" s="1"/>
  <c r="G624" i="6"/>
  <c r="F625" i="6"/>
  <c r="H625" i="6" s="1"/>
  <c r="G625" i="6"/>
  <c r="F626" i="6"/>
  <c r="H626" i="6" s="1"/>
  <c r="G626" i="6"/>
  <c r="F627" i="6"/>
  <c r="H627" i="6" s="1"/>
  <c r="G627" i="6"/>
  <c r="F628" i="6"/>
  <c r="G628" i="6"/>
  <c r="F629" i="6"/>
  <c r="H629" i="6" s="1"/>
  <c r="G629" i="6"/>
  <c r="F630" i="6"/>
  <c r="H630" i="6" s="1"/>
  <c r="G630" i="6"/>
  <c r="F631" i="6"/>
  <c r="H631" i="6" s="1"/>
  <c r="G631" i="6"/>
  <c r="F632" i="6"/>
  <c r="G632" i="6"/>
  <c r="H632" i="6"/>
  <c r="F633" i="6"/>
  <c r="G633" i="6"/>
  <c r="F634" i="6"/>
  <c r="H634" i="6" s="1"/>
  <c r="G634" i="6"/>
  <c r="F635" i="6"/>
  <c r="G635" i="6"/>
  <c r="F636" i="6"/>
  <c r="G636" i="6"/>
  <c r="H636" i="6" s="1"/>
  <c r="F637" i="6"/>
  <c r="H637" i="6" s="1"/>
  <c r="G637" i="6"/>
  <c r="F638" i="6"/>
  <c r="H638" i="6" s="1"/>
  <c r="G638" i="6"/>
  <c r="F639" i="6"/>
  <c r="G639" i="6"/>
  <c r="F640" i="6"/>
  <c r="H640" i="6" s="1"/>
  <c r="G640" i="6"/>
  <c r="F641" i="6"/>
  <c r="G641" i="6"/>
  <c r="F642" i="6"/>
  <c r="G642" i="6"/>
  <c r="F643" i="6"/>
  <c r="G643" i="6"/>
  <c r="F644" i="6"/>
  <c r="H644" i="6" s="1"/>
  <c r="G644" i="6"/>
  <c r="F645" i="6"/>
  <c r="G645" i="6"/>
  <c r="F646" i="6"/>
  <c r="G646" i="6"/>
  <c r="F647" i="6"/>
  <c r="H647" i="6" s="1"/>
  <c r="G647" i="6"/>
  <c r="F648" i="6"/>
  <c r="H648" i="6" s="1"/>
  <c r="G648" i="6"/>
  <c r="F649" i="6"/>
  <c r="G649" i="6"/>
  <c r="F650" i="6"/>
  <c r="G650" i="6"/>
  <c r="F651" i="6"/>
  <c r="G651" i="6"/>
  <c r="F652" i="6"/>
  <c r="H652" i="6" s="1"/>
  <c r="G652" i="6"/>
  <c r="F653" i="6"/>
  <c r="H653" i="6" s="1"/>
  <c r="G653" i="6"/>
  <c r="F654" i="6"/>
  <c r="G654" i="6"/>
  <c r="F655" i="6"/>
  <c r="H655" i="6" s="1"/>
  <c r="G655" i="6"/>
  <c r="F656" i="6"/>
  <c r="G656" i="6"/>
  <c r="H656" i="6" s="1"/>
  <c r="G319" i="6"/>
  <c r="F319" i="6"/>
  <c r="H319" i="6" s="1"/>
  <c r="F229" i="6"/>
  <c r="G229" i="6"/>
  <c r="F230" i="6"/>
  <c r="G230" i="6"/>
  <c r="F231" i="6"/>
  <c r="G231" i="6"/>
  <c r="H231" i="6" s="1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H239" i="6" s="1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207" i="6"/>
  <c r="G207" i="6"/>
  <c r="F208" i="6"/>
  <c r="G20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73" i="6"/>
  <c r="G73" i="6"/>
  <c r="F74" i="6"/>
  <c r="G74" i="6"/>
  <c r="F75" i="6"/>
  <c r="G75" i="6"/>
  <c r="F76" i="6"/>
  <c r="G76" i="6"/>
  <c r="F77" i="6"/>
  <c r="G77" i="6"/>
  <c r="F78" i="6"/>
  <c r="G78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56" i="6"/>
  <c r="G56" i="6"/>
  <c r="H5" i="11" l="1"/>
  <c r="E5" i="11"/>
  <c r="L52" i="1"/>
  <c r="L53" i="1" s="1"/>
  <c r="L54" i="1" s="1"/>
  <c r="L55" i="1" s="1"/>
  <c r="L56" i="1" s="1"/>
  <c r="L57" i="1" s="1"/>
  <c r="L58" i="1" s="1"/>
  <c r="L59" i="1" s="1"/>
  <c r="L60" i="1" s="1"/>
  <c r="K52" i="1"/>
  <c r="K53" i="1" s="1"/>
  <c r="K54" i="1" s="1"/>
  <c r="K55" i="1" s="1"/>
  <c r="K56" i="1" s="1"/>
  <c r="K57" i="1" s="1"/>
  <c r="K58" i="1" s="1"/>
  <c r="K59" i="1" s="1"/>
  <c r="K60" i="1" s="1"/>
  <c r="J52" i="1"/>
  <c r="J53" i="1" s="1"/>
  <c r="J54" i="1" s="1"/>
  <c r="J55" i="1" s="1"/>
  <c r="J56" i="1" s="1"/>
  <c r="J57" i="1" s="1"/>
  <c r="J58" i="1" s="1"/>
  <c r="J59" i="1" s="1"/>
  <c r="J60" i="1" s="1"/>
  <c r="E1192" i="8"/>
  <c r="E1186" i="8"/>
  <c r="E1234" i="8"/>
  <c r="E1222" i="8"/>
  <c r="E1210" i="8"/>
  <c r="E1204" i="8"/>
  <c r="E1048" i="8"/>
  <c r="E1036" i="8"/>
  <c r="E1024" i="8"/>
  <c r="E1012" i="8"/>
  <c r="E729" i="8"/>
  <c r="E687" i="8"/>
  <c r="E675" i="8"/>
  <c r="E597" i="8"/>
  <c r="E591" i="8"/>
  <c r="E573" i="8"/>
  <c r="E561" i="8"/>
  <c r="E549" i="8"/>
  <c r="E556" i="8"/>
  <c r="E598" i="8"/>
  <c r="E580" i="8"/>
  <c r="E574" i="8"/>
  <c r="E568" i="8"/>
  <c r="E550" i="8"/>
  <c r="E460" i="8"/>
  <c r="E454" i="8"/>
  <c r="E448" i="8"/>
  <c r="E442" i="8"/>
  <c r="E436" i="8"/>
  <c r="E430" i="8"/>
  <c r="E424" i="8"/>
  <c r="E405" i="8"/>
  <c r="E393" i="8"/>
  <c r="E381" i="8"/>
  <c r="E406" i="8"/>
  <c r="E400" i="8"/>
  <c r="E388" i="8"/>
  <c r="E382" i="8"/>
  <c r="E358" i="8"/>
  <c r="E214" i="8"/>
  <c r="E172" i="8"/>
  <c r="E2044" i="8"/>
  <c r="E1996" i="8"/>
  <c r="E1948" i="8"/>
  <c r="E1840" i="8"/>
  <c r="E1798" i="8"/>
  <c r="E1786" i="8"/>
  <c r="E1750" i="8"/>
  <c r="E1642" i="8"/>
  <c r="E1558" i="8"/>
  <c r="E1528" i="8"/>
  <c r="E1444" i="8"/>
  <c r="E1408" i="8"/>
  <c r="E1228" i="8"/>
  <c r="E1216" i="8"/>
  <c r="E1168" i="8"/>
  <c r="E1156" i="8"/>
  <c r="E1120" i="8"/>
  <c r="E1090" i="8"/>
  <c r="E1078" i="8"/>
  <c r="E1030" i="8"/>
  <c r="E970" i="8"/>
  <c r="E940" i="8"/>
  <c r="E190" i="8"/>
  <c r="E178" i="8"/>
  <c r="E166" i="8"/>
  <c r="E154" i="8"/>
  <c r="E142" i="8"/>
  <c r="E130" i="8"/>
  <c r="E118" i="8"/>
  <c r="E106" i="8"/>
  <c r="E2073" i="8"/>
  <c r="E2025" i="8"/>
  <c r="E75" i="8"/>
  <c r="E48" i="8"/>
  <c r="E32" i="8"/>
  <c r="E64" i="8"/>
  <c r="E58" i="8"/>
  <c r="E42" i="8"/>
  <c r="E90" i="8"/>
  <c r="E74" i="8"/>
  <c r="E47" i="8"/>
  <c r="E79" i="8"/>
  <c r="E63" i="8"/>
  <c r="E52" i="8"/>
  <c r="E68" i="8"/>
  <c r="E46" i="8"/>
  <c r="E37" i="8"/>
  <c r="E67" i="8"/>
  <c r="E56" i="8"/>
  <c r="E91" i="8"/>
  <c r="E87" i="8"/>
  <c r="E71" i="8"/>
  <c r="E60" i="8"/>
  <c r="E2118" i="8"/>
  <c r="E2074" i="8"/>
  <c r="E2050" i="8"/>
  <c r="E2026" i="8"/>
  <c r="E2002" i="8"/>
  <c r="E1978" i="8"/>
  <c r="E1954" i="8"/>
  <c r="E1930" i="8"/>
  <c r="E2078" i="8"/>
  <c r="E2054" i="8"/>
  <c r="E2030" i="8"/>
  <c r="E2006" i="8"/>
  <c r="E1982" i="8"/>
  <c r="E1958" i="8"/>
  <c r="E1934" i="8"/>
  <c r="E1910" i="8"/>
  <c r="E2086" i="8"/>
  <c r="E2058" i="8"/>
  <c r="E2034" i="8"/>
  <c r="E2010" i="8"/>
  <c r="E1986" i="8"/>
  <c r="E1962" i="8"/>
  <c r="E1938" i="8"/>
  <c r="E1914" i="8"/>
  <c r="E2094" i="8"/>
  <c r="E2062" i="8"/>
  <c r="E2038" i="8"/>
  <c r="E2014" i="8"/>
  <c r="E1990" i="8"/>
  <c r="E1966" i="8"/>
  <c r="E1942" i="8"/>
  <c r="E2102" i="8"/>
  <c r="E2066" i="8"/>
  <c r="E2042" i="8"/>
  <c r="E2018" i="8"/>
  <c r="E1994" i="8"/>
  <c r="E1970" i="8"/>
  <c r="E1946" i="8"/>
  <c r="E1922" i="8"/>
  <c r="E2110" i="8"/>
  <c r="E2070" i="8"/>
  <c r="E2046" i="8"/>
  <c r="E2022" i="8"/>
  <c r="E1998" i="8"/>
  <c r="E1974" i="8"/>
  <c r="E1950" i="8"/>
  <c r="E1926" i="8"/>
  <c r="E1828" i="8"/>
  <c r="E1770" i="8"/>
  <c r="E1755" i="8"/>
  <c r="E1739" i="8"/>
  <c r="E1723" i="8"/>
  <c r="E1707" i="8"/>
  <c r="E1691" i="8"/>
  <c r="E1675" i="8"/>
  <c r="E1659" i="8"/>
  <c r="E1643" i="8"/>
  <c r="E1627" i="8"/>
  <c r="E1611" i="8"/>
  <c r="E1595" i="8"/>
  <c r="E1467" i="8"/>
  <c r="E1307" i="8"/>
  <c r="E1648" i="8"/>
  <c r="E1632" i="8"/>
  <c r="E1616" i="8"/>
  <c r="E1600" i="8"/>
  <c r="E1584" i="8"/>
  <c r="E1568" i="8"/>
  <c r="E1552" i="8"/>
  <c r="E1836" i="8"/>
  <c r="E1788" i="8"/>
  <c r="E1774" i="8"/>
  <c r="E1754" i="8"/>
  <c r="E1738" i="8"/>
  <c r="E1722" i="8"/>
  <c r="E1427" i="8"/>
  <c r="E1355" i="8"/>
  <c r="E1844" i="8"/>
  <c r="E1796" i="8"/>
  <c r="E1778" i="8"/>
  <c r="E1748" i="8"/>
  <c r="E1732" i="8"/>
  <c r="E1716" i="8"/>
  <c r="E1700" i="8"/>
  <c r="E1684" i="8"/>
  <c r="E1668" i="8"/>
  <c r="E1652" i="8"/>
  <c r="E1636" i="8"/>
  <c r="E1620" i="8"/>
  <c r="E1604" i="8"/>
  <c r="E1588" i="8"/>
  <c r="E1572" i="8"/>
  <c r="E1556" i="8"/>
  <c r="E1540" i="8"/>
  <c r="E1530" i="8"/>
  <c r="E1514" i="8"/>
  <c r="E1498" i="8"/>
  <c r="E1800" i="8"/>
  <c r="E1768" i="8"/>
  <c r="E1758" i="8"/>
  <c r="E1742" i="8"/>
  <c r="E1726" i="8"/>
  <c r="E1808" i="8"/>
  <c r="E1772" i="8"/>
  <c r="E1752" i="8"/>
  <c r="E1736" i="8"/>
  <c r="E1720" i="8"/>
  <c r="E1704" i="8"/>
  <c r="E1688" i="8"/>
  <c r="E1672" i="8"/>
  <c r="E1656" i="8"/>
  <c r="E1640" i="8"/>
  <c r="E1624" i="8"/>
  <c r="E1608" i="8"/>
  <c r="E1592" i="8"/>
  <c r="E1576" i="8"/>
  <c r="E1560" i="8"/>
  <c r="E1544" i="8"/>
  <c r="E1403" i="8"/>
  <c r="E1331" i="8"/>
  <c r="E1283" i="8"/>
  <c r="E1812" i="8"/>
  <c r="E1762" i="8"/>
  <c r="E1746" i="8"/>
  <c r="E1730" i="8"/>
  <c r="E1533" i="8"/>
  <c r="E1501" i="8"/>
  <c r="E1485" i="8"/>
  <c r="E1820" i="8"/>
  <c r="E1766" i="8"/>
  <c r="E1756" i="8"/>
  <c r="E1740" i="8"/>
  <c r="E1724" i="8"/>
  <c r="E1708" i="8"/>
  <c r="E1692" i="8"/>
  <c r="E1676" i="8"/>
  <c r="E1660" i="8"/>
  <c r="E1644" i="8"/>
  <c r="E1628" i="8"/>
  <c r="E1612" i="8"/>
  <c r="E1596" i="8"/>
  <c r="E1580" i="8"/>
  <c r="E1564" i="8"/>
  <c r="E1548" i="8"/>
  <c r="E1527" i="8"/>
  <c r="E1511" i="8"/>
  <c r="E1479" i="8"/>
  <c r="E1492" i="8"/>
  <c r="E1470" i="8"/>
  <c r="E1446" i="8"/>
  <c r="E1422" i="8"/>
  <c r="E1398" i="8"/>
  <c r="E1374" i="8"/>
  <c r="E1350" i="8"/>
  <c r="E1326" i="8"/>
  <c r="E1302" i="8"/>
  <c r="E1278" i="8"/>
  <c r="E1496" i="8"/>
  <c r="E1460" i="8"/>
  <c r="E1436" i="8"/>
  <c r="E1412" i="8"/>
  <c r="E1388" i="8"/>
  <c r="E1364" i="8"/>
  <c r="E1340" i="8"/>
  <c r="E1316" i="8"/>
  <c r="E1292" i="8"/>
  <c r="E1268" i="8"/>
  <c r="E1500" i="8"/>
  <c r="E1450" i="8"/>
  <c r="E1426" i="8"/>
  <c r="E1402" i="8"/>
  <c r="E1378" i="8"/>
  <c r="E1354" i="8"/>
  <c r="E1330" i="8"/>
  <c r="E1306" i="8"/>
  <c r="E1282" i="8"/>
  <c r="E1508" i="8"/>
  <c r="E1454" i="8"/>
  <c r="E1430" i="8"/>
  <c r="E1406" i="8"/>
  <c r="E1382" i="8"/>
  <c r="E1358" i="8"/>
  <c r="E1334" i="8"/>
  <c r="E1310" i="8"/>
  <c r="E1286" i="8"/>
  <c r="E1198" i="8"/>
  <c r="E1252" i="8"/>
  <c r="E1516" i="8"/>
  <c r="E1458" i="8"/>
  <c r="E1434" i="8"/>
  <c r="E1410" i="8"/>
  <c r="E1386" i="8"/>
  <c r="E1362" i="8"/>
  <c r="E1338" i="8"/>
  <c r="E1314" i="8"/>
  <c r="E1290" i="8"/>
  <c r="E1524" i="8"/>
  <c r="E1476" i="8"/>
  <c r="E1462" i="8"/>
  <c r="E1438" i="8"/>
  <c r="E1414" i="8"/>
  <c r="E1390" i="8"/>
  <c r="E1366" i="8"/>
  <c r="E1342" i="8"/>
  <c r="E1318" i="8"/>
  <c r="E1294" i="8"/>
  <c r="E1532" i="8"/>
  <c r="E1484" i="8"/>
  <c r="E1466" i="8"/>
  <c r="E1442" i="8"/>
  <c r="E1418" i="8"/>
  <c r="E1394" i="8"/>
  <c r="E1370" i="8"/>
  <c r="E1346" i="8"/>
  <c r="E1322" i="8"/>
  <c r="E1298" i="8"/>
  <c r="E1195" i="8"/>
  <c r="E1171" i="8"/>
  <c r="E1147" i="8"/>
  <c r="E1123" i="8"/>
  <c r="E1099" i="8"/>
  <c r="E1075" i="8"/>
  <c r="E1027" i="8"/>
  <c r="E1022" i="8"/>
  <c r="E1006" i="8"/>
  <c r="E995" i="8"/>
  <c r="E989" i="8"/>
  <c r="E983" i="8"/>
  <c r="E977" i="8"/>
  <c r="E885" i="8"/>
  <c r="E1175" i="8"/>
  <c r="E1151" i="8"/>
  <c r="E1127" i="8"/>
  <c r="E1103" i="8"/>
  <c r="E1079" i="8"/>
  <c r="E1055" i="8"/>
  <c r="E1031" i="8"/>
  <c r="E1005" i="8"/>
  <c r="E994" i="8"/>
  <c r="E982" i="8"/>
  <c r="E1211" i="8"/>
  <c r="E1179" i="8"/>
  <c r="E1155" i="8"/>
  <c r="E1131" i="8"/>
  <c r="E1107" i="8"/>
  <c r="E1059" i="8"/>
  <c r="E1035" i="8"/>
  <c r="E1015" i="8"/>
  <c r="E999" i="8"/>
  <c r="E993" i="8"/>
  <c r="E987" i="8"/>
  <c r="E981" i="8"/>
  <c r="E975" i="8"/>
  <c r="E927" i="8"/>
  <c r="E964" i="8"/>
  <c r="E861" i="8"/>
  <c r="E1219" i="8"/>
  <c r="E1183" i="8"/>
  <c r="E1159" i="8"/>
  <c r="E1135" i="8"/>
  <c r="E998" i="8"/>
  <c r="E953" i="8"/>
  <c r="E1173" i="8"/>
  <c r="E1149" i="8"/>
  <c r="E1125" i="8"/>
  <c r="E1101" i="8"/>
  <c r="E1077" i="8"/>
  <c r="E1029" i="8"/>
  <c r="E1019" i="8"/>
  <c r="E1003" i="8"/>
  <c r="E1187" i="8"/>
  <c r="E1163" i="8"/>
  <c r="E1139" i="8"/>
  <c r="E1115" i="8"/>
  <c r="E1091" i="8"/>
  <c r="E1067" i="8"/>
  <c r="E1043" i="8"/>
  <c r="E1013" i="8"/>
  <c r="E997" i="8"/>
  <c r="E991" i="8"/>
  <c r="E985" i="8"/>
  <c r="E979" i="8"/>
  <c r="E909" i="8"/>
  <c r="E966" i="8"/>
  <c r="E918" i="8"/>
  <c r="E904" i="8"/>
  <c r="E880" i="8"/>
  <c r="E856" i="8"/>
  <c r="E832" i="8"/>
  <c r="E808" i="8"/>
  <c r="E784" i="8"/>
  <c r="E760" i="8"/>
  <c r="E860" i="8"/>
  <c r="E836" i="8"/>
  <c r="E812" i="8"/>
  <c r="E788" i="8"/>
  <c r="E764" i="8"/>
  <c r="E740" i="8"/>
  <c r="E587" i="8"/>
  <c r="E934" i="8"/>
  <c r="E912" i="8"/>
  <c r="E888" i="8"/>
  <c r="E864" i="8"/>
  <c r="E840" i="8"/>
  <c r="E816" i="8"/>
  <c r="E792" i="8"/>
  <c r="E768" i="8"/>
  <c r="E744" i="8"/>
  <c r="E627" i="8"/>
  <c r="E942" i="8"/>
  <c r="E892" i="8"/>
  <c r="E868" i="8"/>
  <c r="E844" i="8"/>
  <c r="E820" i="8"/>
  <c r="E796" i="8"/>
  <c r="E772" i="8"/>
  <c r="E748" i="8"/>
  <c r="E714" i="8"/>
  <c r="E690" i="8"/>
  <c r="E643" i="8"/>
  <c r="E579" i="8"/>
  <c r="E872" i="8"/>
  <c r="E848" i="8"/>
  <c r="E824" i="8"/>
  <c r="E800" i="8"/>
  <c r="E776" i="8"/>
  <c r="E752" i="8"/>
  <c r="E670" i="8"/>
  <c r="E954" i="8"/>
  <c r="E910" i="8"/>
  <c r="E886" i="8"/>
  <c r="E862" i="8"/>
  <c r="E838" i="8"/>
  <c r="E814" i="8"/>
  <c r="E790" i="8"/>
  <c r="E766" i="8"/>
  <c r="E742" i="8"/>
  <c r="E718" i="8"/>
  <c r="E694" i="8"/>
  <c r="E958" i="8"/>
  <c r="E900" i="8"/>
  <c r="E876" i="8"/>
  <c r="E852" i="8"/>
  <c r="E828" i="8"/>
  <c r="E804" i="8"/>
  <c r="E780" i="8"/>
  <c r="E756" i="8"/>
  <c r="E595" i="8"/>
  <c r="E650" i="8"/>
  <c r="E645" i="8"/>
  <c r="E640" i="8"/>
  <c r="E624" i="8"/>
  <c r="E608" i="8"/>
  <c r="E592" i="8"/>
  <c r="E576" i="8"/>
  <c r="E649" i="8"/>
  <c r="E634" i="8"/>
  <c r="E618" i="8"/>
  <c r="E602" i="8"/>
  <c r="E586" i="8"/>
  <c r="E658" i="8"/>
  <c r="E653" i="8"/>
  <c r="E617" i="8"/>
  <c r="E601" i="8"/>
  <c r="E585" i="8"/>
  <c r="E662" i="8"/>
  <c r="E657" i="8"/>
  <c r="E632" i="8"/>
  <c r="E616" i="8"/>
  <c r="E600" i="8"/>
  <c r="E584" i="8"/>
  <c r="E661" i="8"/>
  <c r="E642" i="8"/>
  <c r="E626" i="8"/>
  <c r="E610" i="8"/>
  <c r="E594" i="8"/>
  <c r="E578" i="8"/>
  <c r="E370" i="8"/>
  <c r="E665" i="8"/>
  <c r="E646" i="8"/>
  <c r="E641" i="8"/>
  <c r="E625" i="8"/>
  <c r="E609" i="8"/>
  <c r="E593" i="8"/>
  <c r="E577" i="8"/>
  <c r="E372" i="8"/>
  <c r="E352" i="8"/>
  <c r="E336" i="8"/>
  <c r="E320" i="8"/>
  <c r="E304" i="8"/>
  <c r="E288" i="8"/>
  <c r="E272" i="8"/>
  <c r="E256" i="8"/>
  <c r="E240" i="8"/>
  <c r="E224" i="8"/>
  <c r="E208" i="8"/>
  <c r="E192" i="8"/>
  <c r="E376" i="8"/>
  <c r="E362" i="8"/>
  <c r="E346" i="8"/>
  <c r="E330" i="8"/>
  <c r="E314" i="8"/>
  <c r="E298" i="8"/>
  <c r="E282" i="8"/>
  <c r="E266" i="8"/>
  <c r="E250" i="8"/>
  <c r="E234" i="8"/>
  <c r="E218" i="8"/>
  <c r="E202" i="8"/>
  <c r="E356" i="8"/>
  <c r="E340" i="8"/>
  <c r="E324" i="8"/>
  <c r="E308" i="8"/>
  <c r="E292" i="8"/>
  <c r="E276" i="8"/>
  <c r="E244" i="8"/>
  <c r="E228" i="8"/>
  <c r="E212" i="8"/>
  <c r="E196" i="8"/>
  <c r="E366" i="8"/>
  <c r="E350" i="8"/>
  <c r="E334" i="8"/>
  <c r="E318" i="8"/>
  <c r="E302" i="8"/>
  <c r="E286" i="8"/>
  <c r="E270" i="8"/>
  <c r="E254" i="8"/>
  <c r="E238" i="8"/>
  <c r="E222" i="8"/>
  <c r="E206" i="8"/>
  <c r="E360" i="8"/>
  <c r="E344" i="8"/>
  <c r="E328" i="8"/>
  <c r="E312" i="8"/>
  <c r="E296" i="8"/>
  <c r="E280" i="8"/>
  <c r="E264" i="8"/>
  <c r="E248" i="8"/>
  <c r="E232" i="8"/>
  <c r="E216" i="8"/>
  <c r="E200" i="8"/>
  <c r="E184" i="8"/>
  <c r="E364" i="8"/>
  <c r="E348" i="8"/>
  <c r="E332" i="8"/>
  <c r="E316" i="8"/>
  <c r="E300" i="8"/>
  <c r="E284" i="8"/>
  <c r="E268" i="8"/>
  <c r="E252" i="8"/>
  <c r="E236" i="8"/>
  <c r="E220" i="8"/>
  <c r="E204" i="8"/>
  <c r="E188" i="8"/>
  <c r="E31" i="8"/>
  <c r="F33" i="7"/>
  <c r="F55" i="7"/>
  <c r="F37" i="7"/>
  <c r="F52" i="7"/>
  <c r="F40" i="7"/>
  <c r="F34" i="7"/>
  <c r="F17" i="7"/>
  <c r="F27" i="7"/>
  <c r="F26" i="7"/>
  <c r="F56" i="7"/>
  <c r="F23" i="7"/>
  <c r="F21" i="7"/>
  <c r="F42" i="7"/>
  <c r="F59" i="7"/>
  <c r="F53" i="7"/>
  <c r="F47" i="7"/>
  <c r="F13" i="7"/>
  <c r="F7" i="7"/>
  <c r="F57" i="7"/>
  <c r="F18" i="7"/>
  <c r="F49" i="7"/>
  <c r="F11" i="7"/>
  <c r="F15" i="7"/>
  <c r="F9" i="7"/>
  <c r="F41" i="7"/>
  <c r="F25" i="7"/>
  <c r="F62" i="7"/>
  <c r="F51" i="7"/>
  <c r="F45" i="7"/>
  <c r="F39" i="7"/>
  <c r="F19" i="7"/>
  <c r="F14" i="7"/>
  <c r="F61" i="7"/>
  <c r="F50" i="7"/>
  <c r="F44" i="7"/>
  <c r="F38" i="7"/>
  <c r="F60" i="7"/>
  <c r="F43" i="7"/>
  <c r="F48" i="7"/>
  <c r="F36" i="7"/>
  <c r="F10" i="7"/>
  <c r="F58" i="7"/>
  <c r="F46" i="7"/>
  <c r="F35" i="7"/>
  <c r="F28" i="7"/>
  <c r="F8" i="7"/>
  <c r="F22" i="7"/>
  <c r="F54" i="7"/>
  <c r="F32" i="7"/>
  <c r="F12" i="7"/>
  <c r="F16" i="7"/>
  <c r="F20" i="7"/>
  <c r="F30" i="7"/>
  <c r="F24" i="7"/>
  <c r="F29" i="7"/>
  <c r="H651" i="6"/>
  <c r="H646" i="6"/>
  <c r="H645" i="6"/>
  <c r="H650" i="6"/>
  <c r="H639" i="6"/>
  <c r="H628" i="6"/>
  <c r="H616" i="6"/>
  <c r="H610" i="6"/>
  <c r="H604" i="6"/>
  <c r="H592" i="6"/>
  <c r="H586" i="6"/>
  <c r="H580" i="6"/>
  <c r="H574" i="6"/>
  <c r="H568" i="6"/>
  <c r="H562" i="6"/>
  <c r="H556" i="6"/>
  <c r="H550" i="6"/>
  <c r="H544" i="6"/>
  <c r="H538" i="6"/>
  <c r="H532" i="6"/>
  <c r="H526" i="6"/>
  <c r="H520" i="6"/>
  <c r="H514" i="6"/>
  <c r="H508" i="6"/>
  <c r="H496" i="6"/>
  <c r="H654" i="6"/>
  <c r="H622" i="6"/>
  <c r="H598" i="6"/>
  <c r="H649" i="6"/>
  <c r="H633" i="6"/>
  <c r="H643" i="6"/>
  <c r="H642" i="6"/>
  <c r="H641" i="6"/>
  <c r="H635" i="6"/>
  <c r="H232" i="6"/>
  <c r="H247" i="6"/>
  <c r="H236" i="6"/>
  <c r="H233" i="6"/>
  <c r="H296" i="6"/>
  <c r="H248" i="6"/>
  <c r="H312" i="6"/>
  <c r="H252" i="6"/>
  <c r="H240" i="6"/>
  <c r="H229" i="6"/>
  <c r="H243" i="6"/>
  <c r="H316" i="6"/>
  <c r="H280" i="6"/>
  <c r="H268" i="6"/>
  <c r="H272" i="6"/>
  <c r="H264" i="6"/>
  <c r="H235" i="6"/>
  <c r="H244" i="6"/>
  <c r="H277" i="6"/>
  <c r="H266" i="6"/>
  <c r="H300" i="6"/>
  <c r="H288" i="6"/>
  <c r="H289" i="6"/>
  <c r="H310" i="6"/>
  <c r="H304" i="6"/>
  <c r="H284" i="6"/>
  <c r="H262" i="6"/>
  <c r="H256" i="6"/>
  <c r="H237" i="6"/>
  <c r="H308" i="6"/>
  <c r="H297" i="6"/>
  <c r="H253" i="6"/>
  <c r="H242" i="6"/>
  <c r="H309" i="6"/>
  <c r="H292" i="6"/>
  <c r="H281" i="6"/>
  <c r="H313" i="6"/>
  <c r="H269" i="6"/>
  <c r="H258" i="6"/>
  <c r="H282" i="6"/>
  <c r="H298" i="6"/>
  <c r="H285" i="6"/>
  <c r="H274" i="6"/>
  <c r="H241" i="6"/>
  <c r="H249" i="6"/>
  <c r="H301" i="6"/>
  <c r="H290" i="6"/>
  <c r="H257" i="6"/>
  <c r="H230" i="6"/>
  <c r="H265" i="6"/>
  <c r="H317" i="6"/>
  <c r="H306" i="6"/>
  <c r="H273" i="6"/>
  <c r="H251" i="6"/>
  <c r="H246" i="6"/>
  <c r="H293" i="6"/>
  <c r="H260" i="6"/>
  <c r="H276" i="6"/>
  <c r="H314" i="6"/>
  <c r="H305" i="6"/>
  <c r="H278" i="6"/>
  <c r="H245" i="6"/>
  <c r="H234" i="6"/>
  <c r="H294" i="6"/>
  <c r="H261" i="6"/>
  <c r="H250" i="6"/>
  <c r="H302" i="6"/>
  <c r="H286" i="6"/>
  <c r="H270" i="6"/>
  <c r="H254" i="6"/>
  <c r="H238" i="6"/>
  <c r="H307" i="6"/>
  <c r="H291" i="6"/>
  <c r="H275" i="6"/>
  <c r="H259" i="6"/>
  <c r="H311" i="6"/>
  <c r="H295" i="6"/>
  <c r="H279" i="6"/>
  <c r="H263" i="6"/>
  <c r="H315" i="6"/>
  <c r="H299" i="6"/>
  <c r="H283" i="6"/>
  <c r="H267" i="6"/>
  <c r="H303" i="6"/>
  <c r="H287" i="6"/>
  <c r="H271" i="6"/>
  <c r="H255" i="6"/>
  <c r="H215" i="6"/>
  <c r="H330" i="6"/>
  <c r="H224" i="6"/>
  <c r="H212" i="6"/>
  <c r="H98" i="6"/>
  <c r="H92" i="6"/>
  <c r="H86" i="6"/>
  <c r="H211" i="6"/>
  <c r="H162" i="6"/>
  <c r="H219" i="6"/>
  <c r="H166" i="6"/>
  <c r="H85" i="6"/>
  <c r="H332" i="6"/>
  <c r="H326" i="6"/>
  <c r="H324" i="6"/>
  <c r="H323" i="6"/>
  <c r="H322" i="6"/>
  <c r="H220" i="6"/>
  <c r="H214" i="6"/>
  <c r="H59" i="6"/>
  <c r="H179" i="6"/>
  <c r="H156" i="6"/>
  <c r="H90" i="6"/>
  <c r="H154" i="6"/>
  <c r="H334" i="6"/>
  <c r="H327" i="6"/>
  <c r="H228" i="6"/>
  <c r="H146" i="6"/>
  <c r="H216" i="6"/>
  <c r="H221" i="6"/>
  <c r="H320" i="6"/>
  <c r="H118" i="6"/>
  <c r="H331" i="6"/>
  <c r="H63" i="6"/>
  <c r="H73" i="6"/>
  <c r="H88" i="6"/>
  <c r="H218" i="6"/>
  <c r="H57" i="6"/>
  <c r="H182" i="6"/>
  <c r="H176" i="6"/>
  <c r="H170" i="6"/>
  <c r="H158" i="6"/>
  <c r="H122" i="6"/>
  <c r="H222" i="6"/>
  <c r="H328" i="6"/>
  <c r="H168" i="6"/>
  <c r="H102" i="6"/>
  <c r="H217" i="6"/>
  <c r="H226" i="6"/>
  <c r="H210" i="6"/>
  <c r="H225" i="6"/>
  <c r="H187" i="6"/>
  <c r="H213" i="6"/>
  <c r="H223" i="6"/>
  <c r="H227" i="6"/>
  <c r="H209" i="6"/>
  <c r="H329" i="6"/>
  <c r="H333" i="6"/>
  <c r="H321" i="6"/>
  <c r="H325" i="6"/>
  <c r="H207" i="6"/>
  <c r="H110" i="6"/>
  <c r="H144" i="6"/>
  <c r="H138" i="6"/>
  <c r="H178" i="6"/>
  <c r="H79" i="6"/>
  <c r="H150" i="6"/>
  <c r="H172" i="6"/>
  <c r="H143" i="6"/>
  <c r="H114" i="6"/>
  <c r="H136" i="6"/>
  <c r="H130" i="6"/>
  <c r="H124" i="6"/>
  <c r="H206" i="6"/>
  <c r="H200" i="6"/>
  <c r="H147" i="6"/>
  <c r="H112" i="6"/>
  <c r="H106" i="6"/>
  <c r="H82" i="6"/>
  <c r="H134" i="6"/>
  <c r="H111" i="6"/>
  <c r="H99" i="6"/>
  <c r="H93" i="6"/>
  <c r="H81" i="6"/>
  <c r="H75" i="6"/>
  <c r="H174" i="6"/>
  <c r="H163" i="6"/>
  <c r="H152" i="6"/>
  <c r="H108" i="6"/>
  <c r="H97" i="6"/>
  <c r="H202" i="6"/>
  <c r="H196" i="6"/>
  <c r="H190" i="6"/>
  <c r="H184" i="6"/>
  <c r="H140" i="6"/>
  <c r="H80" i="6"/>
  <c r="H96" i="6"/>
  <c r="H68" i="6"/>
  <c r="H62" i="6"/>
  <c r="H128" i="6"/>
  <c r="H95" i="6"/>
  <c r="H89" i="6"/>
  <c r="H67" i="6"/>
  <c r="H61" i="6"/>
  <c r="H160" i="6"/>
  <c r="H127" i="6"/>
  <c r="H94" i="6"/>
  <c r="H83" i="6"/>
  <c r="H159" i="6"/>
  <c r="H126" i="6"/>
  <c r="H115" i="6"/>
  <c r="H104" i="6"/>
  <c r="H72" i="6"/>
  <c r="H66" i="6"/>
  <c r="H60" i="6"/>
  <c r="H76" i="6"/>
  <c r="H186" i="6"/>
  <c r="H175" i="6"/>
  <c r="H142" i="6"/>
  <c r="H131" i="6"/>
  <c r="H120" i="6"/>
  <c r="H157" i="6"/>
  <c r="H125" i="6"/>
  <c r="H109" i="6"/>
  <c r="H173" i="6"/>
  <c r="H141" i="6"/>
  <c r="H78" i="6"/>
  <c r="H194" i="6"/>
  <c r="H189" i="6"/>
  <c r="H183" i="6"/>
  <c r="H167" i="6"/>
  <c r="H151" i="6"/>
  <c r="H135" i="6"/>
  <c r="H119" i="6"/>
  <c r="H103" i="6"/>
  <c r="H87" i="6"/>
  <c r="H77" i="6"/>
  <c r="H161" i="6"/>
  <c r="H145" i="6"/>
  <c r="H129" i="6"/>
  <c r="H113" i="6"/>
  <c r="H188" i="6"/>
  <c r="H177" i="6"/>
  <c r="H171" i="6"/>
  <c r="H155" i="6"/>
  <c r="H139" i="6"/>
  <c r="H123" i="6"/>
  <c r="H107" i="6"/>
  <c r="H91" i="6"/>
  <c r="H204" i="6"/>
  <c r="H198" i="6"/>
  <c r="H181" i="6"/>
  <c r="H165" i="6"/>
  <c r="H149" i="6"/>
  <c r="H133" i="6"/>
  <c r="H117" i="6"/>
  <c r="H101" i="6"/>
  <c r="H208" i="6"/>
  <c r="H203" i="6"/>
  <c r="H132" i="6"/>
  <c r="H116" i="6"/>
  <c r="H100" i="6"/>
  <c r="H84" i="6"/>
  <c r="H180" i="6"/>
  <c r="H164" i="6"/>
  <c r="H148" i="6"/>
  <c r="H70" i="6"/>
  <c r="H64" i="6"/>
  <c r="H58" i="6"/>
  <c r="H74" i="6"/>
  <c r="H169" i="6"/>
  <c r="H153" i="6"/>
  <c r="H137" i="6"/>
  <c r="H121" i="6"/>
  <c r="H105" i="6"/>
  <c r="H69" i="6"/>
  <c r="H201" i="6"/>
  <c r="H185" i="6"/>
  <c r="H195" i="6"/>
  <c r="H199" i="6"/>
  <c r="H193" i="6"/>
  <c r="H192" i="6"/>
  <c r="H197" i="6"/>
  <c r="H191" i="6"/>
  <c r="H205" i="6"/>
  <c r="H71" i="6"/>
  <c r="H65" i="6"/>
  <c r="H56" i="6"/>
  <c r="F6" i="7"/>
  <c r="M65" i="1" l="1"/>
  <c r="L61" i="1"/>
  <c r="K61" i="1"/>
  <c r="J61" i="1"/>
  <c r="O64" i="1" l="1"/>
</calcChain>
</file>

<file path=xl/sharedStrings.xml><?xml version="1.0" encoding="utf-8"?>
<sst xmlns="http://schemas.openxmlformats.org/spreadsheetml/2006/main" count="10541" uniqueCount="5637">
  <si>
    <t>Mechanika</t>
  </si>
  <si>
    <t>Wpływ zbroi na szybkosc ruchu</t>
  </si>
  <si>
    <t>Equipment</t>
  </si>
  <si>
    <t>Grosze maja 0.1 wagi</t>
  </si>
  <si>
    <t>Usunięcie negatywnych efektów złych perków</t>
  </si>
  <si>
    <t>buff.xml</t>
  </si>
  <si>
    <t>plik</t>
  </si>
  <si>
    <t>Data\Libs\Tables\rpg</t>
  </si>
  <si>
    <t>Jedzenie zbierane ze zwierząt daje 50% mniej jedzenia</t>
  </si>
  <si>
    <t>food.xml</t>
  </si>
  <si>
    <t>inventory_preset2item.xml</t>
  </si>
  <si>
    <t xml:space="preserve">Najlepiej jak max naprawa to sprawnosc 80% </t>
  </si>
  <si>
    <t>Mniej zuzywajace sie rzeczy</t>
  </si>
  <si>
    <t>Ekonomia</t>
  </si>
  <si>
    <t>Wieksze ceny koni, zbroi i</t>
  </si>
  <si>
    <t>Zwiekszyc najedzenie kociołkiem</t>
  </si>
  <si>
    <t>&lt;!-- Poziom główny --&gt;</t>
  </si>
  <si>
    <t>&lt;!-- Asceta --&gt;</t>
  </si>
  <si>
    <t>&lt;!-- Asceta (HARDCORE)--&gt;</t>
  </si>
  <si>
    <t>&lt;!-- Męski odór --&gt;</t>
  </si>
  <si>
    <t>&lt;!-- Nocny Jeździec --&gt;</t>
  </si>
  <si>
    <t>&lt;!-- Włóczykij --&gt;</t>
  </si>
  <si>
    <t>&lt;!-- Bezsenny --&gt;</t>
  </si>
  <si>
    <t>&lt;!-- Bezsenny (Hardcore) --&gt;</t>
  </si>
  <si>
    <t>&lt;!-- Gildia Renegatów --&gt;</t>
  </si>
  <si>
    <t xml:space="preserve">      &lt;!-- Dzikus --&gt;</t>
  </si>
  <si>
    <t xml:space="preserve">      &lt;!-- Mieszczanin --&gt;</t>
  </si>
  <si>
    <t xml:space="preserve">  &lt;!-- Pierwsza pomoc II --&gt;</t>
  </si>
  <si>
    <t xml:space="preserve">  &lt;!-- Brutal --&gt;</t>
  </si>
  <si>
    <t xml:space="preserve">      &lt;!-- Ken --&gt;</t>
  </si>
  <si>
    <t xml:space="preserve">      &lt;!-- Spisek --&gt;</t>
  </si>
  <si>
    <t xml:space="preserve">      &lt;!-- Wykształcony / Uczony--&gt;</t>
  </si>
  <si>
    <t xml:space="preserve">      &lt;!-- Złote Usta --&gt;</t>
  </si>
  <si>
    <t xml:space="preserve">      &lt;!-- Żongler --&gt;</t>
  </si>
  <si>
    <t xml:space="preserve">      &lt;!-- Miejscowy Bohater --&gt;</t>
  </si>
  <si>
    <t xml:space="preserve">  &lt;!-- Pierwsza pomoc III --&gt;</t>
  </si>
  <si>
    <t xml:space="preserve">      &lt;!-- W niesławie / Wyklęty--&gt;</t>
  </si>
  <si>
    <t xml:space="preserve">      &lt;!-- Zwiadowca I (not hardcore) --&gt;</t>
  </si>
  <si>
    <t xml:space="preserve">      &lt;!-- Zwiadowca II (not hardcore) --&gt;</t>
  </si>
  <si>
    <t xml:space="preserve">      &lt;!-- Zwiadowca III (not hardcore) --&gt;</t>
  </si>
  <si>
    <t xml:space="preserve">  &lt;!-- Kontemplator (not hardcore) --&gt;</t>
  </si>
  <si>
    <t xml:space="preserve">      &lt;!-- Cuman Killer (hide ot not Hardcore) --&gt;</t>
  </si>
  <si>
    <t>&lt;!-- Siła --&gt;</t>
  </si>
  <si>
    <t xml:space="preserve">      &lt;!-- Grabarz --&gt;</t>
  </si>
  <si>
    <t xml:space="preserve">      &lt;!-- Twierdza --&gt;</t>
  </si>
  <si>
    <t xml:space="preserve">      &lt;!-- Mistrz Klinczu --&gt;</t>
  </si>
  <si>
    <t xml:space="preserve">      &lt;!-- Muł I --&gt;</t>
  </si>
  <si>
    <t xml:space="preserve">      &lt;!-- Dzik --&gt;</t>
  </si>
  <si>
    <t xml:space="preserve">  &lt;!-- Żelazny uścisk --&gt;</t>
  </si>
  <si>
    <t xml:space="preserve">  &lt;!-- Łamacz Czaszek --&gt;</t>
  </si>
  <si>
    <t xml:space="preserve">  &lt;!-- Muł II --&gt;</t>
  </si>
  <si>
    <t xml:space="preserve">      &lt;!-- Niezły zamach --&gt;</t>
  </si>
  <si>
    <t xml:space="preserve">      &lt;!-- Muł III --&gt;</t>
  </si>
  <si>
    <t xml:space="preserve">      &lt;!-- Groza --&gt;</t>
  </si>
  <si>
    <t>&lt;!-- Zręczność --&gt;</t>
  </si>
  <si>
    <t>&lt;!-- Jak Piórko --&gt;</t>
  </si>
  <si>
    <t>&lt;!-- Hoży Napastnik --&gt;</t>
  </si>
  <si>
    <t>&lt;!-- Lekka zbroja --&gt;</t>
  </si>
  <si>
    <t>&lt;!-- Drwina --&gt;</t>
  </si>
  <si>
    <t>&lt;!-- Perfekcyjny rzut --&gt;</t>
  </si>
  <si>
    <t>&lt;!-- Witalność --&gt;</t>
  </si>
  <si>
    <t xml:space="preserve">      &lt;!-- Gruboskórny --&gt;</t>
  </si>
  <si>
    <t xml:space="preserve">      &lt;!-- Maratończyk --&gt;</t>
  </si>
  <si>
    <t xml:space="preserve">      &lt;!-- Sprinter --&gt;</t>
  </si>
  <si>
    <t xml:space="preserve">      &lt;!-- Odpowiednia strawa / Wyważona Strawa --&gt;</t>
  </si>
  <si>
    <t xml:space="preserve">  &lt;!-- Smierciożerca --&gt;</t>
  </si>
  <si>
    <t xml:space="preserve">      &lt;!-- Berserk --&gt;</t>
  </si>
  <si>
    <t xml:space="preserve">      &lt;!-- Zew krwi --&gt;</t>
  </si>
  <si>
    <t xml:space="preserve">      &lt;!-- Ostatni Dech --&gt;</t>
  </si>
  <si>
    <t xml:space="preserve">      &lt;!-- Zjawa --&gt;</t>
  </si>
  <si>
    <t xml:space="preserve">      &lt;!-- Zjawa (Hardcore) --&gt;</t>
  </si>
  <si>
    <t>&lt;!-- Retoryka --&gt;</t>
  </si>
  <si>
    <t xml:space="preserve">      &lt;!-- Wysokourodzony --&gt;</t>
  </si>
  <si>
    <t xml:space="preserve">      &lt;!-- Ostateczna Oferta --&gt;</t>
  </si>
  <si>
    <t xml:space="preserve">  &lt;!-- Srebrny język --&gt;</t>
  </si>
  <si>
    <t xml:space="preserve">      &lt;!-- Trubadur --&gt;</t>
  </si>
  <si>
    <t xml:space="preserve">  &lt;!-- Wrażliwiec --&gt;</t>
  </si>
  <si>
    <t xml:space="preserve">  &lt;!-- Pośrednik Godny Zaufania --&gt;</t>
  </si>
  <si>
    <t xml:space="preserve">      &lt;!-- Niskourodzony --&gt;</t>
  </si>
  <si>
    <t>&lt;!-- Walka --&gt;</t>
  </si>
  <si>
    <t>&lt;!-- Atrybuty --&gt;</t>
  </si>
  <si>
    <t>&lt;!-- Obrona --&gt;</t>
  </si>
  <si>
    <t>&lt;!-- Niszczyciel Broni --&gt;</t>
  </si>
  <si>
    <t>&lt;!-- Pewny chwyt --&gt;</t>
  </si>
  <si>
    <t>&lt;!-- Golem --&gt;</t>
  </si>
  <si>
    <t>&lt;!-- Nieźle znoszone --&gt;</t>
  </si>
  <si>
    <t>&lt;!-- Rycerz w lśniącej zbroi --&gt;</t>
  </si>
  <si>
    <t>&lt;!-- Sztuka walki --&gt;</t>
  </si>
  <si>
    <t>&lt;!-- Rdzawa Krawędź --&gt;</t>
  </si>
  <si>
    <t>&lt;!-- Żądny krwi --&gt;</t>
  </si>
  <si>
    <t>&lt;!-- Furiat --&gt;</t>
  </si>
  <si>
    <t>&lt;!-- Sadysta --&gt;</t>
  </si>
  <si>
    <t>&lt;!-- Na Przekór Wszystkiemu --&gt;</t>
  </si>
  <si>
    <t>&lt;!-- Seryjne uderzenie --&gt;</t>
  </si>
  <si>
    <t>&lt;!-- Buzdygan --&gt;</t>
  </si>
  <si>
    <t>&lt;!-- Łuk --&gt;</t>
  </si>
  <si>
    <t>&lt;!-- Miecz --&gt;</t>
  </si>
  <si>
    <t>&lt;!-- Siekiera --&gt;</t>
  </si>
  <si>
    <t>&lt;!-- Walka wręcz --&gt;</t>
  </si>
  <si>
    <t>&lt;!-- Umiejętności --&gt;</t>
  </si>
  <si>
    <t>&lt;!-- Alchemia --&gt;</t>
  </si>
  <si>
    <t>&lt;!-- Wędzarnia --&gt;</t>
  </si>
  <si>
    <t>&lt;!-- Wiedźmin --&gt;</t>
  </si>
  <si>
    <t>&lt;!-- Woda Życia --&gt;</t>
  </si>
  <si>
    <t>&lt;!-- Próby i błędy --&gt;</t>
  </si>
  <si>
    <t>&lt;!-- Trujące ostrze --&gt;</t>
  </si>
  <si>
    <t>&lt;!-- Sprzedawca Wężowego Oleju --&gt;</t>
  </si>
  <si>
    <t>&lt;!-- Rutyna I --&gt;</t>
  </si>
  <si>
    <t>&lt;!-- Zestaw Alchemika --&gt;</t>
  </si>
  <si>
    <t>&lt;!-- Rutyna II --&gt;</t>
  </si>
  <si>
    <t>&lt;!-- Czytanie --&gt;</t>
  </si>
  <si>
    <t xml:space="preserve">      &lt;!-- Kolega --&gt;</t>
  </si>
  <si>
    <t xml:space="preserve">  &lt;!-- Mól książkowy --&gt;</t>
  </si>
  <si>
    <t xml:space="preserve">  &lt;!-- Amator sztuki --&gt;</t>
  </si>
  <si>
    <t xml:space="preserve">      &lt;!-- Magistrat I --&gt;</t>
  </si>
  <si>
    <t xml:space="preserve">  &lt;!-- Poduszeczka --&gt;</t>
  </si>
  <si>
    <t xml:space="preserve">  &lt;!-- Zachłanny Czytelnik --&gt;</t>
  </si>
  <si>
    <t xml:space="preserve">      &lt;!-- Kujon --&gt;</t>
  </si>
  <si>
    <t xml:space="preserve">      &lt;!-- Magistrat II --&gt;</t>
  </si>
  <si>
    <t xml:space="preserve">      &lt;!-- Magistrat III --&gt;</t>
  </si>
  <si>
    <t xml:space="preserve">  &lt;!-- Kartograf --&gt;</t>
  </si>
  <si>
    <t>&lt;!-- Drobna kradzież --&gt;</t>
  </si>
  <si>
    <t xml:space="preserve">  &lt;!-- Kumpel --&gt;</t>
  </si>
  <si>
    <t xml:space="preserve">  &lt;!-- Po omacku --&gt;</t>
  </si>
  <si>
    <t xml:space="preserve">  &lt;!-- Kontrola tłumu --&gt;</t>
  </si>
  <si>
    <t xml:space="preserve">  &lt;!-- Łatwa ucieczka --&gt;</t>
  </si>
  <si>
    <t xml:space="preserve">      &lt;!-- Kieszeń na Celowniku 1 --&gt;</t>
  </si>
  <si>
    <t xml:space="preserve">      &lt;!-- Rzeczoznawca I --&gt;</t>
  </si>
  <si>
    <t xml:space="preserve">  &lt;!-- Podszywka --&gt;</t>
  </si>
  <si>
    <t xml:space="preserve">  &lt;!-- Zaprzyjaźniony sąsiad --&gt;</t>
  </si>
  <si>
    <t xml:space="preserve">  &lt;!-- Kieszeń na celowniku II --&gt;</t>
  </si>
  <si>
    <t xml:space="preserve">      &lt;!-- Rzeczoznawca II --&gt;</t>
  </si>
  <si>
    <t xml:space="preserve">      &lt;!-- Kieszeń na celowniku III --&gt;</t>
  </si>
  <si>
    <t xml:space="preserve">  </t>
  </si>
  <si>
    <t>&lt;!-- Jazda konna --&gt;</t>
  </si>
  <si>
    <t xml:space="preserve">  &lt;!-- Koń do zadań specjalnych --&gt;</t>
  </si>
  <si>
    <t xml:space="preserve">  &lt;!-- Koń Wyścigowy --&gt;</t>
  </si>
  <si>
    <t xml:space="preserve">      &lt;!-- Jeździec Burzy --&gt;</t>
  </si>
  <si>
    <t xml:space="preserve">      &lt;!-- Płochliwy rumak --&gt;</t>
  </si>
  <si>
    <t xml:space="preserve">      &lt;!-- Silne uda --&gt;</t>
  </si>
  <si>
    <t xml:space="preserve">      &lt;!-- Koń bojowy --&gt;</t>
  </si>
  <si>
    <t xml:space="preserve">      &lt;!-- Rycerz --&gt;</t>
  </si>
  <si>
    <t xml:space="preserve">  &lt;!-- Jeździec --&gt;</t>
  </si>
  <si>
    <t>&lt;!-- Konserwacja --&gt;</t>
  </si>
  <si>
    <t xml:space="preserve">      &lt;!-- Buty Siedmiomilowe --&gt;</t>
  </si>
  <si>
    <t xml:space="preserve">  &lt;!-- Woń / Świeży zapach--&gt;</t>
  </si>
  <si>
    <t xml:space="preserve">      &lt;!-- Krawiec --&gt;</t>
  </si>
  <si>
    <t xml:space="preserve">  &lt;!-- Wypychanie / Wyściełanie --&gt;</t>
  </si>
  <si>
    <t xml:space="preserve">      &lt;!-- Otwieracz --&gt;</t>
  </si>
  <si>
    <t xml:space="preserve">      &lt;!-- Zębatka --&gt;</t>
  </si>
  <si>
    <t xml:space="preserve">      &lt;!-- Niezła konserwacja --&gt;</t>
  </si>
  <si>
    <t xml:space="preserve">      &lt;!-- Syn Kowala --&gt;</t>
  </si>
  <si>
    <t>&lt;!-- Łowy --&gt;</t>
  </si>
  <si>
    <t xml:space="preserve">      &lt;!-- Kły --&gt;</t>
  </si>
  <si>
    <t xml:space="preserve">      &lt;!-- Poroże --&gt;</t>
  </si>
  <si>
    <t xml:space="preserve">      &lt;!-- Garbarz --&gt;</t>
  </si>
  <si>
    <t xml:space="preserve">      &lt;!-- Rzeźnik --&gt;</t>
  </si>
  <si>
    <t xml:space="preserve">      &lt;!-- Dzikość serca --&gt;</t>
  </si>
  <si>
    <t xml:space="preserve">      &lt;!-- Łowca --&gt;</t>
  </si>
  <si>
    <t xml:space="preserve">      &lt;!-- Gajowy / Leśnik --&gt;</t>
  </si>
  <si>
    <t xml:space="preserve">      &lt;!-- Solarz --&gt;</t>
  </si>
  <si>
    <t xml:space="preserve">      &lt;!-- Befsztyk tatarski --&gt;</t>
  </si>
  <si>
    <t>&lt;!-- Picie --&gt;</t>
  </si>
  <si>
    <t xml:space="preserve">      &lt;!-- Kiper --&gt;</t>
  </si>
  <si>
    <t xml:space="preserve">      &lt;!-- Picie nawykowe --&gt;</t>
  </si>
  <si>
    <t xml:space="preserve">      &lt;!-- Piwosz --&gt;</t>
  </si>
  <si>
    <t xml:space="preserve">      &lt;!-- Pijak --&gt;</t>
  </si>
  <si>
    <t xml:space="preserve">      &lt;!-- Prawdziwy Słowianin --&gt;</t>
  </si>
  <si>
    <t xml:space="preserve">      &lt;!-- Rozwiązuje Język --&gt;</t>
  </si>
  <si>
    <t xml:space="preserve">      &lt;!-- Bachus --&gt;</t>
  </si>
  <si>
    <t xml:space="preserve">      &lt;!-- Bezpieczne przejście --&gt;</t>
  </si>
  <si>
    <t xml:space="preserve">      &lt;!-- Moczymorda --&gt;</t>
  </si>
  <si>
    <t>&lt;!-- Psiarz --&gt;</t>
  </si>
  <si>
    <t xml:space="preserve">      &lt;!-- Dobry Piesek --&gt;</t>
  </si>
  <si>
    <t xml:space="preserve">      &lt;!-- Bierz! --&gt;</t>
  </si>
  <si>
    <t xml:space="preserve">      &lt;!-- Węszyciel --&gt;</t>
  </si>
  <si>
    <t xml:space="preserve">      &lt;!-- Wierny Towarzysz --&gt;</t>
  </si>
  <si>
    <t xml:space="preserve">      &lt;!-- Alarm --&gt;</t>
  </si>
  <si>
    <t xml:space="preserve">      &lt;!-- Kieł i Pazur --&gt;</t>
  </si>
  <si>
    <t xml:space="preserve">      &lt;!-- Szukaj! --&gt;</t>
  </si>
  <si>
    <t xml:space="preserve">      &lt;!-- Goń! --&gt;</t>
  </si>
  <si>
    <t>&lt;!-- Skradanie się --&gt;</t>
  </si>
  <si>
    <t xml:space="preserve">      &lt;!-- Ogłuszenie --&gt;</t>
  </si>
  <si>
    <t xml:space="preserve">  &lt;!-- Rain Man --&gt;</t>
  </si>
  <si>
    <t xml:space="preserve">      &lt;!-- Uprzejmy Śmiałek --&gt;</t>
  </si>
  <si>
    <t xml:space="preserve">      &lt;!-- Przyczajony kameleon --&gt;</t>
  </si>
  <si>
    <t xml:space="preserve">      &lt;!-- Skrytobójstwo --&gt;</t>
  </si>
  <si>
    <t xml:space="preserve">      &lt;!-- Jak cień --&gt;</t>
  </si>
  <si>
    <t xml:space="preserve">      &lt;!-- Szarak --&gt;</t>
  </si>
  <si>
    <t xml:space="preserve">      &lt;!-- Et Tu, Brute --&gt;</t>
  </si>
  <si>
    <t xml:space="preserve">      &lt;!-- Psiarz --&gt;</t>
  </si>
  <si>
    <t>&lt;!-- Włamywanie --&gt;</t>
  </si>
  <si>
    <t xml:space="preserve">      &lt;!-- Wytrzymały wytrych --&gt;</t>
  </si>
  <si>
    <t xml:space="preserve">      &lt;!-- Złota rączka --&gt;</t>
  </si>
  <si>
    <t xml:space="preserve">      &lt;!-- Głupie Szczęście --&gt;</t>
  </si>
  <si>
    <t xml:space="preserve">      &lt;!-- Złote rączki / Talent Włamywacza--&gt;</t>
  </si>
  <si>
    <t xml:space="preserve">      &lt;!-- Cichy Grajek --&gt;</t>
  </si>
  <si>
    <t xml:space="preserve">      &lt;!-- Szósty zmysł --&gt;</t>
  </si>
  <si>
    <t xml:space="preserve">      &lt;!-- Książe Złodziei --&gt;</t>
  </si>
  <si>
    <t xml:space="preserve">      &lt;!-- Złodziej-Farciarz --&gt;</t>
  </si>
  <si>
    <t>&lt;!-- Zielarstwo --&gt;</t>
  </si>
  <si>
    <t xml:space="preserve">      &lt;!-- Opór --&gt;</t>
  </si>
  <si>
    <t xml:space="preserve">      &lt;!-- Dzieci Kwiaty / Moc kwiatów --&gt;</t>
  </si>
  <si>
    <t xml:space="preserve">      &lt;!-- Botanik --&gt;</t>
  </si>
  <si>
    <t xml:space="preserve">      &lt;!-- Dzień dla nóg --&gt;</t>
  </si>
  <si>
    <t xml:space="preserve">      &lt;!-- Końskie ziele --&gt;</t>
  </si>
  <si>
    <t>&lt;!-- Hardcoe mode --&gt;</t>
  </si>
  <si>
    <t xml:space="preserve">      &lt;!-- Koszmary --&gt;</t>
  </si>
  <si>
    <t xml:space="preserve">      &lt;!-- Tępak --&gt;</t>
  </si>
  <si>
    <t xml:space="preserve">      &lt;!-- Shakes --&gt;</t>
  </si>
  <si>
    <t xml:space="preserve">      &lt;!-- Haemophilia --&gt;</t>
  </si>
  <si>
    <t xml:space="preserve">      &lt;!-- Claustrophobic --&gt;</t>
  </si>
  <si>
    <t xml:space="preserve">      &lt;!-- Tapeworm --&gt;</t>
  </si>
  <si>
    <t xml:space="preserve">      &lt;!-- Brittle bones --&gt;</t>
  </si>
  <si>
    <t xml:space="preserve">      &lt;!-- Consumption --&gt;</t>
  </si>
  <si>
    <t>dig*0.70</t>
  </si>
  <si>
    <t>vanila</t>
  </si>
  <si>
    <t>dig*0.85</t>
  </si>
  <si>
    <t>cha*1.5</t>
  </si>
  <si>
    <t>DigestionSpeed</t>
  </si>
  <si>
    <t>Cpp:Constant</t>
  </si>
  <si>
    <t>Cpp:ManlyOdourWoman</t>
  </si>
  <si>
    <t>Cpp:ManlyOdourStealth</t>
  </si>
  <si>
    <t>stealth*0.7</t>
  </si>
  <si>
    <t>Cpp:Night</t>
  </si>
  <si>
    <t>srg*1.2;srg*0.9</t>
  </si>
  <si>
    <t>StaminaRegen</t>
  </si>
  <si>
    <t>exh*0.75</t>
  </si>
  <si>
    <t>ExhaustionSpeed</t>
  </si>
  <si>
    <t>exh*0.9</t>
  </si>
  <si>
    <t>duration</t>
  </si>
  <si>
    <t>Cpp:JailRecovery</t>
  </si>
  <si>
    <t>str*0.8,vit*0.8,agi*0.8</t>
  </si>
  <si>
    <t>Cpp:CountrysideLocation</t>
  </si>
  <si>
    <t>str+1,agi+1,vit+1,spc+1;</t>
  </si>
  <si>
    <t>Cpp:SettlementLocation</t>
  </si>
  <si>
    <t>fae*2</t>
  </si>
  <si>
    <t>FirstAidEfficiency</t>
  </si>
  <si>
    <t>str+2,spc-1,cha-1</t>
  </si>
  <si>
    <t>rpg_movement_type.xml</t>
  </si>
  <si>
    <t>Data\Libs\Tables\item</t>
  </si>
  <si>
    <t>Data\Libs\Tables\inventory</t>
  </si>
  <si>
    <t>tak jak w modzie realism</t>
  </si>
  <si>
    <t>Stamina NPC +10%</t>
  </si>
  <si>
    <t>soul_archetype.xml</t>
  </si>
  <si>
    <t>Base armour NPC +10%</t>
  </si>
  <si>
    <t>rpg_param.xml</t>
  </si>
  <si>
    <t>Stamina cost attack</t>
  </si>
  <si>
    <t>jest</t>
  </si>
  <si>
    <t>było</t>
  </si>
  <si>
    <t>Doświadczenie otrzymywane -25%</t>
  </si>
  <si>
    <t>&lt;?xml version="1.0" encoding="us-ascii"?&gt;</t>
  </si>
  <si>
    <t>&lt;database name="hammerheart"&gt;</t>
  </si>
  <si>
    <t xml:space="preserve">  &lt;table name="armor" version="1"&gt;</t>
  </si>
  <si>
    <t xml:space="preserve">    &lt;header&gt;</t>
  </si>
  <si>
    <t xml:space="preserve">      &lt;column name="armor_subtype_id" type="integer" /&gt;</t>
  </si>
  <si>
    <t xml:space="preserve">      &lt;column name="armor_type_id" type="integer" /&gt;</t>
  </si>
  <si>
    <t xml:space="preserve">      &lt;column name="brightness" type="real" /&gt;</t>
  </si>
  <si>
    <t xml:space="preserve">      &lt;column name="clothing2_id" type="uuid" /&gt;</t>
  </si>
  <si>
    <t xml:space="preserve">      &lt;column name="clothing_id" type="uuid" /&gt;</t>
  </si>
  <si>
    <t xml:space="preserve">      &lt;column name="color" type="integer" /&gt;</t>
  </si>
  <si>
    <t xml:space="preserve">      &lt;column name="color_hue" type="real" /&gt;</t>
  </si>
  <si>
    <t xml:space="preserve">      &lt;column name="color_saturation" type="real" /&gt;</t>
  </si>
  <si>
    <t xml:space="preserve">      &lt;column name="computer_name" type="character varying" /&gt;</t>
  </si>
  <si>
    <t xml:space="preserve">      &lt;column name="is_underwear" type="boolean" /&gt;</t>
  </si>
  <si>
    <t xml:space="preserve">      &lt;column name="item_id" type="uuid" /&gt;</t>
  </si>
  <si>
    <t xml:space="preserve">      &lt;column name="max_status" type="integer" /&gt;</t>
  </si>
  <si>
    <t xml:space="preserve">      &lt;column name="noise" type="real" /&gt;</t>
  </si>
  <si>
    <t xml:space="preserve">      &lt;column name="slash_def" type="real" /&gt;</t>
  </si>
  <si>
    <t xml:space="preserve">      &lt;column name="smash_def" type="real" /&gt;</t>
  </si>
  <si>
    <t xml:space="preserve">      &lt;column name="stab_def" type="real" /&gt;</t>
  </si>
  <si>
    <t xml:space="preserve">      &lt;column name="str_req" type="real" /&gt;</t>
  </si>
  <si>
    <t xml:space="preserve">      &lt;column name="superfaction_id" type="integer" /&gt;</t>
  </si>
  <si>
    <t xml:space="preserve">      &lt;column name="timestamp" type="character varying" /&gt;</t>
  </si>
  <si>
    <t xml:space="preserve">      &lt;column name="zone1_brightness" type="real" /&gt;</t>
  </si>
  <si>
    <t xml:space="preserve">      &lt;column name="zone1_hue" type="real" /&gt;</t>
  </si>
  <si>
    <t xml:space="preserve">      &lt;column name="zone1_saturation" type="real" /&gt;</t>
  </si>
  <si>
    <t xml:space="preserve">      &lt;column name="zone2_brightness" type="real" /&gt;</t>
  </si>
  <si>
    <t xml:space="preserve">      &lt;column name="zone2_hue" type="real" /&gt;</t>
  </si>
  <si>
    <t xml:space="preserve">      &lt;column name="zone2_saturation" type="real" /&gt;</t>
  </si>
  <si>
    <t xml:space="preserve">      &lt;column name="zone3_brightness" type="real" /&gt;</t>
  </si>
  <si>
    <t xml:space="preserve">      &lt;column name="zone3_hue" type="real" /&gt;</t>
  </si>
  <si>
    <t xml:space="preserve">      &lt;column name="zone3_saturation" type="real" /&gt;</t>
  </si>
  <si>
    <t xml:space="preserve">    &lt;/header&gt;</t>
  </si>
  <si>
    <t xml:space="preserve">    &lt;rows&gt;</t>
  </si>
  <si>
    <t>&lt;!--</t>
  </si>
  <si>
    <t>/=============================\</t>
  </si>
  <si>
    <t>|</t>
  </si>
  <si>
    <t xml:space="preserve"> KNOX'S LABELLED ITEMS</t>
  </si>
  <si>
    <t xml:space="preserve">  |</t>
  </si>
  <si>
    <t>|  Thank you for using this</t>
  </si>
  <si>
    <t>|  resource!</t>
  </si>
  <si>
    <t xml:space="preserve">      |</t>
  </si>
  <si>
    <t>\=============================/</t>
  </si>
  <si>
    <t>--&gt;</t>
  </si>
  <si>
    <t>&lt;!-- DEFAULT CLOTH --&gt;</t>
  </si>
  <si>
    <t xml:space="preserve">      &lt;!-- Apron (Default Cloth) --&gt; &lt;row armor_subtype_id="" armor_type_id="1" brightness="1" clothing2_id="" clothing_id="4ce4cb09-1b89-1cd4-48bc-bcd8a59d9f95" color="8421504" color_hue="0" color_saturation="1" computer_name="RMINDEK-DT" is_underwear="False" item_id="42936ec8-4b9e-13d9-624f-6762c2f383b6" max_status="60" noise="0.88" slash_def="0.3" smash_def="0.1" stab_def="0.25" str_req="0" superfaction_id="" timestamp="17/10/2014 11:08" zone1_brightness="1" zone1_hue="0" zone1_saturation="1" zone2_brightness="1" zone2_hue="0" zone2_saturation="1" zone3_brightness="1" zone3_hue="0" zone3_saturation="1" /&gt;</t>
  </si>
  <si>
    <t xml:space="preserve">      &lt;!-- Black Combat Jacket (Default Cloth) --&gt; &lt;row armor_subtype_id="" armor_type_id="1" brightness="0" clothing2_id="" clothing_id="49e0d014-9960-8ffa-b0cc-c4a8cc1a199a" color="8421504" color_hue="-0.027778" color_saturation="1.69" computer_name="MPODPROCKY-DT" is_underwear="False" item_id="4d838e31-5767-b65f-eb5d-22bd4ac7eaad" max_status="45" noise="0.272" slash_def="0.54" smash_def="0.9" stab_def="0.297" str_req="0" superfaction_id="" timestamp="04/08/2017 10:57" zone1_brightness="0" zone1_hue="0" zone1_saturation="1" zone2_brightness="1.45" zone2_hue="0" zone2_saturation="1.2" zone3_brightness="0.89" zone3_hue="0" zone3_saturation="1.42" /&gt;</t>
  </si>
  <si>
    <t xml:space="preserve">      &lt;!-- Blacksmith's Apron (Default Cloth) --&gt; &lt;row armor_subtype_id="" armor_type_id="1" brightness="1" clothing2_id="" clothing_id="4b3da858-4a9e-8984-e6db-26bf990a7d9a" color="8421504" color_hue="0" color_saturation="1" computer_name="RMINDEK-DT" is_underwear="False" item_id="44041a83-3119-dfe4-e12f-5098935f409c" max_status="60" noise="0.75" slash_def="0.4" smash_def="0.1" stab_def="0.3" str_req="0" superfaction_id="" timestamp="02/02/2015 17:18" zone1_brightness="1" zone1_hue="0" zone1_saturation="1" zone2_brightness="1" zone2_hue="0" zone2_saturation="1" zone3_brightness="1" zone3_hue="0" zone3_saturation="1" /&gt;</t>
  </si>
  <si>
    <t xml:space="preserve">      &lt;!-- Blue Combat Jupon (Default Cloth) --&gt; &lt;row armor_subtype_id="" armor_type_id="1" brightness="1" clothing2_id="" clothing_id="436ac538-3988-df06-1566-f08ecb69ec98" color="8421504" color_hue="0" color_saturation="1" computer_name="ICEREVKO-DT" is_underwear="False" item_id="4373f01b-b49e-5a74-31f1-6302dcda5d8f" max_status="35" noise="0.472" slash_def="0.42" smash_def="0.7" stab_def="0.231" str_req="0" superfaction_id="" timestamp="12/12/2016 18:42" zone1_brightness="1" zone1_hue="0" zone1_saturation="1" zone2_brightness="1" zone2_hue="0" zone2_saturation="1" zone3_brightness="1" zone3_hue="0" zone3_saturation="1" /&gt;</t>
  </si>
  <si>
    <t xml:space="preserve">      &lt;!-- Blue Combat Jupon (Default Cloth) --&gt; &lt;row armor_subtype_id="" armor_type_id="1" brightness="1" clothing2_id="" clothing_id="436ac538-3988-df06-1566-f08ecb69ec98" color="8421504" color_hue="0" color_saturation="0.36" computer_name="MPODPROCKY-DT" is_underwear="False" item_id="4facd4ae-32a6-2a57-6ec2-cad139af6e82" max_status="35" noise="0.572" slash_def="0.42" smash_def="0.7" stab_def="0.231" str_req="0" superfaction_id="" timestamp="02/02/2017 16:39" zone1_brightness="1" zone1_hue="0" zone1_saturation="1" zone2_brightness="1" zone2_hue="0" zone2_saturation="1" zone3_brightness="1" zone3_hue="0" zone3_saturation="1" /&gt;</t>
  </si>
  <si>
    <t xml:space="preserve">      &lt;!-- Brocade Combat Jupon (Default Cloth) --&gt; &lt;row armor_subtype_id="" armor_type_id="1" brightness="1" clothing2_id="" clothing_id="4629ead3-330d-1607-35b0-9b5eab23c29c" color="8421504" color_hue="0" color_saturation="1" computer_name="ICEREVKO-DT" is_underwear="False" item_id="45e28f40-6882-6a01-e281-25733f761f9f" max_status="50" noise="0.722" slash_def="0.6" smash_def="1" stab_def="0.33" str_req="0" superfaction_id="" timestamp="12/12/2016 18:42" zone1_brightness="1" zone1_hue="0" zone1_saturation="1" zone2_brightness="1" zone2_hue="0" zone2_saturation="1" zone3_brightness="1" zone3_hue="0" zone3_saturation="1" /&gt;</t>
  </si>
  <si>
    <t xml:space="preserve">      &lt;!-- Brocade Outer Jacket (Default Cloth) --&gt; &lt;row armor_subtype_id="" armor_type_id="1" brightness="1" clothing2_id="" clothing_id="46f56679-c4f8-6a85-454d-597b5f78659e" color="8421504" color_hue="0" color_saturation="1" computer_name="ICEREVKO-DT" is_underwear="False" item_id="4f4e5326-5e10-5a3e-bf80-e38e381c19a2" max_status="55" noise="0.722" slash_def="0.66" smash_def="1.1" stab_def="0.363" str_req="0" superfaction_id="" timestamp="12/12/2016 21:53" zone1_brightness="1" zone1_hue="0" zone1_saturation="1" zone2_brightness="1" zone2_hue="0" zone2_saturation="1" zone3_brightness="1" zone3_hue="0" zone3_saturation="1" /&gt;</t>
  </si>
  <si>
    <t xml:space="preserve">      &lt;!-- Brocade Pourpoint (Default Cloth) --&gt; &lt;row armor_subtype_id="" armor_type_id="1" brightness="1" clothing2_id="" clothing_id="407e5c02-c71a-9ab9-e21d-a445c0619c8d" color="8421504" color_hue="0" color_saturation="1" computer_name="ICEREVKO-DT" is_underwear="False" item_id="4c98b6b4-9645-27f9-8b50-4bd4b63a09b4" max_status="30" noise="0.832" slash_def="0.1" smash_def="0.1" stab_def="0.1" str_req="0" superfaction_id="" timestamp="30/12/2016 14:39" zone1_brightness="1" zone1_hue="0" zone1_saturation="1" zone2_brightness="1" zone2_hue="0" zone2_saturation="1" zone3_brightness="1" zone3_hue="0" zone3_saturation="1" /&gt;</t>
  </si>
  <si>
    <t xml:space="preserve">      &lt;!-- Brown Cotehardie (Default Cloth) --&gt; &lt;row armor_subtype_id="" armor_type_id="1" brightness="1" clothing2_id="" clothing_id="4d8bbac2-37c3-22e9-56e7-0ee0d431b7ab" color="8421504" color_hue="0" color_saturation="1" computer_name="MPODPROCKY-DT" is_underwear="False" item_id="41537adc-9759-2dd8-377d-5260815b3eb7" max_status="40" noise="0.232" slash_def="0.1" smash_def="0.1" stab_def="0.1" str_req="0" superfaction_id="" timestamp="08/06/2017 12:30" zone1_brightness="0.64" zone1_hue="-0.361111" zone1_saturation="0" zone2_brightness="0.55" zone2_hue="-0.344444" zone2_saturation="0.4" zone3_brightness="0.66" zone3_hue="-0.138889" zone3_saturation="0.44" /&gt;</t>
  </si>
  <si>
    <t xml:space="preserve">      &lt;!-- Brown Felt Hat (Default Cloth) --&gt; &lt;row armor_subtype_id="" armor_type_id="1" brightness="0.31" clothing2_id="" clothing_id="4f03d6f5-0b60-a915-93c6-bee85102b8af" color="8421504" color_hue="-0.033333" color_saturation="0.34" computer_name="JBARTONEK-DT" is_underwear="False" item_id="4527de55-2a1f-6089-a182-2aa2e031fe99" max_status="40" noise="0.23" slash_def="0.1" smash_def="0.1" stab_def="0.1" str_req="0" superfaction_id="" timestamp="02/06/2015 16:52" zone1_brightness="1" zone1_hue="0" zone1_saturation="1" zone2_brightness="1" zone2_hue="0" zone2_saturation="1" zone3_brightness="1" zone3_hue="0" zone3_saturation="1" /&gt;</t>
  </si>
  <si>
    <t xml:space="preserve">      &lt;!-- Brown Felt Hat (Default Cloth) --&gt; &lt;row armor_subtype_id="" armor_type_id="1" brightness="1.51" clothing2_id="" clothing_id="4f03d6f5-0b60-a915-93c6-bee85102b8af" color="8421504" color_hue="-0.027778" color_saturation="0.23" computer_name="MPODPROCKY-DT" is_underwear="False" item_id="4c812542-2acf-0481-ec8a-adb77c057495" max_status="40" noise="0.23" slash_def="0.1" smash_def="0.1" stab_def="0.1" str_req="0" superfaction_id="" timestamp="16/02/2017 15:45" zone1_brightness="1" zone1_hue="0" zone1_saturation="1" zone2_brightness="1" zone2_hue="0" zone2_saturation="1" zone3_brightness="1" zone3_hue="0" zone3_saturation="1" /&gt;</t>
  </si>
  <si>
    <t xml:space="preserve">      &lt;!-- Brown Noble Cotehardie (Default Cloth) --&gt; &lt;row armor_subtype_id="" armor_type_id="1" brightness="1" clothing2_id="" clothing_id="4cf501eb-c6e5-bf4a-e7a5-8a15a570dc91" color="8421504" color_hue="0" color_saturation="1" computer_name="DJANKES-DT" is_underwear="False" item_id="475aeca0-ddcb-ca9e-069d-e33b01b6edb8" max_status="60" noise="0.282" slash_def="0.1" smash_def="0.1" stab_def="0.1" str_req="0" superfaction_id="" timestamp="22/10/2015 12:59" zone1_brightness="1" zone1_hue="0" zone1_saturation="1" zone2_brightness="0.98" zone2_hue="0.455556" zone2_saturation="1.56" zone3_brightness="1" zone3_hue="0" zone3_saturation="1" /&gt;</t>
  </si>
  <si>
    <t xml:space="preserve">      &lt;!-- Brown Shirt (Default Cloth) --&gt; &lt;row armor_subtype_id="" armor_type_id="1" brightness="0" clothing2_id="" clothing_id="41c4349f-c73a-81ac-9322-62f3fbe3bea1" color="2500134" color_hue="-1" color_saturation="0.88" computer_name="MPODPROCKY-DT" is_underwear="False" item_id="44dd60cb-a67f-395f-a6a2-25feeceadd99" max_status="50" noise="0.522" slash_def="0.1" smash_def="0.1" stab_def="0.1" str_req="0" superfaction_id="" timestamp="17/03/2017 15:01" zone1_brightness="1" zone1_hue="0" zone1_saturation="1" zone2_brightness="0" zone2_hue="0" zone2_saturation="0" zone3_brightness="1" zone3_hue="0" zone3_saturation="1" /&gt;</t>
  </si>
  <si>
    <t xml:space="preserve">      &lt;!-- Burgher's/Townswoman's Dress (Default Cloth) --&gt; &lt;row armor_subtype_id="" armor_type_id="1" brightness="0.06" clothing2_id="" clothing_id="4324c2b5-e7de-cf4d-04df-aac26554cbb8" color="8421504" color_hue="0.016667" color_saturation="0.19" computer_name="JBARTONEK-DT" is_underwear="False" item_id="4dce971f-2d9d-ec8f-4f3e-568411de918e" max_status="50" noise="0.43" slash_def="0.1" smash_def="0.1" stab_def="0.1" str_req="0" superfaction_id="" timestamp="20/03/2015 12:22" zone1_brightness="0.14" zone1_hue="0.016667" zone1_saturation="0.25" zone2_brightness="1" zone2_hue="0" zone2_saturation="1" zone3_brightness="1" zone3_hue="0" zone3_saturation="1" /&gt;</t>
  </si>
  <si>
    <t xml:space="preserve">      &lt;!-- Burgher's/Townswoman's Dress (Default Cloth) --&gt; &lt;row armor_subtype_id="" armor_type_id="1" brightness="0.08" clothing2_id="" clothing_id="4324c2b5-e7de-cf4d-04df-aac26554cbb8" color="8421504" color_hue="0" color_saturation="1" computer_name="JBARTONEK-DT" is_underwear="False" item_id="4bedf5a4-f1c6-cf51-f99f-7fbbe1e89792" max_status="50" noise="0.43" slash_def="0.1" smash_def="0.1" stab_def="0.1" str_req="0" superfaction_id="" timestamp="20/03/2015 12:25" zone1_brightness="0.4" zone1_hue="0" zone1_saturation="0.5" zone2_brightness="0.4" zone2_hue="0.016667" zone2_saturation="0.5" zone3_brightness="1" zone3_hue="0" zone3_saturation="1" /&gt;</t>
  </si>
  <si>
    <t xml:space="preserve">      &lt;!-- Burgher's/Townswoman's Dress (Default Cloth) --&gt; &lt;row armor_subtype_id="" armor_type_id="1" brightness="0.42" clothing2_id="" clothing_id="4324c2b5-e7de-cf4d-04df-aac26554cbb8" color="8421504" color_hue="-0.327778" color_saturation="0" computer_name="MPODPROCKY-DT" is_underwear="False" item_id="41d7815b-1696-571f-d688-d713b39472ba" max_status="50" noise="0.43" slash_def="0.1" smash_def="0.1" stab_def="0.1" str_req="0" superfaction_id="" timestamp="20/04/2017 10:18" zone1_brightness="1.09" zone1_hue="-0.516667" zone1_saturation="0" zone2_brightness="1.55" zone2_hue="0.061111" zone2_saturation="0.24" zone3_brightness="1" zone3_hue="0" zone3_saturation="1" /&gt;</t>
  </si>
  <si>
    <t xml:space="preserve">      &lt;!-- Burgher's/Townswoman's Dress (Default Cloth) --&gt; &lt;row armor_subtype_id="" armor_type_id="1" brightness="0.42" clothing2_id="" clothing_id="4324c2b5-e7de-cf4d-04df-aac26554cbb8" color="8421504" color_hue="-0.327778" color_saturation="1.4" computer_name="JBARTONEK-DT" is_underwear="False" item_id="408660f0-4742-ef99-b434-7f52cfdc2b9c" max_status="50" noise="0.43" slash_def="0.1" smash_def="0.1" stab_def="0.1" str_req="0" superfaction_id="" timestamp="15/09/2016 15:57" zone1_brightness="0.25" zone1_hue="-0.516667" zone1_saturation="0.69" zone2_brightness="1.55" zone2_hue="0.061111" zone2_saturation="0.24" zone3_brightness="1" zone3_hue="0" zone3_saturation="1" /&gt;</t>
  </si>
  <si>
    <t xml:space="preserve">      &lt;!-- Burgher's/Townswoman's Dress (Default Cloth) --&gt; &lt;row armor_subtype_id="" armor_type_id="1" brightness="0.73" clothing2_id="" clothing_id="4324c2b5-e7de-cf4d-04df-aac26554cbb8" color="8421504" color_hue="0" color_saturation="1" computer_name="DJANKES-DT" is_underwear="False" item_id="42ab514e-a69d-e4b9-606d-3f46e0e6d0ad" max_status="50" noise="0.43" slash_def="0.1" smash_def="0.1" stab_def="0.1" str_req="0" superfaction_id="" timestamp="07/07/2015 13:49" zone1_brightness="1" zone1_hue="0" zone1_saturation="1" zone2_brightness="1" zone2_hue="0" zone2_saturation="1" zone3_brightness="1" zone3_hue="0" zone3_saturation="1" /&gt;</t>
  </si>
  <si>
    <t xml:space="preserve">      &lt;!-- Burgher's/Townswoman's Dress (Default Cloth) --&gt; &lt;row armor_subtype_id="" armor_type_id="1" brightness="1" clothing2_id="" clothing_id="4324c2b5-e7de-cf4d-04df-aac26554cbb8" color="8421504" color_hue="0" color_saturation="1" computer_name="JBARTONEK-DT" is_underwear="False" item_id="4706bb3a-d722-2c20-a6e1-b4d4b6bbc18c" max_status="50" noise="0.43" slash_def="0.1" smash_def="0.1" stab_def="0.1" str_req="0" superfaction_id="" timestamp="20/03/2015 12:48" zone1_brightness="0.27" zone1_hue="0.077778" zone1_saturation="1.25" zone2_brightness="1.05" zone2_hue="-0.016667" zone2_saturation="1.04" zone3_brightness="1" zone3_hue="0" zone3_saturation="1" /&gt;</t>
  </si>
  <si>
    <t xml:space="preserve">      &lt;!-- Burgher's/Townswoman's Dress (Default Cloth) --&gt; &lt;row armor_subtype_id="" armor_type_id="1" brightness="1.88" clothing2_id="" clothing_id="4324c2b5-e7de-cf4d-04df-aac26554cbb8" color="8421504" color_hue="0" color_saturation="0.16" computer_name="JBARTONEK-DT" is_underwear="False" item_id="4da95ac5-3f08-e1a5-874f-c2f3885759b2" max_status="50" noise="0.43" slash_def="0.1" smash_def="0.1" stab_def="0.1" str_req="0" superfaction_id="" timestamp="20/03/2015 12:45" zone1_brightness="0.13" zone1_hue="-0.138889" zone1_saturation="0.5" zone2_brightness="1.52" zone2_hue="0.016667" zone2_saturation="0.02" zone3_brightness="1" zone3_hue="0" zone3_saturation="1" /&gt;</t>
  </si>
  <si>
    <t xml:space="preserve">      &lt;!-- Buttoned Green Cotehardie (Default Cloth) --&gt; &lt;row armor_subtype_id="" armor_type_id="1" brightness="1" clothing2_id="" clothing_id="4110d7d4-0c1f-b108-de4b-24916f5349b4" color="8421504" color_hue="0" color_saturation="1" computer_name="PFERSTOVA-DT" is_underwear="False" item_id="4af7b975-1042-f94c-9eb8-4a6adc4e19a4" max_status="30" noise="0.482" slash_def="0.1" smash_def="0.1" stab_def="0.1" str_req="0" superfaction_id="" timestamp="07/11/2017 11:48" zone1_brightness="0.56" zone1_hue="-0.938889" zone1_saturation="0.3" zone2_brightness="1" zone2_hue="0" zone2_saturation="1" zone3_brightness="0.92" zone3_hue="-0.811111" zone3_saturation="0.31" /&gt;</t>
  </si>
  <si>
    <t xml:space="preserve">      &lt;!-- Buttoned Grey Cotehardie (Default Cloth) --&gt; &lt;row armor_subtype_id="" armor_type_id="1" brightness="1" clothing2_id="" clothing_id="4110d7d4-0c1f-b108-de4b-24916f5349b4" color="8421504" color_hue="0" color_saturation="1" computer_name="PFERSTOVA-DT" is_underwear="False" item_id="4327d9fc-2c1b-2d1b-e60d-63a202c133b9" max_status="30" noise="0.282" slash_def="0.1" smash_def="0.1" stab_def="0.1" str_req="0" superfaction_id="" timestamp="07/11/2017 11:51" zone1_brightness="2" zone1_hue="-0.155556" zone1_saturation="0.16" zone2_brightness="1" zone2_hue="0" zone2_saturation="1" zone3_brightness="0.72" zone3_hue="-0.077778" zone3_saturation="0.33" /&gt;</t>
  </si>
  <si>
    <t xml:space="preserve">      &lt;!-- Buttoned Red Cotehardie (Default Cloth) --&gt; &lt;row armor_subtype_id="" armor_type_id="1" brightness="1" clothing2_id="" clothing_id="4110d7d4-0c1f-b108-de4b-24916f5349b4" color="8421504" color_hue="0" color_saturation="1" computer_name="JCHMATAL-DT" is_underwear="False" item_id="412e44fb-0e4c-0e80-b763-0b6493b13fa0" max_status="30" noise="0.582" slash_def="0.1" smash_def="0.1" stab_def="0.1" str_req="0" superfaction_id="" timestamp="05/01/2018 11:35" zone1_brightness="0.88" zone1_hue="0" zone1_saturation="0.94" zone2_brightness="1" zone2_hue="0" zone2_saturation="1" zone3_brightness="1" zone3_hue="0" zone3_saturation="1" /&gt;</t>
  </si>
  <si>
    <t xml:space="preserve">  &lt;!-- Caparison (Default Cloth) --&gt; &lt;row armor_subtype_id="" armor_type_id="1" brightness="1" clothing2_id="" clothing_id="4f369ff1-4ebd-603d-37f4-5961b85d87a5" color="8421504" color_hue="0" color_saturation="1" computer_name="JBARTONEK-DT" is_underwear="False" item_id="40024d27-b1c4-6ef7-3ca0-98025de43f9e" max_status="50" noise="0.9" slash_def="0.84" smash_def="0.168" stab_def="0.168" str_req="0" superfaction_id="" timestamp="29/06/2017 13:02"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</si>
  <si>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clothing_id="402f2bf4-eb16-0502-fae8-ad392c068285" color="8421504" color_hue="0" color_saturation="1" computer_name="JBARTONEK-DT" is_underwear="False" item_id="4849903a-5dd2-e0b8-bfd0-2e599509c68e" max_status="50" noise="0.9" slash_def="0.9" smash_def="0.18" stab_def="0.18" str_req="0" superfaction_id="" timestamp="29/06/2017 13:03"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</si>
  <si>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clothing_id="40a77858-c19a-4e60-db29-f86a2ffb4ba9" color="8421504" color_hue="0" color_saturation="1" computer_name="JBARTONEK-DT" is_underwear="False" item_id="40e576c7-74e8-216e-a4f0-a3aa6bd35387" max_status="50" noise="0.9" slash_def="0.49" smash_def="0.098" stab_def="0.098" str_req="0" superfaction_id="" timestamp="21/06/2017 14:47"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</si>
  <si>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clothing_id="41144cf1-a42e-d05a-8600-06f76c1bdb91" color="8421504" color_hue="0" color_saturation="1" computer_name="JBARTONEK-DT" is_underwear="False" item_id="48a1ea8c-c52a-9b35-fda6-8df247fc18a2" max_status="50" noise="0.9" slash_def="0.78" smash_def="0.156" stab_def="0.156" str_req="0" superfaction_id="" timestamp="21/06/2017 14:49"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</si>
  <si>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clothing_id="44573133-b587-64d2-fd67-a0b5fb72a692" color="8421504" color_hue="0" color_saturation="1" computer_name="RSEVCIK-DT" is_underwear="False" item_id="46ee8c8f-2c9a-3002-a31e-8623e2da529d" max_status="50" noise="0.9" slash_def="0.26" smash_def="0.052" stab_def="0.052" str_req="0" superfaction_id="" timestamp="01/08/2013 11:55"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</si>
  <si>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clothing_id="44ae2ddc-631e-e92c-6d89-b00cd08065ab" color="8421504" color_hue="0" color_saturation="1" computer_name="JBARTONEK-DT" is_underwear="False" item_id="473709c6-2b26-5d05-57cf-50e4d6fceaa7" max_status="50" noise="0.9" slash_def="0.43" smash_def="0.086" stab_def="0.086" str_req="0" superfaction_id="" timestamp="21/06/2017 14:47"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</si>
  <si>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clothing_id="469d1d04-72d9-5539-e34b-a3e708ce3b90" color="8421504" color_hue="0" color_saturation="1" computer_name="JBARTONEK-DT" is_underwear="False" item_id="407c5a00-2e73-f2dc-6a0b-8244c78e5da7" max_status="50" noise="0.9" slash_def="0.38" smash_def="0.076" stab_def="0.076" str_req="0" superfaction_id="" timestamp="21/06/2017 14:48"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</si>
  <si>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clothing_id="470a3ea7-3570-2095-6538-1843d41abbbe" color="8421504" color_hue="0" color_saturation="1" computer_name="JBARTONEK-DT" is_underwear="False" item_id="4f3d678e-553c-f810-86fe-5534db2e1ea9" max_status="50" noise="0.9" slash_def="0.61" smash_def="0.122" stab_def="0.122" str_req="0" superfaction_id="" timestamp="29/06/2017 13:02"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</si>
  <si>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clothing_id="4736bb27-2bc9-e40f-d23a-d1193b96bf8d" color="8421504" color_hue="0" color_saturation="1" computer_name="JBARTONEK-DT" is_underwear="False" item_id="47c3342a-3be4-8fe6-696e-436555714b8f" max_status="50" noise="0.9" slash_def="0.73" smash_def="0.146" stab_def="0.146" str_req="0" superfaction_id="" timestamp="21/06/2017 14:46"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</si>
  <si>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clothing_id="48eee176-ddc8-568c-bc3e-4eea2db737ae" color="8421504" color_hue="0" color_saturation="1" computer_name="JBARTONEK-DT" is_underwear="False" item_id="421ff758-4be3-cc11-1946-39ceb56aecb1" max_status="50" noise="0.9" slash_def="0.84" smash_def="0.168" stab_def="0.168" str_req="0" superfaction_id="" timestamp="29/06/2017 13:02"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</si>
  <si>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clothing_id="49cd5054-2d60-c375-f5e8-84166b27abaf" color="8421504" color_hue="0" color_saturation="1" computer_name="JBARTONEK-DT" is_underwear="False" item_id="40a5de5a-d3a5-c4c3-f5f1-71ab661d55b4" max_status="50" noise="0.9" slash_def="0.43" smash_def="0.086" stab_def="0.086" str_req="0" superfaction_id="" timestamp="21/06/2017 14:47"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</si>
  <si>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clothing_id="49d94aad-8512-23b7-ebf5-7fa56fd190b7" color="8421504" color_hue="0" color_saturation="1" computer_name="JBARTONEK-DT" is_underwear="False" item_id="41c05047-74e5-f23d-1fe8-b0a8db360087" max_status="50" noise="0.9" slash_def="0.78" smash_def="0.156" stab_def="0.156" str_req="0" superfaction_id="" timestamp="21/06/2017 14:48"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</si>
  <si>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clothing_id="49e0710f-6f73-5486-fb25-c693380e68bd" color="8421504" color_hue="0" color_saturation="1" computer_name="JBARTONEK-DT" is_underwear="False" item_id="411f568d-9e62-417c-38a1-ae108bb233ba" max_status="50" noise="0.9" slash_def="0.49" smash_def="0.098" stab_def="0.098" str_req="0" superfaction_id="" timestamp="21/06/2017 14:47"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</si>
  <si>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clothing_id="4a3c9c76-2d52-9b59-d80e-5e6cf90fd6b5" color="8421504" color_hue="0" color_saturation="1" computer_name="JBARTONEK-DT" is_underwear="False" item_id="4cc06ca7-46bf-609c-93de-3ce43481a28c" max_status="50" noise="0.9" slash_def="0.67" smash_def="0.134" stab_def="0.134" str_req="0" superfaction_id="" timestamp="29/06/2017 13:02"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</si>
  <si>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clothing_id="4a9c7a13-2f02-3b0b-ebe8-72b2814fdd85" color="8421504" color_hue="0" color_saturation="1" computer_name="JBARTONEK-DT" is_underwear="False" item_id="468a36a5-1aa9-e1c8-1d01-2c778ef84ea9" max_status="50" noise="0.9" slash_def="0.55" smash_def="0.11" stab_def="0.11" str_req="0" superfaction_id="" timestamp="21/06/2017 14:47"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</si>
  <si>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clothing_id="4aefd21c-0f02-7610-1224-68af8b2d6386" color="8421504" color_hue="0" color_saturation="1" computer_name="JBARTONEK-DT" is_underwear="False" item_id="4af5fe3b-3e23-1a10-4ff6-b2d53d4d7187" max_status="50" noise="0.9" slash_def="0.38" smash_def="0.076" stab_def="0.076" str_req="0" superfaction_id="" timestamp="21/06/2017 14:48"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</si>
  <si>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clothing_id="4b351c18-3bd3-a8a5-ad66-0021dbbf19a8" color="8421504" color_hue="0" color_saturation="1" computer_name="JBARTONEK-DT" is_underwear="False" item_id="42e8c6bf-a457-4ad9-48c8-445fea1507ae" max_status="50" noise="0.9" slash_def="0.73" smash_def="0.146" stab_def="0.146" str_req="0" superfaction_id="" timestamp="21/06/2017 14:46"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</si>
  <si>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clothing_id="4c375c44-3afc-add7-5c21-19c7ed341ab9" color="8421504" color_hue="0" color_saturation="1" computer_name="JBARTONEK-DT" is_underwear="False" item_id="466c49e3-6cbc-e962-2571-c44183da449d" max_status="50" noise="0.9" slash_def="0.61" smash_def="0.122" stab_def="0.122" str_req="0" superfaction_id="" timestamp="21/06/2017 14:48"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</si>
  <si>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clothing_id="4e2c05e8-2b0b-8455-4866-4f34be5c89af" color="8421504" color_hue="0" color_saturation="1" computer_name="JBARTONEK-DT" is_underwear="False" item_id="470d9803-e4cb-c9ae-da72-3466cf117cbb" max_status="50" noise="0.9" slash_def="0.55" smash_def="0.11" stab_def="0.11" str_req="0" superfaction_id="" timestamp="21/06/2017 14:48"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</si>
  <si>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clothing_id="4e3c3423-474b-139a-a75a-1824756c5fbe" color="8421504" color_hue="0" color_saturation="1" computer_name="JBARTONEK-DT" is_underwear="False" item_id="4a346515-2839-801d-3172-826486b9ee9d" max_status="50" noise="0.9" slash_def="0.9" smash_def="0.18" stab_def="0.18" str_req="0" superfaction_id="" timestamp="29/06/2017 13:03"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</si>
  <si>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clothing_id="4ee23eb8-eeeb-46ce-c96b-0941fb8fc7bb" color="8421504" color_hue="0" color_saturation="1" computer_name="JBARTONEK-DT" is_underwear="False" item_id="4b609a17-9266-0e3e-75dc-d4d709533dba" max_status="50" noise="0.9" slash_def="0.32" smash_def="0.064" stab_def="0.064" str_req="0" superfaction_id="" timestamp="21/06/2017 14:38" zone1_brightness="1" zone1_hue="0" zone1_saturation="1" zone2_brightness="1" zone2_hue="0" zone2_saturation="1" zone3_brightness="1" zone3_hue="0" zone3_saturation="1" /&gt;</t>
  </si>
  <si>
    <t xml:space="preserve">      &lt;!-- Caparison (Default Cloth) --&gt; &lt;row armor_subtype_id="" armor_type_id="1" brightness="1" clothing2_id="" clothing_id="4f5e8420-51aa-acd3-014d-e3aef61750af" color="8421504" color_hue="0" color_saturation="1" computer_name="JBARTONEK-DT" is_underwear="False" item_id="49b83945-99a1-50ba-9107-c3d9846875b1" max_status="50" noise="0.9" slash_def="0.78" smash_def="0.156" stab_def="0.156" str_req="0" superfaction_id="" timestamp="21/06/2017 14:49" zone1_brightness="1" zone1_hue="0" zone1_saturation="1" zone2_brightness="1" zone2_hue="0" zone2_saturation="1" zone3_brightness="1" zone3_hue="0" zone3_saturation="1" /&gt;</t>
  </si>
  <si>
    <t xml:space="preserve">      &lt;!-- Charlatan's Tunic (Default Cloth) --&gt; &lt;row armor_subtype_id="" armor_type_id="1" brightness="1" clothing2_id="" clothing_id="40a1510a-5daa-bad7-66ee-ad96a51f3e9f" color="8421504" color_hue="0" color_saturation="1" computer_name="JBARTONEK-DT" is_underwear="False" item_id="4ae7732e-f2a7-b419-4619-e08d9f6de2bb" max_status="50" noise="0.624" slash_def="0.1" smash_def="0.1" stab_def="0.1" str_req="0" superfaction_id="" timestamp="02/09/2016 09:08" zone1_brightness="2" zone1_hue="-0.155556" zone1_saturation="0.16" zone2_brightness="1" zone2_hue="0" zone2_saturation="1" zone3_brightness="1" zone3_hue="0" zone3_saturation="1" /&gt;</t>
  </si>
  <si>
    <t xml:space="preserve">      &lt;!-- Charlatan's Tunic (Default Cloth) --&gt; &lt;row armor_subtype_id="" armor_type_id="1" brightness="1" clothing2_id="" clothing_id="418ee029-816c-ff76-9904-21653c56e982" color="8421504" color_hue="0" color_saturation="1" computer_name="JBARTONEK-DT" is_underwear="False" item_id="49bf5eba-9762-38cb-162d-98248b894298" max_status="50" noise="0.624" slash_def="0.1" smash_def="0.1" stab_def="0.1" str_req="0" superfaction_id="" timestamp="02/09/2016 09:07" zone1_brightness="2" zone1_hue="-0.155556" zone1_saturation="0.16" zone2_brightness="1" zone2_hue="0" zone2_saturation="1" zone3_brightness="1" zone3_hue="0" zone3_saturation="1" /&gt;</t>
  </si>
  <si>
    <t xml:space="preserve">      &lt;!-- Common Dress (Default Cloth) --&gt; &lt;row armor_subtype_id="" armor_type_id="1" brightness="0.98" clothing2_id="" clothing_id="4545c71c-8a28-1d54-5274-831bc1f770a7" color="8421504" color_hue="-0.861111" color_saturation="1.4" computer_name="MPODPROCKY-DT" is_underwear="False" item_id="45e0477d-d891-810f-6783-265ba406beb5" max_status="50" noise="0.43" slash_def="0.1" smash_def="0.1" stab_def="0.1" str_req="0" superfaction_id="" timestamp="20/04/2017 08:41" zone1_brightness="1" zone1_hue="0" zone1_saturation="1" zone2_brightness="1" zone2_hue="0" zone2_saturation="1" zone3_brightness="1" zone3_hue="0" zone3_saturation="1" /&gt;</t>
  </si>
  <si>
    <t xml:space="preserve">      &lt;!-- Common Dress (Default Cloth) --&gt; &lt;row armor_subtype_id="" armor_type_id="1" brightness="1" clothing2_id="" clothing_id="4545c71c-8a28-1d54-5274-831bc1f770a7" color="8421504" color_hue="0" color_saturation="1" computer_name="MPODPROCKY-DT" is_underwear="False" item_id="40aed3da-9bdd-180b-65cd-fd81947fc3a9" max_status="50" noise="0.43" slash_def="0.1" smash_def="0.1" stab_def="0.1" str_req="0" superfaction_id="" timestamp="20/04/2017 08:39" zone1_brightness="1" zone1_hue="0" zone1_saturation="1" zone2_brightness="1" zone2_hue="0" zone2_saturation="1" zone3_brightness="1" zone3_hue="0" zone3_saturation="1" /&gt;</t>
  </si>
  <si>
    <t xml:space="preserve">      &lt;!-- Common Dress (Default Cloth) --&gt; &lt;row armor_subtype_id="" armor_type_id="1" brightness="1.86" clothing2_id="" clothing_id="4545c71c-8a28-1d54-5274-831bc1f770a7" color="8421504" color_hue="-1" color_saturation="0.41" computer_name="MPODPROCKY-DT" is_underwear="False" item_id="4a44b8d0-a562-3f6d-6ba4-defe8183a092" max_status="50" noise="0.43" slash_def="0.1" smash_def="0.1" stab_def="0.1" str_req="0" superfaction_id="" timestamp="20/04/2017 08:43" zone1_brightness="1" zone1_hue="0" zone1_saturation="1" zone2_brightness="1" zone2_hue="0" zone2_saturation="1" zone3_brightness="1" zone3_hue="0" zone3_saturation="1" /&gt;</t>
  </si>
  <si>
    <t xml:space="preserve">      &lt;!-- Cuffed Combat Jacket (Default Cloth) --&gt; &lt;row armor_subtype_id="" armor_type_id="1" brightness="2" clothing2_id="" clothing_id="49e0d014-9960-8ffa-b0cc-c4a8cc1a199a" color="8421504" color_hue="-0.033333" color_saturation="1.69" computer_name="MPODPROCKY-DT" is_underwear="False" item_id="42bb0602-e6bc-5edd-b91c-ebc319568bad" max_status="60" noise="0.672" slash_def="0.72" smash_def="1.2" stab_def="0.396" str_req="0" superfaction_id="" timestamp="16/02/2017 10:59" zone1_brightness="1" zone1_hue="0" zone1_saturation="1" zone2_brightness="1" zone2_hue="0" zone2_saturation="1" zone3_brightness="1" zone3_hue="0" zone3_saturation="1" /&gt;</t>
  </si>
  <si>
    <t xml:space="preserve">      &lt;!-- Dark Combat Jacket (Default Cloth) --&gt; &lt;row armor_subtype_id="" armor_type_id="1" brightness="0.28" clothing2_id="" clothing_id="49e0d014-9960-8ffa-b0cc-c4a8cc1a199a" color="8421504" color_hue="0" color_saturation="0" computer_name="ICEREVKO-DT" is_underwear="False" item_id="48dafad3-3606-b7e8-d1dc-ebc1de6b99bd" max_status="60" noise="0.322" slash_def="0.72" smash_def="1.2" stab_def="0.396" str_req="0" superfaction_id="" timestamp="23/02/2017 18:12" zone1_brightness="0.3" zone1_hue="-0.061111" zone1_saturation="0.22" zone2_brightness="0.36" zone2_hue="0.077778" zone2_saturation="1.38" zone3_brightness="0.55" zone3_hue="0.094444" zone3_saturation="2" /&gt;</t>
  </si>
  <si>
    <t xml:space="preserve">      &lt;!-- Decorated Caftan (Default Cloth) --&gt; &lt;row armor_subtype_id="" armor_type_id="1" brightness="1" clothing2_id="" clothing_id="40fa075f-8e3b-380e-438e-62b02ae38591" color="8421504" color_hue="0" color_saturation="1" computer_name="DJANKES-DT" is_underwear="False" item_id="468bca8d-888c-8705-3828-75a80686c192" max_status="50" noise="0.63" slash_def="0.1" smash_def="0.1" stab_def="0.1" str_req="0" superfaction_id="" timestamp="17/06/2015 15:48" zone1_brightness="1" zone1_hue="0" zone1_saturation="1" zone2_brightness="1" zone2_hue="0" zone2_saturation="1" zone3_brightness="1" zone3_hue="0" zone3_saturation="1" /&gt;</t>
  </si>
  <si>
    <t xml:space="preserve">      &lt;!-- Decorated Combat Jacket (Default Cloth) --&gt; &lt;row armor_subtype_id="" armor_type_id="1" brightness="1" clothing2_id="" clothing_id="40ed269e-bdaf-bb26-4e21-bf2472bec393" color="8421504" color_hue="0" color_saturation="1" computer_name="ICEREVKO-DT" is_underwear="False" item_id="48d88e9a-72b8-b605-0fe8-be6c62e5d58c" max_status="38" noise="0.672" slash_def="0.45" smash_def="0.75" stab_def="0.2475" str_req="0" superfaction_id="" timestamp="12/12/2016 18:42" zone1_brightness="1" zone1_hue="0" zone1_saturation="1" zone2_brightness="1" zone2_hue="0" zone2_saturation="1" zone3_brightness="1" zone3_hue="0" zone3_saturation="1" /&gt;</t>
  </si>
  <si>
    <t xml:space="preserve">      &lt;!-- Decorated Cotte (Default Cloth) --&gt; &lt;row armor_subtype_id="3" armor_type_id="1" brightness="0.25" clothing2_id="" clothing_id="4bcd1a34-efe6-b2a8-8556-cde6a55952a9" color="8421504" color_hue="0.138889" color_saturation="0.28" computer_name="MPODPROCKY-DT" is_underwear="False" item_id="45e3d8ac-5d54-0a39-8ec4-a321fc136991" max_status="30" noise="0.43" slash_def="0.1" smash_def="0.1" stab_def="0.1" str_req="0" superfaction_id="" timestamp="20/04/2017 10:50" zone1_brightness="1" zone1_hue="0" zone1_saturation="1" zone2_brightness="0.89" zone2_hue="-0.5" zone2_saturation="0" zone3_brightness="0.72" zone3_hue="-0.094444" zone3_saturation="0" /&gt;</t>
  </si>
  <si>
    <t xml:space="preserve">      &lt;!-- Decorated Cotte (Default Cloth) --&gt; &lt;row armor_subtype_id="3" armor_type_id="1" brightness="0.41" clothing2_id="" clothing_id="4bcd1a34-efe6-b2a8-8556-cde6a55952a9" color="8421504" color_hue="-0.355556" color_saturation="0.47" computer_name="MPODPROCKY-DT" is_underwear="False" item_id="4d05ba28-6f24-924d-cd10-ef3d12e447a6" max_status="30" noise="0.43" slash_def="0.1" smash_def="0.1" stab_def="0.1" str_req="0" superfaction_id="" timestamp="20/04/2017 10:50" zone1_brightness="1" zone1_hue="0" zone1_saturation="1" zone2_brightness="1" zone2_hue="0" zone2_saturation="1" zone3_brightness="1" zone3_hue="0" zone3_saturation="1" /&gt;</t>
  </si>
  <si>
    <t xml:space="preserve">      &lt;!-- Decorated Cotte (Default Cloth) --&gt; &lt;row armor_subtype_id="3" armor_type_id="1" brightness="0.41" clothing2_id="" clothing_id="4bcd1a34-efe6-b2a8-8556-cde6a55952a9" color="8421504" color_hue="-0.361111" color_saturation="1.08" computer_name="JBARTONEK-DT" is_underwear="False" item_id="4682ef21-53b0-55af-1017-588fe6af429e" max_status="30" noise="0.43" slash_def="0.1" smash_def="0.1" stab_def="0.1" str_req="0" superfaction_id="" timestamp="15/09/2016 15:48" zone1_brightness="1" zone1_hue="0" zone1_saturation="1" zone2_brightness="1" zone2_hue="0" zone2_saturation="1" zone3_brightness="1" zone3_hue="0" zone3_saturation="1" /&gt;</t>
  </si>
  <si>
    <t xml:space="preserve">      &lt;!-- Decorated Cotte (Default Cloth) --&gt; &lt;row armor_subtype_id="3" armor_type_id="1" brightness="1.58" clothing2_id="" clothing_id="4bcd1a34-efe6-b2a8-8556-cde6a55952a9" color="8421504" color_hue="-0.016667" color_saturation="1.61" computer_name="JBARTONEK-DT" is_underwear="False" item_id="4608470b-b576-bff5-6777-c5bb7c9a8aa6" max_status="30" noise="0.43" slash_def="0.1" smash_def="0.1" stab_def="0.1" str_req="0" superfaction_id="" timestamp="15/09/2016 15:51" zone1_brightness="1" zone1_hue="0" zone1_saturation="1" zone2_brightness="0.89" zone2_hue="-0.5" zone2_saturation="0" zone3_brightness="0.72" zone3_hue="-0.094444" zone3_saturation="0" /&gt;</t>
  </si>
  <si>
    <t xml:space="preserve">      &lt;!-- Decorated Cotte (Default Cloth) --&gt; &lt;row armor_subtype_id="3" armor_type_id="1" brightness="0.25" clothing2_id="" clothing_id="4bcd1a34-efe6-b2a8-8556-cde6a55952a9" color="8421504" color_hue="0.138889" color_saturation="2" computer_name="DJANKES-DT" is_underwear="False" item_id="4076ced0-55f6-49a0-3364-e6183c03368f" max_status="30" noise="0.43" slash_def="0.1" smash_def="0.1" stab_def="0.1" str_req="0" superfaction_id="" timestamp="22/10/2015 12:31" zone1_brightness="1" zone1_hue="0" zone1_saturation="1" zone2_brightness="0.89" zone2_hue="-0.5" zone2_saturation="0" zone3_brightness="0.72" zone3_hue="-0.094444" zone3_saturation="0" /&gt;</t>
  </si>
  <si>
    <t xml:space="preserve">      &lt;!-- Decorated Cotte (Default Cloth) --&gt; &lt;row armor_subtype_id="3" armor_type_id="1" brightness="1.44" clothing2_id="" clothing_id="4bcd1a34-efe6-b2a8-8556-cde6a55952a9" color="8421504" color_hue="0" color_saturation="1.19" computer_name="DJANKES-DT" is_underwear="False" item_id="42391032-a081-32d9-fd70-ac88f3873487" max_status="30" noise="0.43" slash_def="0.1" smash_def="0.1" stab_def="0.1" str_req="0" superfaction_id="" timestamp="22/10/2015 11:51" zone1_brightness="1" zone1_hue="0" zone1_saturation="1" zone2_brightness="1" zone2_hue="0" zone2_saturation="1" zone3_brightness="1" zone3_hue="0" zone3_saturation="1" /&gt;</t>
  </si>
  <si>
    <t xml:space="preserve">      &lt;!-- Decorated Cotte (Default Cloth) --&gt; &lt;row armor_subtype_id="3" armor_type_id="1" brightness="1.58" clothing2_id="" clothing_id="4bcd1a34-efe6-b2a8-8556-cde6a55952a9" color="8421504" color_hue="-0.016667" color_saturation="0.8" computer_name="MPODPROCKY-DT" is_underwear="False" item_id="4548d3e7-b0d0-6749-4623-d3664a7410a7" max_status="30" noise="0.43" slash_def="0.1" smash_def="0.1" stab_def="0.1" str_req="0" superfaction_id="" timestamp="20/04/2017 10:51" zone1_brightness="1" zone1_hue="0" zone1_saturation="1" zone2_brightness="0.89" zone2_hue="-0.5" zone2_saturation="0" zone3_brightness="0.72" zone3_hue="-0.094444" zone3_saturation="0" /&gt;</t>
  </si>
  <si>
    <t xml:space="preserve">      &lt;!-- Decorated Dress (Default Cloth) --&gt; &lt;row armor_subtype_id="" armor_type_id="1" brightness="0.73" clothing2_id="" clothing_id="4e6d763f-a537-0d8f-22f4-12b3c13abf8d" color="8421504" color_hue="0.794444" color_saturation="0.56" computer_name="JBARTONEK-DT" is_underwear="False" item_id="4c2bfcf7-b430-8b53-63ac-f7846cc4ad9b" max_status="50" noise="0.43" slash_def="0.1" smash_def="0.1" stab_def="0.1" str_req="0" superfaction_id="" timestamp="15/09/2016 15:44" zone1_brightness="1" zone1_hue="0" zone1_saturation="1" zone2_brightness="1" zone2_hue="0" zone2_saturation="1" zone3_brightness="1" zone3_hue="0" zone3_saturation="1" /&gt;</t>
  </si>
  <si>
    <t xml:space="preserve">      &lt;!-- Decorated Dress (Default Cloth) --&gt; &lt;row armor_subtype_id="" armor_type_id="1" brightness="1" clothing2_id="" clothing_id="4e6d763f-a537-0d8f-22f4-12b3c13abf8d" color="8421504" color_hue="0" color_saturation="1" computer_name="DJANKES-DT" is_underwear="False" item_id="49a720d9-cbe8-b771-f174-9c6f463645a6" max_status="50" noise="0.43" slash_def="0.1" smash_def="0.1" stab_def="0.1" str_req="0" superfaction_id="" timestamp="24/07/2015 13:32" zone1_brightness="1" zone1_hue="0" zone1_saturation="1" zone2_brightness="1" zone2_hue="0" zone2_saturation="1" zone3_brightness="1" zone3_hue="0" zone3_saturation="1" /&gt;</t>
  </si>
  <si>
    <t xml:space="preserve">      &lt;!-- Decorated Dress (Default Cloth) --&gt; &lt;row armor_subtype_id="" armor_type_id="1" brightness="1.23" clothing2_id="" clothing_id="4e6d763f-a537-0d8f-22f4-12b3c13abf8d" color="8421504" color_hue="-0.516667" color_saturation="0.33" computer_name="JBARTONEK-DT" is_underwear="False" item_id="4a23a37a-2f0c-c389-edab-7ccd673385b3" max_status="50" noise="0.43" slash_def="0.1" smash_def="0.1" stab_def="0.1" str_req="0" superfaction_id="" timestamp="15/09/2016 15:46" zone1_brightness="1" zone1_hue="0" zone1_saturation="1" zone2_brightness="1" zone2_hue="0" zone2_saturation="1" zone3_brightness="1" zone3_hue="0" zone3_saturation="1" /&gt;</t>
  </si>
  <si>
    <t xml:space="preserve">      &lt;!-- Decorated Dress (Default Cloth) --&gt; &lt;row armor_subtype_id="" armor_type_id="1" brightness="1.23" clothing2_id="" clothing_id="4e6d763f-a537-0d8f-22f4-12b3c13abf8d" color="8421504" color_hue="0.861111" color_saturation="0.38" computer_name="DJANKES-DT" is_underwear="False" item_id="453d9fa5-5eec-b6de-ab47-1775370f43b1" max_status="50" noise="0.43" slash_def="0.1" smash_def="0.1" stab_def="0.1" str_req="0" superfaction_id="" timestamp="22/10/2015 12:32" zone1_brightness="1" zone1_hue="0" zone1_saturation="1" zone2_brightness="2" zone2_hue="-0.483333" zone2_saturation="0" zone3_brightness="1" zone3_hue="0.044444" zone3_saturation="1" /&gt;</t>
  </si>
  <si>
    <t xml:space="preserve">      &lt;!-- Decorated Shirt (Default Cloth) --&gt; &lt;row armor_subtype_id="" armor_type_id="1" brightness="1" clothing2_id="" clothing_id="4d8a7d86-491c-48f0-9c37-6bc8ccb2868e" color="8421504" color_hue="0" color_saturation="1.03" computer_name="MPODPROCKY-DT" is_underwear="False" item_id="48f6cde5-a747-dbee-2af1-9fae418ef68b" max_status="50" noise="0.472" slash_def="0.1" smash_def="0.1" stab_def="0.1" str_req="0" superfaction_id="" timestamp="06/09/2017 12:45" zone1_brightness="1" zone1_hue="0" zone1_saturation="1" zone2_brightness="1" zone2_hue="0" zone2_saturation="1" zone3_brightness="1" zone3_hue="0" zone3_saturation="1" /&gt;</t>
  </si>
  <si>
    <t xml:space="preserve">      &lt;!-- Devil's Costume (Default Cloth) --&gt; &lt;row armor_subtype_id="" armor_type_id="1" brightness="1" clothing2_id="" clothing_id="47b27558-318f-6154-735b-628e4f70d5b4" color="8421504" color_hue="0" color_saturation="1" computer_name="JBARTONEK-DT" is_underwear="False" item_id="4ce2cffc-ea72-98b0-1ffc-34c15d5ca7b0" max_status="50" noise="0.5" slash_def="0.1" smash_def="0.1" stab_def="0.1" str_req="0" superfaction_id="" timestamp="01/02/2017 09:25" zone1_brightness="1" zone1_hue="0" zone1_saturation="1" zone2_brightness="1" zone2_hue="0" zone2_saturation="1" zone3_brightness="1" zone3_hue="0" zone3_saturation="1" /&gt;</t>
  </si>
  <si>
    <t xml:space="preserve">      &lt;!-- Devil's Costume (Default Cloth) --&gt; &lt;row armor_subtype_id="" armor_type_id="1" brightness="1" clothing2_id="" clothing_id="45107c92-6fd2-bf02-791c-18b3f2200b82" color="8421504" color_hue="0" color_saturation="1" computer_name="JBARTONEK-DT" is_underwear="False" item_id="4bba347a-dc31-4836-7995-3837dbbc3187" max_status="50" noise="0.5" slash_def="0.1" smash_def="0.1" stab_def="0.1" str_req="0" superfaction_id="" timestamp="01/02/2017 09:32" zone1_brightness="1" zone1_hue="0" zone1_saturation="1" zone2_brightness="1" zone2_hue="0" zone2_saturation="1" zone3_brightness="1" zone3_hue="0" zone3_saturation="1" /&gt;</t>
  </si>
  <si>
    <t xml:space="preserve">      &lt;!-- Devil's Costume (Default Cloth) --&gt; &lt;row armor_subtype_id="" armor_type_id="1" brightness="1" clothing2_id="" clothing_id="47b0a4fa-dd9d-b189-db20-876041dde0b7" color="8421504" color_hue="0" color_saturation="1" computer_name="JBARTONEK-DT" is_underwear="False" item_id="41e9f784-dd0d-9329-b0e9-88d0527a2ebc" max_status="50" noise="0.5" slash_def="0.1" smash_def="0.1" stab_def="0.1" str_req="0" superfaction_id="" timestamp="01/02/2017 09:23" zone1_brightness="1" zone1_hue="0" zone1_saturation="1" zone2_brightness="1" zone2_hue="0" zone2_saturation="1" zone3_brightness="1" zone3_hue="0" zone3_saturation="1" /&gt;</t>
  </si>
  <si>
    <t xml:space="preserve">      &lt;!-- Devil's Costume (Default Cloth) --&gt; &lt;row armor_subtype_id="" armor_type_id="1" brightness="1" clothing2_id="" clothing_id="49e4415b-ee02-a38f-7691-455809ca4f99" color="8421504" color_hue="0" color_saturation="1" computer_name="JBARTONEK-DT" is_underwear="False" item_id="41bdd901-3106-cae3-ac2b-479ef7642a9a" max_status="50" noise="0.5" slash_def="0.1" smash_def="0.1" stab_def="0.1" str_req="0" superfaction_id="" timestamp="01/02/2017 09:29" zone1_brightness="1" zone1_hue="0" zone1_saturation="1" zone2_brightness="1" zone2_hue="0" zone2_saturation="1" zone3_brightness="1" zone3_hue="0" zone3_saturation="1" /&gt;</t>
  </si>
  <si>
    <t xml:space="preserve">      &lt;!-- Dirty Work Shirt (Default Cloth) --&gt; &lt;row armor_subtype_id="" armor_type_id="1" brightness="0.25" clothing2_id="" clothing_id="40bb96c8-2db6-6e8e-5cd1-29ddf184fa91" color="8421504" color_hue="0.044444" color_saturation="1.63" computer_name="JBARTONEK-DT" is_underwear="False" item_id="42ff5615-e472-bfb0-27e9-6ba3962eca9f" max_status="50" noise="0.522" slash_def="0.1" smash_def="0.1" stab_def="0.1" str_req="0" superfaction_id="" timestamp="02/06/2015 16:54" zone1_brightness="1" zone1_hue="0" zone1_saturation="1" zone2_brightness="1" zone2_hue="0" zone2_saturation="1" zone3_brightness="1" zone3_hue="0" zone3_saturation="1" /&gt;</t>
  </si>
  <si>
    <t xml:space="preserve">      &lt;!-- Dirty Work Shirt (Default Cloth) --&gt; &lt;row armor_subtype_id="" armor_type_id="1" brightness="0.67" clothing2_id="" clothing_id="4d8a7d86-491c-48f0-9c37-6bc8ccb2868e" color="8421504" color_hue="0.422222" color_saturation="2" computer_name="MPODPROCKY-DT" is_underwear="False" item_id="4063f2eb-d6d6-a27e-c1d7-a0885269108c" max_status="60" noise="0.472" slash_def="0.1" smash_def="0.1" stab_def="0.1" str_req="0" superfaction_id="" timestamp="06/09/2017 12:51" zone1_brightness="1" zone1_hue="0" zone1_saturation="1" zone2_brightness="1" zone2_hue="0" zone2_saturation="1" zone3_brightness="1" zone3_hue="0" zone3_saturation="1" /&gt;</t>
  </si>
  <si>
    <t xml:space="preserve">      &lt;!-- Dress and Apron (Default Cloth) --&gt; &lt;row armor_subtype_id="" armor_type_id="1" brightness="0.98" clothing2_id="" clothing_id="4545c71c-8a28-1d54-5274-831bc1f770a7" color="8421504" color_hue="-0.861111" color_saturation="1.4" computer_name="MPODPROCKY-DT" is_underwear="False" item_id="4a6461df-8b4f-0ad7-d6db-551c2c45aca7" max_status="50" noise="0.43" slash_def="0.1" smash_def="0.1" stab_def="0.1" str_req="0" superfaction_id="" timestamp="20/04/2017 08:42" zone1_brightness="1" zone1_hue="0" zone1_saturation="1" zone2_brightness="1" zone2_hue="0" zone2_saturation="1" zone3_brightness="1" zone3_hue="0" zone3_saturation="1" /&gt;</t>
  </si>
  <si>
    <t xml:space="preserve">      &lt;!-- Dress and Apron (Default Cloth) --&gt; &lt;row armor_subtype_id="" armor_type_id="1" brightness="1" clothing2_id="" clothing_id="4545c71c-8a28-1d54-5274-831bc1f770a7" color="8421504" color_hue="0" color_saturation="1" computer_name="MPODPROCKY-DT" is_underwear="False" item_id="4c6c8f11-7097-3ca1-3f20-4f1bbba1f68c" max_status="50" noise="0.43" slash_def="0.1" smash_def="0.1" stab_def="0.1" str_req="0" superfaction_id="" timestamp="20/04/2017 08:42" zone1_brightness="1" zone1_hue="0" zone1_saturation="1" zone2_brightness="1" zone2_hue="0" zone2_saturation="1" zone3_brightness="1" zone3_hue="0" zone3_saturation="1" /&gt;</t>
  </si>
  <si>
    <t xml:space="preserve">      &lt;!-- Dress and Apron (Default Cloth) --&gt; &lt;row armor_subtype_id="" armor_type_id="1" brightness="1.86" clothing2_id="" clothing_id="4545c71c-8a28-1d54-5274-831bc1f770a7" color="8421504" color_hue="-1" color_saturation="0.41" computer_name="MPODPROCKY-DT" is_underwear="False" item_id="4dac45fe-351a-3e5f-9c27-5c47ddc960ba" max_status="50" noise="0.43" slash_def="0.1" smash_def="0.1" stab_def="0.1" str_req="0" superfaction_id="" timestamp="20/04/2017 08:42" zone1_brightness="1" zone1_hue="0" zone1_saturation="1" zone2_brightness="1" zone2_hue="0" zone2_saturation="1" zone3_brightness="1" zone3_hue="0" zone3_saturation="1" /&gt;</t>
  </si>
  <si>
    <t xml:space="preserve">      &lt;!-- Fashionable Dress (Default Cloth) --&gt; &lt;row armor_subtype_id="" armor_type_id="1" brightness="1" clothing2_id="" clothing_id="472026bd-b129-a239-a2ce-ac14d8f4f99c" color="8421504" color_hue="0" color_saturation="1" computer_name="MPODPROCKY-DT" is_underwear="False" item_id="41366e7f-a0e5-0f23-142a-40f1ca76aabb" max_status="50" noise="0.43" slash_def="0.1" smash_def="0.1" stab_def="0.1" str_req="0" superfaction_id="" timestamp="20/04/2017 09:49" zone1_brightness="0.2" zone1_hue="-0.516667" zone1_saturation="1" zone2_brightness="1" zone2_hue="0" zone2_saturation="1" zone3_brightness="0.89" zone3_hue="1" zone3_saturation="0.6" /&gt;</t>
  </si>
  <si>
    <t xml:space="preserve">      &lt;!-- Fashionable Dress (Default Cloth) --&gt; &lt;row armor_subtype_id="3" armor_type_id="1" brightness="1" clothing2_id="" clothing_id="4b15e549-9fb7-9565-e0f8-1f8f3f60c1bd" color="8421504" color_hue="0" color_saturation="1" computer_name="MPODPROCKY-DT" is_underwear="False" item_id="4fb99cfb-d97f-3638-5f1f-cadc7cef0db6" max_status="30" noise="0.43" slash_def="0.1" smash_def="0.1" stab_def="0.1" str_req="0" superfaction_id="" timestamp="20/04/2017 10:45" zone1_brightness="1" zone1_hue="0" zone1_saturation="1" zone2_brightness="1" zone2_hue="0" zone2_saturation="1" zone3_brightness="1" zone3_hue="0" zone3_saturation="1" /&gt;</t>
  </si>
  <si>
    <t xml:space="preserve">      &lt;!-- Fashionable Dress (Default Cloth) --&gt; &lt;row armor_subtype_id="3" armor_type_id="1" brightness="1" clothing2_id="" clothing_id="4b15e549-9fb7-9565-e0f8-1f8f3f60c1bd" color="8421504" color_hue="0" color_saturation="1" computer_name="RMINDEK-DT" is_underwear="False" item_id="4854fc59-9c4a-c3b4-21d3-f7f21bb97a85" max_status="30" noise="0.43" slash_def="0.1" smash_def="0.1" stab_def="0.1" str_req="0" superfaction_id="" timestamp="19/10/2015 11:17" zone1_brightness="1" zone1_hue="0" zone1_saturation="1" zone2_brightness="1" zone2_hue="0" zone2_saturation="1" zone3_brightness="1" zone3_hue="0" zone3_saturation="1" /&gt;</t>
  </si>
  <si>
    <t xml:space="preserve">      &lt;!-- Fashionable Hat (Default Cloth) --&gt; &lt;row armor_subtype_id="" armor_type_id="1" brightness="1" clothing2_id="" clothing_id="420aa492-53d0-6026-adf2-ae573d153d95" color="8421504" color_hue="0" color_saturation="1" computer_name="DJANKES-DT" is_underwear="False" item_id="452c1f85-3219-c7fc-8d0c-de1d0b4d9885" max_status="30" noise="0.88" slash_def="0.1" smash_def="0.1" stab_def="0.1" str_req="0" superfaction_id="" timestamp="22/09/2015 10:54" zone1_brightness="1" zone1_hue="0" zone1_saturation="1" zone2_brightness="1" zone2_hue="0" zone2_saturation="1" zone3_brightness="1" zone3_hue="0" zone3_saturation="1" /&gt;</t>
  </si>
  <si>
    <t xml:space="preserve">      &lt;!-- Green Cotehardie (Default Cloth) --&gt; &lt;row armor_subtype_id="" armor_type_id="1" brightness="1" clothing2_id="" clothing_id="4d8bbac2-37c3-22e9-56e7-0ee0d431b7ab" color="8421504" color_hue="0" color_saturation="1" computer_name="MPODPROCKY-DT" is_underwear="False" item_id="441caaeb-3921-f600-79f5-9256210026bf" max_status="40" noise="0.182" slash_def="0.1" smash_def="0.1" stab_def="0.1" str_req="0" superfaction_id="" timestamp="08/06/2017 12:29" zone1_brightness="0.4" zone1_hue="0" zone1_saturation="0" zone2_brightness="0.55" zone2_hue="0" zone2_saturation="0" zone3_brightness="0.44" zone3_hue="-0.327778" zone3_saturation="0.39" /&gt;</t>
  </si>
  <si>
    <t xml:space="preserve">      &lt;!-- Green Merchant's Hat (Default Cloth) --&gt; &lt;row armor_subtype_id="" armor_type_id="1" brightness="1" clothing2_id="" clothing_id="473d3f4c-ff37-194a-9766-980f36b802a5" color="8421504" color_hue="0" color_saturation="1" computer_name="MPODPROCKY-DT" is_underwear="False" item_id="49160240-18dd-dc84-66fe-2ed005eba1b9" max_status="40" noise="0.83" slash_def="0.1" smash_def="0.1" stab_def="0.1" str_req="0" superfaction_id="" timestamp="16/02/2017 09:05" zone1_brightness="1" zone1_hue="0" zone1_saturation="1" zone2_brightness="0.66" zone2_hue="0" zone2_saturation="1" zone3_brightness="1.52" zone3_hue="-0.544444" zone3_saturation="0.13" /&gt;</t>
  </si>
  <si>
    <t xml:space="preserve">      &lt;!-- Green Outer Vest (Default Cloth) --&gt; &lt;row armor_subtype_id="" armor_type_id="1" brightness="1" clothing2_id="" clothing_id="4acf4a88-8a05-74d9-0e5f-4058a91ec196" color="8421504" color_hue="0" color_saturation="1" computer_name="ICEREVKO-DT" is_underwear="False" item_id="496651b7-ddcb-2f4e-1774-3c37fab166a7" max_status="28" noise="0.722" slash_def="0.33" smash_def="0.55" stab_def="0.1815" str_req="0" superfaction_id="" timestamp="12/12/2016 18:42" zone1_brightness="1" zone1_hue="0" zone1_saturation="1" zone2_brightness="1" zone2_hue="0" zone2_saturation="1" zone3_brightness="1" zone3_hue="0" zone3_saturation="1" /&gt;</t>
  </si>
  <si>
    <t xml:space="preserve">      &lt;!-- Green Shirt (Default Cloth) --&gt; &lt;row armor_subtype_id="" armor_type_id="1" brightness="0.66" clothing2_id="" clothing_id="41c4349f-c73a-81ac-9322-62f3fbe3bea1" color="8421504" color_hue="1" color_saturation="1.33" computer_name="ICEREVKO-DT" is_underwear="False" item_id="4e9a2fc1-c984-28b5-436b-fc669315948f" max_status="50" noise="0.622" slash_def="0.1" smash_def="0.1" stab_def="0.1" str_req="0" superfaction_id="" timestamp="30/12/2016 19:34" zone1_brightness="1" zone1_hue="0" zone1_saturation="1" zone2_brightness="1" zone2_hue="0" zone2_saturation="1" zone3_brightness="1" zone3_hue="0" zone3_saturation="1" /&gt;</t>
  </si>
  <si>
    <t xml:space="preserve">      &lt;!-- Green Shirt (Default Cloth) --&gt; &lt;row armor_subtype_id="" armor_type_id="1" brightness="1" clothing2_id="" clothing_id="41c4349f-c73a-81ac-9322-62f3fbe3bea1" color="8421504" color_hue="0" color_saturation="1" computer_name="JBARTONEK-DT" is_underwear="False" item_id="4b31fbf6-01d3-fb06-a1d9-f284ab277ca0" max_status="30" noise="0.622" slash_def="0.1" smash_def="0.1" stab_def="0.1" str_req="0" superfaction_id="" timestamp="12/10/2016 16:01" zone1_brightness="1" zone1_hue="0" zone1_saturation="1" zone2_brightness="1" zone2_hue="0" zone2_saturation="1" zone3_brightness="1" zone3_hue="0" zone3_saturation="1" /&gt;</t>
  </si>
  <si>
    <t xml:space="preserve">      &lt;!-- Green Shirt (Default Cloth) --&gt; &lt;row armor_subtype_id="" armor_type_id="1" brightness="1" clothing2_id="" clothing_id="41c4349f-c73a-81ac-9322-62f3fbe3bea1" color="8421504" color_hue="0" color_saturation="1" computer_name="MPODPROCKY-DT" is_underwear="False" item_id="434f28e3-25e8-8bef-ee5b-1b331d106e99" max_status="50" noise="0.622" slash_def="0.1" smash_def="0.1" stab_def="0.1" str_req="0" superfaction_id="" timestamp="16/02/2017 12:01" zone1_brightness="1" zone1_hue="0" zone1_saturation="1" zone2_brightness="1" zone2_hue="0" zone2_saturation="1" zone3_brightness="1" zone3_hue="0" zone3_saturation="1" /&gt;</t>
  </si>
  <si>
    <t xml:space="preserve">      &lt;!-- Head Ring / Head Wreath (Default Cloth) --&gt; &lt;row armor_subtype_id="" armor_type_id="1" brightness="1" clothing2_id="" clothing_id="4b671d34-ca3d-edfb-9226-b9906aef758c" color="8421504" color_hue="0" color_saturation="1" computer_name="RMINDEK-DT" is_underwear="False" item_id="44641203-1426-4db8-90f7-8638e3e9fbba" max_status="10" noise="0.43" slash_def="0.1" smash_def="0.1" stab_def="0.1" str_req="0" superfaction_id="" timestamp="15/10/2015 17:26" zone1_brightness="1" zone1_hue="0" zone1_saturation="1" zone2_brightness="1" zone2_hue="0" zone2_saturation="1" zone3_brightness="1" zone3_hue="0" zone3_saturation="1" /&gt;</t>
  </si>
  <si>
    <t xml:space="preserve">      &lt;!-- Head Scarf (Default Cloth) --&gt; &lt;row armor_subtype_id="" armor_type_id="1" brightness="1" clothing2_id="" clothing_id="4639ef4b-94e9-ae01-29e4-8a1bcca39e9d" color="8421504" color_hue="0" color_saturation="1" computer_name="JBARTONEK-DT" is_underwear="False" item_id="439e49c5-e468-57c2-d44c-9ac6066f14b6" max_status="10" noise="0.43" slash_def="0.1" smash_def="0.1" stab_def="0.1" str_req="0" superfaction_id="" timestamp="24/03/2015 11:32" zone1_brightness="1" zone1_hue="0" zone1_saturation="1" zone2_brightness="1" zone2_hue="0" zone2_saturation="1" zone3_brightness="1" zone3_hue="0" zone3_saturation="1" /&gt;</t>
  </si>
  <si>
    <t xml:space="preserve">      &lt;!-- Head Scarf (Default Cloth) --&gt; &lt;row armor_subtype_id="" armor_type_id="1" brightness="1" clothing2_id="" clothing_id="4639ef4b-94e9-ae01-29e4-8a1bcca39e9d" color="8421504" color_hue="0" color_saturation="1" computer_name="JBARTONEK-DT" is_underwear="False" item_id="4bade180-e6ba-1c8a-5c43-b980a22434b3" max_status="10" noise="0.43" slash_def="0.1" smash_def="0.1" stab_def="0.1" str_req="0" superfaction_id="" timestamp="18/12/2014 13:20" zone1_brightness="1" zone1_hue="0" zone1_saturation="1" zone2_brightness="1" zone2_hue="0" zone2_saturation="1" zone3_brightness="1" zone3_hue="0" zone3_saturation="1" /&gt;</t>
  </si>
  <si>
    <t xml:space="preserve">      &lt;!-- Hunting Cap (Default Cloth) --&gt; &lt;row armor_subtype_id="" armor_type_id="1" brightness="1" clothing2_id="" clothing_id="45c6c73b-7cb3-91b6-4219-dfa229940b9b" color="8421504" color_hue="0" color_saturation="1" computer_name="DJANKES-DT" is_underwear="False" item_id="48c1161d-7bdf-52ff-75a5-3c210060ae8a" max_status="40" noise="0.83" slash_def="0.1" smash_def="0.1" stab_def="0.1" str_req="0" superfaction_id="" timestamp="17/06/2015 15:48" zone1_brightness="1" zone1_hue="0" zone1_saturation="1" zone2_brightness="1" zone2_hue="0" zone2_saturation="1" zone3_brightness="1" zone3_hue="0" zone3_saturation="1" /&gt;</t>
  </si>
  <si>
    <t xml:space="preserve">      &lt;!-- Leather Apron (Default Cloth) --&gt; &lt;row armor_subtype_id="" armor_type_id="1" brightness="1" clothing2_id="" clothing_id="498c8c27-7352-a456-8644-dc5109e64f86" color="8421504" color_hue="0" color_saturation="1" computer_name="RMINDEK-DT" is_underwear="False" item_id="41a87049-190c-d5d4-40e8-5950ec296680" max_status="60" noise="0.8" slash_def="0.1" smash_def="0.1" stab_def="0.1" str_req="0" superfaction_id="" timestamp="02/02/2015 17:21" zone1_brightness="1" zone1_hue="0" zone1_saturation="1" zone2_brightness="1" zone2_hue="0" zone2_saturation="1" zone3_brightness="1" zone3_hue="0" zone3_saturation="1" /&gt;</t>
  </si>
  <si>
    <t xml:space="preserve">      &lt;!-- Men's Cotehardie - Green (Default Cloth) --&gt; &lt;row armor_subtype_id="" armor_type_id="1" brightness="1" clothing2_id="" clothing_id="4cf501eb-c6e5-bf4a-e7a5-8a15a570dc91" color="8421504" color_hue="0" color_saturation="1" computer_name="DJANKES-DT" is_underwear="False" item_id="4ea4d59c-20e0-fd17-3366-d4bb16f68385" max_status="60" noise="0.582" slash_def="0.1" smash_def="0.1" stab_def="0.1" str_req="0" superfaction_id="" timestamp="25/05/2015 10:49" zone1_brightness="1" zone1_hue="0" zone1_saturation="1" zone2_brightness="1" zone2_hue="0" zone2_saturation="1" zone3_brightness="1" zone3_hue="0" zone3_saturation="1" /&gt;</t>
  </si>
  <si>
    <t xml:space="preserve">      &lt;!-- Men's Cotehardie - Red (Default Cloth) --&gt; &lt;row armor_subtype_id="" armor_type_id="1" brightness="1" clothing2_id="" clothing_id="4cf501eb-c6e5-bf4a-e7a5-8a15a570dc91" color="8421504" color_hue="0" color_saturation="1" computer_name="MPODPROCKY-DT" is_underwear="False" item_id="4eabe21e-e15e-34f8-f6a9-86059ba313a8" max_status="60" noise="0.382" slash_def="0.1" smash_def="0.1" stab_def="0.1" str_req="0" superfaction_id="" timestamp="08/06/2017 15:46" zone1_brightness="1" zone1_hue="0" zone1_saturation="1" zone2_brightness="1.98" zone2_hue="0.483333" zone2_saturation="2" zone3_brightness="1" zone3_hue="0" zone3_saturation="1" /&gt;</t>
  </si>
  <si>
    <t xml:space="preserve">      &lt;!-- Merchant's Blue Hat (Default Cloth) --&gt; &lt;row armor_subtype_id="" armor_type_id="1" brightness="1" clothing2_id="" clothing_id="473d3f4c-ff37-194a-9766-980f36b802a5" color="8421504" color_hue="0" color_saturation="1" computer_name="DJANKES-DT" is_underwear="False" item_id="41e70a43-df7c-9acc-afe6-42dc972ee891" max_status="40" noise="0.83" slash_def="0.1" smash_def="0.1" stab_def="0.1" str_req="0" superfaction_id="" timestamp="21/10/2015 14:15" zone1_brightness="1" zone1_hue="0" zone1_saturation="1" zone2_brightness="1" zone2_hue="0" zone2_saturation="1" zone3_brightness="1.02" zone3_hue="0.811111" zone3_saturation="0.47" /&gt;</t>
  </si>
  <si>
    <t xml:space="preserve">      &lt;!-- Miller's Cap (Default Cloth) --&gt; &lt;row armor_subtype_id="" armor_type_id="1" brightness="1" clothing2_id="" clothing_id="434c42d9-8275-8aae-11c8-2a7819e5b78a" color="8421504" color_hue="0" color_saturation="1" computer_name="RMINDEK-DT" is_underwear="False" item_id="4a4d56b4-8c9c-7840-6398-dbfe8132d78b" max_status="30" noise="0.83" slash_def="0.1" smash_def="0.1" stab_def="0.1" str_req="0" superfaction_id="" timestamp="17/10/2014 10:15" zone1_brightness="1" zone1_hue="0" zone1_saturation="1" zone2_brightness="1" zone2_hue="0" zone2_saturation="1" zone3_brightness="1" zone3_hue="0" zone3_saturation="1" /&gt;</t>
  </si>
  <si>
    <t xml:space="preserve">      &lt;!-- Multi Slot Test (Default Cloth) --&gt; &lt;row armor_subtype_id="" armor_type_id="1" brightness="1" clothing2_id="f8aa8b8f-7c7b-409c-99d0-3a5c5a7c8e48" clothing_id="2a2cdc3a-09aa-42fc-b93b-a56078511b4e" color="8421504" color_hue="0" color_saturation="1" computer_name="PHANUS-DT" is_underwear="False" item_id="416511f7-268c-03fe-6cd2-2135987e2686" max_status="45" noise="0" slash_def="2" smash_def="2" stab_def="2" str_req="1" superfaction_id="" timestamp="14/11/2013 14:58" zone1_brightness="1" zone1_hue="0" zone1_saturation="1" zone2_brightness="1" zone2_hue="0" zone2_saturation="1" zone3_brightness="1" zone3_hue="0" zone3_saturation="1" /&gt;</t>
  </si>
  <si>
    <t xml:space="preserve">      &lt;!-- Multi Slot Test 2 (Default Cloth) --&gt; &lt;row armor_subtype_id="" armor_type_id="1" brightness="1" clothing2_id="" clothing_id="f8aa8b8f-7c7b-409c-99d0-3a5c5a7c8e48" color="8421504" color_hue="0" color_saturation="1" computer_name="" is_underwear="False" item_id="44eaf3b9-c5a3-9225-1573-2a85e7c1e780" max_status="45" noise="0" slash_def="2" smash_def="2" stab_def="2" str_req="1" superfaction_id="" timestamp="" zone1_brightness="1" zone1_hue="0" zone1_saturation="1" zone2_brightness="1" zone2_hue="0" zone2_saturation="1" zone3_brightness="1" zone3_hue="0" zone3_saturation="1" /&gt;</t>
  </si>
  <si>
    <t xml:space="preserve">      &lt;!-- Multi Slot Test 2 (Default Cloth) --&gt; &lt;row armor_subtype_id="" armor_type_id="1" brightness="1" clothing2_id="" clothing_id="f8aa8b8f-7c7b-409c-99d0-3a5c5a7c8e48" color="8421504" color_hue="0" color_saturation="1" computer_name="PHANUS-DT" is_underwear="False" item_id="43858f99-def2-df4b-b86d-8dd9f6773ea5" max_status="45" noise="0" slash_def="2" smash_def="2" stab_def="2" str_req="1" superfaction_id="" timestamp="14/11/2013 14:58" zone1_brightness="1" zone1_hue="0" zone1_saturation="1" zone2_brightness="1" zone2_hue="0" zone2_saturation="1" zone3_brightness="1" zone3_hue="0" zone3_saturation="1" /&gt;</t>
  </si>
  <si>
    <t xml:space="preserve">      &lt;!-- Multi Slot Test Renamed (Default Cloth) --&gt; &lt;row armor_subtype_id="" armor_type_id="1" brightness="1.4" clothing2_id="" clothing_id="2a2cdc3a-09aa-42fc-b93b-a56078511b4e" color="11166293" color_hue="-0.4" color_saturation="1.4" computer_name="" is_underwear="False" item_id="49598d90-3804-8b6b-d775-0758ad24d682" max_status="45" noise="0" slash_def="2" smash_def="2" stab_def="2" str_req="1" superfaction_id="" timestamp="" zone1_brightness="1.4" zone1_hue="0" zone1_saturation="1" zone2_brightness="1" zone2_hue="0.4" zone2_saturation="1" zone3_brightness="1" zone3_hue="0" zone3_saturation="1.4" /&gt;</t>
  </si>
  <si>
    <t xml:space="preserve">      &lt;!-- Nightgown (Default Cloth) --&gt; &lt;row armor_subtype_id="" armor_type_id="1" brightness="1" clothing2_id="" clothing_id="4e04aa65-49b3-3860-9936-f979c130afb2" color="8421504" color_hue="0" color_saturation="1" computer_name="ICEREVKO-DT" is_underwear="False" item_id="4bf89a4d-b596-1c22-b2fd-ed420433f887" max_status="40" noise="0.43" slash_def="0.1" smash_def="0.1" stab_def="0.1" str_req="0" superfaction_id="" timestamp="18/02/2017 19:56" zone1_brightness="1" zone1_hue="0" zone1_saturation="1" zone2_brightness="1" zone2_hue="0" zone2_saturation="1" zone3_brightness="1" zone3_hue="0" zone3_saturation="1" /&gt;</t>
  </si>
  <si>
    <t xml:space="preserve">      &lt;!-- Nobleman's Hat (Default Cloth) --&gt; &lt;row armor_subtype_id="" armor_type_id="1" brightness="1" clothing2_id="" clothing_id="48666df6-1eea-0e28-22c8-a38b95e325b6" color="8421504" color_hue="0" color_saturation="1" computer_name="ICEREVKO-DT" is_underwear="False" item_id="42663739-349d-8b14-a737-8cd056f7559e" max_status="30" noise="0.93" slash_def="0.1" smash_def="0.1" stab_def="0.1" str_req="0" superfaction_id="" timestamp="30/10/2015 17:50" zone1_brightness="1" zone1_hue="0" zone1_saturation="1" zone2_brightness="1" zone2_hue="0" zone2_saturation="1" zone3_brightness="1" zone3_hue="0" zone3_saturation="1" /&gt;</t>
  </si>
  <si>
    <t xml:space="preserve">      &lt;!-- Old Working Shirt (Default Cloth) --&gt; &lt;row armor_subtype_id="" armor_type_id="1" brightness="0.45" clothing2_id="" clothing_id="40bb96c8-2db6-6e8e-5cd1-29ddf184fa91" color="8421504" color_hue="-0.016667" color_saturation="2" computer_name="MPODPROCKY-DT" is_underwear="False" item_id="4893589c-cdd8-887e-3e00-c1f53fab648c" max_status="50" noise="0.572" slash_def="0.1" smash_def="0.1" stab_def="0.1" str_req="0" superfaction_id="" timestamp="24/01/2017 09:58" zone1_brightness="1" zone1_hue="0" zone1_saturation="1" zone2_brightness="1" zone2_hue="0" zone2_saturation="1" zone3_brightness="1" zone3_hue="0" zone3_saturation="1" /&gt;</t>
  </si>
  <si>
    <t xml:space="preserve">      &lt;!-- Orange Felt Hat (Default Cloth) --&gt; &lt;row armor_subtype_id="" armor_type_id="1" brightness="1" clothing2_id="" clothing_id="4f03d6f5-0b60-a915-93c6-bee85102b8af" color="8421504" color_hue="0" color_saturation="1" computer_name="RMINDEK-DT" is_underwear="False" item_id="4bf98be0-1893-bb82-3ddb-5dd35b0f84b1" max_status="40" noise="0.43" slash_def="0.1" smash_def="0.1" stab_def="0.1" str_req="0" superfaction_id="" timestamp="22/10/2014 14:40" zone1_brightness="1" zone1_hue="0" zone1_saturation="1" zone2_brightness="1" zone2_hue="0" zone2_saturation="1" zone3_brightness="1" zone3_hue="0" zone3_saturation="1" /&gt;</t>
  </si>
  <si>
    <t xml:space="preserve">      &lt;!-- Orange Shirt (Default Cloth) --&gt; &lt;row armor_subtype_id="" armor_type_id="1" brightness="1" clothing2_id="" clothing_id="41c4349f-c73a-81ac-9322-62f3fbe3bea1" color="8421504" color_hue="0" color_saturation="1" computer_name="MPODPROCKY-DT" is_underwear="False" item_id="4472ab5e-def2-e154-34a3-15349c976283" max_status="50" noise="0.522" slash_def="0.1" smash_def="0.1" stab_def="0.1" str_req="0" superfaction_id="" timestamp="15/03/2017 14:28" zone1_brightness="1" zone1_hue="0" zone1_saturation="1" zone2_brightness="1.42" zone2_hue="0.783333" zone2_saturation="0.31" zone3_brightness="1" zone3_hue="0" zone3_saturation="1" /&gt;</t>
  </si>
  <si>
    <t xml:space="preserve">      &lt;!-- Piece of Cloth (Default Cloth) --&gt; &lt;row armor_subtype_id="" armor_type_id="1" brightness="1" clothing2_id="" clothing_id="4635b2cc-bc6a-8ed7-972c-ff027df973a0" color="8421504" color_hue="0" color_saturation="1" computer_name="JBARTONEK-DT" is_underwear="False" item_id="4285fd0b-4e57-9fde-6264-f987ba080bb9" max_status="50" noise="0.5" slash_def="0.1" smash_def="0.1" stab_def="0.1" str_req="0" superfaction_id="" timestamp="19/12/2016 11:37" zone1_brightness="1" zone1_hue="0" zone1_saturation="1" zone2_brightness="1" zone2_hue="0" zone2_saturation="1" zone3_brightness="1" zone3_hue="0" zone3_saturation="1" /&gt;</t>
  </si>
  <si>
    <t xml:space="preserve">      &lt;!-- Plain Chemise (Default Cloth) --&gt; &lt;row armor_subtype_id="" armor_type_id="1" brightness="1" clothing2_id="" clothing_id="4b14f199-8916-4e54-2852-449cb5a43fb3" color="8421504" color_hue="0" color_saturation="1" computer_name="JIRIBARTONEK-DT" is_underwear="True" item_id="415525ee-9ecb-2fd0-edbd-bac703478b93" max_status="50" noise="0.43" slash_def="0.1" smash_def="0.1" stab_def="0.1" str_req="0" superfaction_id="" timestamp="11/01/2014 15:48" zone1_brightness="1" zone1_hue="0" zone1_saturation="1" zone2_brightness="1" zone2_hue="0" zone2_saturation="1" zone3_brightness="1" zone3_hue="0" zone3_saturation="1" /&gt;</t>
  </si>
  <si>
    <t xml:space="preserve">      &lt;!-- Pointed Green Hat (Default Cloth) --&gt; &lt;row armor_subtype_id="" armor_type_id="1" brightness="1" clothing2_id="" clothing_id="4b0c2a0b-b43f-8e0e-1f72-62a8e6fe369d" color="12311981" color_hue="0" color_saturation="1" computer_name="MPODPROCKY-DT" is_underwear="False" item_id="4fb18a35-7abd-d93d-ac7e-c5a1d6bf809f" max_status="40" noise="0.68" slash_def="0.1" smash_def="0.1" stab_def="0.1" str_req="0" superfaction_id="" timestamp="16/02/2017 11:15" zone1_brightness="1" zone1_hue="0" zone1_saturation="1" zone2_brightness="1" zone2_hue="0" zone2_saturation="1" zone3_brightness="1" zone3_hue="0" zone3_saturation="1" /&gt;</t>
  </si>
  <si>
    <t xml:space="preserve">      &lt;!-- Pointed Red Hat (Default Cloth) --&gt; &lt;row armor_subtype_id="" armor_type_id="1" brightness="1" clothing2_id="" clothing_id="4b0c2a0b-b43f-8e0e-1f72-62a8e6fe369d" color="153" color_hue="0" color_saturation="1" computer_name="VBOCAN-DT" is_underwear="False" item_id="491a1973-e6d2-e04d-f718-8f24db2ec4bb" max_status="40" noise="0.78" slash_def="0.1" smash_def="0.1" stab_def="0.1" str_req="0" superfaction_id="" timestamp="09/06/2015 13:51" zone1_brightness="1" zone1_hue="0" zone1_saturation="1" zone2_brightness="1" zone2_hue="0" zone2_saturation="1" zone3_brightness="1" zone3_hue="0" zone3_saturation="1" /&gt;</t>
  </si>
  <si>
    <t xml:space="preserve">      &lt;!-- Pointed Yellow Hat (Default Cloth) --&gt; &lt;row armor_subtype_id="" armor_type_id="1" brightness="1" clothing2_id="" clothing_id="4b0c2a0b-b43f-8e0e-1f72-62a8e6fe369d" color="8421504" color_hue="0" color_saturation="1" computer_name="RMINDEK-DT" is_underwear="False" item_id="4a5ec182-a249-b5d8-9975-b8fa57d5ae9f" max_status="40" noise="0.68" slash_def="0.1" smash_def="0.1" stab_def="0.1" str_req="0" superfaction_id="" timestamp="09/01/2015 09:13" zone1_brightness="1" zone1_hue="0" zone1_saturation="1" zone2_brightness="1" zone2_hue="0" zone2_saturation="1" zone3_brightness="1" zone3_hue="0" zone3_saturation="1" /&gt;</t>
  </si>
  <si>
    <t xml:space="preserve">      &lt;!-- Quartered Combat Jacket (Default Cloth) --&gt; &lt;row armor_subtype_id="" armor_type_id="1" brightness="0.38" clothing2_id="" clothing_id="49e0d014-9960-8ffa-b0cc-c4a8cc1a199a" color="8421504" color_hue="-0.205556" color_saturation="0" computer_name="ICEREVKO-DT" is_underwear="False" item_id="4e1c3929-0e6d-e0c2-61e0-363f8e7ac289" max_status="60" noise="0.622" slash_def="0.72" smash_def="1.2" stab_def="0.396" str_req="0" superfaction_id="" timestamp="05/06/2017 13:52" zone1_brightness="1" zone1_hue="0" zone1_saturation="1" zone2_brightness="1" zone2_hue="0" zone2_saturation="1" zone3_brightness="1" zone3_hue="0" zone3_saturation="1" /&gt;</t>
  </si>
  <si>
    <t xml:space="preserve">      &lt;!-- Quartered Outer Vest (Default Cloth) --&gt; &lt;row armor_subtype_id="" armor_type_id="1" brightness="0.06" clothing2_id="" clothing_id="4acf4a88-8a05-74d9-0e5f-4058a91ec196" color="8421504" color_hue="0" color_saturation="0.79" computer_name="MPODPROCKY-DT" is_underwear="False" item_id="4621b468-38bc-79ed-f0ce-9219543d7fa9" max_status="28" noise="0.672" slash_def="0.33" smash_def="0.55" stab_def="0.1815" str_req="0" superfaction_id="" timestamp="09/02/2017 14:57" zone1_brightness="1" zone1_hue="0" zone1_saturation="1" zone2_brightness="1" zone2_hue="0" zone2_saturation="1" zone3_brightness="1" zone3_hue="0" zone3_saturation="1" /&gt;</t>
  </si>
  <si>
    <t xml:space="preserve">      &lt;!-- Red Cotehardie (Default Cloth) --&gt; &lt;row armor_subtype_id="" armor_type_id="1" brightness="1" clothing2_id="" clothing_id="4d8bbac2-37c3-22e9-56e7-0ee0d431b7ab" color="8421504" color_hue="0" color_saturation="1" computer_name="MPODPROCKY-DT" is_underwear="False" item_id="4db0679c-af60-b7df-e7af-58886f6354a6" max_status="40" noise="0.382" slash_def="0.1" smash_def="0.1" stab_def="0.1" str_req="0" superfaction_id="" timestamp="08/06/2017 12:16" zone1_brightness="1" zone1_hue="0" zone1_saturation="1" zone2_brightness="1" zone2_hue="0" zone2_saturation="1" zone3_brightness="1" zone3_hue="0" zone3_saturation="1" /&gt;</t>
  </si>
  <si>
    <t xml:space="preserve">      &lt;!-- Red Cotehardie (Default Cloth) --&gt; &lt;row armor_subtype_id="" armor_type_id="1" brightness="1" clothing2_id="" clothing_id="4d8bbac2-37c3-22e9-56e7-0ee0d431b7ab" color="8421504" color_hue="0.044444" color_saturation="1" computer_name="MPODPROCKY-DT" is_underwear="False" item_id="41c44a2b-9d1c-4c64-f07a-bba3f7288ba0" max_status="40" noise="0.582" slash_def="0.1" smash_def="0.1" stab_def="0.1" str_req="0" superfaction_id="" timestamp="24/01/2017 10:23" zone1_brightness="1" zone1_hue="0" zone1_saturation="1" zone2_brightness="1" zone2_hue="0" zone2_saturation="1" zone3_brightness="1" zone3_hue="0" zone3_saturation="1" /&gt;</t>
  </si>
  <si>
    <t xml:space="preserve">      &lt;!-- Red Merchant's Hat (Default Cloth) --&gt; &lt;row armor_subtype_id="" armor_type_id="1" brightness="1" clothing2_id="" clothing_id="473d3f4c-ff37-194a-9766-980f36b802a5" color="8421504" color_hue="0" color_saturation="1" computer_name="DJANKES-DT" is_underwear="False" item_id="40d19389-b8e6-8f54-cf74-f3715b0cea8c" max_status="40" noise="0.83" slash_def="0.1" smash_def="0.1" stab_def="0.1" str_req="0" superfaction_id="" timestamp="20/10/2015 14:01" zone1_brightness="1" zone1_hue="0" zone1_saturation="1" zone2_brightness="1" zone2_hue="0" zone2_saturation="1" zone3_brightness="1" zone3_hue="0" zone3_saturation="1" /&gt;</t>
  </si>
  <si>
    <t xml:space="preserve">      &lt;!-- Red Outer Jacket (Default Cloth) --&gt; &lt;row armor_subtype_id="" armor_type_id="1" brightness="1" clothing2_id="" clothing_id="4183838a-1f37-798c-81e3-e7673021cbaf" color="8421504" color_hue="0" color_saturation="1" computer_name="MPODPROCKY-DT" is_underwear="False" item_id="4fc17391-b9ec-aedc-997e-0e0b9e094898" max_status="33" noise="0.482" slash_def="0.39" smash_def="0.65" stab_def="0.2145" str_req="0" superfaction_id="" timestamp="09/02/2017 15:12" zone1_brightness="1" zone1_hue="0" zone1_saturation="1" zone2_brightness="1" zone2_hue="0" zone2_saturation="1" zone3_brightness="1" zone3_hue="0" zone3_saturation="1" /&gt;</t>
  </si>
  <si>
    <t xml:space="preserve">      &lt;!-- Red Vest (Default Cloth) --&gt; &lt;row armor_subtype_id="" armor_type_id="1" brightness="1" clothing2_id="" clothing_id="4fd49602-a968-5404-fdd0-6b754b7f68a5" color="8421504" color_hue="0" color_saturation="1" computer_name="ICEREVKO-DT" is_underwear="False" item_id="46857626-d7c9-985d-4acc-a6ad9a79afa2" max_status="30" noise="0.582" slash_def="0.1" smash_def="0.1" stab_def="0.1" str_req="0" superfaction_id="" timestamp="15/09/2015 15:25" zone1_brightness="1" zone1_hue="0" zone1_saturation="1" zone2_brightness="1" zone2_hue="0" zone2_saturation="1" zone3_brightness="1" zone3_hue="0" zone3_saturation="1" /&gt;</t>
  </si>
  <si>
    <t xml:space="preserve">      &lt;!-- Scarf (Default Cloth) --&gt; &lt;row armor_subtype_id="" armor_type_id="1" brightness="1" clothing2_id="" clothing_id="4f01f67f-375d-9973-6f81-cbf4d2d4c5a3" color="8421504" color_hue="0" color_saturation="1" computer_name="JBARTONEK-DT" is_underwear="False" item_id="48cb2661-3c3a-99bc-b09b-3b6a79c9f5a9" max_status="10" noise="0.43" slash_def="0.1" smash_def="0.1" stab_def="0.1" str_req="0" superfaction_id="" timestamp="24/03/2015 12:16" zone1_brightness="1" zone1_hue="0" zone1_saturation="1" zone2_brightness="1" zone2_hue="0" zone2_saturation="1" zone3_brightness="1" zone3_hue="0" zone3_saturation="1" /&gt;</t>
  </si>
  <si>
    <t xml:space="preserve">      &lt;!-- Servant's Dress (Default Cloth) --&gt; &lt;row armor_subtype_id="" armor_type_id="1" brightness="1" clothing2_id="" clothing_id="4b14f199-8916-4e54-2852-449cb5a43fb3" color="8421504" color_hue="0" color_saturation="1" computer_name="MPODPROCKY-DT" is_underwear="False" item_id="46f4ab47-ff0a-a617-7b7b-b3203a7ed7a5" max_status="50" noise="0.43" slash_def="0.1" smash_def="0.1" stab_def="0.1" str_req="0" superfaction_id="" timestamp="22/09/2014 14:16" zone1_brightness="1" zone1_hue="0" zone1_saturation="1" zone2_brightness="1" zone2_hue="0" zone2_saturation="1" zone3_brightness="1" zone3_hue="0" zone3_saturation="1" /&gt;</t>
  </si>
  <si>
    <t xml:space="preserve">      &lt;!-- Servant's Dress (Default Cloth) --&gt; &lt;row armor_subtype_id="" armor_type_id="1" brightness="1" clothing2_id="" clothing_id="4be6a444-8296-5a67-b63e-ada6af3a1080" color="8421504" color_hue="0" color_saturation="1" computer_name="JBARTONEK-DT" is_underwear="False" item_id="4bb8c21f-fe2d-92f5-cf1f-7d2c809fb580" max_status="50" noise="0.43" slash_def="0.1" smash_def="0.1" stab_def="0.1" str_req="0" superfaction_id="" timestamp="16/10/2014 12:46" zone1_brightness="1" zone1_hue="0" zone1_saturation="1" zone2_brightness="1" zone2_hue="0" zone2_saturation="1" zone3_brightness="1.36" zone3_hue="-0.016667" zone3_saturation="0.52" /&gt;</t>
  </si>
  <si>
    <t xml:space="preserve">      &lt;!-- Simple Cotte (Default Cloth) --&gt; &lt;row armor_subtype_id="3" armor_type_id="1" brightness="1" clothing2_id="" clothing_id="40193f5a-08ff-cf45-9b4e-a204a5c5a189" color="8421504" color_hue="0" color_saturation="1" computer_name="ICEREVKO-DT" is_underwear="False" item_id="4c9cb8ed-e891-2b8b-7e06-c77a32ef2ca8" max_status="40" noise="0.43" slash_def="0.1" smash_def="0.1" stab_def="0.1" str_req="0" superfaction_id="" timestamp="16/07/2015 20:28" zone1_brightness="1" zone1_hue="0" zone1_saturation="1" zone2_brightness="1" zone2_hue="0" zone2_saturation="1" zone3_brightness="1" zone3_hue="0" zone3_saturation="1" /&gt;</t>
  </si>
  <si>
    <t xml:space="preserve">      &lt;!-- Simple Cotte (Default Cloth) --&gt; &lt;row armor_subtype_id="3" armor_type_id="1" brightness="1" clothing2_id="" clothing_id="40193f5a-08ff-cf45-9b4e-a204a5c5a189" color="8421504" color_hue="0" color_saturation="1" computer_name="MPODPROCKY-DT" is_underwear="False" item_id="4a74e308-fce9-7823-3248-2b4234a286b4" max_status="40" noise="0.43" slash_def="0.1" smash_def="0.1" stab_def="0.1" str_req="0" superfaction_id="" timestamp="02/06/2017 14:18" zone1_brightness="1" zone1_hue="0" zone1_saturation="1" zone2_brightness="1" zone2_hue="0" zone2_saturation="1" zone3_brightness="1" zone3_hue="0" zone3_saturation="1" /&gt;</t>
  </si>
  <si>
    <t xml:space="preserve">      &lt;!-- Simple Cotte (Default Cloth) --&gt; &lt;row armor_subtype_id="3" armor_type_id="1" brightness="1" clothing2_id="" clothing_id="40193f5a-08ff-cf45-9b4e-a204a5c5a189" color="8421504" color_hue="0" color_saturation="1" computer_name="MPODPROCKY-DT" is_underwear="False" item_id="4f8ccd8a-fa24-eac9-74e9-4c603ffed1ac" max_status="40" noise="0.43" slash_def="0.1" smash_def="0.1" stab_def="0.1" str_req="0" superfaction_id="" timestamp="20/04/2017 10:02" zone1_brightness="1" zone1_hue="0" zone1_saturation="1" zone2_brightness="1" zone2_hue="0" zone2_saturation="1" zone3_brightness="1" zone3_hue="0" zone3_saturation="1" /&gt;</t>
  </si>
  <si>
    <t xml:space="preserve">      &lt;!-- Simple Cotte (Default Cloth) --&gt; &lt;row armor_subtype_id="3" armor_type_id="1" brightness="1.6" clothing2_id="" clothing_id="40193f5a-08ff-cf45-9b4e-a204a5c5a189" color="8421504" color_hue="0" color_saturation="1" computer_name="JBARTONEK-DT" is_underwear="False" item_id="4251c432-e9a3-bafe-cf3e-60ff40794287" max_status="40" noise="0.43" slash_def="0.1" smash_def="0.1" stab_def="0.1" str_req="0" superfaction_id="" timestamp="15/09/2016 15:27" zone1_brightness="1.8" zone1_hue="0" zone1_saturation="1" zone2_brightness="1.8" zone2_hue="0" zone2_saturation="1" zone3_brightness="2" zone3_hue="0" zone3_saturation="1" /&gt;</t>
  </si>
  <si>
    <t xml:space="preserve">      &lt;!-- Some Garment (Default Cloth) --&gt; &lt;row armor_subtype_id="" armor_type_id="1" brightness="0.09" clothing2_id="" clothing_id="4d42415b-fa41-533c-6524-0fc02bc7489d" color="8421504" color_hue="0" color_saturation="1.55" computer_name="MPODPROCKY-DT" is_underwear="False" item_id="4b509412-cf66-497f-7dc2-845e149d99bf" max_status="30" noise="0.23" slash_def="0.1" smash_def="0.1" stab_def="0.1" str_req="0" superfaction_id="" timestamp="20/04/2017 11:16" zone1_brightness="1" zone1_hue="0" zone1_saturation="1" zone2_brightness="1" zone2_hue="0" zone2_saturation="1" zone3_brightness="0.41" zone3_hue="1" zone3_saturation="1" /&gt;</t>
  </si>
  <si>
    <t xml:space="preserve">      &lt;!-- Some Garment (Default Cloth) --&gt; &lt;row armor_subtype_id="" armor_type_id="1" brightness="0.38" clothing2_id="" clothing_id="4d42415b-fa41-533c-6524-0fc02bc7489d" color="8421504" color_hue="0.205556" color_saturation="1.34" computer_name="MPODPROCKY-DT" is_underwear="False" item_id="41737fee-a0ce-0b64-e660-fbe660befb81" max_status="30" noise="0.23" slash_def="0.1" smash_def="0.1" stab_def="0.1" str_req="0" superfaction_id="" timestamp="20/04/2017 11:15" zone1_brightness="1" zone1_hue="0" zone1_saturation="1" zone2_brightness="1" zone2_hue="0" zone2_saturation="1" zone3_brightness="0.2" zone3_hue="0" zone3_saturation="0.4" /&gt;</t>
  </si>
  <si>
    <t xml:space="preserve">      &lt;!-- Some Garment (Default Cloth) --&gt; &lt;row armor_subtype_id="" armor_type_id="1" brightness="1" clothing2_id="" clothing_id="4b14f199-8916-4e54-2852-449cb5a43fb3" color="8421504" color_hue="0" color_saturation="1" computer_name="JIRIBARTONEK-DT" is_underwear="False" item_id="41c13ac4-ee03-073c-3a31-3f04a97e6abd" max_status="45" noise="0" slash_def="0" smash_def="0" stab_def="0" str_req="0" superfaction_id="" timestamp="16/05/2013 10:26" zone1_brightness="1" zone1_hue="0" zone1_saturation="1" zone2_brightness="1" zone2_hue="0" zone2_saturation="1" zone3_brightness="1" zone3_hue="0" zone3_saturation="1" /&gt;</t>
  </si>
  <si>
    <t xml:space="preserve">      &lt;!-- Some Garment (Default Cloth) --&gt; &lt;row armor_subtype_id="" armor_type_id="1" brightness="1" clothing2_id="" clothing_id="4d42415b-fa41-533c-6524-0fc02bc7489d" color="8421504" color_hue="0" color_saturation="1.34" computer_name="JBARTONEK-DT" is_underwear="False" item_id="4fae9467-6bac-0669-cacf-0a7f1d21e889" max_status="30" noise="0.23" slash_def="0.1" smash_def="0.1" stab_def="0.1" str_req="0" superfaction_id="" timestamp="16/10/2014 17:13" zone1_brightness="1" zone1_hue="0" zone1_saturation="1" zone2_brightness="1" zone2_hue="0" zone2_saturation="1" zone3_brightness="1" zone3_hue="0" zone3_saturation="0.73" /&gt;</t>
  </si>
  <si>
    <t xml:space="preserve">      &lt;!-- Sunday Dress (Default Cloth) --&gt; &lt;row armor_subtype_id="" armor_type_id="1" brightness="0.98" clothing2_id="" clothing_id="472026bd-b129-a239-a2ce-ac14d8f4f99c" color="8421504" color_hue="0" color_saturation="1" computer_name="MPODPROCKY-DT" is_underwear="False" item_id="4476da15-6311-7757-da7d-196e812d7885" max_status="50" noise="0.43" slash_def="0.1" smash_def="0.1" stab_def="0.1" str_req="0" superfaction_id="" timestamp="26/01/2017 10:28" zone1_brightness="1.19" zone1_hue="0" zone1_saturation="0.28" zone2_brightness="1" zone2_hue="0" zone2_saturation="1" zone3_brightness="1" zone3_hue="0" zone3_saturation="1" /&gt;</t>
  </si>
  <si>
    <t xml:space="preserve">      &lt;!-- Sunday Dress (Default Cloth) --&gt; &lt;row armor_subtype_id="" armor_type_id="1" brightness="0.98" clothing2_id="" clothing_id="472026bd-b129-a239-a2ce-ac14d8f4f99c" color="8421504" color_hue="0" color_saturation="1" computer_name="MPODPROCKY-DT" is_underwear="False" item_id="45e17389-6776-749b-838a-cd7229935fbb" max_status="50" noise="0.43" slash_def="0.1" smash_def="0.1" stab_def="0.1" str_req="0" superfaction_id="" timestamp="26/01/2017 10:30" zone1_brightness="0.34" zone1_hue="0.188889" zone1_saturation="0.68" zone2_brightness="1" zone2_hue="0" zone2_saturation="1" zone3_brightness="1" zone3_hue="0" zone3_saturation="1" /&gt;</t>
  </si>
  <si>
    <t xml:space="preserve">      &lt;!-- Sunday Dress (Default Cloth) --&gt; &lt;row armor_subtype_id="" armor_type_id="1" brightness="1" clothing2_id="" clothing_id="472026bd-b129-a239-a2ce-ac14d8f4f99c" color="8421504" color_hue="0" color_saturation="1" computer_name="ICEREVKO-DT" is_underwear="False" item_id="45bf8d25-f598-c977-8aa4-84f4658446ab" max_status="50" noise="0.43" slash_def="0.1" smash_def="0.1" stab_def="0.1" str_req="0" superfaction_id="" timestamp="16/07/2015 19:21" zone1_brightness="1" zone1_hue="0" zone1_saturation="1" zone2_brightness="1" zone2_hue="0" zone2_saturation="1" zone3_brightness="1" zone3_hue="0" zone3_saturation="1" /&gt;</t>
  </si>
  <si>
    <t xml:space="preserve">      &lt;!-- Sunday Dress (Default Cloth) --&gt; &lt;row armor_subtype_id="" armor_type_id="1" brightness="1" clothing2_id="" clothing_id="472026bd-b129-a239-a2ce-ac14d8f4f99c" color="8421504" color_hue="0" color_saturation="1" computer_name="ICEREVKO-DT" is_underwear="False" item_id="45e290d0-92ed-2895-c1bb-7115baf54992" max_status="50" noise="0.43" slash_def="0.1" smash_def="0.1" stab_def="0.1" str_req="0" superfaction_id="" timestamp="20/07/2015 15:31" zone1_brightness="1" zone1_hue="0" zone1_saturation="1" zone2_brightness="1" zone2_hue="0" zone2_saturation="1" zone3_brightness="1" zone3_hue="0" zone3_saturation="1" /&gt;</t>
  </si>
  <si>
    <t xml:space="preserve">      &lt;!-- Sunday Dress (Default Cloth) --&gt; &lt;row armor_subtype_id="" armor_type_id="1" brightness="1" clothing2_id="" clothing_id="472026bd-b129-a239-a2ce-ac14d8f4f99c" color="8421504" color_hue="0" color_saturation="1" computer_name="MPODPROCKY-DT" is_underwear="False" item_id="45250d25-a050-fd3d-5fcd-c1e046582681" max_status="50" noise="0.43" slash_def="0.1" smash_def="0.1" stab_def="0.1" str_req="0" superfaction_id="" timestamp="20/04/2017 09:53" zone1_brightness="1.89" zone1_hue="-0.516667" zone1_saturation="0" zone2_brightness="1" zone2_hue="0" zone2_saturation="1" zone3_brightness="0.89" zone3_hue="1" zone3_saturation="0.6" /&gt;</t>
  </si>
  <si>
    <t xml:space="preserve">      &lt;!-- Sunday Dress (Default Cloth) --&gt; &lt;row armor_subtype_id="" armor_type_id="1" brightness="1" clothing2_id="" clothing_id="472026bd-b129-a239-a2ce-ac14d8f4f99c" color="8421504" color_hue="0" color_saturation="1" computer_name="MPODPROCKY-DT" is_underwear="False" item_id="4d1e63d8-34c4-834c-4d7d-41084a2ff980" max_status="50" noise="0.43" slash_def="0.1" smash_def="0.1" stab_def="0.1" str_req="0" superfaction_id="" timestamp="20/04/2017 09:55" zone1_brightness="1.89" zone1_hue="-0.516667" zone1_saturation="0" zone2_brightness="1" zone2_hue="0" zone2_saturation="1" zone3_brightness="0.89" zone3_hue="1" zone3_saturation="0.6" /&gt;</t>
  </si>
  <si>
    <t xml:space="preserve">      &lt;!-- Sunday Dress (Default Cloth) --&gt; &lt;row armor_subtype_id="3" armor_type_id="1" brightness="1" clothing2_id="" clothing_id="48f5b8b6-df6c-ea43-e501-545c27d063a0" color="8421504" color_hue="0" color_saturation="1" computer_name="DJANKES-DT" is_underwear="False" item_id="4841e3ab-ec02-2953-6d7a-931f132459b5" max_status="50" noise="0.43" slash_def="0.1" smash_def="0.1" stab_def="0.1" str_req="0" superfaction_id="" timestamp="22/10/2015 11:24" zone1_brightness="1" zone1_hue="0" zone1_saturation="1" zone2_brightness="0.84" zone2_hue="-0.094444" zone2_saturation="0.45" zone3_brightness="1.36" zone3_hue="-0.094444" zone3_saturation="0.55" /&gt;</t>
  </si>
  <si>
    <t xml:space="preserve">      &lt;!-- Sunday Dress (Default Cloth) --&gt; &lt;row armor_subtype_id="3" armor_type_id="1" brightness="1" clothing2_id="" clothing_id="48f5b8b6-df6c-ea43-e501-545c27d063a0" color="8421504" color_hue="0" color_saturation="1" computer_name="DJANKES-DT" is_underwear="False" item_id="4b97e0ac-2280-9ddf-7f17-336f82327f9d" max_status="50" noise="0.43" slash_def="0.1" smash_def="0.1" stab_def="0.1" str_req="0" superfaction_id="" timestamp="22/10/2015 11:22" zone1_brightness="1" zone1_hue="0" zone1_saturation="1" zone2_brightness="0.8" zone2_hue="-0.872222" zone2_saturation="0.36" zone3_brightness="2" zone3_hue="0.794444" zone3_saturation="0.78" /&gt;</t>
  </si>
  <si>
    <t xml:space="preserve">      &lt;!-- Sunday Dress (Default Cloth) --&gt; &lt;row armor_subtype_id="3" armor_type_id="1" brightness="1" clothing2_id="" clothing_id="48f5b8b6-df6c-ea43-e501-545c27d063a0" color="8421504" color_hue="0" color_saturation="1" computer_name="ICEREVKO-DT" is_underwear="False" item_id="46aebc93-ea64-820e-27a7-8ff4a286fa91" max_status="50" noise="0.43" slash_def="0.1" smash_def="0.1" stab_def="0.1" str_req="0" superfaction_id="" timestamp="16/07/2015 19:20" zone1_brightness="1" zone1_hue="0" zone1_saturation="1" zone2_brightness="1" zone2_hue="0" zone2_saturation="1" zone3_brightness="1" zone3_hue="0" zone3_saturation="1" /&gt;</t>
  </si>
  <si>
    <t xml:space="preserve">      &lt;!-- Test Sabre (Default Cloth) --&gt; &lt;row armor_subtype_id="" armor_type_id="1" brightness="1" clothing2_id="" clothing_id="422006b1-80fa-93fb-6675-f9362c92b0a1" color="8421504" color_hue="0" color_saturation="1" computer_name="MHOZ-DT" is_underwear="False" item_id="4be4d062-de7b-4b61-f941-80d0058c22a1" max_status="45" noise="0" slash_def="0.2" smash_def="0.2" stab_def="0.1" str_req="11" superfaction_id="" timestamp="26/10/2016 14:13" zone1_brightness="1" zone1_hue="0" zone1_saturation="1" zone2_brightness="1" zone2_hue="0" zone2_saturation="1" zone3_brightness="1" zone3_hue="0" zone3_saturation="1" /&gt;</t>
  </si>
  <si>
    <t xml:space="preserve">      &lt;!-- Test Sabre (Default Cloth) --&gt; &lt;row armor_subtype_id="" armor_type_id="1" brightness="1" clothing2_id="" clothing_id="422006b1-80fa-93fb-6675-f9362c92b0a1" color="8421504" color_hue="0" color_saturation="1" computer_name="MHOZ-DT" is_underwear="False" item_id="4cb04f94-b9e2-3ffc-83bb-229c917e5194" max_status="45" noise="0" slash_def="0.2" smash_def="0.2" stab_def="0.1" str_req="11" superfaction_id="" timestamp="26/10/2016 10:02" zone1_brightness="1" zone1_hue="0" zone1_saturation="1" zone2_brightness="1" zone2_hue="0" zone2_saturation="1" zone3_brightness="1" zone3_hue="0" zone3_saturation="1" /&gt;</t>
  </si>
  <si>
    <t xml:space="preserve">      &lt;!-- Undershirt (Default Cloth) --&gt; &lt;row armor_subtype_id="" armor_type_id="1" brightness="1" clothing2_id="" clothing_id="4f317d99-4279-f934-2b5e-e255d1796581" color="8421504" color_hue="0" color_saturation="1" computer_name="JBARTONEK-DT" is_underwear="False" item_id="4dc915d1-8724-0037-047b-f331128a52a2" max_status="10" noise="0.43" slash_def="0.1" smash_def="0.1" stab_def="0.1" str_req="0" superfaction_id="" timestamp="05/09/2017 12:28" zone1_brightness="1" zone1_hue="0" zone1_saturation="1" zone2_brightness="1" zone2_hue="0" zone2_saturation="1" zone3_brightness="1" zone3_hue="0" zone3_saturation="1" /&gt;</t>
  </si>
  <si>
    <t xml:space="preserve">      &lt;!-- Upper Cotte (Default Cloth) --&gt; &lt;row armor_subtype_id="3" armor_type_id="1" brightness="0.28" clothing2_id="" clothing_id="4b611f08-14cf-cac4-8be7-d29281565487" color="8421504" color_hue="1" color_saturation="0.37" computer_name="ICEREVKO-DT" is_underwear="False" item_id="498db788-9972-d973-caa5-6460bd3294af" max_status="30" noise="0.43" slash_def="0.1" smash_def="0.1" stab_def="0.1" str_req="0" superfaction_id="" timestamp="18/02/2017 19:49" zone1_brightness="1" zone1_hue="0" zone1_saturation="1" zone2_brightness="1" zone2_hue="0" zone2_saturation="1" zone3_brightness="1" zone3_hue="0" zone3_saturation="1" /&gt;</t>
  </si>
  <si>
    <t xml:space="preserve">      &lt;!-- Upper Cotte (Default Cloth) --&gt; &lt;row armor_subtype_id="3" armor_type_id="1" brightness="0.39" clothing2_id="" clothing_id="4b611f08-14cf-cac4-8be7-d29281565487" color="8421504" color_hue="-0.855556" color_saturation="0.75" computer_name="ICEREVKO-DT" is_underwear="False" item_id="46a85760-7d6d-2dae-2634-a8db495e29b9" max_status="30" noise="0.43" slash_def="0.1" smash_def="0.1" stab_def="0.1" str_req="0" superfaction_id="" timestamp="18/02/2017 19:48" zone1_brightness="1" zone1_hue="0" zone1_saturation="1" zone2_brightness="1" zone2_hue="0" zone2_saturation="1" zone3_brightness="1" zone3_hue="0" zone3_saturation="1" /&gt;</t>
  </si>
  <si>
    <t xml:space="preserve">      &lt;!-- Upper Cotte (Default Cloth) --&gt; &lt;row armor_subtype_id="3" armor_type_id="1" brightness="0.42" clothing2_id="" clothing_id="4b611f08-14cf-cac4-8be7-d29281565487" color="8421504" color_hue="-0.033333" color_saturation="0.72" computer_name="ICEREVKO-DT" is_underwear="False" item_id="4be31ff9-55ce-a5d8-0726-3e99ed54168f" max_status="30" noise="0.43" slash_def="0.1" smash_def="0.1" stab_def="0.1" str_req="0" superfaction_id="" timestamp="18/02/2017 19:49" zone1_brightness="1" zone1_hue="0" zone1_saturation="1" zone2_brightness="1" zone2_hue="0" zone2_saturation="1" zone3_brightness="1" zone3_hue="0" zone3_saturation="1" /&gt;</t>
  </si>
  <si>
    <t xml:space="preserve">      &lt;!-- Upper Cotte (Default Cloth) --&gt; &lt;row armor_subtype_id="3" armor_type_id="1" brightness="0.44" clothing2_id="" clothing_id="4b611f08-14cf-cac4-8be7-d29281565487" color="8421504" color_hue="0.605556" color_saturation="0.5" computer_name="ICEREVKO-DT" is_underwear="False" item_id="4c9c5c6b-f50b-d0f4-3037-24ef73f28482" max_status="30" noise="0.43" slash_def="0.1" smash_def="0.1" stab_def="0.1" str_req="0" superfaction_id="" timestamp="18/02/2017 19:48" zone1_brightness="1" zone1_hue="0" zone1_saturation="1" zone2_brightness="1" zone2_hue="0" zone2_saturation="1" zone3_brightness="1" zone3_hue="0" zone3_saturation="1" /&gt;</t>
  </si>
  <si>
    <t xml:space="preserve">      &lt;!-- Upper Cotte (Default Cloth) --&gt; &lt;row armor_subtype_id="3" armor_type_id="1" brightness="2" clothing2_id="" clothing_id="4b611f08-14cf-cac4-8be7-d29281565487" color="8421504" color_hue="1" color_saturation="0" computer_name="MPODPROCKY-DT" is_underwear="False" item_id="4876ade8-6f08-20e8-8068-6298fa329988" max_status="30" noise="0.43" slash_def="0.1" smash_def="0.1" stab_def="0.1" str_req="0" superfaction_id="" timestamp="20/04/2017 10:06" zone1_brightness="1" zone1_hue="0" zone1_saturation="1" zone2_brightness="1" zone2_hue="0" zone2_saturation="1" zone3_brightness="1" zone3_hue="0" zone3_saturation="1" /&gt;</t>
  </si>
  <si>
    <t xml:space="preserve">      &lt;!-- Wimple (Default Cloth) --&gt; &lt;row armor_subtype_id="" armor_type_id="1" brightness="1" clothing2_id="" clothing_id="4717bcf0-5a86-5dd7-9b0a-2501a4a01680" color="8421504" color_hue="0" color_saturation="1" computer_name="MPODPROCKY-DT" is_underwear="False" item_id="4c5db521-d5cc-8cbc-5564-541e0de1e096" max_status="10" noise="0.43" slash_def="0.1" smash_def="0.1" stab_def="0.1" str_req="0" superfaction_id="" timestamp="20/04/2017 10:19" zone1_brightness="1" zone1_hue="0" zone1_saturation="1" zone2_brightness="1" zone2_hue="0" zone2_saturation="1" zone3_brightness="1" zone3_hue="0" zone3_saturation="1" /&gt;</t>
  </si>
  <si>
    <t xml:space="preserve">      &lt;!-- Work Shirt (Default Cloth) --&gt; &lt;row armor_subtype_id="" armor_type_id="1" brightness="1" clothing2_id="" clothing_id="40bb96c8-2db6-6e8e-5cd1-29ddf184fa91" color="8421504" color_hue="0" color_saturation="1" computer_name="RMINDEK-DT" is_underwear="False" item_id="4efaa0ac-2c9d-3a7e-6529-e2b6b57bfc82" max_status="40" noise="0.622" slash_def="0.1" smash_def="0.1" stab_def="0.1" str_req="0" superfaction_id="" timestamp="02/02/2015 17:39" zone1_brightness="1" zone1_hue="0" zone1_saturation="1" zone2_brightness="1" zone2_hue="0" zone2_saturation="1" zone3_brightness="1" zone3_hue="0" zone3_saturation="1" /&gt;</t>
  </si>
  <si>
    <t xml:space="preserve">      &lt;!-- Working Garment (Default Cloth) --&gt; &lt;row armor_subtype_id="3" armor_type_id="1" brightness="1" clothing2_id="" clothing_id="4703a1bb-8555-5e68-fa9d-07d923b35ea8" color="8421504" color_hue="0" color_saturation="1" computer_name="JBARTONEK-DT" is_underwear="False" item_id="4c1ad4d4-f5f2-9b19-a470-14581138b9a9" max_status="40" noise="0.43" slash_def="0.1" smash_def="0.1" stab_def="0.1" str_req="0" superfaction_id="" timestamp="20/03/2015 12:33" zone1_brightness="1" zone1_hue="0" zone1_saturation="1" zone2_brightness="1" zone2_hue="0" zone2_saturation="1" zone3_brightness="1" zone3_hue="0" zone3_saturation="1" /&gt;</t>
  </si>
  <si>
    <t xml:space="preserve">      &lt;!-- Working Garment (Default Cloth) --&gt; &lt;row armor_subtype_id="3" armor_type_id="1" brightness="1.2" clothing2_id="" clothing_id="4703a1bb-8555-5e68-fa9d-07d923b35ea8" color="8421504" color_hue="0.466667" color_saturation="1.42" computer_name="JBARTONEK-DT" is_underwear="False" item_id="4d82d77b-9543-5a5c-a3c7-e93e62ad20b5" max_status="40" noise="0.43" slash_def="0.1" smash_def="0.1" stab_def="0.1" str_req="0" superfaction_id="" timestamp="20/03/2015 12:35" zone1_brightness="1.02" zone1_hue="0" zone1_saturation="1" zone2_brightness="1" zone2_hue="0" zone2_saturation="1" zone3_brightness="1" zone3_hue="0" zone3_saturation="1" /&gt;</t>
  </si>
  <si>
    <t xml:space="preserve">      &lt;!-- Yellow Combat Jupon (Default Cloth) --&gt; &lt;row armor_subtype_id="" armor_type_id="1" brightness="1" clothing2_id="" clothing_id="4a18dcd8-ef17-6f64-7a5c-591889bee396" color="8421504" color_hue="0" color_saturation="1" computer_name="ICEREVKO-DT" is_underwear="False" item_id="43a7cb95-710e-b5f4-35be-43f1a281a692" max_status="45" noise="0.722" slash_def="0.54" smash_def="0.9" stab_def="0.297" str_req="0" superfaction_id="" timestamp="12/12/2016 18:41" zone1_brightness="1" zone1_hue="0" zone1_saturation="1" zone2_brightness="1" zone2_hue="0" zone2_saturation="1" zone3_brightness="1" zone3_hue="0" zone3_saturation="1" /&gt;</t>
  </si>
  <si>
    <t xml:space="preserve">      &lt;!-- Yellow Cotehardie (Default Cloth) --&gt; &lt;row armor_subtype_id="" armor_type_id="1" brightness="1" clothing2_id="" clothing_id="49e1c067-5951-e4be-e4b4-081d85e6ec86" color="8421504" color_hue="0" color_saturation="1" computer_name="RMINDEK-DT" is_underwear="False" item_id="4d879617-b6f3-24c3-1dc5-dfc50ac4d09d" max_status="40" noise="0.532" slash_def="0.1" smash_def="0.1" stab_def="0.1" str_req="0" superfaction_id="" timestamp="03/02/2015 09:48" zone1_brightness="1" zone1_hue="0" zone1_saturation="1" zone2_brightness="1" zone2_hue="0" zone2_saturation="1" zone3_brightness="1" zone3_hue="0" zone3_saturation="1" /&gt;</t>
  </si>
  <si>
    <t xml:space="preserve">      &lt;!-- Yellow Outer Jacket (Default Cloth) --&gt; &lt;row armor_subtype_id="" armor_type_id="1" brightness="1" clothing2_id="" clothing_id="44dc1f6b-17ca-66ff-e237-49024ae112a3" color="8421504" color_hue="0" color_saturation="1" computer_name="ICEREVKO-DT" is_underwear="False" item_id="4da15cb9-ab68-def0-f5c4-cb44e6c4a393" max_status="33" noise="0.532" slash_def="0.39" smash_def="0.65" stab_def="0.2145" str_req="0" superfaction_id="" timestamp="12/12/2016 18:18" zone1_brightness="1" zone1_hue="0" zone1_saturation="1" zone2_brightness="1" zone2_hue="0" zone2_saturation="1" zone3_brightness="1" zone3_hue="0" zone3_saturation="1" /&gt;</t>
  </si>
  <si>
    <t xml:space="preserve">  &lt;!-- MISSING (Default Cloth) --&gt; &lt;row armor_subtype_id="" armor_type_id="1" brightness="1" clothing2_id="" clothing_id="3afaae61-db32-453e-bff5-8473d3c2d101" color="8421504" color_hue="0" color_saturation="1" computer_name="RSEVCIK-DT" is_underwear="False" item_id="419318a6-d970-bc9c-de88-f404bc01ce9c" max_status="1" noise="0" slash_def="0" smash_def="0" stab_def="0" str_req="0" superfaction_id="" timestamp="11/11/2016 14:06" zone1_brightness="1" zone1_hue="0" zone1_saturation="1" zone2_brightness="1" zone2_hue="0" zone2_saturation="1" zone3_brightness="1" zone3_hue="0" zone3_saturation="1" /&gt;</t>
  </si>
  <si>
    <t>&lt;!-- LIGHT LEATHER --&gt;</t>
  </si>
  <si>
    <t xml:space="preserve">  &lt;!-- Beige Cuman Tunic (Light Leather) --&gt; &lt;row armor_subtype_id="" armor_type_id="2" brightness="1" clothing2_id="" clothing_id="4aecfad8-21eb-6c8c-2876-614b089ba38d" color="8421504" color_hue="0" color_saturation="1" computer_name="ZTRAVNICKY-DT" is_underwear="False" item_id="46cf7471-dccd-7e3a-18e8-e4a2e05d7ea5" max_status="0" noise="0.822" slash_def="0.366666666666666" smash_def="0.23" stab_def="0.316666666666666" str_req="0" superfaction_id="1" timestamp="21/02/2013 11:54" zone1_brightness="1" zone1_hue="0" zone1_saturation="1" zone2_brightness="1" zone2_hue="0" zone2_saturation="1" zone3_brightness="1" zone3_hue="0" zone3_saturation="1" /&gt;</t>
  </si>
  <si>
    <t xml:space="preserve">      &lt;!-- Cuman Brigandine (Light Leather) --&gt; &lt;row armor_subtype_id="2" armor_type_id="2" brightness="1" clothing2_id="" clothing_id="4a601a92-d769-47ba-eff9-7f79a80312b3" color="8421504" color_hue="0" color_saturation="1" computer_name="MPODPROCKY-DT" is_underwear="False" item_id="40031fce-5752-3279-92f6-b564d55aeb8f" max_status="44" noise="0.686" slash_def="1.265" smash_def="0.529" stab_def="1.0925" str_req="0" superfaction_id="1" timestamp="07/08/2014 12:54" zone1_brightness="1" zone1_hue="0" zone1_saturation="1" zone2_brightness="1" zone2_hue="0" zone2_saturation="1" zone3_brightness="1" zone3_hue="0" zone3_saturation="1" /&gt;</t>
  </si>
  <si>
    <t xml:space="preserve">      &lt;!-- Cuman Caftan (Light Leather) --&gt; &lt;row armor_subtype_id="" armor_type_id="2" brightness="0.34" clothing2_id="" clothing_id="4eb2ffb4-9b18-d293-6edd-de2cf659ec8b" color="8421504" color_hue="0.861111" color_saturation="0.4" computer_name="MIKIPODPROC-DT" is_underwear="False" item_id="4428b573-53c4-bb84-4118-2de98c6ce19d" max_status="25" noise="0.78" slash_def="0.33" smash_def="0.575" stab_def="0.15675" str_req="0" superfaction_id="1" timestamp="23/04/2014 12:13" zone1_brightness="0.31" zone1_hue="-0.372222" zone1_saturation="0.86" zone2_brightness="1.2" zone2_hue="-0.188889" zone2_saturation="0.25" zone3_brightness="2" zone3_hue="-0.061111" zone3_saturation="2" /&gt;</t>
  </si>
  <si>
    <t xml:space="preserve">      &lt;!-- Cuman Caftan (Light Leather) --&gt; &lt;row armor_subtype_id="" armor_type_id="2" brightness="0.41" clothing2_id="" clothing_id="4eb2ffb4-9b18-d293-6edd-de2cf659ec8b" color="8421504" color_hue="0.016667" color_saturation="1.13" computer_name="MIKIPODPROC-DT" is_underwear="False" item_id="47253d38-5e4b-4c0a-225d-09c3c826e2ae" max_status="25" noise="0.78" slash_def="0.33" smash_def="0.575" stab_def="0.15675" str_req="0" superfaction_id="1" timestamp="23/04/2014 12:29" zone1_brightness="0.25" zone1_hue="0.016667" zone1_saturation="1.5" zone2_brightness="0.92" zone2_hue="-0.044444" zone2_saturation="0.58" zone3_brightness="1.42" zone3_hue="0.033333" zone3_saturation="0.39" /&gt;</t>
  </si>
  <si>
    <t xml:space="preserve">      &lt;!-- Cuman Caftan (Light Leather) --&gt; &lt;row armor_subtype_id="" armor_type_id="2" brightness="1" clothing2_id="" clothing_id="4eb2ffb4-9b18-d293-6edd-de2cf659ec8b" color="8421504" color_hue="0" color_saturation="1" computer_name="MIKIPODPROC-DT" is_underwear="False" item_id="41895ca4-a65a-026d-d5f6-0515a9f5e29a" max_status="25" noise="0.78" slash_def="0.33" smash_def="0.575" stab_def="0.15675" str_req="0" superfaction_id="1" timestamp="25/03/2014 13:56" zone1_brightness="1" zone1_hue="0" zone1_saturation="1" zone2_brightness="1" zone2_hue="0" zone2_saturation="1" zone3_brightness="1" zone3_hue="0" zone3_saturation="1" /&gt;</t>
  </si>
  <si>
    <t xml:space="preserve">      &lt;!-- Cuman Caftan (Light Leather) --&gt; &lt;row armor_subtype_id="" armor_type_id="2" brightness="1.98" clothing2_id="" clothing_id="4eb2ffb4-9b18-d293-6edd-de2cf659ec8b" color="8421504" color_hue="-0.111111" color_saturation="0.4" computer_name="MIKIPODPROC-DT" is_underwear="False" item_id="46a73915-ff3a-d13c-3373-af2934af59b3" max_status="25" noise="0.78" slash_def="0.33" smash_def="0.575" stab_def="0.15675" str_req="0" superfaction_id="1" timestamp="23/04/2014 12:22" zone1_brightness="0.19" zone1_hue="0.061111" zone1_saturation="1.02" zone2_brightness="0.09" zone2_hue="0.016667" zone2_saturation="1.03" zone3_brightness="0" zone3_hue="-0.061111" zone3_saturation="0.94" /&gt;</t>
  </si>
  <si>
    <t xml:space="preserve">      &lt;!-- Cuman Cotehardie (Light Leather) --&gt; &lt;row armor_subtype_id="" armor_type_id="2" brightness="1" clothing2_id="" clothing_id="474cdf64-6ceb-2d19-9c44-f274f42b0986" color="8421504" color_hue="0" color_saturation="1" computer_name="JIRIBARTONEK-DT" is_underwear="False" item_id="4c18d9e1-1fca-0abb-57be-5ca7cdce14a1" max_status="50" noise="0.872" slash_def="0.11" smash_def="0.115" stab_def="0.095" str_req="0" superfaction_id="1" timestamp="30/08/2013 13:45" zone1_brightness="1" zone1_hue="0" zone1_saturation="1" zone2_brightness="1" zone2_hue="0" zone2_saturation="1" zone3_brightness="1" zone3_hue="0" zone3_saturation="1" /&gt; </t>
  </si>
  <si>
    <t xml:space="preserve">  &lt;!-- Cuman Tunic (Light Leather) --&gt; &lt;row armor_subtype_id="" armor_type_id="2" brightness="0.98" clothing2_id="" clothing_id="4a81d588-3d71-757e-e67d-56fd4cab40bc" color="8421504" color_hue="0" color_saturation="1" computer_name="JBARTONEK-DT" is_underwear="False" item_id="42d6c8cd-d109-5bd2-0cbf-62f6dae942b9" max_status="0" noise="0.834" slash_def="0.366666666666666" smash_def="0.23" stab_def="0.316666666666666" str_req="0" superfaction_id="1" timestamp="22/01/2016 11:12" zone1_brightness="1" zone1_hue="0" zone1_saturation="1" zone2_brightness="1" zone2_hue="0" zone2_saturation="1" zone3_brightness="1" zone3_hue="0" zone3_saturation="1" /&gt;</t>
  </si>
  <si>
    <t xml:space="preserve">      &lt;!-- Cuman Vambraces (Light Leather) --&gt; &lt;row armor_subtype_id="" armor_type_id="2" brightness="1" clothing2_id="" clothing_id="4cffab83-ff90-5dde-3e0f-6f550612098b" color="8421504" color_hue="0" color_saturation="1" computer_name="MPODPROCKY-DT" is_underwear="False" item_id="4d29d49a-e6d1-d0a0-47b7-3fac105c23b5" max_status="51" noise="0.591" slash_def="1.21" smash_def="0.506" stab_def="1.045" str_req="0" superfaction_id="1" timestamp="26/06/2014 09:39" zone1_brightness="1" zone1_hue="0" zone1_saturation="1" zone2_brightness="1" zone2_hue="0" zone2_saturation="1" zone3_brightness="1" zone3_hue="0" zone3_saturation="1" /&gt;</t>
  </si>
  <si>
    <t xml:space="preserve">      &lt;!-- Green Cuman Tunic (Light Leather) --&gt; &lt;row armor_subtype_id="" armor_type_id="2" brightness="0.98" clothing2_id="" clothing_id="4a81d588-3d71-757e-e67d-56fd4cab40bc" color="8421504" color_hue="-0.594444" color_saturation="0.31" computer_name="JBARTONEK-DT" is_underwear="False" item_id="45345fd3-43ed-b961-fde6-af37d4993aa7" max_status="0" noise="0.784" slash_def="0.366666666666666" smash_def="0.23" stab_def="0.316666666666666" str_req="0" superfaction_id="1" timestamp="22/01/2016 11:58" zone1_brightness="1" zone1_hue="0" zone1_saturation="1" zone2_brightness="1" zone2_hue="0" zone2_saturation="1" zone3_brightness="1" zone3_hue="0" zone3_saturation="1" /&gt;</t>
  </si>
  <si>
    <t xml:space="preserve">      &lt;!-- Green Doublet (Light Leather) --&gt; &lt;row armor_subtype_id="" armor_type_id="2" brightness="1" clothing2_id="" clothing_id="4c03ced0-6284-4fa4-db36-2afe4105d6be" color="8421504" color_hue="0" color_saturation="1" computer_name="MPODPROCKY-DT" is_underwear="False" item_id="4962e864-5964-aecf-7a62-6e117b96ec99" max_status="40" noise="0.33" slash_def="0.11" smash_def="0.115" stab_def="0.095" str_req="0" superfaction_id="" timestamp="16/02/2017 11:17" zone1_brightness="1" zone1_hue="0" zone1_saturation="1" zone2_brightness="1" zone2_hue="0" zone2_saturation="1" zone3_brightness="1" zone3_hue="0" zone3_saturation="1" /&gt;</t>
  </si>
  <si>
    <t xml:space="preserve">  &lt;!-- Hunter's Gloves (Light Leather) --&gt; &lt;row armor_subtype_id="" armor_type_id="7" brightness="1" clothing2_id="" clothing_id="4a637437-06fb-e4e6-9efe-35ec90dbe9a7" color="8421504" color_hue="0" color_saturation="1" computer_name="ICEREVKO-DT" is_underwear="False" item_id="49f22875-6f21-0d2c-fc78-11fa556779b4" max_status="31" noise="0.1" slash_def="0.5665" smash_def="0.2369" stab_def="0.48925" str_req="0" superfaction_id="" timestamp="07/01/2016 16:04" zone1_brightness="1" zone1_hue="0" zone1_saturation="1" zone2_brightness="1" zone2_hue="0" zone2_saturation="1" zone3_brightness="1" zone3_hue="0" zone3_saturation="1" /&gt;</t>
  </si>
  <si>
    <t xml:space="preserve">  &lt;!-- Leather Gloves (Light Leather) --&gt; &lt;row armor_subtype_id="" armor_type_id="7" brightness="1" clothing2_id="" clothing_id="4e4a0bfc-5a3a-af5f-2855-e607078f5581" color="8421504" color_hue="0" color_saturation="1" computer_name="DJANKES-DT" is_underwear="False" item_id="4765b22e-ac12-f985-ebfe-19f9c7e37481" max_status="31" noise="0" slash_def="0.5555" smash_def="0.2323" stab_def="0.47975" str_req="0" superfaction_id="" timestamp="14/09/2015 14:24" zone1_brightness="1" zone1_hue="0" zone1_saturation="1" zone2_brightness="1" zone2_hue="0" zone2_saturation="1" zone3_brightness="1" zone3_hue="0" zone3_saturation="1" /&gt;</t>
  </si>
  <si>
    <t xml:space="preserve">      &lt;!-- Long Cuman Caftan (Light Leather) --&gt; &lt;row armor_subtype_id="" armor_type_id="2" brightness="0.94" clothing2_id="" clothing_id="49a549b4-bd56-0073-51c0-9bd0c63c13a2" color="8421504" color_hue="0" color_saturation="1" computer_name="JBARTONEK-DT" is_underwear="False" item_id="468cddc5-668b-9b8c-46b5-4b53c828f4ad" max_status="23" noise="0.78" slash_def="0.297" smash_def="0.5175" stab_def="0.141075" str_req="0" superfaction_id="1" timestamp="22/01/2016 13:06" zone1_brightness="0.83" zone1_hue="-0.111111" zone1_saturation="1" zone2_brightness="0.67" zone2_hue="-0.061111" zone2_saturation="1.04" zone3_brightness="1" zone3_hue="0" zone3_saturation="1" /&gt;</t>
  </si>
  <si>
    <t xml:space="preserve">      &lt;!-- Long Cuman Caftan (Light Leather) --&gt; &lt;row armor_subtype_id="" armor_type_id="2" brightness="1" clothing2_id="" clothing_id="49a549b4-bd56-0073-51c0-9bd0c63c13a2" color="8421504" color_hue="0" color_saturation="1" computer_name="MPODPROCKY-DT" is_underwear="False" item_id="480650af-dda4-1ccc-d597-e13000639f9c" max_status="23" noise="0.78" slash_def="0.297" smash_def="0.5175" stab_def="0.141075" str_req="0" superfaction_id="1" timestamp="08/08/2014 11:20" zone1_brightness="2" zone1_hue="-0.905556" zone1_saturation="0" zone2_brightness="0.8" zone2_hue="-0.516667" zone2_saturation="0.25" zone3_brightness="0.4" zone3_hue="1" zone3_saturation="0.61" /&gt;</t>
  </si>
  <si>
    <t xml:space="preserve">      &lt;!-- Long Cuman Caftan (Light Leather) --&gt; &lt;row armor_subtype_id="" armor_type_id="2" brightness="1" clothing2_id="" clothing_id="49a549b4-bd56-0073-51c0-9bd0c63c13a2" color="8421504" color_hue="0" color_saturation="1" computer_name="MPODPROCKY-DT" is_underwear="False" item_id="486d7cf9-9e4e-d88e-40da-bae153f2a3b5" max_status="23" noise="0.78" slash_def="0.297" smash_def="0.5175" stab_def="0.141075" str_req="0" superfaction_id="1" timestamp="04/08/2014 16:34" zone1_brightness="0.28" zone1_hue="-0.044444" zone1_saturation="0" zone2_brightness="2" zone2_hue="-0.138889" zone2_saturation="0.48" zone3_brightness="0.4" zone3_hue="1" zone3_saturation="0.61" /&gt;</t>
  </si>
  <si>
    <t xml:space="preserve">      &lt;!-- Long Cuman Caftan (Light Leather) --&gt; &lt;row armor_subtype_id="" armor_type_id="2" brightness="1" clothing2_id="" clothing_id="49a549b4-bd56-0073-51c0-9bd0c63c13a2" color="8421504" color_hue="0" color_saturation="1" computer_name="MPODPROCKY-DT" is_underwear="False" item_id="4f51599b-65ce-b708-0dbb-c9184eca3ba6" max_status="23" noise="0.772" slash_def="0.297" smash_def="0.5175" stab_def="0.141075" str_req="0" superfaction_id="1" timestamp="04/08/2014 16:30" zone1_brightness="1" zone1_hue="0" zone1_saturation="1" zone2_brightness="1" zone2_hue="0" zone2_saturation="1" zone3_brightness="1" zone3_hue="0" zone3_saturation="1" /&gt;</t>
  </si>
  <si>
    <t xml:space="preserve">      &lt;!-- Long Linen Shirt (Light Leather) --&gt; &lt;row armor_subtype_id="" armor_type_id="2" brightness="0.09" clothing2_id="" clothing_id="0af139bb-c8c6-4f2d-9adb-74e602d643cf" color="8421504" color_hue="0" color_saturation="1" computer_name="MPODPROCKY-DT" is_underwear="False" item_id="4fabc3bf-94c7-c7af-f403-0c1632091ea1" max_status="20" noise="0.33" slash_def="0.11" smash_def="0.115" stab_def="0.095" str_req="0" superfaction_id="" timestamp="01/06/2017 22:55" zone1_brightness="0" zone1_hue="0" zone1_saturation="1" zone2_brightness="0.41" zone2_hue="0" zone2_saturation="1" zone3_brightness="0" zone3_hue="0" zone3_saturation="1" /&gt;</t>
  </si>
  <si>
    <t xml:space="preserve">      &lt;!-- Long Linen Shirt (Light Leather) --&gt; &lt;row armor_subtype_id="" armor_type_id="2" brightness="1" clothing2_id="" clothing_id="0af139bb-c8c6-4f2d-9adb-74e602d643cf" color="8421504" color_hue="0" color_saturation="1" computer_name="MPODPROCKY-DT" is_underwear="False" item_id="4ed68c0c-2c7e-af75-09eb-63a4ca3fc5af" max_status="20" noise="0.472" slash_def="0.11" smash_def="0.115" stab_def="0.095" str_req="0" superfaction_id="" timestamp="22/11/2016 10:06" zone1_brightness="1" zone1_hue="0" zone1_saturation="1" zone2_brightness="1" zone2_hue="0" zone2_saturation="1" zone3_brightness="1" zone3_hue="0" zone3_saturation="1" /&gt;</t>
  </si>
  <si>
    <t xml:space="preserve">      &lt;!-- Long Linen Shirt (Light Leather) --&gt; &lt;row armor_subtype_id="" armor_type_id="2" brightness="1.4" clothing2_id="" clothing_id="0af139bb-c8c6-4f2d-9adb-74e602d643cf" color="14134" color_hue="1" color_saturation="2" computer_name="JIRIBARTONEK-DT" is_underwear="False" item_id="4cac53f7-2971-4b94-577a-a4b310a7c4a8" max_status="45" noise="0.8" slash_def="0.11" smash_def="0.115" stab_def="0.095" str_req="11" superfaction_id="" timestamp="10/05/2013 11:13" zone1_brightness="1" zone1_hue="0" zone1_saturation="1" zone2_brightness="1" zone2_hue="0" zone2_saturation="1" zone3_brightness="1" zone3_hue="0" zone3_saturation="1" /&gt;</t>
  </si>
  <si>
    <t xml:space="preserve">  &lt;!-- Long Linen Shirt (Light Leather) --&gt; &lt;row armor_subtype_id="" armor_type_id="2" brightness="1" clothing2_id="" clothing_id="0af139bb-c8c6-4f2d-9adb-74e602d643cf" color="8421504" color_hue="0" color_saturation="1" computer_name="JIRIBARTONEK-DT" is_underwear="False" item_id="00000000-0000-0000-0000-000000000020" max_status="30" noise="0.472" slash_def="0.11" smash_def="0.115" stab_def="0.095" str_req="0" superfaction_id="" timestamp="09/01/2014 12:14" zone1_brightness="1" zone1_hue="0" zone1_saturation="1" zone2_brightness="1" zone2_hue="0" zone2_saturation="1" zone3_brightness="1" zone3_hue="0" zone3_saturation="1" /&gt;</t>
  </si>
  <si>
    <t xml:space="preserve">      &lt;!-- Orange Tunic (Light Leather) --&gt; &lt;row armor_subtype_id="" armor_type_id="2" brightness="0.38" clothing2_id="" clothing_id="0af139bb-c8c6-4f2d-9adb-74e602d643cf" color="8421504" color_hue="0.044444" color_saturation="2" computer_name="MPODPROCKY-DT" is_underwear="False" item_id="400b4bb0-a1d0-9bec-1b90-5b2bfcb9e9af" max_status="30" noise="0.472" slash_def="0.11" smash_def="0.115" stab_def="0.095" str_req="0" superfaction_id="" timestamp="22/11/2016 10:10" zone1_brightness="1" zone1_hue="0" zone1_saturation="1" zone2_brightness="1" zone2_hue="0" zone2_saturation="1" zone3_brightness="1" zone3_hue="0" zone3_saturation="1" /&gt;</t>
  </si>
  <si>
    <t xml:space="preserve">      &lt;!-- Servant's Shirt (Light Leather) --&gt; &lt;row armor_subtype_id="" armor_type_id="2" brightness="1" clothing2_id="" clothing_id="474cdf64-6ceb-2d19-9c44-f274f42b0986" color="8421504" color_hue="0" color_saturation="1" computer_name="JIRIBARTONEK-DT" is_underwear="False" item_id="60e78fa6-2155-4f5f-8173-5fd0cfd4f314" max_status="45" noise="0" slash_def="0.11" smash_def="0.115" stab_def="0.095" str_req="11" superfaction_id="6" timestamp="30/08/2013 13:45" zone1_brightness="1" zone1_hue="0" zone1_saturation="1" zone2_brightness="1" zone2_hue="0" zone2_saturation="1" zone3_brightness="1" zone3_hue="0" zone3_saturation="1" /&gt;</t>
  </si>
  <si>
    <t xml:space="preserve">      &lt;!-- Test AntiStealth Shirt (Light Leather) --&gt; &lt;row armor_subtype_id="" armor_type_id="2" brightness="1" clothing2_id="" clothing_id="474cdf64-6ceb-2d19-9c44-f274f42b0986" color="8421504" color_hue="0" color_saturation="1" computer_name="JIRIBARTONEK-DT" is_underwear="False" item_id="275bc631-75cb-41ad-be6c-bc9f319fcb5d" max_status="45" noise="1" slash_def="0.11" smash_def="0.115" stab_def="0.095" str_req="11" superfaction_id="23" timestamp="30/08/2013 13:45" zone1_brightness="1" zone1_hue="0" zone1_saturation="1" zone2_brightness="1" zone2_hue="0" zone2_saturation="1" zone3_brightness="1" zone3_hue="0" zone3_saturation="1" /&gt;</t>
  </si>
  <si>
    <t xml:space="preserve">  &lt;!-- Test AntiStealth Shirt (Light Leather) --&gt; &lt;row armor_subtype_id="" armor_type_id="2" brightness="1" clothing2_id="" clothing_id="474cdf64-6ceb-2d19-9c44-f274f42b0986" color="8421504" color_hue="0" color_saturation="1" computer_name="JIRIBARTONEK-DT" is_underwear="False" item_id="70405729-62b8-4ea9-b369-4e7e73cfb74a" max_status="45" noise="1" slash_def="0.11" smash_def="0.115" stab_def="0.095" str_req="11" superfaction_id="6" timestamp="30/08/2013 13:45" zone1_brightness="1" zone1_hue="0" zone1_saturation="1" zone2_brightness="1" zone2_hue="0" zone2_saturation="1" zone3_brightness="1" zone3_hue="0" zone3_saturation="1" /&gt;</t>
  </si>
  <si>
    <t xml:space="preserve">  &lt;!-- Vambraces (Light Leather) --&gt; &lt;row armor_subtype_id="" armor_type_id="2" brightness="1" clothing2_id="" clothing_id="48e40bbc-3e20-1759-d8d2-9f06fcf0c2ab" color="8421504" color_hue="0" color_saturation="1" computer_name="JBARTONEK-DT" is_underwear="False" item_id="4573af03-8382-d87c-93aa-5dbb6fc79698" max_status="49" noise="0.694" slash_def="1.62" smash_def="0.352" stab_def="1.62" str_req="2" superfaction_id="" timestamp="11/10/2017 11:52" zone1_brightness="1" zone1_hue="0" zone1_saturation="1" zone2_brightness="1" zone2_hue="0" zone2_saturation="1" zone3_brightness="1" zone3_hue="0" zone3_saturation="1" /&gt;</t>
  </si>
  <si>
    <t xml:space="preserve">      &lt;!-- Yellow Cuman Tunic (Light Leather) --&gt; &lt;row armor_subtype_id="" armor_type_id="2" brightness="2" clothing2_id="" clothing_id="4a81d588-3d71-757e-e67d-56fd4cab40bc" color="8421504" color_hue="-0.172222" color_saturation="0.36" computer_name="JBARTONEK-DT" is_underwear="False" item_id="4d29cf34-5fc1-f4cd-ba8a-04f4a55ed08a" max_status="0" noise="0.834" slash_def="0.366666666666666" smash_def="0.23" stab_def="0.316666666666666" str_req="0" superfaction_id="1" timestamp="22/01/2016 11:52" zone1_brightness="1" zone1_hue="0" zone1_saturation="1" zone2_brightness="1" zone2_hue="0" zone2_saturation="1" zone3_brightness="1" zone3_hue="0" zone3_saturation="1" /&gt;</t>
  </si>
  <si>
    <t>&lt;!-- HEAVY LEATHER --&gt;</t>
  </si>
  <si>
    <t xml:space="preserve">  &lt;!-- Bright Milanese Brigandine (Heavy Leather) --&gt; &lt;row armor_subtype_id="" armor_type_id="3" brightness="0.42" clothing2_id="" clothing_id="4c542998-3dbb-428a-2aef-6f88779b839c" color="8421504" color_hue="0" color_saturation="1" computer_name="MPODPROCKY-DT" is_underwear="False" item_id="4222ca69-3a10-91c1-91ff-26f36122b8a2" max_status="78" noise="0.848" slash_def="2.673" smash_def="1.1664" stab_def="2.187" str_req="0" superfaction_id="" timestamp="16/03/2017 10:23" zone1_brightness="2" zone1_hue="0" zone1_saturation="0" zone2_brightness="1" zone2_hue="0" zone2_saturation="1" zone3_brightness="1" zone3_hue="0" zone3_saturation="1" /&gt;</t>
  </si>
  <si>
    <t xml:space="preserve">      &lt;!-- Burgundy/Aachen Dark Brigandine (Heavy Leather) --&gt; &lt;row armor_subtype_id="" armor_type_id="3" brightness="0" clothing2_id="" clothing_id="47778b51-471b-a3ce-43ae-f2c0c481c2a2" color="8421504" color_hue="0" color_saturation="1" computer_name="MPODPROCKY-DT" is_underwear="False" item_id="418864f6-f9c0-ead7-dd4e-6f3aacb0288c" max_status="66" noise="0.486" slash_def="2.178" smash_def="0.9504" stab_def="1.782" str_req="0" superfaction_id="" timestamp="15/02/2017 18:22" zone1_brightness="0" zone1_hue="0.777778" zone1_saturation="2" zone2_brightness="1" zone2_hue="0" zone2_saturation="1" zone3_brightness="0" zone3_hue="-0.955556" zone3_saturation="2" /&gt;</t>
  </si>
  <si>
    <t xml:space="preserve">      &lt;!-- Burgundy/Aachen Dark Brigandine (Heavy Leather) --&gt; &lt;row armor_subtype_id="" armor_type_id="3" brightness="1" clothing2_id="" clothing_id="47778b51-471b-a3ce-43ae-f2c0c481c2a2" color="8421504" color_hue="0" color_saturation="1" computer_name="MPODPROCKY-DT" is_underwear="False" item_id="4c9e2e36-d746-b6ca-fe1a-5405cd465895" max_status="66" noise="0.482" slash_def="2.178" smash_def="0.9504" stab_def="1.782" str_req="0" superfaction_id="" timestamp="09/11/2016 11:07" zone1_brightness="0.17" zone1_hue="0.955556" zone1_saturation="0.7" zone2_brightness="1" zone2_hue="0" zone2_saturation="1" zone3_brightness="0.28" zone3_hue="0.983333" zone3_saturation="0.28" /&gt;</t>
  </si>
  <si>
    <t xml:space="preserve">      &lt;!-- Burgundy/Aachen Dyed Brigandine (Heavy Leather) --&gt; &lt;row armor_subtype_id="" armor_type_id="3" brightness="1" clothing2_id="" clothing_id="47778b51-471b-a3ce-43ae-f2c0c481c2a2" color="8421504" color_hue="0" color_saturation="1" computer_name="MPODPROCKY-DT" is_underwear="False" item_id="4cbcab6e-332c-535c-e8ed-860581ced9ad" max_status="66" noise="0.732" slash_def="2.178" smash_def="0.9504" stab_def="1.782" str_req="0" superfaction_id="" timestamp="04/11/2016 15:48" zone1_brightness="1" zone1_hue="0" zone1_saturation="1" zone2_brightness="1" zone2_hue="0" zone2_saturation="1" zone3_brightness="1" zone3_hue="0" zone3_saturation="1" /&gt;</t>
  </si>
  <si>
    <t xml:space="preserve">      &lt;!-- Burgundy/Aachen Dyed Brigandine (Heavy Leather) --&gt; &lt;row armor_subtype_id="" armor_type_id="3" brightness="1" clothing2_id="" clothing_id="47778b51-471b-a3ce-43ae-f2c0c481c2a2" color="8421504" color_hue="0" color_saturation="1" computer_name="MPODPROCKY-DT" is_underwear="False" item_id="4e4f2711-dc79-d2da-1377-719d6525b6b5" max_status="66" noise="0.732" slash_def="2.178" smash_def="0.9504" stab_def="1.782" str_req="0" superfaction_id="" timestamp="07/02/2017 14:46" zone1_brightness="1.99" zone1_hue="0.783333" zone1_saturation="2" zone2_brightness="1" zone2_hue="0" zone2_saturation="1" zone3_brightness="0.09" zone3_hue="0.888889" zone3_saturation="1.7" /&gt;</t>
  </si>
  <si>
    <t xml:space="preserve">      &lt;!-- Burgundy/Aachen Dyed Brigandine (Heavy Leather) --&gt; &lt;row armor_subtype_id="" armor_type_id="3" brightness="1" clothing2_id="" clothing_id="47778b51-471b-a3ce-43ae-f2c0c481c2a2" color="8421504" color_hue="0" color_saturation="1" computer_name="MPODPROCKY-DT" is_underwear="False" item_id="4eb0f0ad-008d-8b4c-4ca7-6626eb428481" max_status="66" noise="0.732" slash_def="2.178" smash_def="0.9504" stab_def="1.782" str_req="0" superfaction_id="" timestamp="09/11/2016 12:44" zone1_brightness="1.59" zone1_hue="0.905556" zone1_saturation="1.5" zone2_brightness="1" zone2_hue="0" zone2_saturation="1" zone3_brightness="1.61" zone3_hue="0.888889" zone3_saturation="1.7" /&gt;</t>
  </si>
  <si>
    <t xml:space="preserve">      &lt;!-- Burgundy/Aachen Dyed Brigandine (Heavy Leather) --&gt; &lt;row armor_subtype_id="" armor_type_id="3" brightness="1" clothing2_id="" clothing_id="47778b51-471b-a3ce-43ae-f2c0c481c2a2" color="8421504" color_hue="0" color_saturation="1" computer_name="MPODPROCKY-DT" is_underwear="False" item_id="4f564b29-350f-df8b-dc0b-9f4bf1d75c9c" max_status="66" noise="0.782" slash_def="2.178" smash_def="0.9504" stab_def="1.782" str_req="0" superfaction_id="" timestamp="08/02/2017 10:53" zone1_brightness="1.99" zone1_hue="0.783333" zone1_saturation="2" zone2_brightness="1" zone2_hue="0" zone2_saturation="1" zone3_brightness="0.45" zone3_hue="-0.955556" zone3_saturation="2" /&gt;</t>
  </si>
  <si>
    <t xml:space="preserve">      &lt;!-- Dark Milanese Brigandine (Heavy Leather) --&gt; &lt;row armor_subtype_id="" armor_type_id="3" brightness="0.42" clothing2_id="" clothing_id="4c542998-3dbb-428a-2aef-6f88779b839c" color="8421504" color_hue="0" color_saturation="1" computer_name="MHOZ-DT" is_underwear="False" item_id="4e0fbb0b-70c0-1ae3-da9c-fc74e2512193" max_status="78" noise="0.698" slash_def="2.673" smash_def="1.1664" stab_def="2.187" str_req="0" superfaction_id="" timestamp="15/11/2017 16:13" zone1_brightness="0" zone1_hue="0" zone1_saturation="1.16" zone2_brightness="1" zone2_hue="0" zone2_saturation="1" zone3_brightness="1" zone3_hue="0" zone3_saturation="1" /&gt;</t>
  </si>
  <si>
    <t xml:space="preserve">      &lt;!-- Dyed Milanese Brigandine (Heavy Leather) --&gt; &lt;row armor_subtype_id="" armor_type_id="3" brightness="1" clothing2_id="" clothing_id="4c542998-3dbb-428a-2aef-6f88779b839c" color="8421504" color_hue="0" color_saturation="1" computer_name="MHOZ-DT" is_underwear="False" item_id="440074cf-4d3d-5d80-2944-f49d91d642a1" max_status="78" noise="0.798" slash_def="2.673" smash_def="1.1664" stab_def="2.187" str_req="0" superfaction_id="" timestamp="15/11/2017 16:13" zone1_brightness="0.2" zone1_hue="-0.227778" zone1_saturation="1.63" zone2_brightness="1" zone2_hue="0" zone2_saturation="1" zone3_brightness="0.33" zone3_hue="-0.155556" zone3_saturation="0.31" /&gt;</t>
  </si>
  <si>
    <t xml:space="preserve">      &lt;!-- Dyed Milanese Brigandine (Heavy Leather) --&gt; &lt;row armor_subtype_id="" armor_type_id="3" brightness="1" clothing2_id="" clothing_id="4c542998-3dbb-428a-2aef-6f88779b839c" color="8421504" color_hue="0" color_saturation="1" computer_name="MHOZ-DT" is_underwear="False" item_id="4964faf4-b122-9856-e3d4-7e026ce4a0a7" max_status="78" noise="0.848" slash_def="2.673" smash_def="1.1664" stab_def="2.187" str_req="0" superfaction_id="" timestamp="15/11/2017 16:13" zone1_brightness="0.14" zone1_hue="0" zone1_saturation="1.16" zone2_brightness="1" zone2_hue="0" zone2_saturation="1" zone3_brightness="1" zone3_hue="0" zone3_saturation="1" /&gt;</t>
  </si>
  <si>
    <t xml:space="preserve">  &lt;!-- Dyed Milanese Brigandine (Heavy Leather) --&gt; &lt;row armor_subtype_id="" armor_type_id="3" brightness="1" clothing2_id="" clothing_id="4c542998-3dbb-428a-2aef-6f88779b839c" color="8421504" color_hue="0" color_saturation="1" computer_name="MHOZ-DT" is_underwear="False" item_id="4c8f4d4b-72d3-c337-ed0c-41225e7b2382" max_status="78" noise="0.798" slash_def="2.673" smash_def="1.1664" stab_def="2.187" str_req="0" superfaction_id="" timestamp="15/11/2017 16:13" zone1_brightness="0.06" zone1_hue="0.027778" zone1_saturation="1.09" zone2_brightness="1" zone2_hue="0" zone2_saturation="1" zone3_brightness="0.33" zone3_hue="-0.155556" zone3_saturation="0.31" /&gt;</t>
  </si>
  <si>
    <t xml:space="preserve">      &lt;!-- Dyed Milanese Brigandine (Heavy Leather) --&gt; &lt;row armor_subtype_id="" armor_type_id="3" brightness="1" clothing2_id="" clothing_id="4c542998-3dbb-428a-2aef-6f88779b839c" color="8421504" color_hue="0" color_saturation="1" computer_name="MHOZ-DT" is_underwear="False" item_id="4d3eb06c-581c-72a2-acf5-07c56cbb47b4" max_status="78" noise="0.798" slash_def="2.673" smash_def="1.1664" stab_def="2.187" str_req="0" superfaction_id="" timestamp="15/11/2017 16:12" zone1_brightness="0.11" zone1_hue="0" zone1_saturation="1" zone2_brightness="1" zone2_hue="0" zone2_saturation="1" zone3_brightness="1" zone3_hue="0" zone3_saturation="1" /&gt;</t>
  </si>
  <si>
    <t xml:space="preserve">      &lt;!-- Light Brigandine (Heavy Leather) --&gt; &lt;row armor_subtype_id="" armor_type_id="3" brightness="1" clothing2_id="" clothing_id="49bf6794-34e1-e9b2-187e-a21de33a3391" color="8421504" color_hue="0" color_saturation="1" computer_name="ICEREVKO-DT" is_underwear="False" item_id="4e992c69-fcd2-57a1-5be3-5c2e03fcc0ba" max_status="52" noise="0.652" slash_def="1.595" smash_def="0.696" stab_def="1.305" str_req="0" superfaction_id="" timestamp="25/10/2016 17:06" zone1_brightness="1" zone1_hue="0" zone1_saturation="1" zone2_brightness="1" zone2_hue="0" zone2_saturation="1" zone3_brightness="1" zone3_hue="0" zone3_saturation="1" /&gt;</t>
  </si>
  <si>
    <t xml:space="preserve">      &lt;!-- Light Brigandine (Heavy Leather) --&gt; &lt;row armor_subtype_id="" armor_type_id="3" brightness="1" clothing2_id="" clothing_id="49bf6794-34e1-e9b2-187e-a21de33a3391" color="8421504" color_hue="0" color_saturation="1" computer_name="MPODPROCKY-DT" is_underwear="False" item_id="41fe34ab-46ea-6c34-da68-f1e66f46fb89" max_status="52" noise="0.602" slash_def="1.595" smash_def="0.696" stab_def="1.305" str_req="0" superfaction_id="" timestamp="09/11/2016 11:10" zone1_brightness="0.27" zone1_hue="-0.044444" zone1_saturation="0.64" zone2_brightness="1" zone2_hue="0" zone2_saturation="1" zone3_brightness="1" zone3_hue="0" zone3_saturation="1" /&gt;</t>
  </si>
  <si>
    <t xml:space="preserve">      &lt;!-- Light Brigandine (Heavy Leather) --&gt; &lt;row armor_subtype_id="" armor_type_id="3" brightness="1" clothing2_id="" clothing_id="49bf6794-34e1-e9b2-187e-a21de33a3391" color="8421504" color_hue="0" color_saturation="1" computer_name="MPODPROCKY-DT" is_underwear="False" item_id="4439d7db-c440-9576-cd07-2d531afa7bb6" max_status="52" noise="0.752" slash_def="1.595" smash_def="0.696" stab_def="1.305" str_req="0" superfaction_id="" timestamp="06/02/2017 17:02" zone1_brightness="2" zone1_hue="-0.216667" zone1_saturation="1.33" zone2_brightness="1" zone2_hue="0" zone2_saturation="1" zone3_brightness="1" zone3_hue="0" zone3_saturation="1" /&gt;</t>
  </si>
  <si>
    <t xml:space="preserve">      &lt;!-- Light Short Brigandine (Heavy Leather) --&gt; &lt;row armor_subtype_id="" armor_type_id="3" brightness="0" clothing2_id="" clothing_id="42a51d89-99b4-80d4-2978-3f969790e5b3" color="8421504" color_hue="0" color_saturation="1" computer_name="MPODPROCKY-DT" is_underwear="False" item_id="40b08f5c-ffdf-4e83-de69-23a17580c3bc" max_status="50" noise="0.552" slash_def="1.518" smash_def="0.6624" stab_def="1.242" str_req="0" superfaction_id="" timestamp="09/02/2017 14:15" zone1_brightness="0" zone1_hue="0" zone1_saturation="1" zone2_brightness="1" zone2_hue="0" zone2_saturation="1" zone3_brightness="1" zone3_hue="0" zone3_saturation="1" /&gt;</t>
  </si>
  <si>
    <t xml:space="preserve">      &lt;!-- Lightweight Dark Brigandine (Heavy Leather) --&gt; &lt;row armor_subtype_id="" armor_type_id="3" brightness="0" clothing2_id="" clothing_id="49bf6794-34e1-e9b2-187e-a21de33a3391" color="8421504" color_hue="0" color_saturation="1" computer_name="MPODPROCKY-DT" is_underwear="False" item_id="44d904d0-03cc-8851-8fb9-31bc292d208c" max_status="52" noise="0.554" slash_def="1.595" smash_def="0.696" stab_def="1.305" str_req="0" superfaction_id="" timestamp="09/02/2017 14:05" zone1_brightness="0" zone1_hue="-0.038889" zone1_saturation="0" zone2_brightness="1" zone2_hue="0" zone2_saturation="1" zone3_brightness="1" zone3_hue="0" zone3_saturation="1" /&gt;</t>
  </si>
  <si>
    <t xml:space="preserve">      &lt;!-- Milanese Brigandine (Heavy Leather) --&gt; &lt;row armor_subtype_id="" armor_type_id="3" brightness="1" clothing2_id="" clothing_id="4c542998-3dbb-428a-2aef-6f88779b839c" color="8421504" color_hue="0" color_saturation="1" computer_name="MHOZ-DT" is_underwear="False" item_id="41e550e4-12df-49f0-3b05-74959224a8a5" max_status="78" noise="0.748" slash_def="2.673" smash_def="1.1664" stab_def="2.187" str_req="0" superfaction_id="" timestamp="15/11/2017 16:13" zone1_brightness="0.06" zone1_hue="0" zone1_saturation="0.42" zone2_brightness="1" zone2_hue="0" zone2_saturation="1" zone3_brightness="0.69" zone3_hue="0" zone3_saturation="1.14" /&gt;</t>
  </si>
  <si>
    <t xml:space="preserve">      &lt;!-- Sasau Bailiff's Brigandine (Heavy Leather) --&gt; &lt;row armor_subtype_id="" armor_type_id="3" brightness="0" clothing2_id="" clothing_id="49bf6794-34e1-e9b2-187e-a21de33a3391" color="8421504" color_hue="0" color_saturation="1" computer_name="" is_underwear="False" item_id="bb1bf9c5-002b-40e4-a2fd-3fdaf639c6d1" max_status="48" noise="0.504" slash_def="1.43" smash_def="0.624" stab_def="1.17" str_req="2" superfaction_id="" timestamp="" zone1_brightness="0" zone1_hue="-0.038889" zone1_saturation="0" zone2_brightness="1" zone2_hue="0" zone2_saturation="1" zone3_brightness="1" zone3_hue="0" zone3_saturation="1" /&gt;</t>
  </si>
  <si>
    <t xml:space="preserve">      &lt;!-- Short Light Brigandine (Heavy Leather) --&gt; &lt;row armor_subtype_id="" armor_type_id="3" brightness="1" clothing2_id="" clothing_id="42a51d89-99b4-80d4-2978-3f969790e5b3" color="8421504" color_hue="0" color_saturation="1" computer_name="ICEREVKO-DT" is_underwear="False" item_id="44342f54-fc71-f435-c68a-d6382d1e0ca2" max_status="50" noise="0.602" slash_def="1.518" smash_def="0.6624" stab_def="1.242" str_req="0" superfaction_id="" timestamp="25/10/2016 18:32" zone1_brightness="0.36" zone1_hue="0" zone1_saturation="1" zone2_brightness="1" zone2_hue="0" zone2_saturation="1" zone3_brightness="1" zone3_hue="0" zone3_saturation="1" /&gt;</t>
  </si>
  <si>
    <t xml:space="preserve">      &lt;!-- Short-Sleeved Brigandine (Heavy Leather) --&gt; &lt;row armor_subtype_id="" armor_type_id="3" brightness="1" clothing2_id="" clothing_id="42b4ff18-4c2a-c98b-f772-c91dc6e11dae" color="8421504" color_hue="0" color_saturation="1" computer_name="ICEREVKO-DT" is_underwear="False" item_id="4d887670-13cb-746d-5e27-5d234e146cb3" max_status="45" noise="1" slash_def="1.54" smash_def="0.96" stab_def="1.08" str_req="2" superfaction_id="" timestamp="16/11/2016 18:25" zone1_brightness="1" zone1_hue="0" zone1_saturation="1" zone2_brightness="1" zone2_hue="0" zone2_saturation="1" zone3_brightness="1" zone3_hue="0" zone3_saturation="1" /&gt;</t>
  </si>
  <si>
    <t xml:space="preserve">      &lt;!-- Warhorse Brigandine (Heavy Leather) --&gt; &lt;row armor_subtype_id="" armor_type_id="3" brightness="1" clothing2_id="" clothing_id="43d4b559-437e-54e3-5d19-c4c0bbfc0bbf" color="8421504" color_hue="0" color_saturation="1" computer_name="PFERSTOVA-DT" is_underwear="False" item_id="4bef1aa8-1d05-6ecc-7797-083fa321cf80" max_status="72" noise="0.844" slash_def="2.42" smash_def="1.056" stab_def="1.98" str_req="0" superfaction_id="" timestamp="21/08/2017 09:28" zone1_brightness="0.7" zone1_hue="0" zone1_saturation="1" zone2_brightness="1" zone2_hue="0" zone2_saturation="1" zone3_brightness="1" zone3_hue="0" zone3_saturation="1" /&gt;</t>
  </si>
  <si>
    <t xml:space="preserve">      &lt;!-- Bandit's Plate Jack (Heavy Leather) --&gt; &lt;row armor_subtype_id="" armor_type_id="3" brightness="1" clothing2_id="" clothing_id="47575b63-6cc4-43b9-a9e0-846cd9b26fbf" color="8421504" color_hue="0" color_saturation="1" computer_name="ICEREVKO-DT" is_underwear="False" item_id="4dc4999b-c8e2-c6ba-7115-b26e6f7470b5" max_status="46" noise="0.608" slash_def="1.01475" smash_def="0.4428" stab_def="0.83025" str_req="0" superfaction_id="" timestamp="29/12/2015 12:32" zone1_brightness="1" zone1_hue="0" zone1_saturation="1" zone2_brightness="1" zone2_hue="0" zone2_saturation="1" zone3_brightness="1" zone3_hue="0" zone3_saturation="1" /&gt;</t>
  </si>
  <si>
    <t xml:space="preserve">      &lt;!-- Bandit's Reinforced Jack (Heavy Leather) --&gt; &lt;row armor_subtype_id="" armor_type_id="3" brightness="1" clothing2_id="" clothing_id="47575b63-6cc4-43b9-a9e0-846cd9b26fbf" color="8421504" color_hue="0" color_saturation="1" computer_name="DJANKES-DT" is_underwear="False" item_id="45dbc6f8-944d-7df1-dae7-985673a4aa97" max_status="48" noise="0.712" slash_def="1.43" smash_def="0.624" stab_def="1.17" str_req="0" superfaction_id="" timestamp="07/12/2015 13:51" zone1_brightness="1" zone1_hue="0" zone1_saturation="1" zone2_brightness="1" zone2_hue="0" zone2_saturation="1" zone3_brightness="1" zone3_hue="0" zone3_saturation="1" /&gt;</t>
  </si>
  <si>
    <t xml:space="preserve">  &lt;!-- Cuman Harness (Heavy Leather) --&gt; &lt;row armor_subtype_id="2" armor_type_id="3" brightness="1" clothing2_id="" clothing_id="47e23b8c-95fb-1d16-5187-91d85b450a86" color="8421504" color_hue="0" color_saturation="1" computer_name="MIKIPODPROC-DT" is_underwear="False" item_id="46798a36-0e40-4822-ec6e-bf682955b0b4" max_status="42" noise="0.7" slash_def="0.297" smash_def="0.1296" stab_def="0.243" str_req="0" superfaction_id="1" timestamp="18/04/2014 12:41" zone1_brightness="1" zone1_hue="0" zone1_saturation="1" zone2_brightness="1" zone2_hue="0" zone2_saturation="1" zone3_brightness="1" zone3_hue="0" zone3_saturation="1" /&gt;</t>
  </si>
  <si>
    <t xml:space="preserve">      &lt;!-- Dark Plate-Armour Jacket (Heavy Leather) --&gt; &lt;row armor_subtype_id="" armor_type_id="3" brightness="1" clothing2_id="" clothing_id="4368947b-6737-2cee-f3e9-e2f0fe6602a5" color="8421504" color_hue="0" color_saturation="1" computer_name="MPODPROCKY-DT" is_underwear="False" item_id="491a93ae-fb02-b2fe-fa37-c87aa5f4c980" max_status="60" noise="0.392" slash_def="1.925" smash_def="0.84" stab_def="1.575" str_req="0" superfaction_id="" timestamp="09/11/2016 11:24" zone1_brightness="0.19" zone1_hue="-0.061111" zone1_saturation="0.61" zone2_brightness="1" zone2_hue="0" zone2_saturation="1" zone3_brightness="1" zone3_hue="0" zone3_saturation="1" /&gt;</t>
  </si>
  <si>
    <t xml:space="preserve">      &lt;!-- Leather Jerkin (Heavy Leather) --&gt; &lt;row armor_subtype_id="" armor_type_id="3" brightness="1" clothing2_id="" clothing_id="43af531b-1480-b2ea-f35a-24b199440d91" color="8421504" color_hue="0" color_saturation="1" computer_name="ICEREVKO-DT" is_underwear="False" item_id="4a22fe68-b9c5-7b04-ee81-23613de682b6" max_status="42" noise="0.688" slash_def="0.297" smash_def="0.1296" stab_def="0.243" str_req="0" superfaction_id="" timestamp="29/12/2015 12:40" zone1_brightness="0.98" zone1_hue="-0.094444" zone1_saturation="0.52" zone2_brightness="1" zone2_hue="0" zone2_saturation="1" zone3_brightness="1" zone3_hue="0" zone3_saturation="1" /&gt;</t>
  </si>
  <si>
    <t xml:space="preserve">      &lt;!-- Leather Jerkin (Heavy Leather) --&gt; &lt;row armor_subtype_id="" armor_type_id="3" brightness="1" clothing2_id="" clothing_id="43af531b-1480-b2ea-f35a-24b199440d91" color="8421504" color_hue="0" color_saturation="1" computer_name="ICEREVKO-DT" is_underwear="False" item_id="4e204e92-7832-af18-73ff-71885ab02788" max_status="42" noise="0.588" slash_def="0.297" smash_def="0.1296" stab_def="0.243" str_req="0" superfaction_id="4" timestamp="29/12/2015 12:41" zone1_brightness="0.2" zone1_hue="0.077778" zone1_saturation="0.39" zone2_brightness="1" zone2_hue="0" zone2_saturation="1" zone3_brightness="1" zone3_hue="0" zone3_saturation="1" /&gt;</t>
  </si>
  <si>
    <t xml:space="preserve">      &lt;!-- Leather Jerkin (Heavy Leather) --&gt; &lt;row armor_subtype_id="" armor_type_id="3" brightness="1" clothing2_id="" clothing_id="43af531b-1480-b2ea-f35a-24b199440d91" color="8421504" color_hue="0" color_saturation="1" computer_name="MPODPROCKY-DT" is_underwear="False" item_id="495e7020-24d1-6001-d660-33120f250ab2" max_status="42" noise="0.588" slash_def="0.297" smash_def="0.1296" stab_def="0.243" str_req="0" superfaction_id="" timestamp="09/02/2017 11:23" zone1_brightness="0" zone1_hue="0.077778" zone1_saturation="0.39" zone2_brightness="1" zone2_hue="0" zone2_saturation="1" zone3_brightness="1" zone3_hue="0" zone3_saturation="1" /&gt;</t>
  </si>
  <si>
    <t xml:space="preserve">      &lt;!-- Leather Jerkin (Heavy Leather) --&gt; &lt;row armor_subtype_id="" armor_type_id="3" brightness="1" clothing2_id="" clothing_id="45e291f9-d48e-0a7b-4bb7-9dd1673fa88e" color="8421504" color_hue="0" color_saturation="1" computer_name="ICEREVKO-DT" is_underwear="False" item_id="464a913e-9b03-ae4e-3561-89a1b2d9ac98" max_status="42" noise="0.638" slash_def="0.297" smash_def="0.1296" stab_def="0.243" str_req="0" superfaction_id="" timestamp="15/12/2015 15:35" zone1_brightness="1" zone1_hue="0" zone1_saturation="1" zone2_brightness="1" zone2_hue="0" zone2_saturation="1" zone3_brightness="1" zone3_hue="0" zone3_saturation="1" /&gt;</t>
  </si>
  <si>
    <t xml:space="preserve">  &lt;!-- Light Lamellar Armour (Heavy Leather) --&gt; &lt;row armor_subtype_id="2" armor_type_id="3" brightness="1" clothing2_id="" clothing_id="489a1801-fbdf-3c35-5dd4-317ee68a1d82" color="8421504" color_hue="0" color_saturation="1" computer_name="MPODPROCKY-DT" is_underwear="False" item_id="45d503dc-ac4b-62c9-5994-c09288667dbf" max_status="50" noise="0.636" slash_def="1.518" smash_def="0.6624" stab_def="1.242" str_req="0" superfaction_id="1" timestamp="27/08/2014 12:04" zone1_brightness="1" zone1_hue="0" zone1_saturation="1" zone2_brightness="1" zone2_hue="0" zone2_saturation="1" zone3_brightness="1" zone3_hue="0" zone3_saturation="1" /&gt;</t>
  </si>
  <si>
    <t xml:space="preserve">      &lt;!-- Plated/Plate Jack Dyed (Heavy Leather) --&gt; &lt;row armor_subtype_id="" armor_type_id="3" brightness="1" clothing2_id="" clothing_id="4368947b-6737-2cee-f3e9-e2f0fe6602a5" color="8421504" color_hue="0" color_saturation="1" computer_name="MPODPROCKY-DT" is_underwear="False" item_id="4f8dc7eb-f1c4-f01a-dc3e-170d4288cd9d" max_status="60" noise="0.842" slash_def="1.925" smash_def="0.84" stab_def="1.575" str_req="0" superfaction_id="" timestamp="06/02/2017 17:01" zone1_brightness="2" zone1_hue="-0.283333" zone1_saturation="2" zone2_brightness="1" zone2_hue="0" zone2_saturation="1" zone3_brightness="1" zone3_hue="0" zone3_saturation="1" /&gt;</t>
  </si>
  <si>
    <t xml:space="preserve">      &lt;!-- Plated/Plate Jack Dyed (Heavy Leather) --&gt; &lt;row armor_subtype_id="" armor_type_id="3" brightness="1" clothing2_id="" clothing_id="4368947b-6737-2cee-f3e9-e2f0fe6602a5" color="8421504" color_hue="0" color_saturation="1" computer_name="MPODPROCKY-DT" is_underwear="False" item_id="44f1b7f3-9098-6bc9-2965-ceb35571719c" max_status="60" noise="0.742" slash_def="1.925" smash_def="0.84" stab_def="1.575" str_req="0" superfaction_id="" timestamp="06/02/2017 17:01" zone1_brightness="1" zone1_hue="0" zone1_saturation="1" zone2_brightness="1" zone2_hue="0" zone2_saturation="1" zone3_brightness="1" zone3_hue="0" zone3_saturation="1" /&gt;</t>
  </si>
  <si>
    <t xml:space="preserve">      &lt;!-- Riveted Vambraces (Heavy Leather) --&gt; &lt;row armor_subtype_id="" armor_type_id="3" brightness="1" clothing2_id="" clothing_id="473d807c-acf1-7a00-fa7e-e6f079dcad89" color="8421504" color_hue="0" color_saturation="1" computer_name="DJANKES-DT" is_underwear="False" item_id="42f8d0ed-63d9-a104-cf0a-de415f6aa8b3" max_status="57" noise="0.796" slash_def="1.43" smash_def="0.624" stab_def="1.17" str_req="3" superfaction_id="" timestamp="02/12/2016 12:28" zone1_brightness="1" zone1_hue="0" zone1_saturation="1" zone2_brightness="1" zone2_hue="0" zone2_saturation="1" zone3_brightness="1" zone3_hue="0" zone3_saturation="1" /&gt;</t>
  </si>
  <si>
    <t xml:space="preserve">      &lt;!-- Some Garment (Heavy Leather) --&gt; &lt;row armor_subtype_id="" armor_type_id="3" brightness="1" clothing2_id="" clothing_id="aa97b102-32ac-418f-9cdf-4c6e7c31a26b" color="6052956" color_hue="0.4" color_saturation="1" computer_name="RSEVCIK-DT" is_underwear="False" item_id="48a3e071-1a87-a5c1-9291-568fdea21e8c" max_status="45" noise="1" slash_def="1.98" smash_def="2.16" stab_def="1.8" str_req="1" superfaction_id="" timestamp="13/12/2012 15:07" zone1_brightness="1" zone1_hue="0" zone1_saturation="1" zone2_brightness="1" zone2_hue="0" zone2_saturation="1" zone3_brightness="1" zone3_hue="0" zone3_saturation="1" /&gt;</t>
  </si>
  <si>
    <t>&lt;!-- CHAIN --&gt;</t>
  </si>
  <si>
    <t xml:space="preserve">      &lt;!-- Apprentice Vitus' Armour (Chain) --&gt; &lt;row armor_subtype_id="" armor_type_id="4" brightness="1" clothing2_id="" clothing_id="4cd72123-b2e9-7650-1e7c-d41a89f89fa5" color="8421504" color_hue="0" color_saturation="1" computer_name="DMIKES-DT" is_underwear="False" item_id="c9f0b623-8cbe-4934-bd40-49aa8ff465a3" max_status="45" noise="1" slash_def="1.3596" smash_def="0.7107" stab_def="0.7416" str_req="1" superfaction_id="" timestamp="05/05/2016 18:00" zone1_brightness="1" zone1_hue="0" zone1_saturation="1" zone2_brightness="1" zone2_hue="0" zone2_saturation="1" zone3_brightness="1" zone3_hue="0" zone3_saturation="1" /&gt;</t>
  </si>
  <si>
    <t xml:space="preserve">      &lt;!-- Blacksmith Ota's Armour (Chain) --&gt; &lt;row armor_subtype_id="" armor_type_id="4" brightness="1" clothing2_id="" clothing_id="4cd72123-b2e9-7650-1e7c-d41a89f89fa5" color="8421504" color_hue="0" color_saturation="1" computer_name="DMIKES-DT" is_underwear="False" item_id="88e3f8f2-e820-40e5-9fc5-82024ded0c5e" max_status="45" noise="1" slash_def="1.3596" smash_def="0.7107" stab_def="0.7416" str_req="1" superfaction_id="" timestamp="05/05/2016 18:00" zone1_brightness="1" zone1_hue="0" zone1_saturation="1" zone2_brightness="1" zone2_hue="0" zone2_saturation="1" zone3_brightness="1" zone3_hue="0" zone3_saturation="1" /&gt;</t>
  </si>
  <si>
    <t xml:space="preserve">      &lt;!-- Chainmail (Chain) --&gt; &lt;row armor_subtype_id="" armor_type_id="4" brightness="1" clothing2_id="" clothing_id="4cd72123-b2e9-7650-1e7c-d41a89f89fa5" color="8421504" color_hue="0" color_saturation="1" computer_name="JBARTONEK-DT" is_underwear="False" item_id="4d8ce20d-2002-b4c5-596c-e3302a96299d" max_status="37" noise="0.86" slash_def="1.3596" smash_def="0.7107" stab_def="0.7416" str_req="0" superfaction_id="" timestamp="22/01/2016 16:39" zone1_brightness="1" zone1_hue="0" zone1_saturation="1" zone2_brightness="1" zone2_hue="0" zone2_saturation="1" zone3_brightness="1" zone3_hue="0" zone3_saturation="1" /&gt;</t>
  </si>
  <si>
    <t xml:space="preserve">      &lt;!-- Chainmail (Chain) --&gt; &lt;row armor_subtype_id="" armor_type_id="4" brightness="1" clothing2_id="" clothing_id="4cd72123-b2e9-7650-1e7c-d41a89f89fa5" color="8421504" color_hue="0" color_saturation="1" computer_name="RMINDEK-DT" is_underwear="False" item_id="4ac6fa35-a801-56cb-5cc7-7c7554e61c8a" max_status="37" noise="0.4" slash_def="1.2596" smash_def="0.7107" stab_def="0.63963" str_req="1" superfaction_id="" timestamp="14/12/2015 09:37" zone1_brightness="1" zone1_hue="0" zone1_saturation="1" zone2_brightness="1" zone2_hue="0" zone2_saturation="1" zone3_brightness="1" zone3_hue="0" zone3_saturation="1" /&gt;</t>
  </si>
  <si>
    <t xml:space="preserve">      &lt;!-- Cuman Hauberk (Chain) --&gt; &lt;row armor_subtype_id="2" armor_type_id="4" brightness="0.98" clothing2_id="" clothing_id="44d83c2e-f137-883e-ac00-e216b19f3397" color="8421504" color_hue="0" color_saturation="1" computer_name="MIKIPODPROC-DT" is_underwear="False" item_id="43f19e40-1107-38aa-a226-5d6179e9b4a3" max_status="37" noise="0.95" slash_def="1.3596" smash_def="0.7107" stab_def="0.7416" str_req="0" superfaction_id="1" timestamp="23/04/2014 11:19" zone1_brightness="1" zone1_hue="0" zone1_saturation="1" zone2_brightness="1" zone2_hue="0" zone2_saturation="1" zone3_brightness="1" zone3_hue="0" zone3_saturation="1" /&gt;</t>
  </si>
  <si>
    <t xml:space="preserve">      &lt;!-- Decorated Bavarian Hauberk (Chain) --&gt; &lt;row armor_subtype_id="" armor_type_id="4" brightness="1" clothing2_id="" clothing_id="47c582cd-1b31-8338-e1d3-331842f1428f" color="8421504" color_hue="0" color_saturation="1" computer_name="MHOZ-DT" is_underwear="False" item_id="42960eae-d460-e350-5a80-e1689724269d" max_status="57" noise="0.86" slash_def="1.8876" smash_def="0.9867" stab_def="1.0296" str_req="0" superfaction_id="" timestamp="04/01/2017 16:22" zone1_brightness="1" zone1_hue="0" zone1_saturation="1" zone2_brightness="1" zone2_hue="0" zone2_saturation="1" zone3_brightness="1" zone3_hue="0" zone3_saturation="1" /&gt;</t>
  </si>
  <si>
    <t xml:space="preserve">      &lt;!-- Decorated Bavarian Hauberk (Chain) --&gt; &lt;row armor_subtype_id="" armor_type_id="4" brightness="1" clothing2_id="" clothing_id="4b523eb4-8690-b261-833e-1442bc211bae" color="8421504" color_hue="0" color_saturation="1" computer_name="MHOZ-DT" is_underwear="False" item_id="4f210bf5-0eab-7d8f-1c3b-fbb4615a1dae" max_status="57" noise="0.96" slash_def="1.8876" smash_def="0.9867" stab_def="1.0296" str_req="0" superfaction_id="" timestamp="05/01/2017 12:32" zone1_brightness="1" zone1_hue="0" zone1_saturation="1" zone2_brightness="1" zone2_hue="0" zone2_saturation="1" zone3_brightness="1" zone3_hue="0" zone3_saturation="1" /&gt;</t>
  </si>
  <si>
    <t xml:space="preserve">      &lt;!-- Decorated Mail Coif (Chain) --&gt; &lt;row armor_subtype_id="" armor_type_id="4" brightness="1" clothing2_id="" clothing_id="41516494-d943-3d6c-7584-ea19aa509e9b" color="8421504" color_hue="0" color_saturation="1" computer_name="MHOZ-DT" is_underwear="False" item_id="45edc80c-1b34-a0f5-001c-a08a1fe632a6" max_status="56" noise="1" slash_def="1.82" smash_def="0.9408" stab_def="1.008" str_req="0" superfaction_id="" timestamp="11/11/2016 12:03" zone1_brightness="1" zone1_hue="0" zone1_saturation="1" zone2_brightness="1" zone2_hue="0" zone2_saturation="1" zone3_brightness="1" zone3_hue="0" zone3_saturation="1" /&gt;</t>
  </si>
  <si>
    <t xml:space="preserve">      &lt;!-- Elongated Mail Coif (Chain) --&gt; &lt;row armor_subtype_id="" armor_type_id="4" brightness="1" clothing2_id="" clothing_id="4613a74c-7ea4-d57d-1f14-40d0c52bac9a" color="8421504" color_hue="0" color_saturation="1" computer_name="MHOZ-DT" is_underwear="False" item_id="446d9158-a7e3-910b-95a8-12eee9e04997" max_status="51" noise="0.86" slash_def="1.69" smash_def="0.8736" stab_def="0.936" str_req="0" superfaction_id="" timestamp="11/11/2016 12:03" zone1_brightness="1" zone1_hue="0" zone1_saturation="1" zone2_brightness="1" zone2_hue="0" zone2_saturation="1" zone3_brightness="1" zone3_hue="0" zone3_saturation="1" /&gt;</t>
  </si>
  <si>
    <t xml:space="preserve">      &lt;!-- Hauberk (Chain) --&gt; &lt;row armor_subtype_id="" armor_type_id="4" brightness="1" clothing2_id="" clothing_id="4c9aefbe-f6d0-5da3-0192-287fdcfda6bf" color="8421504" color_hue="0" color_saturation="1" computer_name="MHOZ-DT" is_underwear="False" item_id="4a15b1e2-c083-7bad-6fdc-8b2548241c80" max_status="50" noise="0.86" slash_def="1.716" smash_def="0.897" stab_def="0.936" str_req="0" superfaction_id="" timestamp="04/01/2017 16:22" zone1_brightness="1" zone1_hue="0" zone1_saturation="1" zone2_brightness="1" zone2_hue="0" zone2_saturation="1" zone3_brightness="1" zone3_hue="0" zone3_saturation="1" /&gt;</t>
  </si>
  <si>
    <t xml:space="preserve">      &lt;!-- Hauberk (Chain) --&gt; &lt;row armor_subtype_id="" armor_type_id="4" brightness="1" clothing2_id="" clothing_id="a9ba06e4-332f-48be-a47a-6c9424c9bf80" color="8421504" color_hue="0" color_saturation="1" computer_name="" is_underwear="False" item_id="4fec3673-04fe-45ae-b200-600704ecea70" max_status="45" noise="1" slash_def="1.716" smash_def="0.897" stab_def="0.936" str_req="1" superfaction_id="" timestamp="" zone1_brightness="1" zone1_hue="0" zone1_saturation="1" zone2_brightness="1" zone2_hue="0" zone2_saturation="1" zone3_brightness="1" zone3_hue="0" zone3_saturation="1" /&gt;</t>
  </si>
  <si>
    <t xml:space="preserve">      &lt;!-- Hauberk (Chain) --&gt; &lt;row armor_subtype_id="" armor_type_id="4" brightness="1" clothing2_id="" clothing_id="a9ba06e4-332f-48be-a47a-6c9424c9bf80" color="8421504" color_hue="0" color_saturation="1" computer_name="JIRIBARTONEK-DT" is_underwear="False" item_id="413806e7-f3b7-c6cf-2309-e47ce3c97fa2" max_status="45" noise="1" slash_def="1.716" smash_def="0.897" stab_def="0.936" str_req="1" superfaction_id="" timestamp="10/01/2014 10:27" zone1_brightness="1" zone1_hue="0" zone1_saturation="1" zone2_brightness="1" zone2_hue="0" zone2_saturation="1" zone3_brightness="1" zone3_hue="0" zone3_saturation="1" /&gt;</t>
  </si>
  <si>
    <t xml:space="preserve">      &lt;!-- Heavy Hauberk (Chain) --&gt; &lt;row armor_subtype_id="" armor_type_id="4" brightness="1" clothing2_id="" clothing_id="499c2b6f-5578-e3c9-1bcf-fb85ed54d18f" color="8421504" color_hue="0" color_saturation="1" computer_name="MHOZ-DT" is_underwear="False" item_id="45a39144-03ee-67b2-e79c-864bedf93186" max_status="63" noise="0.86" slash_def="2.0724" smash_def="1.0833" stab_def="1.1304" str_req="0" superfaction_id="" timestamp="05/01/2017 12:30" zone1_brightness="1" zone1_hue="0" zone1_saturation="1" zone2_brightness="1" zone2_hue="0" zone2_saturation="1" zone3_brightness="1" zone3_hue="0" zone3_saturation="1" /&gt;</t>
  </si>
  <si>
    <t xml:space="preserve">      &lt;!-- Hungarian Hauberk (Chain) --&gt; &lt;row armor_subtype_id="2" armor_type_id="4" brightness="0.98" clothing2_id="" clothing_id="4276aa7a-ec6e-e5bf-6d4e-620bc33c70b1" color="8421504" color_hue="0" color_saturation="1" computer_name="JBARTONEK-DT" is_underwear="False" item_id="4a946556-ee8b-ed84-ecf1-f848601cf486" max_status="63" noise="0.944" slash_def="2.0724" smash_def="1.0833" stab_def="1.1304" str_req="0" superfaction_id="1" timestamp="25/05/2015 12:30" zone1_brightness="1" zone1_hue="0" zone1_saturation="1" zone2_brightness="1" zone2_hue="0" zone2_saturation="1" zone3_brightness="1" zone3_hue="0" zone3_saturation="1" /&gt;</t>
  </si>
  <si>
    <t xml:space="preserve">      &lt;!-- Hungarian Hauberk (Chain) --&gt; &lt;row armor_subtype_id="2" armor_type_id="4" brightness="0.98" clothing2_id="" clothing_id="4276aa7a-ec6e-e5bf-6d4e-620bc33c70b1" color="8421504" color_hue="0" color_saturation="1" computer_name="MPODPROCKY-DT" is_underwear="False" item_id="416efb7c-8e5f-3518-89d2-5b9af35ad7b6" max_status="63" noise="0.902" slash_def="2.0724" smash_def="1.0833" stab_def="1.1304" str_req="0" superfaction_id="1" timestamp="15/09/2014 14:21" zone1_brightness="1" zone1_hue="0" zone1_saturation="1" zone2_brightness="1" zone2_hue="0" zone2_saturation="1" zone3_brightness="1" zone3_hue="0" zone3_saturation="1" /&gt;</t>
  </si>
  <si>
    <t xml:space="preserve">      &lt;!-- Long Noble Hauberk (Chain) --&gt; &lt;row armor_subtype_id="" armor_type_id="4" brightness="1" clothing2_id="" clothing_id="4e2931a4-89b3-ec1d-b564-bf7cdc4f77b2" color="8421504" color_hue="0" color_saturation="1" computer_name="JCHMATAL-DT" is_underwear="False" item_id="431a2a36-312d-d6b0-ddff-fcaddc294291" max_status="70" noise="0.944" slash_def="2.244" smash_def="1.173" stab_def="1.224" str_req="0" superfaction_id="" timestamp="03/01/2018 17:48" zone1_brightness="1" zone1_hue="0" zone1_saturation="1" zone2_brightness="1" zone2_hue="0" zone2_saturation="1" zone3_brightness="1" zone3_hue="0" zone3_saturation="1" /&gt;</t>
  </si>
  <si>
    <t xml:space="preserve">      &lt;!-- Mail Chausses (Chain) --&gt; &lt;row armor_subtype_id="" armor_type_id="4" brightness="1" clothing2_id="" clothing_id="493511e2-4a39-dcdb-8635-074bbadeaa9b" color="8421504" color_hue="0" color_saturation="1" computer_name="JBARTONEK-DT" is_underwear="False" item_id="44135951-cf1c-f2fd-15f0-0f0ea223a584" max_status="70" noise="0.802" slash_def="1.365" smash_def="1.5288" stab_def="0.798" str_req="1" superfaction_id="" timestamp="08/08/2017 10:54" zone1_brightness="1" zone1_hue="0" zone1_saturation="1" zone2_brightness="1" zone2_hue="0" zone2_saturation="1" zone3_brightness="1" zone3_hue="0" zone3_saturation="1" /&gt;</t>
  </si>
  <si>
    <t xml:space="preserve">      &lt;!-- Mail Coif (Chain) --&gt; &lt;row armor_subtype_id="" armor_type_id="4" brightness="1" clothing2_id="" clothing_id="40793c72-4339-94c4-3108-14b7a26ec0a9" color="8421504" color_hue="0" color_saturation="1" computer_name="MHOZ-DT" is_underwear="False" item_id="4eee90c8-2406-357f-6d9f-8e8e4274b387" max_status="47" noise="0.86" slash_def="1.56" smash_def="0.8064" stab_def="0.864" str_req="0" superfaction_id="" timestamp="11/11/2016 11:54" zone1_brightness="1" zone1_hue="0" zone1_saturation="1" zone2_brightness="1" zone2_hue="0" zone2_saturation="1" zone3_brightness="1" zone3_hue="0" zone3_saturation="1" /&gt;</t>
  </si>
  <si>
    <t xml:space="preserve">      &lt;!-- Mail Coif (Chain) --&gt; &lt;row armor_subtype_id="" armor_type_id="4" brightness="1" clothing2_id="" clothing_id="4375b502-98a6-44ad-2b5b-51e386227bbd" color="8421504" color_hue="0" color_saturation="1" computer_name="ICEREVKO-DT" is_underwear="False" item_id="45ff98b0-d684-5f01-5a6f-679d2e8b5696" max_status="56" noise="0.66" slash_def="1.82" smash_def="0.9408" stab_def="1.008" str_req="0" superfaction_id="" timestamp="16/12/2015 15:17" zone1_brightness="1" zone1_hue="0" zone1_saturation="1" zone2_brightness="1" zone2_hue="0" zone2_saturation="1" zone3_brightness="1" zone3_hue="0" zone3_saturation="1" /&gt;</t>
  </si>
  <si>
    <t xml:space="preserve">      &lt;!-- Mail Coif (Chain) --&gt; &lt;row armor_subtype_id="" armor_type_id="4" brightness="1" clothing2_id="" clothing_id="bd12f9c8-34e8-4610-a75e-c544367cff3a" color="8421504" color_hue="0" color_saturation="1" computer_name="JIRIBARTONEK-DT" is_underwear="False" item_id="46eb884b-a0ed-7da8-4d4f-0a18284dc9bc" max_status="45" noise="1" slash_def="1.56" smash_def="0.896" stab_def="0.54" str_req="1" superfaction_id="" timestamp="11/01/2014 14:09" zone1_brightness="1" zone1_hue="0" zone1_saturation="1" zone2_brightness="1" zone2_hue="0" zone2_saturation="1" zone3_brightness="1" zone3_hue="0" zone3_saturation="1" /&gt;</t>
  </si>
  <si>
    <t xml:space="preserve">      &lt;!-- Mail Collar (Chain) --&gt; &lt;row armor_subtype_id="" armor_type_id="4" brightness="1" clothing2_id="" clothing_id="49e3501b-22dd-1fa0-cb7f-fd21b45119a6" color="8421504" color_hue="0" color_saturation="1" computer_name="MHOZ-DT" is_underwear="False" item_id="4ef2fdb9-ad9d-012b-f526-92f78f8f6f91" max_status="34" noise="0.854" slash_def="0.576" smash_def="0.2943" stab_def="0.342" str_req="0" superfaction_id="" timestamp="15/11/2016 16:01" zone1_brightness="1" zone1_hue="0" zone1_saturation="1" zone2_brightness="1" zone2_hue="0" zone2_saturation="1" zone3_brightness="1" zone3_hue="0" zone3_saturation="1" /&gt;</t>
  </si>
  <si>
    <t xml:space="preserve">      &lt;!-- Noble Short Hauberk (Chain) --&gt; &lt;row armor_subtype_id="" armor_type_id="4" brightness="1" clothing2_id="" clothing_id="4299c091-9805-baee-6f65-45e334376480" color="8421504" color_hue="0" color_saturation="1" computer_name="MHOZ-DT" is_underwear="False" item_id="401ad7c8-4a34-0ef9-7117-9e4ce2044e9a" max_status="70" noise="0.944" slash_def="2.244" smash_def="1.173" stab_def="1.224" str_req="0" superfaction_id="" timestamp="04/01/2017 16:26" zone1_brightness="1" zone1_hue="0" zone1_saturation="1" zone2_brightness="1" zone2_hue="0" zone2_saturation="1" zone3_brightness="1" zone3_hue="0" zone3_saturation="1" /&gt;</t>
  </si>
  <si>
    <t xml:space="preserve">      &lt;!-- Noble's Mail Coif (Chain) --&gt; &lt;row armor_subtype_id="" armor_type_id="4" brightness="1" clothing2_id="" clothing_id="46e1cdf6-df9a-b4cc-4da6-0f3dab41748f" color="8421504" color_hue="0" color_saturation="1" computer_name="MHOZ-DT" is_underwear="False" item_id="4fbc8b16-6e58-af4e-8b95-59963da5ef96" max_status="60" noise="1" slash_def="1.95" smash_def="1.008" stab_def="1.08" str_req="0" superfaction_id="" timestamp="11/11/2016 11:51" zone1_brightness="1" zone1_hue="0" zone1_saturation="1" zone2_brightness="1" zone2_hue="0" zone2_saturation="1" zone3_brightness="1" zone3_hue="0" zone3_saturation="1" /&gt;</t>
  </si>
  <si>
    <t xml:space="preserve">      &lt;!-- Noble's Mail Collar (Chain) --&gt; &lt;row armor_subtype_id="" armor_type_id="4" brightness="1" clothing2_id="" clothing_id="47b43c4c-23cf-023a-faf5-9208ab40018d" color="8421504" color_hue="0" color_saturation="1" computer_name="MHOZ-DT" is_underwear="False" item_id="4f953795-b11c-9a8a-c373-97c249e853ad" max_status="43" noise="0.854" slash_def="0.704" smash_def="0.3597" stab_def="0.418" str_req="0" superfaction_id="" timestamp="15/11/2016 15:54" zone1_brightness="1" zone1_hue="0" zone1_saturation="1" zone2_brightness="1" zone2_hue="0" zone2_saturation="1" zone3_brightness="1" zone3_hue="0" zone3_saturation="1" /&gt;</t>
  </si>
  <si>
    <t xml:space="preserve">      &lt;!-- Reinforced Cuman Hauberk (Chain) --&gt; &lt;row armor_subtype_id="2" armor_type_id="4" brightness="0.98" clothing2_id="" clothing_id="4910e324-9157-8e04-05d3-2066a6885194" color="8421504" color_hue="0" color_saturation="1" computer_name="MPODPROCKY-DT" is_underwear="False" item_id="4f2d2511-7ee5-4ec4-9fe9-79b76d83378a" max_status="50" noise="0.944" slash_def="1.716" smash_def="0.897" stab_def="0.936" str_req="0" superfaction_id="1" timestamp="15/09/2014 14:32" zone1_brightness="1" zone1_hue="0" zone1_saturation="1" zone2_brightness="1" zone2_hue="0" zone2_saturation="1" zone3_brightness="1" zone3_hue="0" zone3_saturation="1" /&gt;</t>
  </si>
  <si>
    <t xml:space="preserve">      &lt;!-- Reinforced Mail Collar (Chain) --&gt; &lt;row armor_subtype_id="" armor_type_id="4" brightness="1" clothing2_id="" clothing_id="434fe40e-ca93-3b21-d6b1-bb4d2b509f84" color="8421504" color_hue="0" color_saturation="1" computer_name="MHOZ-DT" is_underwear="False" item_id="4d171f84-c6d1-95ac-0dfe-9c3860bfa3a5" max_status="39" noise="0.854" slash_def="0.64" smash_def="0.327" stab_def="0.38" str_req="0" superfaction_id="" timestamp="15/11/2016 15:55" zone1_brightness="1" zone1_hue="0" zone1_saturation="1" zone2_brightness="1" zone2_hue="0" zone2_saturation="1" zone3_brightness="1" zone3_hue="0" zone3_saturation="1" /&gt;</t>
  </si>
  <si>
    <t xml:space="preserve">      &lt;!-- Short Common Hauberk (Chain) --&gt; &lt;row armor_subtype_id="" armor_type_id="4" brightness="1" clothing2_id="" clothing_id="4aae574e-7a18-0c41-5f56-ba61f380d1ab" color="8421504" color_hue="0" color_saturation="1" computer_name="MHOZ-DT" is_underwear="False" item_id="422c924d-eed3-9183-f47f-3b62e6b66ea1" max_status="43" noise="0.86" slash_def="1.5444" smash_def="0.8073" stab_def="0.8424" str_req="0" superfaction_id="" timestamp="04/01/2017 16:14" zone1_brightness="1" zone1_hue="0" zone1_saturation="1" zone2_brightness="1" zone2_hue="0" zone2_saturation="1" zone3_brightness="1" zone3_hue="0" zone3_saturation="1" /&gt;</t>
  </si>
  <si>
    <t xml:space="preserve">      &lt;!-- Short Common Hauberk (Chain) --&gt; &lt;row armor_subtype_id="" armor_type_id="4" brightness="1" clothing2_id="" clothing_id="4fc141a4-ea8d-8897-50ce-efe6205bebbb" color="8421504" color_hue="0" color_saturation="1" computer_name="MHOZ-DT" is_underwear="False" item_id="47af49ef-bdd7-2e07-2fc8-d53b6b4faea9" max_status="43" noise="0.86" slash_def="1.5444" smash_def="0.8073" stab_def="0.8424" str_req="0" superfaction_id="4" timestamp="19/12/2016 14:18" zone1_brightness="1" zone1_hue="0" zone1_saturation="1" zone2_brightness="1" zone2_hue="0" zone2_saturation="1" zone3_brightness="1" zone3_hue="0" zone3_saturation="1" /&gt;</t>
  </si>
  <si>
    <t xml:space="preserve">      &lt;!-- Warhorse Coif (Chain) --&gt; &lt;row armor_subtype_id="" armor_type_id="4" brightness="1" clothing2_id="" clothing_id="434b311a-deea-7027-6747-45d0ff6732b2" color="8421504" color_hue="0" color_saturation="1" computer_name="PFERSTOVA-DT" is_underwear="False" item_id="42414d23-c8dc-7b1a-31e6-00644075feaa" max_status="47" noise="1" slash_def="1.56" smash_def="0.8064" stab_def="0.912" str_req="0" superfaction_id="" timestamp="21/08/2017 09:20" zone1_brightness="1" zone1_hue="0" zone1_saturation="1" zone2_brightness="1" zone2_hue="0" zone2_saturation="1" zone3_brightness="1" zone3_hue="0" zone3_saturation="1" /&gt;</t>
  </si>
  <si>
    <t xml:space="preserve">      &lt;!-- Warhorse Hauberk (Chain) --&gt; &lt;row armor_subtype_id="" armor_type_id="4" brightness="1" clothing2_id="" clothing_id="4cfcffb0-9f5d-5f48-ddb3-ebd2de43428b" color="8421504" color_hue="0" color_saturation="1" computer_name="PFERSTOVA-DT" is_underwear="False" item_id="40a2b1d3-f475-a8f3-667a-075486518b8f" max_status="57" noise="0.96" slash_def="1.8876" smash_def="0.9867" stab_def="1.0296" str_req="0" superfaction_id="" timestamp="21/08/2017 09:15" zone1_brightness="1" zone1_hue="0" zone1_saturation="1" zone2_brightness="1" zone2_hue="0" zone2_saturation="1" zone3_brightness="1" zone3_hue="0" zone3_saturation="1" /&gt;</t>
  </si>
  <si>
    <t>&lt;!-- PLATE --&gt;</t>
  </si>
  <si>
    <t xml:space="preserve">  &lt;!-- Black Brigandine Pauldrons (Plate) --&gt; &lt;row armor_subtype_id="" armor_type_id="5" brightness="1" clothing2_id="" clothing_id="452300f5-105e-0360-bf37-1ade46d98bae" color="8421504" color_hue="0" color_saturation="1" computer_name="MPODPROCKY-DT" is_underwear="False" item_id="4d0691f6-632e-f5fd-0b5e-349509655698" max_status="51" noise="0.243" slash_def="1.914" smash_def="0.3652" stab_def="1.914" str_req="3" superfaction_id="" timestamp="07/02/2017 14:40" zone1_brightness="0.17" zone1_hue="-1" zone1_saturation="1" zone2_brightness="1" zone2_hue="0" zone2_saturation="1" zone3_brightness="1" zone3_hue="0" zone3_saturation="1" /&gt;</t>
  </si>
  <si>
    <t xml:space="preserve">      &lt;!-- Brigandine Dyed Pauldrons (Plate) --&gt; &lt;row armor_subtype_id="" armor_type_id="5" brightness="1" clothing2_id="" clothing_id="452300f5-105e-0360-bf37-1ade46d98bae" color="8421504" color_hue="0" color_saturation="1" computer_name="RMINDEK-DT" is_underwear="False" item_id="4038ccc9-976c-efd3-014c-0cc80a6695b5" max_status="51" noise="0.393" slash_def="1.914" smash_def="0.3652" stab_def="1.914" str_req="3" superfaction_id="" timestamp="24/11/2016 14:40" zone1_brightness="1" zone1_hue="-1" zone1_saturation="1" zone2_brightness="1" zone2_hue="0" zone2_saturation="1" zone3_brightness="1" zone3_hue="0" zone3_saturation="1" /&gt;</t>
  </si>
  <si>
    <t xml:space="preserve">      &lt;!-- Brigandine Pauldrons (Plate) --&gt; &lt;row armor_subtype_id="" armor_type_id="5" brightness="1" clothing2_id="" clothing_id="47c54650-282e-c78c-22f7-3b8075b099a2" color="8421504" color_hue="0" color_saturation="1" computer_name="DJANKES-DT" is_underwear="False" item_id="45e0883f-b164-edce-8f8a-4df43039759d" max_status="63" noise="0.898" slash_def="2.61" smash_def="0.498" stab_def="2.61" str_req="5" superfaction_id="" timestamp="02/12/2016 12:28" zone1_brightness="1" zone1_hue="0" zone1_saturation="1" zone2_brightness="1" zone2_hue="0" zone2_saturation="1" zone3_brightness="1" zone3_hue="0" zone3_saturation="1" /&gt;</t>
  </si>
  <si>
    <t xml:space="preserve">      &lt;!-- Brigandine Pauldrons (Plate) --&gt; &lt;row armor_subtype_id="" armor_type_id="5" brightness="1" clothing2_id="" clothing_id="47c54650-282e-c78c-22f7-3b8075b099a2" color="8421504" color_hue="0" color_saturation="1" computer_name="MPODPROCKY-DT" is_underwear="False" item_id="49692af5-b44e-f166-b6cf-27bf9874bcac" max_status="63" noise="0.9" slash_def="2.61" smash_def="0.498" stab_def="2.61" str_req="5" superfaction_id="" timestamp="07/02/2017 15:03" zone1_brightness="1" zone1_hue="0" zone1_saturation="1" zone2_brightness="1" zone2_hue="0" zone2_saturation="1" zone3_brightness="1" zone3_hue="0" zone3_saturation="1" /&gt;</t>
  </si>
  <si>
    <t xml:space="preserve">      &lt;!-- Burgundy/Aachen Brigandine Chausses (Plate) --&gt; &lt;row armor_subtype_id="" armor_type_id="5" brightness="0.41" clothing2_id="" clothing_id="474e7010-85b9-8b12-5ed0-4036e46148b9" color="8421504" color_hue="0" color_saturation="1" computer_name="MPODPROCKY-DT" is_underwear="False" item_id="431fac2f-58f6-38e8-953e-5738656f1a87" max_status="62" noise="0.794" slash_def="2.4864" smash_def="0.5032" stab_def="2.4864" str_req="4" superfaction_id="" timestamp="06/02/2017 10:58" zone1_brightness="0.7" zone1_hue="0" zone1_saturation="1" zone2_brightness="1" zone2_hue="0" zone2_saturation="1" zone3_brightness="0" zone3_hue="0" zone3_saturation="0.55" /&gt;</t>
  </si>
  <si>
    <t xml:space="preserve">      &lt;!-- Burgundy/Aachen Brigandine Chausses (Plate) --&gt; &lt;row armor_subtype_id="" armor_type_id="5" brightness="0.41" clothing2_id="" clothing_id="474e7010-85b9-8b12-5ed0-4036e46148b9" color="8421504" color_hue="0" color_saturation="1" computer_name="MPODPROCKY-DT" is_underwear="False" item_id="4b3dae7a-eb8a-c312-3afe-b5e0db85d7b2" max_status="76" noise="0.794" slash_def="3.2592" smash_def="0.6596" stab_def="3.2592" str_req="4" superfaction_id="" timestamp="06/02/2017 10:58" zone1_brightness="0.7" zone1_hue="0" zone1_saturation="1" zone2_brightness="1" zone2_hue="0" zone2_saturation="1" zone3_brightness="0" zone3_hue="0" zone3_saturation="0.55" /&gt;</t>
  </si>
  <si>
    <t xml:space="preserve">      &lt;!-- Burgundy/Aachen Brigandine Chausses (Plate) --&gt; &lt;row armor_subtype_id="" armor_type_id="5" brightness="1" clothing2_id="" clothing_id="474e7010-85b9-8b12-5ed0-4036e46148b9" color="8421504" color_hue="0" color_saturation="1" computer_name="RMINDEK-DT" is_underwear="False" item_id="40324632-16c8-5979-2c76-e38210ee2a9b" max_status="62" noise="0.894" slash_def="2.4864" smash_def="0.5032" stab_def="2.4864" str_req="4" superfaction_id="" timestamp="14/10/2016 13:52" zone1_brightness="1" zone1_hue="0" zone1_saturation="1" zone2_brightness="1" zone2_hue="0" zone2_saturation="1" zone3_brightness="1" zone3_hue="0" zone3_saturation="1" /&gt;</t>
  </si>
  <si>
    <t xml:space="preserve">      &lt;!-- Light Brigandine Chausses (Plate) --&gt; &lt;row armor_subtype_id="" armor_type_id="5" brightness="0.3" clothing2_id="" clothing_id="427c3004-d9a8-3d69-f36f-3f7ec36d67ad" color="8421504" color_hue="0" color_saturation="1" computer_name="MPODPROCKY-DT" is_underwear="False" item_id="4b50992e-c69e-37da-366e-dc0c804536ac" max_status="42" noise="0.886" slash_def="1.3104" smash_def="0.2652" stab_def="1.3104" str_req="3" superfaction_id="" timestamp="06/02/2017 16:44" zone1_brightness="1" zone1_hue="0" zone1_saturation="1.03" zone2_brightness="0.7" zone2_hue="-0.172222" zone2_saturation="0.31" zone3_brightness="1.76" zone3_hue="-0.233333" zone3_saturation="0.79" /&gt;</t>
  </si>
  <si>
    <t xml:space="preserve">      &lt;!-- Light Brigandine Chausses (Plate) --&gt; &lt;row armor_subtype_id="" armor_type_id="5" brightness="1" clothing2_id="" clothing_id="4ec02905-726d-24ce-0430-8ec969d9eaa3" color="8421504" color_hue="0" color_saturation="1" computer_name="RMINDEK-DT" is_underwear="False" item_id="4f7541b9-7854-2e70-27e0-89029dda2782" max_status="47" noise="0.852" slash_def="1.3104" smash_def="0.3162" stab_def="1.3104" str_req="3" superfaction_id="" timestamp="24/11/2016 14:25" zone1_brightness="1" zone1_hue="0" zone1_saturation="1" zone2_brightness="1" zone2_hue="0" zone2_saturation="1" zone3_brightness="1" zone3_hue="0" zone3_saturation="1" /&gt;</t>
  </si>
  <si>
    <t xml:space="preserve">      &lt;!-- Short Brigandine Chausses (Plate) --&gt; &lt;row armor_subtype_id="" armor_type_id="5" brightness="0.3" clothing2_id="" clothing_id="427c3004-d9a8-3d69-f36f-3f7ec36d67ad" color="8421504" color_hue="0" color_saturation="1" computer_name="MPODPROCKY-DT" is_underwear="False" item_id="42c0a17c-123a-6416-8620-56fcf1a5199c" max_status="42" noise="0.836" slash_def="1.3104" smash_def="0.2652" stab_def="1.3104" str_req="2" superfaction_id="" timestamp="06/02/2017 16:09" zone1_brightness="1" zone1_hue="0" zone1_saturation="1.03" zone2_brightness="0.7" zone2_hue="-0.172222" zone2_saturation="0.31" zone3_brightness="0.16" zone3_hue="-0.233333" zone3_saturation="0.79" /&gt;</t>
  </si>
  <si>
    <t xml:space="preserve">      &lt;!-- Short Brigandine Chausses (Plate) --&gt; &lt;row armor_subtype_id="" armor_type_id="5" brightness="0.3" clothing2_id="" clothing_id="427c3004-d9a8-3d69-f36f-3f7ec36d67ad" color="8421504" color_hue="0" color_saturation="1" computer_name="MPODPROCKY-DT" is_underwear="False" item_id="4f36ba66-e139-fca3-42d5-b5d8bcaf91b9" max_status="42" noise="0.886" slash_def="1.3104" smash_def="0.2652" stab_def="1.3104" str_req="2" superfaction_id="" timestamp="08/02/2017 12:17" zone1_brightness="1" zone1_hue="0" zone1_saturation="1.03" zone2_brightness="0.7" zone2_hue="-0.172222" zone2_saturation="0.31" zone3_brightness="0.92" zone3_hue="-0.483333" zone3_saturation="0.27" /&gt;</t>
  </si>
  <si>
    <t xml:space="preserve">      &lt;!-- Short Brigandine Chausses (Plate) --&gt; &lt;row armor_subtype_id="" armor_type_id="5" brightness="0.98" clothing2_id="" clothing_id="427c3004-d9a8-3d69-f36f-3f7ec36d67ad" color="8421504" color_hue="0" color_saturation="1" computer_name="MPODPROCKY-DT" is_underwear="False" item_id="487ff48f-5ecc-86f9-fb0f-cbbb2c9b6788" max_status="42" noise="0.886" slash_def="1.3104" smash_def="0.2652" stab_def="1.3104" str_req="2" superfaction_id="" timestamp="09/11/2016 11:32" zone1_brightness="1.02" zone1_hue="0" zone1_saturation="1.03" zone2_brightness="1" zone2_hue="0" zone2_saturation="1" zone3_brightness="1.02" zone3_hue="0" zone3_saturation="1" /&gt;</t>
  </si>
  <si>
    <t xml:space="preserve">      &lt;!-- Short Brigandine Chausses (Plate) --&gt; &lt;row armor_subtype_id="" armor_type_id="5" brightness="1" clothing2_id="" clothing_id="406a73b6-44dd-a196-8aca-dd304b93c0bc" color="8421504" color_hue="0" color_saturation="1" computer_name="JBARTONEK-DT" is_underwear="False" item_id="45143b21-88c0-6217-1848-099a680d26b9" max_status="44" noise="0.848" slash_def="1.3104" smash_def="0.2652" stab_def="1.3104" str_req="2" superfaction_id="" timestamp="11/10/2017 11:52" zone1_brightness="1" zone1_hue="0" zone1_saturation="1" zone2_brightness="1" zone2_hue="0" zone2_saturation="1" zone3_brightness="1.08" zone3_hue="0.377778" zone3_saturation="1.16" /&gt;</t>
  </si>
  <si>
    <t xml:space="preserve">      &lt;!-- Short Brigandine Chausses (Plate) --&gt; &lt;row armor_subtype_id="" armor_type_id="5" brightness="1.02" clothing2_id="" clothing_id="406a73b6-44dd-a196-8aca-dd304b93c0bc" color="8421504" color_hue="0.077778" color_saturation="0.3" computer_name="MPODPROCKY-DT" is_underwear="False" item_id="4d3ef67e-9a67-38aa-c6f1-0285338aa583" max_status="44" noise="0.89" slash_def="1.3104" smash_def="0.2652" stab_def="1.3104" str_req="2" superfaction_id="" timestamp="14/08/2017 09:48" zone1_brightness="1" zone1_hue="0" zone1_saturation="1" zone2_brightness="1" zone2_hue="0" zone2_saturation="1" zone3_brightness="0.86" zone3_hue="-0.5" zone3_saturation="1.95" /&gt;</t>
  </si>
  <si>
    <t xml:space="preserve">  &lt;!-- Arching Bascinet (Plate) --&gt; &lt;row armor_subtype_id="" armor_type_id="5" brightness="1" clothing2_id="" clothing_id="465c936c-4f80-422d-3684-57f98cc32da5" color="8421504" color_hue="0" color_saturation="1" computer_name="DJANKES-DT" is_underwear="False" item_id="421f173c-99b2-f030-cedd-0ba2a25270ac" max_status="78" noise="1" slash_def="4.2136" smash_def="0.7328" stab_def="4.2136" str_req="9" superfaction_id="" timestamp="19/10/2016 09:16" zone1_brightness="1" zone1_hue="0" zone1_saturation="1" zone2_brightness="1" zone2_hue="0" zone2_saturation="1" zone3_brightness="1" zone3_hue="0" zone3_saturation="1" /&gt;</t>
  </si>
  <si>
    <t xml:space="preserve">      &lt;!-- Armourer Ota's Cuirass (Plate) --&gt; &lt;row armor_subtype_id="" armor_type_id="5" brightness="1" clothing2_id="" clothing_id="0d812da3-f989-4170-af0f-2bd40b1d9c8d" color="8421504" color_hue="0" color_saturation="1" computer_name="" is_underwear="False" item_id="f86783e8-b406-44c9-b659-858f94ce2189" max_status="44" noise="0.86" slash_def="2.30" smash_def="0.345" stab_def="2.30" str_req="5" superfaction_id="" timestamp="" zone1_brightness="1" zone1_hue="0" zone1_saturation="1" zone2_brightness="1" zone2_hue="0" zone2_saturation="1" zone3_brightness="1" zone3_hue="0" zone3_saturation="1" /&gt;</t>
  </si>
  <si>
    <t xml:space="preserve">      &lt;!-- Augsburg Plate Chausses (Plate) --&gt; &lt;row armor_subtype_id="" armor_type_id="5" brightness="1" clothing2_id="" clothing_id="41ce900a-9430-ef31-13c7-00542a0bcc9a" color="8421504" color_hue="0" color_saturation="1" computer_name="RMINDEK-DT" is_underwear="False" item_id="48a827cd-c6ea-4976-9561-327a122326b7" max_status="78" noise="1" slash_def="3.3936" smash_def="0.6868" stab_def="3.3936" str_req="8" superfaction_id="" timestamp="24/11/2016 14:20" zone1_brightness="1" zone1_hue="0" zone1_saturation="1" zone2_brightness="1" zone2_hue="0" zone2_saturation="1" zone3_brightness="1" zone3_hue="0" zone3_saturation="1" /&gt;</t>
  </si>
  <si>
    <t xml:space="preserve">      &lt;!-- Augsburg Plate Pauldrons (Plate) --&gt; &lt;row armor_subtype_id="" armor_type_id="5" brightness="1" clothing2_id="" clothing_id="4cf030b3-d9e2-bb0c-090f-4cb1112fd199" color="8421504" color_hue="0" color_saturation="1" computer_name="DJANKES-DT" is_underwear="False" item_id="4516652a-7e40-d46d-cdd7-62ea97c3bb83" max_status="74" noise="1" slash_def="3.654" smash_def="0.6972" stab_def="3.654" str_req="7" superfaction_id="" timestamp="02/12/2016 12:27" zone1_brightness="1" zone1_hue="0" zone1_saturation="1" zone2_brightness="1" zone2_hue="0" zone2_saturation="1" zone3_brightness="1" zone3_hue="0" zone3_saturation="1" /&gt;</t>
  </si>
  <si>
    <t xml:space="preserve">      &lt;!-- Augsburg Gauntlets (Plate) --&gt; &lt;row armor_subtype_id="" armor_type_id="5" brightness="1" clothing2_id="" clothing_id="41c1e88c-0baf-7224-2b27-c0d710a4d59c" color="8421504" color_hue="0" color_saturation="1" computer_name="MHOZ-DT" is_underwear="False" item_id="424d9151-9ccb-989f-7bd8-3c690a9e4393" max_status="34" noise="0.98" slash_def="1.782" smash_def="0.3872" stab_def="1.782" str_req="3" superfaction_id="" timestamp="15/12/2016 09:13" zone1_brightness="1" zone1_hue="0" zone1_saturation="1" zone2_brightness="1" zone2_hue="0" zone2_saturation="1" zone3_brightness="1" zone3_hue="0" zone3_saturation="1" /&gt;</t>
  </si>
  <si>
    <t xml:space="preserve">      &lt;!-- Bascinet with Bretache (Plate) --&gt; &lt;row armor_subtype_id="" armor_type_id="5" brightness="1" clothing2_id="" clothing_id="4cfe5755-c0f2-80ba-7875-d0068771b5b9" color="8421504" color_hue="0" color_saturation="1" computer_name="DJANKES-DT" is_underwear="False" item_id="45cacc1b-dc58-a1c0-9873-d954e7cf3ebc" max_status="60" noise="0.988" slash_def="2.576" smash_def="0.448" stab_def="2.576" str_req="5" superfaction_id="" timestamp="14/10/2016 10:34" zone1_brightness="1" zone1_hue="0" zone1_saturation="1" zone2_brightness="1" zone2_hue="0" zone2_saturation="1" zone3_brightness="1" zone3_hue="0" zone3_saturation="1" /&gt;</t>
  </si>
  <si>
    <t xml:space="preserve">      &lt;!-- Bascinet with Bretache (Plate) --&gt; &lt;row armor_subtype_id="" armor_type_id="5" brightness="1" clothing2_id="" clothing_id="496332cf-fec8-c309-bfbb-54f7960c039c" color="8421504" color_hue="0" color_saturation="1" computer_name="DJANKES-DT" is_underwear="False" item_id="436b6b1d-1471-da5f-ad03-f64bafbd8bb6" max_status="60" noise="0.988" slash_def="2.576" smash_def="0.448" stab_def="2.576" str_req="5" superfaction_id="" timestamp="14/10/2016 10:35" zone1_brightness="1" zone1_hue="0" zone1_saturation="1" zone2_brightness="1" zone2_hue="0" zone2_saturation="1" zone3_brightness="1" zone3_hue="0" zone3_saturation="1" /&gt;</t>
  </si>
  <si>
    <t xml:space="preserve">      &lt;!-- Bascinet with Klappvisor (Plate) --&gt; &lt;row armor_subtype_id="" armor_type_id="5" brightness="1" clothing2_id="" clothing_id="4dfe9d2b-cd6d-1a3b-6f7c-3fec3a6e4993" color="8421504" color_hue="0" color_saturation="1" computer_name="PHANUS-DT" is_underwear="False" item_id="48146c21-3bc0-fc8c-24b3-cd0f0427dc8c" max_status="67" noise="0.908" slash_def="3.1832" smash_def="0.5536" stab_def="3.1832" str_req="7" superfaction_id="" timestamp="14/11/2013 14:59" zone1_brightness="1" zone1_hue="0" zone1_saturation="1" zone2_brightness="1" zone2_hue="0" zone2_saturation="1" zone3_brightness="1" zone3_hue="0" zone3_saturation="1" /&gt;</t>
  </si>
  <si>
    <t xml:space="preserve">      &lt;!-- Bellshaped Kettle Hat (Plate) --&gt; &lt;row armor_subtype_id="" armor_type_id="5" brightness="1" clothing2_id="" clothing_id="46982c2c-967a-918b-5aee-5dcefd39e7b7" color="8421504" color_hue="0" color_saturation="1" computer_name="ICEREVKO-DT" is_underwear="False" item_id="40bafc6f-ea0f-d9d2-57f7-0da666d60083" max_status="62" noise="0.766" slash_def="2.7784" smash_def="0.4832" stab_def="2.7784" str_req="6" superfaction_id="" timestamp="15/12/2015 15:39" zone1_brightness="1" zone1_hue="0" zone1_saturation="1" zone2_brightness="1" zone2_hue="0" zone2_saturation="1" zone3_brightness="1" zone3_hue="0" zone3_saturation="1" /&gt;</t>
  </si>
  <si>
    <t xml:space="preserve">      &lt;!-- Burgundy/Aachen Decorated Chausses (Plate) --&gt; &lt;row armor_subtype_id="" armor_type_id="5" brightness="0.52" clothing2_id="" clothing_id="4140849c-8f06-3942-aa20-f49668e70db5" color="8421504" color_hue="0.111111" color_saturation="1.42" computer_name="MPODPROCKY-DT" is_underwear="False" item_id="4b858ce9-030d-b78a-e138-a29d53466ba4" max_status="60" noise="0.802" slash_def="2.352" smash_def="0.476" stab_def="2.352" str_req="4" superfaction_id="" timestamp="04/10/2017 09:46" zone1_brightness="1" zone1_hue="0" zone1_saturation="1" zone2_brightness="1" zone2_hue="0" zone2_saturation="1" zone3_brightness="0.31" zone3_hue="0.094444" zone3_saturation="2" /&gt;</t>
  </si>
  <si>
    <t xml:space="preserve">      &lt;!-- Burgundy/Aachen Decorated Chausses (Plate) --&gt; &lt;row armor_subtype_id="" armor_type_id="5" brightness="1" clothing2_id="" clothing_id="4140849c-8f06-3942-aa20-f49668e70db5" color="8421504" color_hue="0" color_saturation="1" computer_name="RMINDEK-DT" is_underwear="False" item_id="464c250d-7e30-e71e-85cd-37a67b9641a7" max_status="60" noise="0.848" slash_def="2.352" smash_def="0.476" stab_def="2.352" str_req="4" superfaction_id="" timestamp="14/10/2016 13:46" zone1_brightness="1" zone1_hue="0" zone1_saturation="1" zone2_brightness="1" zone2_hue="0" zone2_saturation="1" zone3_brightness="1" zone3_hue="0" zone3_saturation="1" /&gt;</t>
  </si>
  <si>
    <t xml:space="preserve">      &lt;!-- Burgundy/Aachen Gauntlets (Plate) --&gt; &lt;row armor_subtype_id="" armor_type_id="5" brightness="1" clothing2_id="" clothing_id="49261bc7-98f3-1e48-f484-fb3e906acc98" color="8421504" color_hue="0" color_saturation="1" computer_name="MHOZ-DT" is_underwear="False" item_id="403f6db2-1285-31da-81c6-db426db9d6a5" max_status="37" noise="0.965" slash_def="1.863" smash_def="0.4048" stab_def="1.863" str_req="0" superfaction_id="" timestamp="15/12/2016 09:14" zone1_brightness="1" zone1_hue="0" zone1_saturation="1" zone2_brightness="1" zone2_hue="0" zone2_saturation="1" zone3_brightness="1" zone3_hue="0" zone3_saturation="1" /&gt;</t>
  </si>
  <si>
    <t xml:space="preserve">      &lt;!-- Common Bascinet (Plate) --&gt; &lt;row armor_subtype_id="" armor_type_id="5" brightness="1" clothing2_id="" clothing_id="435d37fe-4b1f-a45d-ef50-a08e35a23bb6" color="8421504" color_hue="0" color_saturation="1" computer_name="PHANUS-DT" is_underwear="False" item_id="4af19514-66e8-1a2b-67d5-6528225681b4" max_status="44" noise="0.768" slash_def="1.1408" smash_def="0.1984" stab_def="1.1408" str_req="3" superfaction_id="" timestamp="14/11/2013 14:59" zone1_brightness="1" zone1_hue="0" zone1_saturation="1" zone2_brightness="1" zone2_hue="0" zone2_saturation="1" zone3_brightness="1" zone3_hue="0" zone3_saturation="1" /&gt;</t>
  </si>
  <si>
    <t xml:space="preserve">      &lt;!-- Common Plate Chausses (Plate) --&gt; &lt;row armor_subtype_id="" armor_type_id="5" brightness="1" clothing2_id="" clothing_id="4d799415-4b5f-409c-7cd5-fefea2586685" color="8421504" color_hue="0" color_saturation="1" computer_name="RMINDEK-DT" is_underwear="False" item_id="4da1a54a-4d69-d13d-6b38-de37a88e14b3" max_status="49" noise="0.958" slash_def="1.6968" smash_def="0.3434" stab_def="1.6968" str_req="6" superfaction_id="" timestamp="24/11/2016 14:18" zone1_brightness="1" zone1_hue="0" zone1_saturation="1" zone2_brightness="1" zone2_hue="0" zone2_saturation="1" zone3_brightness="1" zone3_hue="0" zone3_saturation="1" /&gt;</t>
  </si>
  <si>
    <t xml:space="preserve">      &lt;!-- Common Plate Chausses (Plate) --&gt; &lt;row armor_subtype_id="" armor_type_id="5" brightness="1" clothing2_id="" clothing_id="4ec05c66-af3e-7f25-c995-3a432314c789" color="8421504" color_hue="0" color_saturation="1" computer_name="RMINDEK-DT" is_underwear="False" item_id="48aa8949-fd2a-39af-8a69-0d81290f42ae" max_status="49" noise="0.958" slash_def="1.6968" smash_def="0.3434" stab_def="1.6968" str_req="6" superfaction_id="" timestamp="24/11/2016 14:23" zone1_brightness="1" zone1_hue="0" zone1_saturation="1" zone2_brightness="1" zone2_hue="0" zone2_saturation="1" zone3_brightness="1" zone3_hue="0" zone3_saturation="1" /&gt;</t>
  </si>
  <si>
    <t xml:space="preserve">      &lt;!-- Composite Gauntlets (Plate) --&gt; &lt;row armor_subtype_id="" armor_type_id="5" brightness="1" clothing2_id="" clothing_id="4d6badac-65d7-d7b6-02ac-7437a670a19d" color="8421504" color_hue="0" color_saturation="1" computer_name="ICEREVKO-DT" is_underwear="False" item_id="449e796c-59b4-7ceb-1f61-4162b0caf4aa" max_status="32" noise="0.934" slash_def="1.7172" smash_def="0.37312" stab_def="1.7172" str_req="3" superfaction_id="" timestamp="15/12/2015 15:37" zone1_brightness="1" zone1_hue="0" zone1_saturation="1" zone2_brightness="1" zone2_hue="0" zone2_saturation="1" zone3_brightness="1" zone3_hue="0" zone3_saturation="1" /&gt;</t>
  </si>
  <si>
    <t xml:space="preserve">      &lt;!-- Covered Bascinet (Plate) --&gt; &lt;row armor_subtype_id="" armor_type_id="5" brightness="1" clothing2_id="" clothing_id="44661fd5-a6bc-8aa7-fd0b-86c15c4939a3" color="8421504" color_hue="0" color_saturation="1" computer_name="DJANKES-DT" is_underwear="False" item_id="44dc0755-74c4-582d-c92c-4a54990da4b9" max_status="56" noise="0.988" slash_def="2.1712" smash_def="0.3776" stab_def="2.1712" str_req="5" superfaction_id="" timestamp="14/10/2016 10:10" zone1_brightness="1" zone1_hue="0" zone1_saturation="1" zone2_brightness="1" zone2_hue="0" zone2_saturation="1" zone3_brightness="1" zone3_hue="0" zone3_saturation="1" /&gt;</t>
  </si>
  <si>
    <t xml:space="preserve">      &lt;!-- Cuirass (Plate) --&gt; &lt;row armor_subtype_id="" armor_type_id="5" brightness="1" clothing2_id="" clothing_id="4c3b85bb-8b17-b78d-4f03-d11a1d1a3f94" color="8421504" color_hue="0" color_saturation="1" computer_name="DJANKES-DT" is_underwear="False" item_id="45f96751-8f3b-09dd-a06d-d75bb80e8e9c" max_status="54" noise="0.86" slash_def="3.06" smash_def="0.459" stab_def="3.06" str_req="5" superfaction_id="" timestamp="07/11/2016 15:25" zone1_brightness="1" zone1_hue="0" zone1_saturation="1" zone2_brightness="1" zone2_hue="0" zone2_saturation="1" zone3_brightness="1" zone3_hue="0" zone3_saturation="1" /&gt;</t>
  </si>
  <si>
    <t xml:space="preserve">      &lt;!-- Cuman Captain's Helmet (Plate) --&gt; &lt;row armor_subtype_id="1" armor_type_id="5" brightness="1" clothing2_id="" clothing_id="4d0ec44f-f683-255f-3bf1-097c391328b1" color="8421504" color_hue="0" color_saturation="1" computer_name="MPODPROCKY-DT" is_underwear="False" item_id="44e4e7ba-05b1-fd0f-5aac-2e6f8d8cf682" max_status="69" noise="0.986" slash_def="3.3856" smash_def="0.5888" stab_def="3.3856" str_req="7" superfaction_id="1" timestamp="14/07/2014 09:47" zone1_brightness="1" zone1_hue="0" zone1_saturation="1" zone2_brightness="1" zone2_hue="0" zone2_saturation="1" zone3_brightness="1" zone3_hue="0" zone3_saturation="1" /&gt;</t>
  </si>
  <si>
    <t xml:space="preserve">      &lt;!-- Cuman Disguise (Plate) --&gt; &lt;row armor_subtype_id="" armor_type_id="5" brightness="1" clothing2_id="" clothing_id="47e23b8c-95fb-1d16-5187-91d85b450a86" color="8421504" color_hue="0" color_saturation="1" computer_name="MHOZ-DT" is_underwear="False" item_id="4ef8618b-a87c-f25f-dd1d-94558fceab8d" max_status="42" noise="0.842" slash_def="0.9936" smash_def="0.1728" stab_def="0.9936" str_req="0" superfaction_id="" timestamp="25/01/2017 10:28" zone1_brightness="1" zone1_hue="0" zone1_saturation="1" zone2_brightness="1" zone2_hue="0" zone2_saturation="1" zone3_brightness="1" zone3_hue="0" zone3_saturation="1" /&gt;</t>
  </si>
  <si>
    <t xml:space="preserve">      &lt;!-- Cuman Helmet (Plate) --&gt; &lt;row armor_subtype_id="" armor_type_id="5" brightness="1" clothing2_id="" clothing_id="4ddd474e-6855-4e98-07c0-e2d638a393a4" color="8421504" color_hue="0" color_saturation="1" computer_name="JIRIBARTONEK-DT" is_underwear="False" item_id="4582224b-55b8-82f8-4230-371ca1093db3" max_status="44" noise="0.89" slash_def="0.62" smash_def="0.1984" stab_def="0.62" str_req="3" superfaction_id="" timestamp="11/02/2013 16:08" zone1_brightness="1" zone1_hue="0" zone1_saturation="1" zone2_brightness="1" zone2_hue="0" zone2_saturation="1" zone3_brightness="1" zone3_hue="0" zone3_saturation="1" /&gt;</t>
  </si>
  <si>
    <t xml:space="preserve">      &lt;!-- Cuman Mask (Plate) --&gt; &lt;row armor_subtype_id="" armor_type_id="5" brightness="1" clothing2_id="" clothing_id="4b673350-a95d-bdea-dc9a-aa8dfa26c08c" color="8421504" color_hue="0" color_saturation="1" computer_name="MHOZ-DT" is_underwear="False" item_id="4da8f74d-dd58-6895-e0b0-bf94a31a5b92" max_status="56" noise="1" slash_def="2.1712" smash_def="0.3776" stab_def="2.1712" str_req="1" superfaction_id="1" timestamp="25/01/2017 10:27" zone1_brightness="1" zone1_hue="0" zone1_saturation="1" zone2_brightness="1" zone2_hue="0" zone2_saturation="1" zone3_brightness="1" zone3_hue="0" zone3_saturation="1" /&gt;</t>
  </si>
  <si>
    <t xml:space="preserve">      &lt;!-- Cuman Shishak (Plate) --&gt; &lt;row armor_subtype_id="1" armor_type_id="5" brightness="1" clothing2_id="" clothing_id="42069be1-f636-e96c-e847-fe59d1fdfe84" color="8421504" color_hue="0" color_saturation="1" computer_name="MPODPROCKY-DT" is_underwear="False" item_id="4aa23d07-ef96-e285-2cec-c7eb93ec4999" max_status="58" noise="0.84" slash_def="2.3736" smash_def="0.4128" stab_def="2.3736" str_req="5" superfaction_id="1" timestamp="09/09/2014 10:51" zone1_brightness="1" zone1_hue="0" zone1_saturation="1" zone2_brightness="1" zone2_hue="0" zone2_saturation="1" zone3_brightness="1" zone3_hue="0" zone3_saturation="1" /&gt;</t>
  </si>
  <si>
    <t xml:space="preserve">      &lt;!-- Decorated Cuirass (Plate) --&gt; &lt;row armor_subtype_id="" armor_type_id="5" brightness="1" clothing2_id="" clothing_id="493d0f9d-988f-cb24-27d7-b23ba20e66ac" color="8421504" color_hue="0" color_saturation="1" computer_name="DJANKES-DT" is_underwear="False" item_id="40c05582-26f8-b1dc-f0ba-80e717a8869e" max_status="70" noise="0.91" slash_def="4.26" smash_def="0.639" stab_def="4.26" str_req="10" superfaction_id="" timestamp="07/11/2016 16:00" zone1_brightness="1" zone1_hue="0" zone1_saturation="1" zone2_brightness="1" zone2_hue="0" zone2_saturation="1" zone3_brightness="1" zone3_hue="0" zone3_saturation="1" /&gt;</t>
  </si>
  <si>
    <t xml:space="preserve">      &lt;!-- Decorated German Bascinet (Plate) --&gt; &lt;row armor_subtype_id="" armor_type_id="5" brightness="1" clothing2_id="" clothing_id="43d34594-3397-1a8d-a1f3-546b4504ffa7" color="8421504" color_hue="0" color_saturation="1" computer_name="DJANKES-DT" is_underwear="False" item_id="498ca985-c074-886b-af88-aec5b12dc7ad" max_status="64" noise="1" slash_def="2.9808" smash_def="0.5184" stab_def="2.9808" str_req="6" superfaction_id="" timestamp="14/10/2016 10:38" zone1_brightness="1" zone1_hue="0" zone1_saturation="1" zone2_brightness="1" zone2_hue="0" zone2_saturation="1" zone3_brightness="1" zone3_hue="0" zone3_saturation="1" /&gt;</t>
  </si>
  <si>
    <t xml:space="preserve">      &lt;!-- Decorated/Ornamented Cuman Shishak (Plate) --&gt; &lt;row armor_subtype_id="1" armor_type_id="5" brightness="1" clothing2_id="" clothing_id="4b673350-a95d-bdea-dc9a-aa8dfa26c08c" color="8421504" color_hue="0" color_saturation="1" computer_name="MIKIPODPROC-DT" is_underwear="False" item_id="4e8bfdae-a38a-fae5-1177-b513733f1c90" max_status="56" noise="1" slash_def="2.1712" smash_def="0.3776" stab_def="2.1712" str_req="4" superfaction_id="1" timestamp="03/04/2014 16:39" zone1_brightness="1" zone1_hue="0" zone1_saturation="1" zone2_brightness="1" zone2_hue="0" zone2_saturation="1" zone3_brightness="1" zone3_hue="0" zone3_saturation="1" /&gt;</t>
  </si>
  <si>
    <t xml:space="preserve">      &lt;!-- German Bascinet (Plate) --&gt; &lt;row armor_subtype_id="" armor_type_id="5" brightness="1" clothing2_id="" clothing_id="4c33a432-4e4b-bb88-eadc-f886756106b7" color="8421504" color_hue="0" color_saturation="1" computer_name="DJANKES-DT" is_underwear="False" item_id="4cd854dd-7c7c-3050-27e4-8b67b1d1338c" max_status="64" noise="1" slash_def="2.9808" smash_def="0.5184" stab_def="2.9808" str_req="6" superfaction_id="" timestamp="14/10/2016 10:37" zone1_brightness="1" zone1_hue="0" zone1_saturation="1" zone2_brightness="1" zone2_hue="0" zone2_saturation="1" zone3_brightness="1" zone3_hue="0" zone3_saturation="1" /&gt;</t>
  </si>
  <si>
    <t xml:space="preserve">      &lt;!-- German Bascinet (Plate) --&gt; &lt;row armor_subtype_id="" armor_type_id="5" brightness="1" clothing2_id="" clothing_id="4dd86ada-7b55-0094-64ce-2ff282d5fdae" color="8421504" color_hue="0" color_saturation="1" computer_name="DJANKES-DT" is_underwear="False" item_id="4135abae-bcce-b9f7-7fff-9139b57aebbe" max_status="64" noise="1" slash_def="2.9808" smash_def="0.5184" stab_def="2.9808" str_req="6" superfaction_id="" timestamp="14/10/2016 10:40" zone1_brightness="1" zone1_hue="0" zone1_saturation="1" zone2_brightness="1" zone2_hue="0" zone2_saturation="1" zone3_brightness="1" zone3_hue="0" zone3_saturation="1" /&gt;</t>
  </si>
  <si>
    <t xml:space="preserve">      &lt;!-- German Bascinet (Plate) --&gt; &lt;row armor_subtype_id="" armor_type_id="5" brightness="1" clothing2_id="" clothing_id="4fb7f3fc-5312-a6c0-44ea-53575e962998" color="8421504" color_hue="0" color_saturation="1" computer_name="DJANKES-DT" is_underwear="False" item_id="416efa2d-68db-6dfb-3d5d-98489f638bad" max_status="64" noise="1" slash_def="2.9808" smash_def="0.5184" stab_def="2.9808" str_req="6" superfaction_id="" timestamp="14/10/2016 10:41" zone1_brightness="1" zone1_hue="0" zone1_saturation="1" zone2_brightness="1" zone2_hue="0" zone2_saturation="1" zone3_brightness="1" zone3_hue="0" zone3_saturation="1" /&gt;</t>
  </si>
  <si>
    <t xml:space="preserve">      &lt;!-- Grand Bascinet (Plate) --&gt; &lt;row armor_subtype_id="" armor_type_id="5" brightness="1" clothing2_id="" clothing_id="45bede9b-7023-775f-d895-cefdfc9fd3bb" color="8421504" color_hue="0" color_saturation="1" computer_name="DJANKES-DT" is_underwear="False" item_id="457922f9-5c5b-8caa-5df0-7449097cff90" max_status="71" noise="0.97" slash_def="3.6064" smash_def="0.6272" stab_def="3.6064" str_req="7" superfaction_id="" timestamp="14/10/2016 10:08" zone1_brightness="1" zone1_hue="0" zone1_saturation="1" zone2_brightness="1" zone2_hue="0" zone2_saturation="1" zone3_brightness="1" zone3_hue="0" zone3_saturation="1" /&gt;</t>
  </si>
  <si>
    <t xml:space="preserve">      &lt;!-- Grand Bascinet (Plate) --&gt; &lt;row armor_subtype_id="" armor_type_id="5" brightness="1" clothing2_id="" clothing_id="45d8967a-58bd-d082-8ef8-dbb395201eb5" color="8421504" color_hue="0" color_saturation="1" computer_name="DJANKES-DT" is_underwear="False" item_id="413a23a3-3d34-de11-abeb-2dfc9af846a9" max_status="71" noise="0.97" slash_def="3.6064" smash_def="0.6272" stab_def="3.6064" str_req="7" superfaction_id="" timestamp="14/10/2016 10:06" zone1_brightness="1" zone1_hue="0" zone1_saturation="1" zone2_brightness="1" zone2_hue="0" zone2_saturation="1" zone3_brightness="1" zone3_hue="0" zone3_saturation="1" /&gt;</t>
  </si>
  <si>
    <t xml:space="preserve">  &lt;!-- Heavy Lamellar Armour (Plate) --&gt; &lt;row armor_subtype_id="2" armor_type_id="5" brightness="1" clothing2_id="" clothing_id="4817e62e-9814-02ed-d8cb-d26791814297" color="8421504" color_hue="0" color_saturation="1" computer_name="MPODPROCKY-DT" is_underwear="False" item_id="4651e310-5ad4-cf89-7f57-9755e344ed84" max_status="62" noise="0.704" slash_def="3.66" smash_def="0.549" stab_def="3.66" str_req="7" superfaction_id="1" timestamp="29/07/2014 15:51" zone1_brightness="1" zone1_hue="0" zone1_saturation="1" zone2_brightness="1" zone2_hue="0" zone2_saturation="1" zone3_brightness="1" zone3_hue="0" zone3_saturation="1" /&gt;</t>
  </si>
  <si>
    <t xml:space="preserve">      &lt;!-- Hounskull (Plate) --&gt; &lt;row armor_subtype_id="" armor_type_id="5" brightness="1" clothing2_id="" clothing_id="43df49eb-6739-9a35-1550-3929df71638a" color="8421504" color_hue="0" color_saturation="1" computer_name="PHANUS-DT" is_underwear="False" item_id="4a0b54a0-f893-122d-5171-74ac68e933ad" max_status="76" noise="1" slash_def="4.0112" smash_def="0.6976" stab_def="4.0112" str_req="8" superfaction_id="" timestamp="14/11/2013 14:59" zone1_brightness="1" zone1_hue="0" zone1_saturation="1" zone2_brightness="1" zone2_hue="0" zone2_saturation="1" zone3_brightness="1" zone3_hue="0" zone3_saturation="1" /&gt;</t>
  </si>
  <si>
    <t xml:space="preserve">      &lt;!-- Italian Bascinet (Plate) --&gt; &lt;row armor_subtype_id="" armor_type_id="5" brightness="1" clothing2_id="" clothing_id="4989dc96-ffde-feea-d255-0695fe259081" color="8421504" color_hue="0" color_saturation="1" computer_name="DJANKES-DT" is_underwear="False" item_id="481b929a-0e8e-05da-54c5-2939bd72e594" max_status="73" noise="1" slash_def="3.8088" smash_def="0.6624" stab_def="3.8088" str_req="8" superfaction_id="" timestamp="14/10/2016 10:08" zone1_brightness="1" zone1_hue="0" zone1_saturation="1" zone2_brightness="1" zone2_hue="0" zone2_saturation="1" zone3_brightness="1" zone3_hue="0" zone3_saturation="1" /&gt;</t>
  </si>
  <si>
    <t xml:space="preserve">  &lt;!-- Kettle Hat (Plate) --&gt; &lt;row armor_subtype_id="" armor_type_id="5" brightness="1" clothing2_id="" clothing_id="445721bf-14f6-cead-1516-4b4431e76f84" color="8421504" color_hue="0" color_saturation="1" computer_name="" is_underwear="False" item_id="0082de35-b635-4b85-a9ec-95024713f3ab" max_status="45" noise="1" slash_def="3.68" smash_def="1.44" stab_def="3.68" str_req="8" superfaction_id="6" timestamp="" zone1_brightness="1" zone1_hue="0" zone1_saturation="1" zone2_brightness="1" zone2_hue="0" zone2_saturation="1" zone3_brightness="1" zone3_hue="0" zone3_saturation="1" /&gt;</t>
  </si>
  <si>
    <t xml:space="preserve">      &lt;!-- Kettle Hat (Plate) --&gt; &lt;row armor_subtype_id="" armor_type_id="5" brightness="1" clothing2_id="" clothing_id="4b175db5-d056-0e57-9834-710d31a0f381" color="8421504" color_hue="0" color_saturation="1" computer_name="DJANKES-DT" is_underwear="False" item_id="4a16b1e8-f30f-eea1-4329-aa3030891bbb" max_status="51" noise="0.754" slash_def="1.7664" smash_def="0.3072" stab_def="1.7664" str_req="8" superfaction_id="" timestamp="14/10/2016 10:01" zone1_brightness="1" zone1_hue="0" zone1_saturation="1" zone2_brightness="1" zone2_hue="0" zone2_saturation="1" zone3_brightness="1" zone3_hue="0" zone3_saturation="1" /&gt;</t>
  </si>
  <si>
    <t xml:space="preserve">      &lt;!-- Kettle Hat (Plate) --&gt; &lt;row armor_subtype_id="" armor_type_id="5" brightness="1" clothing2_id="" clothing_id="4b240547-d71f-e7ce-9c9b-892e58e1edb8" color="8421504" color_hue="0" color_saturation="1" computer_name="DJANKES-DT" is_underwear="False" item_id="4a2e6701-7c43-b97a-0823-6e22ea1d8fb3" max_status="53" noise="0.773" slash_def="1.9688" smash_def="0.3424" stab_def="1.9688" str_req="8" superfaction_id="" timestamp="07/12/2015 14:07" zone1_brightness="1" zone1_hue="0" zone1_saturation="1" zone2_brightness="1" zone2_hue="0" zone2_saturation="1" zone3_brightness="1" zone3_hue="0" zone3_saturation="1" /&gt;</t>
  </si>
  <si>
    <t xml:space="preserve">      &lt;!-- Kettle Hat Decorated (Plate) --&gt; &lt;row armor_subtype_id="" armor_type_id="5" brightness="1" clothing2_id="" clothing_id="4f554b91-44e4-2a3b-21bf-37cd6c2fa8bf" color="8421504" color_hue="0" color_saturation="1" computer_name="DJANKES-DT" is_underwear="False" item_id="41c9dee4-7f56-917c-cf8d-3482bbb3ad9a" max_status="51" noise="0.754" slash_def="1.7664" smash_def="0.3072" stab_def="1.7664" str_req="4" superfaction_id="" timestamp="14/10/2016 10:03" zone1_brightness="1" zone1_hue="0" zone1_saturation="1" zone2_brightness="1" zone2_hue="0" zone2_saturation="1" zone3_brightness="1" zone3_hue="0" zone3_saturation="1" /&gt;</t>
  </si>
  <si>
    <t xml:space="preserve">      &lt;!-- Kuttenberg Cuirass (Plate) --&gt; &lt;row armor_subtype_id="" armor_type_id="5" brightness="1" clothing2_id="" clothing_id="46fdf439-eb93-7ab7-19f1-b8b68097fe88" color="8421504" color_hue="0" color_saturation="1" computer_name="DJANKES-DT" is_underwear="False" item_id="47d11f76-1007-00c0-1c63-cfb2b02b0c80" max_status="72" noise="0.81" slash_def="4.4" smash_def="0.66" stab_def="4.4" str_req="11" superfaction_id="" timestamp="07/11/2016 16:13" zone1_brightness="1" zone1_hue="0" zone1_saturation="1" zone2_brightness="1" zone2_hue="0" zone2_saturation="1" zone3_brightness="1" zone3_hue="0" zone3_saturation="1" /&gt;</t>
  </si>
  <si>
    <t xml:space="preserve">      &lt;!-- Kuttenberg Gauntlets (Plate) --&gt; &lt;row armor_subtype_id="" armor_type_id="5" brightness="1" clothing2_id="" clothing_id="4cd4169b-cb41-6247-1e46-0cd0c63d2f99" color="8421504" color_hue="0" color_saturation="1" computer_name="MHOZ-DT" is_underwear="False" item_id="4206570b-ab9b-a407-e693-29b90e475d81" max_status="36" noise="0.965" slash_def="1.8468" smash_def="0.40128" stab_def="1.8468" str_req="5" superfaction_id="" timestamp="01/12/2016 11:18" zone1_brightness="1" zone1_hue="0" zone1_saturation="1" zone2_brightness="1" zone2_hue="0" zone2_saturation="1" zone3_brightness="1" zone3_hue="0" zone3_saturation="1" /&gt;</t>
  </si>
  <si>
    <t xml:space="preserve">      &lt;!-- Lamellar Pauldrons (Plate) --&gt; &lt;row armor_subtype_id="" armor_type_id="5" brightness="1" clothing2_id="" clothing_id="4229aaee-d875-b147-c897-1517b088d5b7" color="8421504" color_hue="0" color_saturation="1" computer_name="MPODPROCKY-DT" is_underwear="False" item_id="44059610-696d-7039-c0ee-c69a92217392" max_status="57" noise="0.497" slash_def="2.262" smash_def="0.4316" stab_def="2.262" str_req="3" superfaction_id="" timestamp="29/07/2014 15:57" zone1_brightness="1" zone1_hue="0" zone1_saturation="1" zone2_brightness="1" zone2_hue="0" zone2_saturation="1" zone3_brightness="1" zone3_hue="0" zone3_saturation="1" /&gt;</t>
  </si>
  <si>
    <t xml:space="preserve">      &lt;!-- Light Cuman Helmet (Plate) --&gt; &lt;row armor_subtype_id="" armor_type_id="5" brightness="1" clothing2_id="" clothing_id="42e3def0-fc74-c988-e02e-9f3b297a6286" color="8421504" color_hue="0" color_saturation="1" computer_name="MPODPROCKY-DT" is_underwear="False" item_id="43c6062f-7a46-aa6a-ce45-9f8b90adb7a9" max_status="49" noise="0.966" slash_def="1.5456" smash_def="0.2688" stab_def="1.5456" str_req="3" superfaction_id="1" timestamp="21/07/2014 16:00" zone1_brightness="1" zone1_hue="0" zone1_saturation="1" zone2_brightness="1" zone2_hue="0" zone2_saturation="1" zone3_brightness="1" zone3_hue="0" zone3_saturation="1" /&gt;</t>
  </si>
  <si>
    <t xml:space="preserve">      &lt;!-- Magdeburg Cuirass (Plate) --&gt; &lt;row armor_subtype_id="" armor_type_id="5" brightness="1" clothing2_id="" clothing_id="46ffe5d8-da92-c34d-4fe2-a8351b5953bf" color="8421504" color_hue="0" color_saturation="1" computer_name="JCHMATAL-DT" is_underwear="False" item_id="47b8a5a6-0912-c070-49b9-d126e8c55bbd" max_status="74" noise="0.86" slash_def="4.56" smash_def="0.684" stab_def="4.56" str_req="11" superfaction_id="" timestamp="03/01/2018 17:48" zone1_brightness="1" zone1_hue="0" zone1_saturation="1" zone2_brightness="1" zone2_hue="0" zone2_saturation="1" zone3_brightness="1" zone3_hue="0" zone3_saturation="1" /&gt;</t>
  </si>
  <si>
    <t xml:space="preserve">      &lt;!-- Magdeburg Gauntlets (Plate) --&gt; &lt;row armor_subtype_id="" armor_type_id="5" brightness="1" clothing2_id="" clothing_id="4e84f3e9-d2d9-5831-1cef-8b3b9c09ad90" color="8421504" color_hue="0" color_saturation="1" computer_name="MHOZ-DT" is_underwear="False" item_id="40cda4e4-8741-4f52-e43c-71fec6d81a96" max_status="35" noise="0.965" slash_def="1.8306" smash_def="0.39776" stab_def="1.8306" str_req="0" superfaction_id="" timestamp="01/12/2016 11:19" zone1_brightness="1" zone1_hue="0" zone1_saturation="1" zone2_brightness="1" zone2_hue="0" zone2_saturation="1" zone3_brightness="1" zone3_hue="0" zone3_saturation="1" /&gt;</t>
  </si>
  <si>
    <t xml:space="preserve">      &lt;!-- Magdeburg Plate Chausses (Plate) --&gt;  &lt;row armor_subtype_id="" armor_type_id="5" brightness="1" clothing2_id="" clothing_id="4c73fc51-3c55-04d9-1790-e3c9940f6aa8" color="8421504" color_hue="0" color_saturation="1" computer_name="RMINDEK-DT" is_underwear="False" item_id="4dc120cc-1a9c-aaf4-939a-c843e2ea2394" max_status="80" noise="1" slash_def="3.528" smash_def="0.714" stab_def="3.528" str_req="9" superfaction_id="" timestamp="26/10/2016 12:52" zone1_brightness="1" zone1_hue="0" zone1_saturation="1" zone2_brightness="1" zone2_hue="0" zone2_saturation="1" zone3_brightness="1" zone3_hue="0" zone3_saturation="1" /&gt;</t>
  </si>
  <si>
    <t xml:space="preserve">      &lt;!-- Magdeburg Plate Pauldrons (Plate) --&gt; &lt;row armor_subtype_id="" armor_type_id="5" brightness="1" clothing2_id="" clothing_id="459bbd18-5bab-9157-1ec9-c8c5f6becdab" color="8421504" color_hue="0" color_saturation="1" computer_name="DJANKES-DT" is_underwear="False" item_id="42ed6b9c-19c5-0b8c-5feb-bfe0d7001997" max_status="80" noise="0.959" slash_def="4.002" smash_def="0.7636" stab_def="4.002" str_req="9" superfaction_id="" timestamp="02/12/2016 12:27" zone1_brightness="1" zone1_hue="0" zone1_saturation="1" zone2_brightness="1" zone2_hue="0" zone2_saturation="1" zone3_brightness="1" zone3_hue="0" zone3_saturation="1" /&gt;</t>
  </si>
  <si>
    <t xml:space="preserve">      &lt;!-- Magic Cuman Mask (Plate) --&gt; &lt;row armor_subtype_id="" armor_type_id="5" brightness="1" clothing2_id="" clothing_id="4b673350-a95d-bdea-dc9a-aa8dfa26c08c" color="8421504" color_hue="0" color_saturation="1" computer_name="" is_underwear="False" item_id="51d21693-820d-423a-bac5-fae8d370dcbe" max_status="56" noise="1" slash_def="2.05712" smash_def="0.3776" stab_def="2.05712" str_req="1" superfaction_id="1" timestamp="" zone1_brightness="1" zone1_hue="0" zone1_saturation="1" zone2_brightness="1" zone2_hue="0" zone2_saturation="1" zone3_brightness="1" zone3_hue="0" zone3_saturation="1" /&gt;</t>
  </si>
  <si>
    <t xml:space="preserve">      &lt;!-- Magical Cuman Disguise (Plate) --&gt; &lt;row armor_subtype_id="" armor_type_id="5" brightness="1" clothing2_id="" clothing_id="47e23b8c-95fb-1d16-5187-91d85b450a86" color="8421504" color_hue="0" color_saturation="1" computer_name="" is_underwear="False" item_id="f12b7150-9e2c-4442-9070-2cde6a32b1a1" max_status="42" noise="0.842" slash_def="0.9936" smash_def="0.1728" stab_def="0.9936"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</si>
  <si>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Meissen Plate Chausses (Plate) --&gt; &lt;row armor_subtype_id="" armor_type_id="5" brightness="1" clothing2_id="" clothing_id="4237f7de-ca07-0b20-9e9e-7283dc072280" color="8421504" color_hue="0" color_saturation="1" computer_name="RMINDEK-DT" is_underwear="False" item_id="480b95cf-9c92-3b6f-df51-1e9a84701f8b" max_status="69" noise="1" slash_def="2.8728" smash_def="0.5814" stab_def="2.8728" str_req="6" superfaction_id="" timestamp="19/10/2016 16:38" zone1_brightness="1" zone1_hue="0" zone1_saturation="1" zone2_brightness="1" zone2_hue="0" zone2_saturation="1" zone3_brightness="1" zone3_hue="0" zone3_saturation="1" /&gt;</t>
  </si>
  <si>
    <t xml:space="preserve">      &lt;!-- Meissen Plate Pauldrons (Plate) --&gt; &lt;row armor_subtype_id="" armor_type_id="5" brightness="1" clothing2_id="" clothing_id="42d25f21-c687-f10c-7dcd-8781753e97b2" color="8421504" color_hue="0" color_saturation="1" computer_name="DJANKES-DT" is_underwear="False" item_id="47a86203-78c8-463a-6ce6-4b22754786ba" max_status="77" noise="0.908" slash_def="3.828" smash_def="0.7304" stab_def="3.828" str_req="8" superfaction_id="" timestamp="02/12/2016 12:28" zone1_brightness="1" zone1_hue="0" zone1_saturation="1" zone2_brightness="1" zone2_hue="0" zone2_saturation="1" zone3_brightness="1" zone3_hue="0" zone3_saturation="1" /&gt;</t>
  </si>
  <si>
    <t xml:space="preserve">      &lt;!-- Milanese Cuirass (Plate) --&gt; &lt;row armor_subtype_id="" armor_type_id="5" brightness="1" clothing2_id="" clothing_id="0d812da3-f989-4170-af0f-2bd40b1d9c8d" color="8421504" color_hue="0" color_saturation="1" computer_name="MPODPROCKY-DT" is_underwear="False" item_id="4ab8c97d-6977-4b6c-4d66-86b471549483" max_status="68" noise="0.908" slash_def="4.1" smash_def="0.615" stab_def="4.1" str_req="9" superfaction_id="" timestamp="16/02/2017 10:42" zone1_brightness="1" zone1_hue="0" zone1_saturation="1" zone2_brightness="1" zone2_hue="0" zone2_saturation="1" zone3_brightness="1" zone3_hue="0" zone3_saturation="1" /&gt;</t>
  </si>
  <si>
    <t xml:space="preserve">      &lt;!-- Milanese Gauntlets (Plate) --&gt; &lt;row armor_subtype_id="" armor_type_id="5" brightness="1" clothing2_id="" clothing_id="4fe3aa57-1bec-2c00-03eb-68d9cc94a593" color="8421504" color_hue="0" color_saturation="1" computer_name="MHOZ-DT" is_underwear="False" item_id="4769ab73-cf6a-ce13-d43a-c549a39980b6" max_status="35" noise="0.965" slash_def="1.7982" smash_def="0.39072" stab_def="1.7982" str_req="5" superfaction_id="" timestamp="07/12/2016 16:19" zone1_brightness="1" zone1_hue="0" zone1_saturation="1" zone2_brightness="1" zone2_hue="0" zone2_saturation="1" zone3_brightness="1" zone3_hue="0" zone3_saturation="1" /&gt;</t>
  </si>
  <si>
    <t xml:space="preserve">      &lt;!-- Milanese Plate Chausses (Plate) --&gt; &lt;row armor_subtype_id="" armor_type_id="5" brightness="1" clothing2_id="" clothing_id="4509547a-a68d-d696-292f-a505833d94a8" color="8421504" color_hue="0" color_saturation="1" computer_name="RMINDEK-DT" is_underwear="False" item_id="4fc634a9-798c-d6ab-6db1-c586e55d468a" max_status="73" noise="1" slash_def="3.1416" smash_def="0.6358" stab_def="3.1416" str_req="7" superfaction_id="" timestamp="26/10/2016 14:21" zone1_brightness="1" zone1_hue="0" zone1_saturation="1" zone2_brightness="1" zone2_hue="0" zone2_saturation="1" zone3_brightness="1" zone3_hue="0" zone3_saturation="1" /&gt;</t>
  </si>
  <si>
    <t xml:space="preserve">      &lt;!-- Milanese Plate Pauldrons (Plate) --&gt; &lt;row armor_subtype_id="" armor_type_id="5" brightness="1" clothing2_id="" clothing_id="4b641fd7-5bed-573e-1b21-1851726b75b7" color="8421504" color_hue="0" color_saturation="1" computer_name="DJANKES-DT" is_underwear="False" item_id="422917fc-435a-f436-3245-a356367f8881" max_status="71" noise="1" slash_def="3.48" smash_def="0.664" stab_def="3.48" str_req="7" superfaction_id="" timestamp="02/12/2016 12:27" zone1_brightness="1" zone1_hue="0" zone1_saturation="1" zone2_brightness="1" zone2_hue="0" zone2_saturation="1" zone3_brightness="1" zone3_hue="0" zone3_saturation="1" /&gt;</t>
  </si>
  <si>
    <t xml:space="preserve">      &lt;!-- Noble Cuirass (Plate) --&gt; &lt;row armor_subtype_id="" armor_type_id="5" brightness="1" clothing2_id="" clothing_id="4d5612c9-ca26-b9aa-c439-b4ea139653aa" color="8421504" color_hue="0" color_saturation="1" computer_name="DJANKES-DT" is_underwear="False" item_id="4c71ff43-0696-66e4-71d9-45f30cf05392" max_status="76" noise="0.91" slash_def="4.7" smash_def="0.705" stab_def="4.7" str_req="12" superfaction_id="" timestamp="07/11/2016 16:07" zone1_brightness="1" zone1_hue="0" zone1_saturation="1" zone2_brightness="1" zone2_hue="0" zone2_saturation="1" zone3_brightness="1" zone3_hue="0" zone3_saturation="1" /&gt;</t>
  </si>
  <si>
    <t xml:space="preserve">      &lt;!-- Noble's Composite Chausses (Plate) --&gt; &lt;row armor_subtype_id="" armor_type_id="5" brightness="1" clothing2_id="" clothing_id="4bb42cd5-59b4-abb8-41ce-e9b8f58ee3a3" color="8421504" color_hue="0" color_saturation="1" computer_name="RMINDEK-DT" is_underwear="False" item_id="45bc3e68-adc8-b03d-29e3-93e044472fbf" max_status="76" noise="0.858" slash_def="3.2592" smash_def="0.6596" stab_def="3.2592" str_req="8" superfaction_id="" timestamp="19/10/2016 17:11" zone1_brightness="1" zone1_hue="0" zone1_saturation="1" zone2_brightness="1" zone2_hue="0" zone2_saturation="1" zone3_brightness="1" zone3_hue="0" zone3_saturation="1" /&gt;</t>
  </si>
  <si>
    <t xml:space="preserve">      &lt;!-- Nobleman's Gauntlets (Plate) --&gt; &lt;row armor_subtype_id="" armor_type_id="5" brightness="1" clothing2_id="" clothing_id="48bfecd4-fb86-b684-06b0-7597e13d9d9f" color="8421504" color_hue="0" color_saturation="1" computer_name="MHOZ-DT" is_underwear="False" item_id="46f0f01a-ec0e-82af-8947-fc15bcf1df82" max_status="37" noise="0.966" slash_def="1.8954" smash_def="0.41184" stab_def="1.8954" str_req="5" superfaction_id="" timestamp="14/12/2016 10:51" zone1_brightness="1" zone1_hue="0" zone1_saturation="1" zone2_brightness="1" zone2_hue="0" zone2_saturation="1" zone3_brightness="1" zone3_hue="0" zone3_saturation="1" /&gt;</t>
  </si>
  <si>
    <t xml:space="preserve">      &lt;!-- Nobleman's Gauntlets (Plate) --&gt; &lt;row armor_subtype_id="" armor_type_id="5" brightness="1" clothing2_id="" clothing_id="4c8a370e-f838-26b1-b625-44794dca889a" color="8421504" color_hue="0" color_saturation="1" computer_name="JCHMATAL-DT" is_underwear="False" item_id="434098fa-7f58-be87-9524-dc2b5ba11ca3" max_status="34" noise="0.965" slash_def="1.8954" smash_def="0.41184" stab_def="1.8954" str_req="5" superfaction_id="" timestamp="03/01/2018 17:48" zone1_brightness="1" zone1_hue="0" zone1_saturation="1" zone2_brightness="1" zone2_hue="0" zone2_saturation="1" zone3_brightness="1" zone3_hue="0" zone3_saturation="1" /&gt;</t>
  </si>
  <si>
    <t xml:space="preserve">      &lt;!-- Nuremburg Gauntlets (Plate) --&gt; &lt;row armor_subtype_id="" armor_type_id="5" brightness="1" clothing2_id="" clothing_id="464cc15d-96b9-a47d-9f49-71fa6742c8ae" color="8421504" color_hue="0" color_saturation="1" computer_name="MHOZ-DT" is_underwear="False" item_id="4de13cf6-e7b7-c058-23e1-baf4717c4a8a" max_status="33" noise="0.98" slash_def="1.7334" smash_def="0.37664" stab_def="1.7334" str_req="4" superfaction_id="" timestamp="01/12/2016 11:10" zone1_brightness="1" zone1_hue="0" zone1_saturation="1" zone2_brightness="1" zone2_hue="0" zone2_saturation="1" zone3_brightness="1" zone3_hue="0" zone3_saturation="1" /&gt;</t>
  </si>
  <si>
    <t xml:space="preserve">      &lt;!-- Nuremburg Plate Chausses (Plate) --&gt; &lt;row armor_subtype_id="" armor_type_id="5" brightness="1" clothing2_id="" clothing_id="421fa35f-fde6-d003-4ef9-b499a72679ab" color="8421504" color_hue="0" color_saturation="1" computer_name="JCHMATAL-DT" is_underwear="False" item_id="45ff9e32-ee90-4051-f963-1058dd4360a4" max_status="71" noise="1" slash_def="3.0072" smash_def="0.6086" stab_def="3.0072" str_req="7" superfaction_id="" timestamp="03/01/2018 17:48" zone1_brightness="1" zone1_hue="0" zone1_saturation="1" zone2_brightness="1" zone2_hue="0" zone2_saturation="1" zone3_brightness="1" zone3_hue="0" zone3_saturation="1" /&gt;</t>
  </si>
  <si>
    <t xml:space="preserve">      &lt;!-- Nuremburg Plate Pauldrons (Plate) --&gt; &lt;row armor_subtype_id="" armor_type_id="5" brightness="1" clothing2_id="" clothing_id="4cdc05fc-f03e-e714-9698-cdd170d1e1a7" color="8421504" color_hue="0" color_saturation="1" computer_name="JCHMATAL-DT" is_underwear="False" item_id="4af53552-ba45-84fc-7dea-aabc594a55a0" max_status="69" noise="0.759" slash_def="2.958" smash_def="0.5644" stab_def="2.958" str_req="6" superfaction_id="" timestamp="03/01/2018 17:48" zone1_brightness="1" zone1_hue="0" zone1_saturation="1" zone2_brightness="1" zone2_hue="0" zone2_saturation="1" zone3_brightness="1" zone3_hue="0" zone3_saturation="1" /&gt;</t>
  </si>
  <si>
    <t xml:space="preserve">      &lt;!-- Nuremburgian Cuirass (Plate) --&gt; &lt;row armor_subtype_id="" armor_type_id="5" brightness="1" clothing2_id="" clothing_id="43cb75e0-dc16-a903-9d20-210d137a8ebc" color="8421504" color_hue="0" color_saturation="1" computer_name="ICEREVKO-DT" is_underwear="False" item_id="40edf98e-f577-4192-67cd-4f1776d14ea4" max_status="80" noise="0.91" slash_def="5.0" smash_def="0.75" stab_def="5.0" str_req="12" superfaction_id="" timestamp="30/12/2016 14:18" zone1_brightness="1" zone1_hue="0" zone1_saturation="1" zone2_brightness="1" zone2_hue="0" zone2_saturation="1" zone3_brightness="1" zone3_hue="0" zone3_saturation="1" /&gt;</t>
  </si>
  <si>
    <t xml:space="preserve">      &lt;!-- Old Bascinet (Plate) --&gt; &lt;row armor_subtype_id="" armor_type_id="5" brightness="1" clothing2_id="" clothing_id="a4352781-0f7f-4a21-a480-77ffb8b15931" color="8421504" color_hue="0" color_saturation="1" computer_name="JIRIBARTONEK-DT" is_underwear="False" item_id="4ad02fe1-d15c-db1f-1981-59ac21854e9c" max_status="40" noise="0.893" slash_def="0.736" smash_def="0.128" stab_def="0.736" str_req="3" superfaction_id="" timestamp="08/01/2013 16:09" zone1_brightness="1" zone1_hue="0" zone1_saturation="1" zone2_brightness="1" zone2_hue="0" zone2_saturation="1" zone3_brightness="1" zone3_hue="0" zone3_saturation="1" /&gt;</t>
  </si>
  <si>
    <t xml:space="preserve">      &lt;!-- Old Plain Chausses (Plate) --&gt; &lt;row armor_subtype_id="" armor_type_id="5" brightness="1" clothing2_id="" clothing_id="297f88a5-d11b-4c24-94d5-463aae2acf9d" color="8421504" color_hue="0" color_saturation="1" computer_name="JIRIBARTONEK-DT" is_underwear="False" item_id="4b808fa2-b621-57b3-e973-b695ce96e9b2" max_status="51" noise="1" slash_def="1.8312" smash_def="0.3706" stab_def="1.8312" str_req="3" superfaction_id="" timestamp="09/01/2013 14:19" zone1_brightness="1" zone1_hue="0" zone1_saturation="1" zone2_brightness="1" zone2_hue="0" zone2_saturation="1" zone3_brightness="1" zone3_hue="0" zone3_saturation="1" /&gt;</t>
  </si>
  <si>
    <t xml:space="preserve">      &lt;!-- Old Plate Pauldrons (Plate) --&gt; &lt;row armor_subtype_id="" armor_type_id="5" brightness="1" clothing2_id="" clothing_id="aa97b102-32ac-418f-9cdf-4c6e7c31a26b" color="8421504" color_hue="0" color_saturation="1" computer_name="JIRIBARTONEK-DT" is_underwear="False" item_id="417fd467-dbb9-0016-6e6d-89ce0b507fbe" max_status="54" noise="0.856" slash_def="2.088" smash_def="0.3984" stab_def="2.088" str_req="3" superfaction_id="" timestamp="09/01/2013 14:19" zone1_brightness="1" zone1_hue="0" zone1_saturation="1" zone2_brightness="1" zone2_hue="0" zone2_saturation="1" zone3_brightness="1" zone3_hue="0" zone3_saturation="1" /&gt;</t>
  </si>
  <si>
    <t xml:space="preserve">      &lt;!-- Open Bascinet (Plate) --&gt; &lt;row armor_subtype_id="" armor_type_id="5" brightness="1" clothing2_id="" clothing_id="436759bf-a3e0-d1c1-64f1-88a775f0ee87" color="8421504" color_hue="0" color_saturation="1" computer_name="DJANKES-DT" is_underwear="False" item_id="4d60338a-8a13-40f8-9002-fcbc79fc36b1" max_status="58" noise="0.988" slash_def="2.3736" smash_def="0.4128" stab_def="2.3736" str_req="5" superfaction_id="" timestamp="14/10/2016 10:25" zone1_brightness="1" zone1_hue="0" zone1_saturation="1" zone2_brightness="1" zone2_hue="0" zone2_saturation="1" zone3_brightness="1" zone3_hue="0" zone3_saturation="1" /&gt;</t>
  </si>
  <si>
    <t xml:space="preserve">      &lt;!-- Plate Couters (Plate) --&gt; &lt;row armor_subtype_id="" armor_type_id="5" brightness="1" clothing2_id="" clothing_id="44acf408-51cc-4d30-66ad-ecf17160e499" color="8421504" color_hue="0" color_saturation="1" computer_name="DJANKES-DT" is_underwear="False" item_id="40af7f97-143c-95a5-5e0b-01efbfac29b6" max_status="46" noise="0.454" slash_def="1.1745" smash_def="0.2241" stab_def="1.1745" str_req="0" superfaction_id="" timestamp="09/12/2016 09:08" zone1_brightness="1" zone1_hue="0" zone1_saturation="1" zone2_brightness="1" zone2_hue="0" zone2_saturation="1" zone3_brightness="1" zone3_hue="0" zone3_saturation="1" /&gt;</t>
  </si>
  <si>
    <t xml:space="preserve">      &lt;!-- Plate Couters (Plate) --&gt; &lt;row armor_subtype_id="" armor_type_id="5" brightness="1" clothing2_id="" clothing_id="4aa4fb29-2ef6-3c03-032c-120123e0e9a3" color="8421504" color_hue="0" color_saturation="1" computer_name="DJANKES-DT" is_underwear="False" item_id="491e4460-878a-20aa-3d69-5a9d88d75795" max_status="43" noise="0.802" slash_def="0.696" smash_def="0.1328" stab_def="0.696" str_req="0" superfaction_id="" timestamp="23/12/2015 12:15" zone1_brightness="1" zone1_hue="0" zone1_saturation="1" zone2_brightness="1" zone2_hue="0" zone2_saturation="1" zone3_brightness="1" zone3_hue="0" zone3_saturation="1" /&gt;</t>
  </si>
  <si>
    <t xml:space="preserve">      &lt;!-- Polish Composite Chausses (Plate) --&gt; &lt;row armor_subtype_id="" armor_type_id="5" brightness="1" clothing2_id="" clothing_id="43d8167d-b453-2daa-c3fe-5a3da8ef70b2" color="8421504" color_hue="0" color_saturation="1" computer_name="RMINDEK-DT" is_underwear="False" item_id="40317a13-b96c-e894-3334-e5d70b9420bb" max_status="58" noise="0.892" slash_def="1.49856" smash_def="0.4488" stab_def="1.49856" str_req="4" superfaction_id="" timestamp="14/10/2016 13:01" zone1_brightness="1" zone1_hue="0" zone1_saturation="1" zone2_brightness="1" zone2_hue="0" zone2_saturation="1" zone3_brightness="1" zone3_hue="0" zone3_saturation="1" /&gt;</t>
  </si>
  <si>
    <t xml:space="preserve">      &lt;!-- Polish Composite Chausses (Plate) --&gt; &lt;row armor_subtype_id="" armor_type_id="5" brightness="1" clothing2_id="" clothing_id="466e7b42-f588-ac12-863b-dffae322449e" color="8421504" color_hue="0" color_saturation="1" computer_name="RMINDEK-DT" is_underwear="False" item_id="46425a75-bfd9-1824-6cf9-d87632030d88" max_status="53" noise="0.892" slash_def="1.49856" smash_def="0.4488" stab_def="1.49856" str_req="4" superfaction_id="" timestamp="14/10/2016 13:05" zone1_brightness="1" zone1_hue="0" zone1_saturation="1" zone2_brightness="1" zone2_hue="0" zone2_saturation="1" zone3_brightness="1" zone3_hue="0" zone3_saturation="1" /&gt;</t>
  </si>
  <si>
    <t xml:space="preserve">      &lt;!-- Polish Cuirass (Plate) --&gt; &lt;row armor_subtype_id="" armor_type_id="5" brightness="1" clothing2_id="" clothing_id="4839e932-3633-a5bb-9f38-6b2f8cf459a3" color="8421504" color_hue="0" color_saturation="1" computer_name="DJANKES-DT" is_underwear="False" item_id="4bffbc58-792a-e84d-1665-797d31cbc486" max_status="62" noise="0.91" slash_def="3.66" smash_def="0.549" stab_def="3.66" str_req="7" superfaction_id="" timestamp="07/11/2016 16:02" zone1_brightness="1" zone1_hue="0" zone1_saturation="1" zone2_brightness="1" zone2_hue="0" zone2_saturation="1" zone3_brightness="1" zone3_hue="0" zone3_saturation="1" /&gt;</t>
  </si>
  <si>
    <t xml:space="preserve">      &lt;!-- Polish Plate Pauldrons (Plate) --&gt; &lt;row armor_subtype_id="" armor_type_id="5" brightness="1" clothing2_id="" clothing_id="4ac2f46c-557c-1ad0-114a-1ca7e6346dbd" color="8421504" color_hue="0" color_saturation="1" computer_name="DJANKES-DT" is_underwear="False" item_id="4f24ba2e-3b5d-9e11-a55f-1861ef8b1098" max_status="63" noise="0.758" slash_def="2.61" smash_def="0.498" stab_def="2.61" str_req="5" superfaction_id="" timestamp="02/12/2016 12:28" zone1_brightness="1" zone1_hue="0" zone1_saturation="1" zone2_brightness="1" zone2_hue="0" zone2_saturation="1" zone3_brightness="1" zone3_hue="0" zone3_saturation="1" /&gt;</t>
  </si>
  <si>
    <t xml:space="preserve">      &lt;!-- Rider's Cuirass (Plate) --&gt; &lt;row armor_subtype_id="" armor_type_id="5" brightness="1" clothing2_id="" clothing_id="41dde1af-23d9-48b1-f808-498a1fb96f9d" color="8421504" color_hue="0" color_saturation="1" computer_name="DJANKES-DT" is_underwear="False" item_id="498d3f6d-49a2-6f80-e1ae-d07cd1d4d08f" max_status="56" noise="0.81" slash_def="3.2" smash_def="0.48" stab_def="3.2" str_req="6" superfaction_id="" timestamp="07/11/2016 16:15" zone1_brightness="1" zone1_hue="0" zone1_saturation="1" zone2_brightness="1" zone2_hue="0" zone2_saturation="1" zone3_brightness="1" zone3_hue="0" zone3_saturation="1" /&gt;</t>
  </si>
  <si>
    <t xml:space="preserve">      &lt;!-- Riveted Bright Chausses (Plate) --&gt; &lt;row armor_subtype_id="" armor_type_id="5" brightness="2" clothing2_id="" clothing_id="4b7844cf-f1df-951f-b22d-22c83b0ed193" color="8421504" color_hue="0" color_saturation="0" computer_name="MPODPROCKY-DT" is_underwear="False" item_id="4347d1c1-1035-f342-4447-eae73bd785a7" max_status="58" noise="0.994" slash_def="2.2176" smash_def="0.4488" stab_def="2.2176" str_req="3" superfaction_id="" timestamp="16/03/2017 10:25" zone1_brightness="2" zone1_hue="0.038889" zone1_saturation="0" zone2_brightness="1" zone2_hue="0" zone2_saturation="1" zone3_brightness="2" zone3_hue="-0.088889" zone3_saturation="0" /&gt;</t>
  </si>
  <si>
    <t xml:space="preserve">      &lt;!-- Riveted Chausses (Plate) --&gt; &lt;row armor_subtype_id="" armor_type_id="5" brightness="0.78" clothing2_id="" clothing_id="4f810504-982a-88e4-cd63-31e9c64544ae" color="8421504" color_hue="0" color_saturation="1" computer_name="RMINDEK-DT" is_underwear="False" item_id="464ae38b-89f3-57f0-760d-7a1b7458d5bc" max_status="56" noise="0.894" slash_def="2.0832" smash_def="0.4216" stab_def="2.0832" str_req="3" superfaction_id="" timestamp="02/12/2016 14:26" zone1_brightness="1" zone1_hue="0" zone1_saturation="1" zone2_brightness="1" zone2_hue="0" zone2_saturation="1" zone3_brightness="1" zone3_hue="0" zone3_saturation="1" /&gt;</t>
  </si>
  <si>
    <t xml:space="preserve">      &lt;!-- Riveted Chausses (Plate) --&gt; &lt;row armor_subtype_id="" armor_type_id="5" brightness="1" clothing2_id="" clothing_id="4cf3bc27-5c17-d052-3768-bf63b7272b86" color="8421504" color_hue="0" color_saturation="1" computer_name="MPODPROCKY-DT" is_underwear="False" item_id="4c831cd1-9484-7eb7-8165-f441b38b439d" max_status="56" noise="0.894" slash_def="2.0832" smash_def="0.4216" stab_def="2.0832" str_req="3" superfaction_id="" timestamp="17/03/2017 15:05" zone1_brightness="1" zone1_hue="0" zone1_saturation="2" zone2_brightness="1" zone2_hue="0" zone2_saturation="1" zone3_brightness="1" zone3_hue="0" zone3_saturation="1" /&gt;</t>
  </si>
  <si>
    <t xml:space="preserve">      &lt;!-- Riveted Decorated Chausses (Plate) --&gt; &lt;row armor_subtype_id="" armor_type_id="5" brightness="0.17" clothing2_id="" clothing_id="4b7844cf-f1df-951f-b22d-22c83b0ed193" color="8421504" color_hue="0" color_saturation="1" computer_name="MPODPROCKY-DT" is_underwear="False" item_id="406d2498-5b1e-90dc-4beb-37a0a67ce5a4" max_status="58" noise="0.944" slash_def="2.2176" smash_def="0.4488" stab_def="2.2176" str_req="3" superfaction_id="" timestamp="06/02/2017 16:48" zone1_brightness="0.91" zone1_hue="-0.25" zone1_saturation="1.19" zone2_brightness="1" zone2_hue="0" zone2_saturation="1" zone3_brightness="0.45" zone3_hue="0" zone3_saturation="1" /&gt;</t>
  </si>
  <si>
    <t xml:space="preserve">      &lt;!-- Riveted Decorated Chausses (Plate) --&gt; &lt;row armor_subtype_id="" armor_type_id="5" brightness="0.17" clothing2_id="" clothing_id="4b7844cf-f1df-951f-b22d-22c83b0ed193" color="8421504" color_hue="0" color_saturation="1" computer_name="MPODPROCKY-DT" is_underwear="False" item_id="40b60983-804f-22fc-8259-ab4a6820829b" max_status="58" noise="0.994" slash_def="2.2176" smash_def="0.4488" stab_def="2.2176" str_req="3" superfaction_id="" timestamp="08/02/2017 09:10" zone1_brightness="0.38" zone1_hue="0.044444" zone1_saturation="1.3" zone2_brightness="1" zone2_hue="0" zone2_saturation="1" zone3_brightness="1.22" zone3_hue="-0.094444" zone3_saturation="1" /&gt;</t>
  </si>
  <si>
    <t xml:space="preserve">      &lt;!-- Riveted Decorated Chausses (Plate) --&gt; &lt;row armor_subtype_id="" armor_type_id="5" brightness="0.17" clothing2_id="" clothing_id="4b7844cf-f1df-951f-b22d-22c83b0ed193" color="8421504" color_hue="0" color_saturation="1" computer_name="MPODPROCKY-DT" is_underwear="False" item_id="49ca1a1b-be96-f994-be7f-2adaa73d37b8" max_status="58" noise="0.894" slash_def="2.2176" smash_def="0.4488" stab_def="2.2176" str_req="3" superfaction_id="" timestamp="07/02/2017 16:05" zone1_brightness="0.38" zone1_hue="0.044444" zone1_saturation="1.3" zone2_brightness="1" zone2_hue="0" zone2_saturation="1" zone3_brightness="0.09" zone3_hue="0" zone3_saturation="1" /&gt;</t>
  </si>
  <si>
    <t xml:space="preserve">      &lt;!-- Riveted Decorated Chausses (Plate) --&gt; &lt;row armor_subtype_id="" armor_type_id="5" brightness="0.2" clothing2_id="" clothing_id="4b7844cf-f1df-951f-b22d-22c83b0ed193" color="8421504" color_hue="0" color_saturation="1" computer_name="MPODPROCKY-DT" is_underwear="False" item_id="49a405c2-4cb7-997d-9ebf-e13b0a9325be" max_status="58" noise="0.744" slash_def="2.2176" smash_def="0.4488" stab_def="2.2176" str_req="3" superfaction_id="" timestamp="09/02/2017 14:32" zone1_brightness="0" zone1_hue="0.038889" zone1_saturation="1.3" zone2_brightness="1" zone2_hue="0" zone2_saturation="1" zone3_brightness="0.06" zone3_hue="-0.088889" zone3_saturation="1" /&gt;</t>
  </si>
  <si>
    <t xml:space="preserve">      &lt;!-- Riveted Decorated Chausses (Plate) --&gt; &lt;row armor_subtype_id="" armor_type_id="5" brightness="1" clothing2_id="" clothing_id="4b7844cf-f1df-951f-b22d-22c83b0ed193" color="8421504" color_hue="0" color_saturation="1" computer_name="RMINDEK-DT" is_underwear="False" item_id="44a86f03-1c17-1efb-966f-2202f6360c88" max_status="58" noise="0.944" slash_def="2.2176" smash_def="0.4488" stab_def="2.2176" str_req="3" superfaction_id="" timestamp="06/12/2016 10:22" zone1_brightness="2" zone1_hue="0.811111" zone1_saturation="0.38" zone2_brightness="1" zone2_hue="0" zone2_saturation="1" zone3_brightness="1" zone3_hue="0" zone3_saturation="1" /&gt;</t>
  </si>
  <si>
    <t xml:space="preserve">      &lt;!-- Riveted Gilded Chausses (Plate) --&gt; &lt;row armor_subtype_id="" armor_type_id="5" brightness="1" clothing2_id="" clothing_id="48acc35a-3d63-afd5-39e8-2afa28d2b0b1" color="8421504" color_hue="0" color_saturation="1" computer_name="RMINDEK-DT" is_underwear="False" item_id="4d56566c-5d57-9795-ca45-139668a75195" max_status="67" noise="0.994" slash_def="2.7384" smash_def="0.5542" stab_def="2.7384" str_req="5" superfaction_id="" timestamp="08/12/2016 10:30" zone1_brightness="1" zone1_hue="0" zone1_saturation="1" zone2_brightness="1" zone2_hue="0" zone2_saturation="1" zone3_brightness="1" zone3_hue="0" zone3_saturation="1" /&gt;</t>
  </si>
  <si>
    <t xml:space="preserve">      &lt;!-- Riveted Gloves (Plate) --&gt; &lt;row armor_subtype_id="" armor_type_id="5" brightness="1" clothing2_id="" clothing_id="43691fd1-5f3b-a7c5-0c69-6a5b600b50a3" color="8421504" color_hue="0" color_saturation="1" computer_name="JIRIBARTONEK-DT" is_underwear="False" item_id="45f87e26-cda3-9d99-4591-a7f7e6968f92" max_status="32" noise="0.86" slash_def="1.2636" smash_def="0.27456" stab_def="1.2636" str_req="3" superfaction_id="" timestamp="07/04/2014 13:13" zone1_brightness="1" zone1_hue="0" zone1_saturation="1" zone2_brightness="1" zone2_hue="0" zone2_saturation="1" zone3_brightness="1" zone3_hue="0" zone3_saturation="1" /&gt;</t>
  </si>
  <si>
    <t xml:space="preserve">      &lt;!-- Riveted Pauldrons (Plate) --&gt; &lt;row armor_subtype_id="" armor_type_id="5" brightness="1" clothing2_id="" clothing_id="43f986bf-0548-9cf0-6217-ce208f7233bb" color="8421504" color_hue="0" color_saturation="1" computer_name="DJANKES-DT" is_underwear="False" item_id="4a9c8bc3-759d-f9a4-87f8-77cd31481e9b" max_status="60" noise="0.808" slash_def="2.436" smash_def="0.4648" stab_def="2.436" str_req="4" superfaction_id="" timestamp="02/12/2016 12:28" zone1_brightness="1" zone1_hue="0" zone1_saturation="1" zone2_brightness="1" zone2_hue="0" zone2_saturation="1" zone3_brightness="1" zone3_hue="0" zone3_saturation="1" /&gt;</t>
  </si>
  <si>
    <t xml:space="preserve">      &lt;!-- Riveted Pauldrons (Plate) --&gt; &lt;row armor_subtype_id="" armor_type_id="5" brightness="1" clothing2_id="" clothing_id="4aa982c1-5e7a-102f-3c76-0f74a2410f88" color="8421504" color_hue="0" color_saturation="1" computer_name="DJANKES-DT" is_underwear="False" item_id="4e969bae-648a-194c-5d9d-3e52a0225597" max_status="60" noise="0.902" slash_def="2.436" smash_def="0.4648" stab_def="2.436" str_req="4" superfaction_id="" timestamp="02/12/2016 12:28" zone1_brightness="1" zone1_hue="0" zone1_saturation="1" zone2_brightness="1" zone2_hue="0" zone2_saturation="1" zone3_brightness="1" zone3_hue="0" zone3_saturation="1" /&gt;</t>
  </si>
  <si>
    <t xml:space="preserve">      &lt;!-- Saxon Composite Chausses (Plate) --&gt; &lt;row armor_subtype_id="" armor_type_id="5" brightness="0" clothing2_id="" clothing_id="4d889545-c498-716d-d2b2-d29e31f78fae" color="8421504" color_hue="0" color_saturation="1" computer_name="MPODPROCKY-DT" is_underwear="False" item_id="40129e7b-b9e0-a193-1145-d53292caf7a1" max_status="64" noise="0.748" slash_def="2.6208" smash_def="0.5304" stab_def="2.6208" str_req="5" superfaction_id="" timestamp="06/02/2017 10:51" zone1_brightness="1" zone1_hue="0" zone1_saturation="1" zone2_brightness="1" zone2_hue="0" zone2_saturation="1" zone3_brightness="0" zone3_hue="0" zone3_saturation="1" /&gt;</t>
  </si>
  <si>
    <t xml:space="preserve">      &lt;!-- Saxon Composite Chausses (Plate) --&gt; &lt;row armor_subtype_id="" armor_type_id="5" brightness="0.78" clothing2_id="" clothing_id="4d889545-c498-716d-d2b2-d29e31f78fae" color="8421504" color_hue="0" color_saturation="1" computer_name="RMINDEK-DT" is_underwear="False" item_id="4396554c-2efb-6a68-f490-eee58844a7b5" max_status="64" noise="0.948" slash_def="2.6208" smash_def="0.5304" stab_def="2.6208" str_req="5" superfaction_id="" timestamp="24/11/2016 14:39" zone1_brightness="1" zone1_hue="0" zone1_saturation="1" zone2_brightness="1" zone2_hue="0" zone2_saturation="1" zone3_brightness="1" zone3_hue="0" zone3_saturation="1" /&gt;</t>
  </si>
  <si>
    <t xml:space="preserve">      &lt;!-- Saxon Composite Chausses (Plate) --&gt; &lt;row armor_subtype_id="" armor_type_id="5" brightness="1.03" clothing2_id="" clothing_id="4d889545-c498-716d-d2b2-d29e31f78fae" color="8421504" color_hue="0" color_saturation="1" computer_name="MPODPROCKY-DT" is_underwear="False" item_id="4405924b-de8b-e31b-72f1-29bb227ff1b1" max_status="64" noise="0.948" slash_def="2.6208" smash_def="0.5304" stab_def="2.6208" str_req="5" superfaction_id="" timestamp="08/02/2017 09:08" zone1_brightness="1" zone1_hue="0" zone1_saturation="1" zone2_brightness="1" zone2_hue="0" zone2_saturation="1" zone3_brightness="2" zone3_hue="-0.205556" zone3_saturation="1" /&gt;</t>
  </si>
  <si>
    <t xml:space="preserve">      &lt;!-- Saxon Plate Pauldrons (Plate) --&gt; &lt;row armor_subtype_id="" armor_type_id="5" brightness="1" clothing2_id="" clothing_id="45f37520-b327-83e5-5028-5460f8f2dc8d" color="8421504" color_hue="0" color_saturation="1" computer_name="DJANKES-DT" is_underwear="False" item_id="44ee56de-46f9-0169-0d72-606c82576b97" max_status="66" noise="1" slash_def="2.784" smash_def="0.5312" stab_def="2.784" str_req="6" superfaction_id="" timestamp="02/12/2016 12:27" zone1_brightness="1" zone1_hue="0" zone1_saturation="1" zone2_brightness="1" zone2_hue="0" zone2_saturation="1" zone3_brightness="1" zone3_hue="0" zone3_saturation="1" /&gt;</t>
  </si>
  <si>
    <t xml:space="preserve">      &lt;!-- Scaly Skullcap (Plate) --&gt; &lt;row armor_subtype_id="" armor_type_id="5" brightness="1" clothing2_id="" clothing_id="403a2707-14e4-cc0c-eb27-d0ba995b1588" color="8421504" color_hue="0" color_saturation="1" computer_name="DJANKES-DT" is_underwear="False" item_id="44501763-1d31-6b8b-fb85-a57b3fce9596" max_status="49" noise="0.652" slash_def="1.5456" smash_def="0.2688" stab_def="1.5456" str_req="4" superfaction_id="" timestamp="14/10/2016 10:05" zone1_brightness="1" zone1_hue="0" zone1_saturation="1" zone2_brightness="1" zone2_hue="0" zone2_saturation="1" zone3_brightness="1" zone3_hue="0" zone3_saturation="1" /&gt;</t>
  </si>
  <si>
    <t xml:space="preserve">      &lt;!-- Shortened Milanese Cuirass (Plate) --&gt; &lt;row armor_subtype_id="" armor_type_id="5" brightness="1" clothing2_id="" clothing_id="4b3589b9-dd52-891e-fa47-918554a09cb8" color="8421504" color_hue="0" color_saturation="1" computer_name="JIRIBARTONEK-DT" is_underwear="False" item_id="49cbb237-9280-ba16-cfe4-3d05bacb85a3" max_status="64" noise="0.908" slash_def="3.8" smash_def="0.57" stab_def="3.8" str_req="8" superfaction_id="" timestamp="05/02/2013 14:22" zone1_brightness="1" zone1_hue="0" zone1_saturation="1" zone2_brightness="1" zone2_hue="0" zone2_saturation="1" zone3_brightness="1" zone3_hue="0" zone3_saturation="1" /&gt;</t>
  </si>
  <si>
    <t xml:space="preserve">      &lt;!-- Simple Plate Pauldrons (Plate) --&gt; &lt;row armor_subtype_id="" armor_type_id="5" brightness="1" clothing2_id="" clothing_id="488adf4b-ce36-00e1-5add-0e9ed882b9a4" color="8421504" color_hue="0" color_saturation="1" computer_name="DJANKES-DT" is_underwear="False" item_id="4b82dda9-7cfe-4c26-01c7-c1322b7fc8b4" max_status="66" noise="0.658" slash_def="3.132" smash_def="0.5976" stab_def="3.132" str_req="6" superfaction_id="" timestamp="02/12/2016 12:28" zone1_brightness="1" zone1_hue="0" zone1_saturation="1" zone2_brightness="1" zone2_hue="0" zone2_saturation="1" zone3_brightness="1" zone3_hue="0" zone3_saturation="1" /&gt;</t>
  </si>
  <si>
    <t xml:space="preserve">      &lt;!-- Skullcap (Plate) --&gt; &lt;row armor_subtype_id="" armor_type_id="5" brightness="1" clothing2_id="" clothing_id="4b1c83ba-aec0-e72f-8654-2fd213a533a6" color="8421504" color_hue="0" color_saturation="1" computer_name="DJANKES-DT" is_underwear="False" item_id="441979f2-838e-9f91-36ef-64fd17735492" max_status="42" noise="0.652" slash_def="0.9384" smash_def="0.1632" stab_def="0.9384" str_req="3" superfaction_id="4" timestamp="14/10/2016 10:04" zone1_brightness="1" zone1_hue="0" zone1_saturation="1" zone2_brightness="1" zone2_hue="0" zone2_saturation="1" zone3_brightness="1" zone3_hue="0" zone3_saturation="1" /&gt;</t>
  </si>
  <si>
    <t xml:space="preserve">      &lt;!-- Two-Piece Kettle Hat (Plate) --&gt; &lt;row armor_subtype_id="" armor_type_id="5" brightness="1" clothing2_id="" clothing_id="445721bf-14f6-cead-1516-4b4431e76f84" color="8421504" color_hue="0" color_saturation="1" computer_name="PHANUS-DT" is_underwear="False" item_id="447acc02-8ee6-ff70-1cb3-ccafd3ba01b3" max_status="47" noise="0.816" slash_def="1.3432" smash_def="0.2336" stab_def="1.3432" str_req="3" superfaction_id="" timestamp="14/11/2013 14:59" zone1_brightness="1" zone1_hue="0" zone1_saturation="1" zone2_brightness="1" zone2_hue="0" zone2_saturation="1" zone3_brightness="1" zone3_hue="0" zone3_saturation="1" /&gt;</t>
  </si>
  <si>
    <t xml:space="preserve">      &lt;!-- Vitus' Cuirass (Plate) --&gt; &lt;row armor_subtype_id="" armor_type_id="5" brightness="1" clothing2_id="" clothing_id="41dde1af-23d9-48b1-f808-498a1fb96f9d" color="8421504" color_hue="0" color_saturation="1" computer_name="" is_underwear="False" item_id="4fedd7a1-ac86-40b1-ba0b-847e602df774" max_status="76" noise="0.77" slash_def="4.7" smash_def="0.705" stab_def="4.7" str_req="5" superfaction_id="" timestamp="" zone1_brightness="1" zone1_hue="0" zone1_saturation="1" zone2_brightness="1" zone2_hue="0" zone2_saturation="1" zone3_brightness="1" zone3_hue="0" zone3_saturation="1" /&gt;</t>
  </si>
  <si>
    <t xml:space="preserve">      &lt;!-- Warhorse Gauntlets (Plate) --&gt; &lt;row armor_subtype_id="" armor_type_id="5" brightness="1" clothing2_id="" clothing_id="44587179-ef93-533a-1ce6-fd54e9133fb7" color="8421504" color_hue="0" color_saturation="1" computer_name="PFERSTOVA-DT" is_underwear="False" item_id="42c04555-15cb-ac3a-aef4-e377a125aca5" max_status="34" noise="0.966" slash_def="1.7496" smash_def="0.38016" stab_def="1.7496" str_req="3" superfaction_id="" timestamp="24/08/2017 16:54" zone1_brightness="1" zone1_hue="0" zone1_saturation="1" zone2_brightness="1" zone2_hue="0" zone2_saturation="1" zone3_brightness="1" zone3_hue="0" zone3_saturation="1" /&gt;</t>
  </si>
  <si>
    <t xml:space="preserve">      &lt;!-- Warhorse Greaves (Plate) --&gt; &lt;row armor_subtype_id="" armor_type_id="5" brightness="1" clothing2_id="" clothing_id="44c177df-9288-423f-077b-001221c540be" color="8421504" color_hue="0" color_saturation="1" computer_name="PFERSTOVA-DT" is_underwear="False" item_id="41a9ea6a-eed1-471c-754a-196d368245a6" max_status="62" noise="1" slash_def="2.4864" smash_def="0.5032" stab_def="2.4864" str_req="4" superfaction_id="" timestamp="12/10/2017 09:26" zone1_brightness="1.19" zone1_hue="0.1" zone1_saturation="2" zone2_brightness="1" zone2_hue="0" zone2_saturation="1" zone3_brightness="1" zone3_hue="0" zone3_saturation="1" /&gt;</t>
  </si>
  <si>
    <t xml:space="preserve">      &lt;!-- Warhorse Greaves (Plate) --&gt; &lt;row armor_subtype_id="" armor_type_id="5" brightness="1" clothing2_id="" clothing_id="494ece3e-4218-7ba7-8d85-8fd3a8fd548c" color="8421504" color_hue="0" color_saturation="1" computer_name="PFERSTOVA-DT" is_underwear="False" item_id="4e86424c-a3db-64e9-e7f9-c8108f1686a2" max_status="49" noise="1" slash_def="1.6968" smash_def="0.3434" stab_def="1.6968" str_req="4" superfaction_id="" timestamp="23/08/2017 07:19" zone1_brightness="2" zone1_hue="0.1" zone1_saturation="2" zone2_brightness="1" zone2_hue="0" zone2_saturation="1" zone3_brightness="1" zone3_hue="0" zone3_saturation="1" /&gt;</t>
  </si>
  <si>
    <t xml:space="preserve">      &lt;!-- Warhorse Helmet (Plate) --&gt; &lt;row armor_subtype_id="" armor_type_id="5" brightness="1" clothing2_id="" clothing_id="465c936c-4f80-422d-3684-57f98cc32da5" color="8421504" color_hue="0" color_saturation="1" computer_name="MHOZ-DT" is_underwear="False" item_id="481cfd5b-b646-1c6b-ff58-af749941cf9e" max_status="80" noise="1" slash_def="4.416" smash_def="0.768" stab_def="4.416" str_req="9" superfaction_id="" timestamp="06/09/2017 11:39" zone1_brightness="1" zone1_hue="0" zone1_saturation="1" zone2_brightness="1" zone2_hue="0" zone2_saturation="1" zone3_brightness="1" zone3_hue="0" zone3_saturation="1" /&gt;</t>
  </si>
  <si>
    <t xml:space="preserve">      &lt;!-- Warhorse Pauldrons (Plate) --&gt; &lt;row armor_subtype_id="" armor_type_id="5" brightness="1" clothing2_id="" clothing_id="4cbbb092-3955-7a93-9cbb-371ebdf042a7" color="8421504" color_hue="0" color_saturation="1" computer_name="PFERSTOVA-DT" is_underwear="False" item_id="44f5058a-a445-887b-d443-32fe726b528c" max_status="54" noise="0.808" slash_def="2.088" smash_def="0.3984" stab_def="2.088" str_req="3" superfaction_id="" timestamp="27/08/2017 16:20" zone1_brightness="1" zone1_hue="0" zone1_saturation="1" zone2_brightness="1" zone2_hue="0" zone2_saturation="1" zone3_brightness="1" zone3_hue="0" zone3_saturation="1" /&gt;</t>
  </si>
  <si>
    <t xml:space="preserve">&lt;!-- DECORATED --&gt; </t>
  </si>
  <si>
    <t xml:space="preserve">      &lt;!-- Bauble (Decorated) --&gt; &lt;row armor_subtype_id="" armor_type_id="6" brightness="1" clothing2_id="" clothing_id="72ec8212-33b7-4a5e-990b-a2c93ef3f30d" color="8421504" color_hue="0" color_saturation="1" computer_name="" is_underwear="False" item_id="566e08ae-105e-407a-a3da-c6008191a84c" max_status="40" noise="0.43"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</si>
  <si>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Bianka's Ring (Decorated) --&gt; &lt;row armor_subtype_id="" armor_type_id="6" brightness="1" clothing2_id="" clothing_id="94e31b6e-60fb-49db-a92a-0c57d1767209" color="8421504" color_hue="0" color_saturation="1" computer_name="PONDRACEK-DT" is_underwear="False" item_id="aac0794c-8fb7-41f5-ba6a-90c313c286b2" max_status="35" noise="0.43" slash_def="0" smash_def="0" stab_def="0" str_req="0" superfaction_id="" timestamp="18/11/2016 16:43" zone1_brightness="1" zone1_hue="0" zone1_saturation="1" zone2_brightness="1" zone2_hue="0" zone2_saturation="1" zone3_brightness="1" zone3_hue="0" zone3_saturation="1" /&gt;</t>
  </si>
  <si>
    <t xml:space="preserve">      &lt;!-- Copper Ring (Decorated) --&gt; &lt;row armor_subtype_id="" armor_type_id="6" brightness="1" clothing2_id="" clothing_id="94e31b6e-60fb-49db-a92a-0c57d1767209" color="8421504" color_hue="0" color_saturation="1" computer_name="" is_underwear="False" item_id="69d47dce-243f-46a6-9a07-ebf793f93e0b" max_status="40" noise="0.43"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</si>
  <si>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Drahomira's Ring (Decorated) --&gt; &lt;row armor_subtype_id="" armor_type_id="6" brightness="1" clothing2_id="" clothing_id="94e31b6e-60fb-49db-a92a-0c57d1767209" color="8421504" color_hue="0" color_saturation="1" computer_name="" is_underwear="False" item_id="ca92311e-6413-4c6b-b47a-963211f174e1" max_status="45" noise="0"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</si>
  <si>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Family Ring (Decorated) --&gt; &lt;row armor_subtype_id="" armor_type_id="6" brightness="1" clothing2_id="" clothing_id="94e31b6e-60fb-49db-a92a-0c57d1767209" color="8421504" color_hue="0" color_saturation="1" computer_name="" is_underwear="False" item_id="88e2cfca-1f87-40f6-9691-4406676d702c" max_status="60" noise="0.43"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</si>
  <si>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Gold Necklace (Decorated) --&gt; &lt;row armor_subtype_id="" armor_type_id="6" brightness="1" clothing2_id="" clothing_id="72ec8212-33b7-4a5e-990b-a2c93ef3f30d" color="8421504" color_hue="0" color_saturation="1" computer_name="" is_underwear="False" item_id="7bf71bcf-275a-4a01-ad3b-adb059b0bc80" max_status="50" noise="0.43"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</si>
  <si>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Gold Ring (Decorated) --&gt; &lt;row armor_subtype_id="" armor_type_id="6" brightness="1" clothing2_id="" clothing_id="94e31b6e-60fb-49db-a92a-0c57d1767209" color="8421504" color_hue="0" color_saturation="1" computer_name="" is_underwear="False" item_id="63def33d-7353-4b22-a517-ef6caff3f4dc" max_status="50" noise="0.43"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</si>
  <si>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Gold/Golden Chain (Decorated) --&gt; &lt;row armor_subtype_id="" armor_type_id="6" brightness="1" clothing2_id="" clothing_id="72ec8212-33b7-4a5e-990b-a2c93ef3f30d" color="8421504" color_hue="0" color_saturation="1" computer_name="" is_underwear="False" item_id="0bf732db-ca19-4f0b-a56f-c83a79806d8f" max_status="60" noise="0.43"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</si>
  <si>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Heraldic Neckchain (Decorated) --&gt; &lt;row armor_subtype_id="" armor_type_id="6" brightness="1" clothing2_id="" clothing_id="72ec8212-33b7-4a5e-990b-a2c93ef3f30d" color="8421504" color_hue="0" color_saturation="1" computer_name="" is_underwear="False" item_id="e1bf8852-92b3-4373-a1c7-c4726ada6e27" max_status="55" noise="0.43"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</si>
  <si>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Necklace (Decorated) --&gt; &lt;row armor_subtype_id="" armor_type_id="6" brightness="1" clothing2_id="" clothing_id="72ec8212-33b7-4a5e-990b-a2c93ef3f30d" color="8421504" color_hue="0" color_saturation="1" computer_name="TBARAK-DT" is_underwear="False" item_id="b20baf24-2cc2-4a7d-91d8-f494c6575042" max_status="60" noise="0.43" slash_def="0" smash_def="0" stab_def="0" str_req="0" superfaction_id="" timestamp="pred vanocema" zone1_brightness="1" zone1_hue="0" zone1_saturation="1" zone2_brightness="1" zone2_hue="0" zone2_saturation="1" zone3_brightness="1" zone3_hue="0" zone3_saturation="1" /&gt;</t>
  </si>
  <si>
    <t xml:space="preserve">      &lt;!-- Ring (Decorated) --&gt; &lt;row armor_subtype_id="" armor_type_id="6" brightness="1" clothing2_id="" clothing_id="94e31b6e-60fb-49db-a92a-0c57d1767209" color="8421504" color_hue="0" color_saturation="1" computer_name="" is_underwear="False" item_id="69ff2530-2556-439f-a486-a073ee44fb61" max_status="45" noise="0"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</si>
  <si>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Ring (Decorated) --&gt; &lt;row armor_subtype_id="" armor_type_id="6" brightness="1" clothing2_id="" clothing_id="94e31b6e-60fb-49db-a92a-0c57d1767209" color="8421504" color_hue="0" color_saturation="1" computer_name="" is_underwear="False" item_id="6edc8135-6795-4f18-81fc-95b22503afbb" max_status="45" noise="0"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</si>
  <si>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Ring (Decorated) --&gt; &lt;row armor_subtype_id="" armor_type_id="6" brightness="1" clothing2_id="" clothing_id="94e31b6e-60fb-49db-a92a-0c57d1767209" color="8421504" color_hue="0" color_saturation="1" computer_name="TBARAK-DT" is_underwear="False" item_id="3b2f6f90-615d-4e8d-b9a4-bf04c4e99d59" max_status="45" noise="0" slash_def="0" smash_def="0" stab_def="0" str_req="0" superfaction_id="" timestamp="pred vanocema" zone1_brightness="1" zone1_hue="0" zone1_saturation="1" zone2_brightness="1" zone2_hue="0" zone2_saturation="1" zone3_brightness="1" zone3_hue="0" zone3_saturation="1" /&gt;</t>
  </si>
  <si>
    <t xml:space="preserve">      &lt;!-- Signet Ring (Decorated) --&gt; &lt;row armor_subtype_id="" armor_type_id="6" brightness="1" clothing2_id="" clothing_id="94e31b6e-60fb-49db-a92a-0c57d1767209" color="8421504" color_hue="0" color_saturation="1" computer_name="" is_underwear="False" item_id="563778d3-b014-4a20-b8f6-00ae8a3cfc40" max_status="55" noise="0.43"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</si>
  <si>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Silver Necklace/Neckchain (Decorated) --&gt; &lt;row armor_subtype_id="" armor_type_id="6" brightness="1" clothing2_id="" clothing_id="72ec8212-33b7-4a5e-990b-a2c93ef3f30d" color="8421504" color_hue="0" color_saturation="1" computer_name="" is_underwear="False" item_id="0a79aed1-1d5a-4104-ae2e-6de2648ea9b4" max_status="45" noise="0.43"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</si>
  <si>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Silver Ring (Decorated) --&gt; &lt;row armor_subtype_id="" armor_type_id="6" brightness="1" clothing2_id="" clothing_id="94e31b6e-60fb-49db-a92a-0c57d1767209" color="8421504" color_hue="0" color_saturation="1" computer_name="" is_underwear="False" item_id="fda33b13-125c-4d88-8a71-790c77c044be" max_status="45" noise="0"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</si>
  <si>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>&lt;!-- CLOTH --&gt;</t>
  </si>
  <si>
    <t xml:space="preserve">      &lt;!-- Black Hood (Cloth) --&gt; &lt;row armor_subtype_id="" armor_type_id="7" brightness="0.06" clothing2_id="66fc8f87-e454-468d-81ec-0751938f47e3" clothing_id="e9a026a9-14ee-438c-85bc-2c6e8d468d3c" color="8421504" color_hue="-0.25" color_saturation="0.05" computer_name="MHOZ-DT" is_underwear="False" item_id="4dd34997-a8f3-9f9f-ddaa-ca0ca4b07c9f" max_status="40" noise="0" slash_def="0.1" smash_def="0.1" stab_def="0.1" str_req="0" superfaction_id="" timestamp="13/10/2017 17:52" zone1_brightness="0.2" zone1_hue="-0.188889" zone1_saturation="0.45" zone2_brightness="0.19" zone2_hue="-0.188889" zone2_saturation="0.46" zone3_brightness="0.06" zone3_hue="-0.25" zone3_saturation="0.05" /&gt;</t>
  </si>
  <si>
    <t xml:space="preserve">      &lt;!-- Black Hood (Cloth) --&gt; &lt;row armor_subtype_id="" armor_type_id="7" brightness="0.13" clothing2_id="" clothing_id="4f2f37b5-03c6-1945-3d8d-32a3c34a34b7" color="8421504" color_hue="0" color_saturation="0.02" computer_name="MHOZ-DT" is_underwear="False" item_id="4d83cddb-a7ce-dfd5-d2d0-aa7454313f8d" max_status="50" noise="0.08" slash_def="0.1" smash_def="0.1" stab_def="0.1" str_req="0" superfaction_id="" timestamp="10/10/2017 10:12" zone1_brightness="0.25" zone1_hue="0" zone1_saturation="0.2" zone2_brightness="0.09" zone2_hue="0" zone2_saturation="1" zone3_brightness="0.17" zone3_hue="0" zone3_saturation="0" /&gt;</t>
  </si>
  <si>
    <t xml:space="preserve">      &lt;!-- Black Hood (Cloth) --&gt; &lt;row armor_subtype_id="" armor_type_id="7" brightness="0.39" clothing2_id="66fc8f87-e454-468d-81ec-0751938f47e3" clothing_id="e9a026a9-14ee-438c-85bc-2c6e8d468d3c" color="8421504" color_hue="-0.055556" color_saturation="0" computer_name="OBITTNER-D" is_underwear="False" item_id="49f1d199-c8e4-5e9a-7aeb-09e3999a25a7" max_status="40" noise="0.43" slash_def="0.1" smash_def="0.1" stab_def="0.1" str_req="0" superfaction_id="" timestamp="01/11/2017 15:35" zone1_brightness="0.2" zone1_hue="0" zone1_saturation="0.61" zone2_brightness="0.73" zone2_hue="0" zone2_saturation="0" zone3_brightness="0.41" zone3_hue="-0.055556" zone3_saturation="0" /&gt;</t>
  </si>
  <si>
    <t xml:space="preserve">      &lt;!-- Black and White Hood (Cloth) --&gt; &lt;row armor_subtype_id="" armor_type_id="7" brightness="1.69" clothing2_id="4e7dfef5-2237-7fb4-0ac2-2f6c5fe6178b" clothing_id="4289a8f7-b582-9d22-e4f9-0938af9131ae" color="8421504" color_hue="0" color_saturation="0.1" computer_name="MHOZ-DT" is_underwear="False" item_id="4d4ed856-9d3a-e66f-2d2e-a08384f215b1" max_status="40" noise="0.63" slash_def="0.1" smash_def="0.1" stab_def="0.1" str_req="0" superfaction_id="" timestamp="05/10/2017 18:25" zone1_brightness="0.78" zone1_hue="0" zone1_saturation="0" zone2_brightness="0.17" zone2_hue="0" zone2_saturation="0.03" zone3_brightness="0.19" zone3_hue="0" zone3_saturation="0.11" /&gt;</t>
  </si>
  <si>
    <t xml:space="preserve">      &lt;!-- Black and White Hood (Cloth) --&gt; &lt;row armor_subtype_id="" armor_type_id="7" brightness="2" clothing2_id="" clothing_id="43b89be3-759a-23b9-d0cd-33cad52b3b90" color="8421504" color_hue="0" color_saturation="0" computer_name="JIRIBARTONEK-DT" is_underwear="False" item_id="4f71cd89-9889-1498-ca5a-b8699c4afbaa" max_status="50" noise="0.68" slash_def="0.1" smash_def="0.1" stab_def="0.1" str_req="0" superfaction_id="" timestamp="17/04/2013 14:07" zone1_brightness="2" zone1_hue="0" zone1_saturation="0.02" zone2_brightness="0.22" zone2_hue="0" zone2_saturation="0.13" zone3_brightness="0.22" zone3_hue="0" zone3_saturation="0.08" /&gt;</t>
  </si>
  <si>
    <t xml:space="preserve">      &lt;!-- Black and Yellow Hood (Cloth) --&gt; &lt;row armor_subtype_id="" armor_type_id="7" brightness="0.08" clothing2_id="66fc8f87-e454-468d-81ec-0751938f47e3" clothing_id="e9a026a9-14ee-438c-85bc-2c6e8d468d3c" color="8421504" color_hue="-0.055556" color_saturation="0.19" computer_name="MHOZ-DT" is_underwear="False" item_id="42f920a7-4d72-38f2-7f30-84bed084868f" max_status="40" noise="0.73" slash_def="0.1" smash_def="0.1" stab_def="0.1" str_req="0" superfaction_id="" timestamp="13/10/2017 17:55" zone1_brightness="0.13" zone1_hue="0" zone1_saturation="1.81" zone2_brightness="0.13" zone2_hue="0" zone2_saturation="1.83" zone3_brightness="1.75" zone3_hue="-0.216667" zone3_saturation="1" /&gt;</t>
  </si>
  <si>
    <t xml:space="preserve">      &lt;!-- Black and Yellow Hood (Cloth) --&gt; &lt;row armor_subtype_id="" armor_type_id="7" brightness="0.35" clothing2_id="66fc8f87-e454-468d-81ec-0751938f47e3" clothing_id="e9a026a9-14ee-438c-85bc-2c6e8d468d3c" color="8421504" color_hue="0.805556" color_saturation="0.55" computer_name="MHOZ-DT" is_underwear="False" item_id="46f60a88-47c9-9fa9-e55b-58553a841592" max_status="40" noise="0.73" slash_def="0.1" smash_def="0.1" stab_def="0.1" str_req="0" superfaction_id="" timestamp="13/10/2017 17:56" zone1_brightness="0.35" zone1_hue="0.577778" zone1_saturation="0.55" zone2_brightness="0.36" zone2_hue="0.561111" zone2_saturation="0.56" zone3_brightness="0.73" zone3_hue="0.811111" zone3_saturation="0.34" /&gt;</t>
  </si>
  <si>
    <t xml:space="preserve">      &lt;!-- Black and Yellow Hood (Cloth) --&gt; &lt;row armor_subtype_id="" armor_type_id="7" brightness="1.16" clothing2_id="" clothing_id="4c33164c-a49d-54a8-767e-791a0b9795bd" color="8421504" color_hue="-0.294444" color_saturation="1.61" computer_name="MHOZ-DT" is_underwear="False" item_id="4901d670-706e-e710-a3ce-4b2d4a1116ad" max_status="50" noise="0.73" slash_def="0.1" smash_def="0.1" stab_def="0.1" str_req="0" superfaction_id="" timestamp="13/10/2017 18:02" zone1_brightness="0.6" zone1_hue="0" zone1_saturation="0.4" zone2_brightness="0.39" zone2_hue="0" zone2_saturation="0.2" zone3_brightness="0.14" zone3_hue="0" zone3_saturation="0.05" /&gt;</t>
  </si>
  <si>
    <t xml:space="preserve">      &lt;!-- Black and Yellow Hood (Cloth) --&gt; &lt;row armor_subtype_id="" armor_type_id="7" brightness="2" clothing2_id="66fc8f87-e454-468d-81ec-0751938f47e3" clothing_id="e9a026a9-14ee-438c-85bc-2c6e8d468d3c" color="8421504" color_hue="-0.233333" color_saturation="1" computer_name="MPODPROCKY-DT" is_underwear="False" item_id="48146a0b-3476-c43f-63a0-5d9bf1ec1985" max_status="40" noise="0.78" slash_def="0.1" smash_def="0.1" stab_def="0.1" str_req="0" superfaction_id="" timestamp="02/02/2017 14:58" zone1_brightness="0.77" zone1_hue="-0.188889" zone1_saturation="0.88" zone2_brightness="1" zone2_hue="0" zone2_saturation="1" zone3_brightness="0.17" zone3_hue="0" zone3_saturation="0.11" /&gt;</t>
  </si>
  <si>
    <t xml:space="preserve">      &lt;!-- Black-Yellow Hood (Cloth) --&gt; &lt;row armor_subtype_id="" armor_type_id="7" brightness="0.44" clothing2_id="" clothing_id="4115bb8c-affc-4cbd-6353-58fb5246d391" color="8421504" color_hue="-0.25" color_saturation="0.64" computer_name="ICEREVKO-DT" is_underwear="False" item_id="46a124e4-481c-5880-d187-573c1d8a57b9" max_status="30" noise="0.73" slash_def="0.1" smash_def="0.1" stab_def="0.1" str_req="0" superfaction_id="" timestamp="19/06/2017 18:05" zone1_brightness="1" zone1_hue="0" zone1_saturation="1" zone2_brightness="1" zone2_hue="0" zone2_saturation="1" zone3_brightness="1" zone3_hue="0" zone3_saturation="1" /&gt;</t>
  </si>
  <si>
    <t xml:space="preserve">      &lt;!-- Blue Hood (Cloth) --&gt; &lt;row armor_subtype_id="" armor_type_id="7" brightness="0.35" clothing2_id="66fc8f87-e454-468d-81ec-0751938f47e3" clothing_id="e9a026a9-14ee-438c-85bc-2c6e8d468d3c" color="8421504" color_hue="0.805556" color_saturation="0.55" computer_name="MHOZ-DT" is_underwear="False" item_id="4a5b1f83-07dc-3530-3831-e110aed5ffb7" max_status="40" noise="0.73" slash_def="0.1" smash_def="0.1" stab_def="0.1" str_req="0" superfaction_id="" timestamp="13/10/2017 17:58" zone1_brightness="0.35" zone1_hue="0.805556" zone1_saturation="0.55" zone2_brightness="0.5" zone2_hue="0.733333" zone2_saturation="0.2" zone3_brightness="0.41" zone3_hue="0.8" zone3_saturation="0.45" /&gt;</t>
  </si>
  <si>
    <t xml:space="preserve">      &lt;!-- Blue-Green Hood (Cloth) --&gt; &lt;row armor_subtype_id="" armor_type_id="7" brightness="0.33" clothing2_id="" clothing_id="4f2f37b5-03c6-1945-3d8d-32a3c34a34b7" color="8421504" color_hue="0.861111" color_saturation="0.5" computer_name="MHOZ-DT" is_underwear="False" item_id="4fe5d61e-dc96-685e-4e5f-6c86a42fb0b1" max_status="50" noise="0.73" slash_def="0.1" smash_def="0.1" stab_def="0.1" str_req="0" superfaction_id="" timestamp="13/10/2017 18:09" zone1_brightness="0.41" zone1_hue="-0.077778" zone1_saturation="0.31" zone2_brightness="0.7" zone2_hue="0" zone2_saturation="0.36" zone3_brightness="0.33" zone3_hue="0.861111" zone3_saturation="0.5" /&gt;</t>
  </si>
  <si>
    <t xml:space="preserve">      &lt;!-- Blue-Green Hood (Cloth) --&gt; &lt;row armor_subtype_id="" armor_type_id="7" brightness="0.61" clothing2_id="66fc8f87-e454-468d-81ec-0751938f47e3" clothing_id="e9a026a9-14ee-438c-85bc-2c6e8d468d3c" color="8421504" color_hue="0.938889" color_saturation="0.27" computer_name="MHOZ-DT" is_underwear="False" item_id="4d1ad34a-88e0-ee56-8456-0c02eb26c4bd" max_status="40" noise="0.78" slash_def="0.1" smash_def="0.1" stab_def="0.1" str_req="0" superfaction_id="" timestamp="13/10/2017 17:56" zone1_brightness="1.61" zone1_hue="-0.055556" zone1_saturation="0.11" zone2_brightness="1.69" zone2_hue="0" zone2_saturation="0.11" zone3_brightness="0.61" zone3_hue="-0.416667" zone3_saturation="0.3" /&gt;</t>
  </si>
  <si>
    <t xml:space="preserve">      &lt;!-- Brown Hood (Cloth) --&gt; &lt;row armor_subtype_id="" armor_type_id="7" brightness="0.3" clothing2_id="" clothing_id="4f2f37b5-03c6-1945-3d8d-32a3c34a34b7" color="8421504" color_hue="-0.138889" color_saturation="0.23" computer_name="MPODPROCKY-DT" is_underwear="False" item_id="4f4a20ad-4510-8df6-782a-e96c4aabd7b0" max_status="50" noise="0.13" slash_def="0.1" smash_def="0.1" stab_def="0.1" str_req="0" superfaction_id="" timestamp="02/02/2017 15:22" zone1_brightness="2" zone1_hue="-0.188889" zone1_saturation="0.05" zone2_brightness="1" zone2_hue="0" zone2_saturation="1" zone3_brightness="0.38" zone3_hue="-0.205556" zone3_saturation="0.2" /&gt;</t>
  </si>
  <si>
    <t xml:space="preserve">      &lt;!-- Brown Hood (Cloth) --&gt; &lt;row armor_subtype_id="" armor_type_id="7" brightness="0.33" clothing2_id="66fc8f87-e454-468d-81ec-0751938f47e3" clothing_id="e9a026a9-14ee-438c-85bc-2c6e8d468d3c" color="8421504" color_hue="-0.061111" color_saturation="0.33" computer_name="JBARTONEK-DT" is_underwear="False" item_id="a4e01cf1-78af-4692-b6db-7c6be15cbe4c" max_status="45" noise="0.193" slash_def="0.2" smash_def="0.2" stab_def="0.1" str_req="1" superfaction_id="" timestamp="02/02/2016 15:00" zone1_brightness="0.2" zone1_hue="0" zone1_saturation="0.1" zone2_brightness="1" zone2_hue="0" zone2_saturation="1" zone3_brightness="0.31" zone3_hue="-0.094444" zone3_saturation="0.41" /&gt;</t>
  </si>
  <si>
    <t xml:space="preserve">      &lt;!-- Brown Hood (Cloth) --&gt; &lt;row armor_subtype_id="" armor_type_id="7" brightness="0.41" clothing2_id="66fc8f87-e454-468d-81ec-0751938f47e3" clothing_id="e9a026a9-14ee-438c-85bc-2c6e8d468d3c" color="8421504" color_hue="-0.055556" color_saturation="0.33" computer_name="MHOZ-DT" is_underwear="False" item_id="4ab733db-71b5-d2da-4c84-1d50ca7b6aa0" max_status="40" noise="0.13" slash_def="0.1" smash_def="0.1" stab_def="0.1" str_req="0" superfaction_id="" timestamp="13/10/2017 18:15" zone1_brightness="0.2" zone1_hue="0" zone1_saturation="0.1" zone2_brightness="1" zone2_hue="0" zone2_saturation="0.36" zone3_brightness="0.31" zone3_hue="-0.094444" zone3_saturation="0.41" /&gt;</t>
  </si>
  <si>
    <t xml:space="preserve">      &lt;!-- Chequered Red-Blue Hood (Cloth) --&gt; &lt;row armor_subtype_id="" armor_type_id="7" brightness="0.66" clothing2_id="" clothing_id="4115bb8c-affc-4cbd-6353-58fb5246d391" color="8421504" color_hue="0" color_saturation="1" computer_name="ICEREVKO-DT" is_underwear="False" item_id="4bcb4913-408e-a9bc-ead2-b294248a5e90" max_status="30" noise="0.73" slash_def="0.1" smash_def="0.1" stab_def="0.1" str_req="0" superfaction_id="" timestamp="15/01/2016 20:35" zone1_brightness="1" zone1_hue="0" zone1_saturation="1" zone2_brightness="1" zone2_hue="0" zone2_saturation="1" zone3_brightness="1" zone3_hue="0" zone3_saturation="1" /&gt;</t>
  </si>
  <si>
    <t xml:space="preserve">      &lt;!-- Gray/Grey Hood (Cloth) --&gt; &lt;row armor_subtype_id="" armor_type_id="7" brightness="0.7" clothing2_id="66fc8f87-e454-468d-81ec-0751938f47e3" clothing_id="e9a026a9-14ee-438c-85bc-2c6e8d468d3c" color="8421504" color_hue="-0.25" color_saturation="0.05" computer_name="MPODPROCKY-DT" is_underwear="False" item_id="497b2695-4c3a-eb06-bf4c-dd2f07d27c9c" max_status="40" noise="0.28" slash_def="0.1" smash_def="0.1" stab_def="0.1" str_req="0" superfaction_id="" timestamp="02/02/2017 14:09" zone1_brightness="1.19" zone1_hue="-0.188889" zone1_saturation="0.89" zone2_brightness="1" zone2_hue="0" zone2_saturation="1" zone3_brightness="0.78" zone3_hue="-0.25" zone3_saturation="0" /&gt;</t>
  </si>
  <si>
    <t xml:space="preserve">      &lt;!-- Green Hood (Cloth) --&gt; &lt;row armor_subtype_id="" armor_type_id="7" brightness="0.4" clothing2_id="66fc8f87-e454-468d-81ec-0751938f47e3" clothing_id="e9a026a9-14ee-438c-85bc-2c6e8d468d3c" color="8421504" color_hue="-0.555556" color_saturation="0.4" computer_name="MPODPROCKY-DT" is_underwear="False" item_id="416e3fea-aa2d-da7e-45f1-f8d39e1cf6b2" max_status="40" noise="0.73" slash_def="0.1" smash_def="0.1" stab_def="0.1" str_req="0" superfaction_id="" timestamp="02/02/2017 14:08" zone1_brightness="0.4" zone1_hue="-0.555556" zone1_saturation="0.4" zone2_brightness="0.2" zone2_hue="-0.8" zone2_saturation="0.2" zone3_brightness="0.82" zone3_hue="-0.605556" zone3_saturation="0.23" /&gt;</t>
  </si>
  <si>
    <t xml:space="preserve">      &lt;!-- Green Hood (Cloth) --&gt; &lt;row armor_subtype_id="" armor_type_id="7" brightness="0.44" clothing2_id="" clothing_id="4f2f37b5-03c6-1945-3d8d-32a3c34a34b7" color="8421504" color_hue="-0.366667" color_saturation="0.66" computer_name="MHOZ-DT" is_underwear="False" item_id="45c1c6ff-b658-9ed5-5395-66d1ce58cf93" max_status="50" noise="0.73" slash_def="0.1" smash_def="0.1" stab_def="0.1" str_req="0" superfaction_id="" timestamp="13/10/2017 18:10" zone1_brightness="0.38" zone1_hue="-0.366667" zone1_saturation="1" zone2_brightness="0.7" zone2_hue="-0.366667" zone2_saturation="0.86" zone3_brightness="0.42" zone3_hue="-0.366667" zone3_saturation="0.73" /&gt;</t>
  </si>
  <si>
    <t xml:space="preserve">      &lt;!-- Green and Yellow Hood (Cloth) --&gt; &lt;row armor_subtype_id="" armor_type_id="7" brightness="0.56" clothing2_id="66fc8f87-e454-468d-81ec-0751938f47e3" clothing_id="e9a026a9-14ee-438c-85bc-2c6e8d468d3c" color="8421504" color_hue="-0.561111" color_saturation="0.39" computer_name="MPODPROCKY-DT" is_underwear="False" item_id="41033745-5681-2a81-3010-446999b7f8ad" max_status="40" noise="0.88" slash_def="0.1" smash_def="0.1" stab_def="0.1" str_req="0" superfaction_id="" timestamp="02/02/2017 14:21" zone1_brightness="0.88" zone1_hue="-0.188889" zone1_saturation="0.89" zone2_brightness="1" zone2_hue="0" zone2_saturation="1" zone3_brightness="2" zone3_hue="-0.172222" zone3_saturation="0.71" /&gt;</t>
  </si>
  <si>
    <t xml:space="preserve">      &lt;!-- Linen Hood (Cloth) --&gt; &lt;row armor_subtype_id="" armor_type_id="7" brightness="0.8" clothing2_id="66fc8f87-e454-468d-81ec-0751938f47e3" clothing_id="e9a026a9-14ee-438c-85bc-2c6e8d468d3c" color="8421504" color_hue="-0.172222" color_saturation="0.22" computer_name="MHOZ-DT" is_underwear="False" item_id="4dd7d65f-26ee-8189-d398-10ed812b6e98" max_status="40" noise="0.53" slash_def="0.1" smash_def="0.1" stab_def="0.1" str_req="0" superfaction_id="" timestamp="13/10/2017 17:58" zone1_brightness="0.86" zone1_hue="0" zone1_saturation="0.09" zone2_brightness="0.8" zone2_hue="0" zone2_saturation="0.33" zone3_brightness="1" zone3_hue="-0.188889" zone3_saturation="0.2" /&gt;</t>
  </si>
  <si>
    <t xml:space="preserve">      &lt;!-- Linen Hood (Cloth) --&gt; &lt;row armor_subtype_id="" armor_type_id="7" brightness="1.4" clothing2_id="" clothing_id="4f2f37b5-03c6-1945-3d8d-32a3c34a34b7" color="8421504" color_hue="-0.077778" color_saturation="0.23" computer_name="MHOZ-DT" is_underwear="False" item_id="420f7feb-dc22-a2ec-b2a6-e1178f8c8386" max_status="50" noise="0.83" slash_def="0.1" smash_def="0.1" stab_def="0.1" str_req="0" superfaction_id="" timestamp="13/10/2017 17:59" zone1_brightness="0.8" zone1_hue="-0.266667" zone1_saturation="0" zone2_brightness="1" zone2_hue="0" zone2_saturation="0" zone3_brightness="1.55" zone3_hue="-0.122222" zone3_saturation="0.19" /&gt;</t>
  </si>
  <si>
    <t xml:space="preserve">      &lt;!-- Noble's Black-Yellow Hood (Cloth) --&gt; &lt;row armor_subtype_id="" armor_type_id="7" brightness="1" clothing2_id="" clothing_id="4c9dba7d-b615-e522-f190-3d9c7ed160a2" color="8421504" color_hue="0" color_saturation="1" computer_name="DJANKES-DT" is_underwear="False" item_id="4c6a0d58-e6c2-0b9c-3c89-5765c289479c" max_status="40" noise="0.68" slash_def="0.1" smash_def="0.1" stab_def="0.1" str_req="0" superfaction_id="" timestamp="22/09/2015 11:40" zone1_brightness="1" zone1_hue="0" zone1_saturation="1" zone2_brightness="1" zone2_hue="0" zone2_saturation="1" zone3_brightness="0" zone3_hue="0.111111" zone3_saturation="0.72" /&gt;</t>
  </si>
  <si>
    <t xml:space="preserve">      &lt;!-- Noble's Green Hood (Cloth) --&gt; &lt;row armor_subtype_id="" armor_type_id="7" brightness="0.39" clothing2_id="" clothing_id="4c9dba7d-b615-e522-f190-3d9c7ed160a2" color="8421504" color_hue="-0.416667" color_saturation="0.66" computer_name="MPODPROCKY-DT" is_underwear="False" item_id="4af8b24b-892b-02cd-beb9-4873a70c86b5" max_status="40" noise="0.83" slash_def="0.1" smash_def="0.1" stab_def="0.1" str_req="0" superfaction_id="" timestamp="06/09/2017 16:36" zone1_brightness="0.45" zone1_hue="0" zone1_saturation="1" zone2_brightness="1" zone2_hue="0" zone2_saturation="1" zone3_brightness="0.41" zone3_hue="-0.422222" zone3_saturation="0.64" /&gt;</t>
  </si>
  <si>
    <t xml:space="preserve">      &lt;!-- Noble's Red-Blue Hood (Cloth) --&gt; &lt;row armor_subtype_id="" armor_type_id="7" brightness="1" clothing2_id="" clothing_id="47d14d37-92a2-2c2c-028e-9f21e55eeaa0" color="8421504" color_hue="0" color_saturation="1" computer_name="DJANKES-DT" is_underwear="False" item_id="4cf10c00-5150-b4c2-7c56-ee25a5cd6b82" max_status="50" noise="0.53" slash_def="0.1" smash_def="0.1" stab_def="0.1" str_req="0" superfaction_id="" timestamp="21/10/2015 13:09" zone1_brightness="0.75" zone1_hue="-0.794444" zone1_saturation="2" zone2_brightness="1" zone2_hue="0" zone2_saturation="1" zone3_brightness="1" zone3_hue="0" zone3_saturation="1" /&gt;</t>
  </si>
  <si>
    <t xml:space="preserve">      &lt;!-- Noble's Yellow Hood (Cloth) --&gt; &lt;row armor_subtype_id="" armor_type_id="7" brightness="1" clothing2_id="" clothing_id="4c9dba7d-b615-e522-f190-3d9c7ed160a2" color="8421504" color_hue="0" color_saturation="1" computer_name="DJANKES-DT" is_underwear="False" item_id="4b92491f-060f-d00d-642c-c7b5f9807aaf" max_status="40" noise="0.83" slash_def="0.1" smash_def="0.1" stab_def="0.1" str_req="0" superfaction_id="" timestamp="22/09/2015 10:56" zone1_brightness="1" zone1_hue="0" zone1_saturation="1" zone2_brightness="1" zone2_hue="0" zone2_saturation="1" zone3_brightness="1" zone3_hue="0" zone3_saturation="1" /&gt;</t>
  </si>
  <si>
    <t xml:space="preserve">      &lt;!-- Red Hood (Cloth) --&gt; &lt;row armor_subtype_id="" armor_type_id="7" brightness="0.4" clothing2_id="66fc8f87-e454-468d-81ec-0751938f47e3" clothing_id="e9a026a9-14ee-438c-85bc-2c6e8d468d3c" color="8421504" color_hue="-0.016667" color_saturation="0.89" computer_name="MPODPROCKY-DT" is_underwear="False" item_id="4454e377-d0d8-5bbb-e968-3e41cd366899" max_status="40" noise="0.78" slash_def="0.1" smash_def="0.1" stab_def="0.1" str_req="0" superfaction_id="" timestamp="02/02/2017 15:07" zone1_brightness="0.4" zone1_hue="-0.016667" zone1_saturation="1.25" zone2_brightness="1" zone2_hue="0" zone2_saturation="1" zone3_brightness="1" zone3_hue="0" zone3_saturation="1" /&gt;</t>
  </si>
  <si>
    <t xml:space="preserve">      &lt;!-- Red Hood (Cloth) --&gt; &lt;row armor_subtype_id="" armor_type_id="7" brightness="0.4" clothing2_id="66fc8f87-e454-468d-81ec-0751938f47e3" clothing_id="e9a026a9-14ee-438c-85bc-2c6e8d468d3c" color="8421504" color_hue="-0.016667" color_saturation="1.35" computer_name="JIRIBARTONEK-DT" is_underwear="False" item_id="4c32b632-b5b4-2a87-31a4-6b88c87a1d97" max_status="40" noise="0.83" slash_def="0.1" smash_def="0.1" stab_def="0.1" str_req="0" superfaction_id="" timestamp="01/02/2013 16:10" zone1_brightness="0.4" zone1_hue="-0.016667" zone1_saturation="1.35" zone2_brightness="1" zone2_hue="0" zone2_saturation="1" zone3_brightness="1" zone3_hue="0" zone3_saturation="1" /&gt;</t>
  </si>
  <si>
    <t xml:space="preserve">      &lt;!-- Red Hood (Cloth) --&gt; &lt;row armor_subtype_id="" armor_type_id="7" brightness="0.48" clothing2_id="" clothing_id="4f2f37b5-03c6-1945-3d8d-32a3c34a34b7" color="8421504" color_hue="0" color_saturation="0.91" computer_name="JIRIBARTONEK-DT" is_underwear="False" item_id="4d10b728-a63d-c1ec-1ec6-8f8754b1e1b6" max_status="50" noise="0.73" slash_def="0.1" smash_def="0.1" stab_def="0.1" str_req="0" superfaction_id="" timestamp="05/02/2013 14:56" zone1_brightness="0.5" zone1_hue="0" zone1_saturation="0.9" zone2_brightness="1" zone2_hue="0" zone2_saturation="1" zone3_brightness="1" zone3_hue="0" zone3_saturation="1" /&gt;</t>
  </si>
  <si>
    <t xml:space="preserve">      &lt;!-- Red Hood (Cloth) --&gt; &lt;row armor_subtype_id="" armor_type_id="7" brightness="0.63" clothing2_id="66fc8f87-e454-468d-81ec-0751938f47e3" clothing_id="e9a026a9-14ee-438c-85bc-2c6e8d468d3c" color="8421504" color_hue="0" color_saturation="0.97" computer_name="JBARTONEK-DT" is_underwear="False" item_id="00000000-0000-0000-0000-000000000023" max_status="40" noise="0.78" slash_def="0.1" smash_def="0.1" stab_def="0.1" str_req="0" superfaction_id="" timestamp="02/02/2016 14:54" zone1_brightness="0.8" zone1_hue="0" zone1_saturation="1.08" zone2_brightness="0.83" zone2_hue="0" zone2_saturation="1" zone3_brightness="0.69" zone3_hue="0" zone3_saturation="1" /&gt;</t>
  </si>
  <si>
    <t xml:space="preserve">      &lt;!-- Red Noble's Hood (Cloth) --&gt; &lt;row armor_subtype_id="" armor_type_id="7" brightness="0.17" clothing2_id="" clothing_id="4c9dba7d-b615-e522-f190-3d9c7ed160a2" color="8421504" color_hue="0.111111" color_saturation="1.44" computer_name="MPODPROCKY-DT" is_underwear="False" item_id="453044fc-b31c-e8df-76a1-6f4b701758b8" max_status="40" noise="0.73" slash_def="0.1" smash_def="0.1" stab_def="0.1" str_req="0" superfaction_id="" timestamp="25/01/2017 09:45" zone1_brightness="2" zone1_hue="0" zone1_saturation="1" zone2_brightness="1" zone2_hue="0" zone2_saturation="1" zone3_brightness="0.17" zone3_hue="0.111111" zone3_saturation="1.44" /&gt;</t>
  </si>
  <si>
    <t xml:space="preserve">      &lt;!-- Red and White Hood (Cloth) --&gt; &lt;row armor_subtype_id="" armor_type_id="7" brightness="0.38" clothing2_id="66fc8f87-e454-468d-81ec-0751938f47e3" clothing_id="e9a026a9-14ee-438c-85bc-2c6e8d468d3c" color="8421504" color_hue="0" color_saturation="1.14" computer_name="MHOZ-DT" is_underwear="False" item_id="4662e866-6a82-eb4b-ed98-26213ca118a8" max_status="40" noise="0.78" slash_def="0.1" smash_def="0.1" stab_def="0.1" str_req="0" superfaction_id="" timestamp="13/10/2017 17:57" zone1_brightness="1.61" zone1_hue="-0.055556" zone1_saturation="0.11" zone2_brightness="1.63" zone2_hue="-0.055556" zone2_saturation="0.11" zone3_brightness="2" zone3_hue="0" zone3_saturation="0.06" /&gt;</t>
  </si>
  <si>
    <t xml:space="preserve">      &lt;!-- Red and White Hood (Cloth) --&gt; &lt;row armor_subtype_id="" armor_type_id="7" brightness="0.39" clothing2_id="" clothing_id="4c33164c-a49d-54a8-767e-791a0b9795bd" color="8421504" color_hue="0.022222" color_saturation="0.87" computer_name="MHOZ-DT" is_underwear="False" item_id="432237ec-b13a-bd6c-4026-a3db68e4d89e" max_status="50" noise="0.73" slash_def="0.1" smash_def="0.1" stab_def="0.1" str_req="0" superfaction_id="" timestamp="13/10/2017 18:11" zone1_brightness="1.14" zone1_hue="0.105556" zone1_saturation="0.2" zone2_brightness="1.4" zone2_hue="0" zone2_saturation="0.17" zone3_brightness="1.77" zone3_hue="0" zone3_saturation="0.05" /&gt;</t>
  </si>
  <si>
    <t xml:space="preserve">      &lt;!-- Red and White Hood (Cloth) --&gt; &lt;row armor_subtype_id="" armor_type_id="7" brightness="0.39" clothing2_id="" clothing_id="4f2f37b5-03c6-1945-3d8d-32a3c34a34b7" color="8421504" color_hue="-0.033333" color_saturation="1.04" computer_name="JBARTONEK-DT" is_underwear="False" item_id="486c1cda-e1ec-5d01-b1f1-1540d0863c9e" max_status="50" noise="0.73" slash_def="0.1" smash_def="0.1" stab_def="0.1" str_req="0" superfaction_id="" timestamp="11/10/2017 11:52" zone1_brightness="1.04" zone1_hue="0.111111" zone1_saturation="0.2" zone2_brightness="1.16" zone2_hue="0" zone2_saturation="1" zone3_brightness="2" zone3_hue="-0.061111" zone3_saturation="0" /&gt;</t>
  </si>
  <si>
    <t xml:space="preserve">      &lt;!-- Red and White Hood (Cloth) --&gt; &lt;row armor_subtype_id="" armor_type_id="7" brightness="2" clothing2_id="" clothing_id="4f2f37b5-03c6-1945-3d8d-32a3c34a34b7" color="8421504" color_hue="-0.033333" color_saturation="0.14" computer_name="MHOZ-DT" is_underwear="False" item_id="4bdc6232-47e7-e675-3730-5d218359e3ac" max_status="50" noise="0.73" slash_def="0.1" smash_def="0.1" stab_def="0.1" str_req="0" superfaction_id="" timestamp="13/10/2017 18:12" zone1_brightness="0.25" zone1_hue="0" zone1_saturation="0.2" zone2_brightness="1" zone2_hue="0" zone2_saturation="0.25" zone3_brightness="0.55" zone3_hue="0" zone3_saturation="0.91" /&gt;</t>
  </si>
  <si>
    <t xml:space="preserve">      &lt;!-- Red and White Hood (Cloth) --&gt; &lt;row armor_subtype_id="" armor_type_id="7" brightness="2" clothing2_id="66fc8f87-e454-468d-81ec-0751938f47e3" clothing_id="e9a026a9-14ee-438c-85bc-2c6e8d468d3c" color="8421504" color_hue="-0.111111" color_saturation="0.13" computer_name="MPODPROCKY-DT" is_underwear="False" item_id="41cc3e13-635a-38e0-59b1-0225461b6c85" max_status="40" noise="0.78" slash_def="0.1" smash_def="0.1" stab_def="0.1" str_req="0" superfaction_id="" timestamp="02/02/2017 14:59" zone1_brightness="1.16" zone1_hue="-0.088889" zone1_saturation="0.14" zone2_brightness="1" zone2_hue="0" zone2_saturation="1" zone3_brightness="0.7" zone3_hue="0" zone3_saturation="1" /&gt;</t>
  </si>
  <si>
    <t xml:space="preserve">      &lt;!-- Red and White Hood (Cloth) --&gt; &lt;row armor_subtype_id="" armor_type_id="7" brightness="0.47" clothing2_id="" clothing_id="4faa3316-7300-7e8c-64fb-1fb404e471a1" color="8421504" color_hue="0" color_saturation="1" computer_name="MPODPROCKY-DT" is_underwear="False" item_id="496a8268-aacd-4f85-0050-b6403bc8d399" max_status="40" noise="0.53" slash_def="0.1" smash_def="0.1" stab_def="0.1" str_req="0" superfaction_id="" timestamp="07/02/2017 17:11" zone1_brightness="0.61" zone1_hue="-0.216667" zone1_saturation="1.16" zone2_brightness="1.19" zone2_hue="-0.155556" zone2_saturation="0.08" zone3_brightness="0.25" zone3_hue="0.016667" zone3_saturation="1.31" /&gt;</t>
  </si>
  <si>
    <t xml:space="preserve">      &lt;!-- Red-Blue Hood (Cloth) --&gt; &lt;row armor_subtype_id="" armor_type_id="7" brightness="0.45" clothing2_id="" clothing_id="4f2f37b5-03c6-1945-3d8d-32a3c34a34b7" color="8421504" color_hue="0.811111" color_saturation="0.61" computer_name="MHOZ-DT" is_underwear="False" item_id="47aedf46-0047-053a-28f0-03e51a9f0baf" max_status="50" noise="0.78" slash_def="0.1" smash_def="0.1" stab_def="0.1" str_req="0" superfaction_id="" timestamp="13/10/2017 17:59" zone1_brightness="0.63" zone1_hue="0.805556" zone1_saturation="0" zone2_brightness="1" zone2_hue="0" zone2_saturation="0.2" zone3_brightness="1" zone3_hue="0" zone3_saturation="1" /&gt;</t>
  </si>
  <si>
    <t xml:space="preserve">      &lt;!-- Red-Yellow Hood (Cloth) --&gt; &lt;row armor_subtype_id="" armor_type_id="7" brightness="0.66" clothing2_id="66fc8f87-e454-468d-81ec-0751938f47e3" clothing_id="e9a026a9-14ee-438c-85bc-2c6e8d468d3c" color="8421504" color_hue="0" color_saturation="1" computer_name="MPODPROCKY-DT" is_underwear="False" item_id="4824d5d0-8f58-c48e-5e80-34a1ce9795a6" max_status="40" noise="0.88" slash_def="0.1" smash_def="0.1" stab_def="0.1" str_req="0" superfaction_id="" timestamp="08/02/2017 09:59" zone1_brightness="1" zone1_hue="-0.216667" zone1_saturation="1" zone2_brightness="1" zone2_hue="0" zone2_saturation="1" zone3_brightness="2" zone3_hue="-0.122222" zone3_saturation="0.78" /&gt;</t>
  </si>
  <si>
    <t xml:space="preserve">      &lt;!-- Red-Yellow Hood (Cloth) --&gt; &lt;row armor_subtype_id="" armor_type_id="7" brightness="0.88" clothing2_id="66fc8f87-e454-468d-81ec-0751938f47e3" clothing_id="e9a026a9-14ee-438c-85bc-2c6e8d468d3c" color="8421504" color_hue="-0.188889" color_saturation="0.86" computer_name="MPODPROCKY-DT" is_underwear="False" item_id="4a3d8ffa-9a65-9e4c-ab86-c07a2898e699" max_status="40" noise="0.78" slash_def="0.1" smash_def="0.1" stab_def="0.1" str_req="0" superfaction_id="" timestamp="02/02/2017 14:12" zone1_brightness="0.45" zone1_hue="0" zone1_saturation="0.95" zone2_brightness="1" zone2_hue="0" zone2_saturation="1" zone3_brightness="1" zone3_hue="0" zone3_saturation="1" /&gt;</t>
  </si>
  <si>
    <t xml:space="preserve">      &lt;!-- Red-Yellow Hood (Cloth) --&gt; &lt;row armor_subtype_id="" armor_type_id="7" brightness="1.6" clothing2_id="66fc8f87-e454-468d-81ec-0751938f47e3" clothing_id="e9a026a9-14ee-438c-85bc-2c6e8d468d3c" color="8421504" color_hue="-0.216667" color_saturation="1" computer_name="MPODPROCKY-DT" is_underwear="False" item_id="47f14e4b-26fc-207e-e891-c84ea2c85797" max_status="40" noise="0.78" slash_def="0.1" smash_def="0.1" stab_def="0.1" str_req="0" superfaction_id="" timestamp="02/02/2017 14:13" zone1_brightness="0.8" zone1_hue="-0.216667" zone1_saturation="1" zone2_brightness="1" zone2_hue="0" zone2_saturation="1" zone3_brightness="1" zone3_hue="0" zone3_saturation="1" /&gt;</t>
  </si>
  <si>
    <t xml:space="preserve">      &lt;!-- Red-Yellow Hood (Cloth) --&gt; &lt;row armor_subtype_id="" armor_type_id="7" brightness="0.97" clothing2_id="" clothing_id="4f2f37b5-03c6-1945-3d8d-32a3c34a34b7" color="8421504" color_hue="-0.25" color_saturation="1.84" computer_name="MPODPROCKY-DT" is_underwear="False" item_id="4b46c1f6-e72f-f6dd-e98c-491a6702c3b3" max_status="50" noise="0.78" slash_def="0.1" smash_def="0.1" stab_def="0.1" str_req="0" superfaction_id="" timestamp="02/02/2017 15:09" zone1_brightness="1.02" zone1_hue="-0.077778" zone1_saturation="0.91" zone2_brightness="1" zone2_hue="0" zone2_saturation="1" zone3_brightness="0.58" zone3_hue="0" zone3_saturation="1" /&gt;</t>
  </si>
  <si>
    <t xml:space="preserve">      &lt;!-- Sir Radzig's Hood (Cloth) --&gt; &lt;row armor_subtype_id="" armor_type_id="7" brightness="0.5" clothing2_id="" clothing_id="4ac7177b-1df4-3025-bbec-da9d85840c96" color="8421504" color_hue="0.016667" color_saturation="1.05" computer_name="JCHMATAL-DT" is_underwear="False" item_id="4a7f675e-b980-1895-675b-6386127c2cb8" max_status="40" noise="0.83" slash_def="0.1" smash_def="0.1" stab_def="0.1" str_req="0" superfaction_id="" timestamp="06/01/2018 15:07" zone1_brightness="0.48" zone1_hue="-0.044444" zone1_saturation="0.64" zone2_brightness="0.89" zone2_hue="0" zone2_saturation="0.36" zone3_brightness="0.5" zone3_hue="0.016667" zone3_saturation="1.04" /&gt;</t>
  </si>
  <si>
    <t xml:space="preserve">      &lt;!-- Yellow Hood (Cloth) --&gt; &lt;row armor_subtype_id="" armor_type_id="7" brightness="1.41" clothing2_id="" clothing_id="4f2f37b5-03c6-1945-3d8d-32a3c34a34b7" color="8421504" color_hue="-0.25" color_saturation="1.16" computer_name="MPODPROCKY-DT" is_underwear="False" item_id="4f18383a-bbed-61d1-59ef-09da740aaaa0" max_status="50" noise="0.78" slash_def="0.1" smash_def="0.1" stab_def="0.1" str_req="0" superfaction_id="" timestamp="02/02/2017 15:20" zone1_brightness="0.88" zone1_hue="-0.288889" zone1_saturation="1.84" zone2_brightness="1" zone2_hue="0" zone2_saturation="1" zone3_brightness="1.8" zone3_hue="-0.25" zone3_saturation="1" /&gt;</t>
  </si>
  <si>
    <t xml:space="preserve">      &lt;!-- Yellow Hood (Cloth) --&gt; &lt;row armor_subtype_id="" armor_type_id="7" brightness="1.48" clothing2_id="66fc8f87-e454-468d-81ec-0751938f47e3" clothing_id="e9a026a9-14ee-438c-85bc-2c6e8d468d3c" color="8421504" color_hue="-0.166667" color_saturation="0.72" computer_name="MHOZ-DT" is_underwear="False" item_id="48399982-a538-e6c9-78c0-2cf1df976cad" max_status="40" noise="0.88" slash_def="0.1" smash_def="0.1" stab_def="0.1" str_req="0" superfaction_id="" timestamp="13/10/2017 16:07" zone1_brightness="1.25" zone1_hue="-0.188889" zone1_saturation="0.89" zone2_brightness="1" zone2_hue="0" zone2_saturation="1" zone3_brightness="1.48" zone3_hue="-0.166667" zone3_saturation="0.72" /&gt;</t>
  </si>
  <si>
    <t xml:space="preserve">      &lt;!-- Aketon Dark (Cloth) --&gt; &lt;row armor_subtype_id="" armor_type_id="7" brightness="0.25" clothing2_id="" clothing_id="4683d0e4-7191-7ba6-1b26-2efed7c4109b" color="8421504" color_hue="-0.155556" color_saturation="0.05" computer_name="MPODPROCKY-DT" is_underwear="False" item_id="455ce2bd-2e97-1dc1-9e14-90927f0b4b9d" max_status="35" noise="0.08" slash_def="0.42" smash_def="0.7" stab_def="0.231" str_req="0" superfaction_id="" timestamp="06/02/2017 10:54" zone1_brightness="1" zone1_hue="0" zone1_saturation="1" zone2_brightness="1" zone2_hue="0" zone2_saturation="1" zone3_brightness="1" zone3_hue="0" zone3_saturation="1" /&gt;</t>
  </si>
  <si>
    <t xml:space="preserve">      &lt;!-- Aketon Dyed (Cloth) --&gt; &lt;row armor_subtype_id="" armor_type_id="7" brightness="0.7" clothing2_id="" clothing_id="4683d0e4-7191-7ba6-1b26-2efed7c4109b" color="8421504" color_hue="-0.138889" color_saturation="0.5" computer_name="MHOZ-DT" is_underwear="False" item_id="4638d719-74df-29ba-2bea-99f46ff9e1a7" max_status="35" noise="0.672" slash_def="0.42" smash_def="0.7" stab_def="0.231" str_req="0" superfaction_id="" timestamp="19/05/2017 14:54" zone1_brightness="1" zone1_hue="0" zone1_saturation="1" zone2_brightness="1" zone2_hue="0" zone2_saturation="1" zone3_brightness="1" zone3_hue="0" zone3_saturation="1" /&gt;</t>
  </si>
  <si>
    <t xml:space="preserve">      &lt;!-- Aketon Short (Cloth) --&gt; &lt;row armor_subtype_id="" armor_type_id="7" brightness="1.31" clothing2_id="" clothing_id="4683d0e4-7191-7ba6-1b26-2efed7c4109b" color="8421504" color_hue="-0.155556" color_saturation="0.22" computer_name="MHOZ-DT" is_underwear="False" item_id="4e3144b5-cf35-2142-1493-a0a75820e781" max_status="35" noise="0.58" slash_def="0.42" smash_def="0.7" stab_def="0.231" str_req="0" superfaction_id="" timestamp="07/10/2016 09:55" zone1_brightness="1" zone1_hue="0" zone1_saturation="1" zone2_brightness="1" zone2_hue="0" zone2_saturation="1" zone3_brightness="1" zone3_hue="0" zone3_saturation="1" /&gt;</t>
  </si>
  <si>
    <t xml:space="preserve">      &lt;!-- Aketon Short (Cloth) --&gt; &lt;row armor_subtype_id="" armor_type_id="7" brightness="1.31" clothing2_id="" clothing_id="4b18ef17-3278-7005-806b-decc2589efb8" color="8421504" color_hue="-0.155556" color_saturation="0.22" computer_name="MHOZ-DT" is_underwear="False" item_id="4bc9a38b-a310-3ca7-cfa5-6eed1259ad86" max_status="35" noise="0.622" slash_def="0.42" smash_def="0.7" stab_def="0.231" str_req="0" superfaction_id="" timestamp="09/10/2016 11:13" zone1_brightness="1" zone1_hue="0" zone1_saturation="1" zone2_brightness="1" zone2_hue="0" zone2_saturation="1" zone3_brightness="1" zone3_hue="0" zone3_saturation="1" /&gt;</t>
  </si>
  <si>
    <t xml:space="preserve">      &lt;!-- Batwat/Padded Coif (Cloth) --&gt; &lt;row armor_subtype_id="" armor_type_id="7" brightness="1.93" clothing2_id="" clothing_id="400bc819-7eb7-68d6-7172-568d7e4510a2" color="8421504" color_hue="0" color_saturation="0.68" computer_name="MHOZ-DT" is_underwear="False" item_id="40dac35d-5df7-e4b3-ba7c-ca2c9c706f93" max_status="40" noise="0.72" slash_def="0.66" smash_def="1.1" stab_def="0.363" str_req="0" superfaction_id="" timestamp="11/11/2016 11:16" zone1_brightness="1" zone1_hue="0" zone1_saturation="1" zone2_brightness="1" zone2_hue="0" zone2_saturation="1" zone3_brightness="1" zone3_hue="0" zone3_saturation="1" /&gt;</t>
  </si>
  <si>
    <t xml:space="preserve">      &lt;!-- Bavarian Gambeson (Cloth) --&gt; &lt;row armor_subtype_id="" armor_type_id="7" brightness="1.31" clothing2_id="" clothing_id="40d7d852-5f54-4355-a35a-025ca54f32bf" color="8421504" color_hue="-0.155556" color_saturation="0.23" computer_name="MHOZ-DT" is_underwear="False" item_id="4e225489-88e6-cbbc-a13f-15c04e4a6a83" max_status="58" noise="0.53" slash_def="0.69" smash_def="1.15" stab_def="0.3795" str_req="0" superfaction_id="" timestamp="09/10/2016 17:23" zone1_brightness="1" zone1_hue="0" zone1_saturation="1" zone2_brightness="1" zone2_hue="0" zone2_saturation="1" zone3_brightness="1" zone3_hue="0" zone3_saturation="1" /&gt;</t>
  </si>
  <si>
    <t xml:space="preserve">      &lt;!-- Beggar's Dark Tunic (Cloth) --&gt; &lt;row armor_subtype_id="" armor_type_id="7" brightness="1" clothing2_id="" clothing_id="4be6a444-8296-5a67-b63e-ada6af3a1080" color="8421504" color_hue="0" color_saturation="1" computer_name="MPODPROCKY-DT" is_underwear="False" item_id="41ba5cc8-60ba-5e3e-8e80-39270a2acf83" max_status="50" noise="0.43" slash_def="0.1" smash_def="0.1" stab_def="0.1" str_req="0" superfaction_id="" timestamp="20/04/2017 11:19" zone1_brightness="1" zone1_hue="0" zone1_saturation="1" zone2_brightness="1" zone2_hue="0" zone2_saturation="1" zone3_brightness="0.41" zone3_hue="-0.016667" zone3_saturation="0.08" /&gt;</t>
  </si>
  <si>
    <t xml:space="preserve">      &lt;!-- Beggar's Tunic (Cloth) --&gt; &lt;row armor_subtype_id="" armor_type_id="7" brightness="1" clothing2_id="" clothing_id="4be6a444-8296-5a67-b63e-ada6af3a1080" color="8421504" color_hue="0" color_saturation="1" computer_name="JBARTONEK-DT" is_underwear="False" item_id="419c5f08-fcdb-ac66-9d5f-97eda0f49393" max_status="50" noise="0.43" slash_def="0.1" smash_def="0.1" stab_def="0.1" str_req="0" superfaction_id="" timestamp="16/10/2014 12:28" zone1_brightness="1" zone1_hue="0" zone1_saturation="1" zone2_brightness="1" zone2_hue="0" zone2_saturation="1" zone3_brightness="1.61" zone3_hue="-0.016667" zone3_saturation="0.5" /&gt;</t>
  </si>
  <si>
    <t xml:space="preserve">      &lt;!-- Beggar's Tunic (Cloth) --&gt; &lt;row armor_subtype_id="" armor_type_id="7" brightness="1" clothing2_id="" clothing_id="4be6a444-8296-5a67-b63e-ada6af3a1080" color="8421504" color_hue="0" color_saturation="1" computer_name="JBARTONEK-DT" is_underwear="False" item_id="470014a7-9032-6f6c-e448-b0f15bb03e81" max_status="50" noise="0.43" slash_def="0.1" smash_def="0.1" stab_def="0.1" str_req="0" superfaction_id="" timestamp="16/10/2014 12:14" zone1_brightness="1" zone1_hue="0" zone1_saturation="1" zone2_brightness="1" zone2_hue="0" zone2_saturation="1" zone3_brightness="1" zone3_hue="0" zone3_saturation="1" /&gt;</t>
  </si>
  <si>
    <t xml:space="preserve">      &lt;!-- Beige Scarf (Cloth) --&gt; &lt;row armor_subtype_id="" armor_type_id="7" brightness="1" clothing2_id="" clothing_id="42a330c3-e603-86cb-b64a-8441a2c21381" color="8421504" color_hue="0" color_saturation="1" computer_name="DJANKES-DT" is_underwear="False" item_id="4715c753-bafa-df3e-d3a6-c3fcd5d76f8c" max_status="30" noise="0.58" slash_def="0.1" smash_def="0.1" stab_def="0.1" str_req="0" superfaction_id="" timestamp="22/10/2015 12:57" zone1_brightness="1" zone1_hue="0" zone1_saturation="1" zone2_brightness="2" zone2_hue="1" zone2_saturation="0.45" zone3_brightness="1" zone3_hue="0" zone3_saturation="1" /&gt;</t>
  </si>
  <si>
    <t xml:space="preserve">      &lt;!-- Black Chaperon (Cloth) --&gt; &lt;row armor_subtype_id="" armor_type_id="7" brightness="0.2" clothing2_id="" clothing_id="4f648cf9-3b1c-e54f-45dd-c24d7e4778b5" color="8421504" color_hue="0" color_saturation="0.6" computer_name="JBARTONEK-DT" is_underwear="False" item_id="48f4d62f-f2d7-c064-be4b-450aeea1f39a" max_status="30" noise="0.43" slash_def="0.1" smash_def="0.1" stab_def="0.1" str_req="0" superfaction_id="" timestamp="21/09/2016 23:54" zone1_brightness="1" zone1_hue="0" zone1_saturation="1" zone2_brightness="1" zone2_hue="0" zone2_saturation="1" zone3_brightness="1" zone3_hue="0" zone3_saturation="1" /&gt;</t>
  </si>
  <si>
    <t xml:space="preserve">      &lt;!-- Black Fashionable Hose (Cloth) --&gt; &lt;row armor_subtype_id="" armor_type_id="7" brightness="0.3" clothing2_id="" clothing_id="8ebb579c-f801-4dac-830e-1bf309bb3ef8" color="8421504" color_hue="0" color_saturation="1" computer_name="JBARTONEK-DT" is_underwear="True" item_id="40280c67-9421-1fc8-0d54-ae5d47c978b9" max_status="50" noise="0.28" slash_def="0.1" smash_def="0.1" stab_def="0.1" str_req="0" superfaction_id="" timestamp="11/10/2017 11:54" zone1_brightness="1" zone1_hue="0" zone1_saturation="1" zone2_brightness="1" zone2_hue="0" zone2_saturation="1" zone3_brightness="1" zone3_hue="0" zone3_saturation="1" /&gt;</t>
  </si>
  <si>
    <t xml:space="preserve">      &lt;!-- Black Pourpoint (Cloth) --&gt; &lt;row armor_subtype_id="" armor_type_id="7" brightness="0.73" clothing2_id="" clothing_id="4f7141ce-75c8-3194-1036-6a63bcbd87b4" color="8421504" color_hue="0.016667" color_saturation="0.92" computer_name="JIRIBARTONEK-DT" is_underwear="False" item_id="4d49d1bd-5a73-3659-5209-5a38acd4c0b6" max_status="30" noise="0.672" slash_def="0.1" smash_def="0.1" stab_def="0.1" str_req="0" superfaction_id="" timestamp="31/01/2013 17:00" zone1_brightness="1.31" zone1_hue="-0.155556" zone1_saturation="1" zone2_brightness="1" zone2_hue="0" zone2_saturation="1" zone3_brightness="1" zone3_hue="0" zone3_saturation="1" /&gt;</t>
  </si>
  <si>
    <t xml:space="preserve">      &lt;!-- Black Pourpoint (Cloth) --&gt; &lt;row armor_subtype_id="" armor_type_id="7" brightness="0.89" clothing2_id="" clothing_id="45640810-462f-6889-b3c2-f0f220cf5bbc" color="10911057" color_hue="0.016667" color_saturation="1.3" computer_name="JIRIBARTONEK-DT" is_underwear="False" item_id="4119b64e-f072-0cf2-4b8c-13e5ee901994" max_status="30" noise="0.13" slash_def="0.1" smash_def="0.1" stab_def="0.1" str_req="0" superfaction_id="" timestamp="31/01/2013 16:45" zone1_brightness="1" zone1_hue="0" zone1_saturation="1" zone2_brightness="1" zone2_hue="0" zone2_saturation="1" zone3_brightness="1" zone3_hue="0" zone3_saturation="1" /&gt;</t>
  </si>
  <si>
    <t xml:space="preserve">      &lt;!-- Black Pourpoint (Cloth) --&gt; &lt;row armor_subtype_id="" armor_type_id="7" brightness="1.08" clothing2_id="" clothing_id="45640810-462f-6889-b3c2-f0f220cf5bbc" color="4411542" color_hue="0" color_saturation="0.98" computer_name="JIRIBARTONEK-DT" is_underwear="False" item_id="4faf7c4a-08a6-3a5e-e75c-3f06b16f939c" max_status="30" noise="0.38" slash_def="0.1" smash_def="0.1" stab_def="0.1" str_req="0" superfaction_id="" timestamp="01/02/2013 12:32" zone1_brightness="1" zone1_hue="0" zone1_saturation="1" zone2_brightness="1" zone2_hue="0" zone2_saturation="1" zone3_brightness="1" zone3_hue="0" zone3_saturation="1" /&gt;</t>
  </si>
  <si>
    <t xml:space="preserve">      &lt;!-- Black Scarf (Cloth) --&gt; &lt;row armor_subtype_id="" armor_type_id="7" brightness="1" clothing2_id="" clothing_id="42a330c3-e603-86cb-b64a-8441a2c21381" color="8421504" color_hue="0" color_saturation="1" computer_name="MPODPROCKY-DT" is_underwear="False" item_id="4c41350f-f3dc-8910-0e46-1f937e46d893" max_status="30" noise="0.18" slash_def="0.1" smash_def="0.1" stab_def="0.1" str_req="0" superfaction_id="" timestamp="09/02/2017 11:26" zone1_brightness="1" zone1_hue="0" zone1_saturation="1" zone2_brightness="0.27" zone2_hue="1" zone2_saturation="0.17" zone3_brightness="1" zone3_hue="0" zone3_saturation="1" /&gt;</t>
  </si>
  <si>
    <t xml:space="preserve">      &lt;!-- Blue Chaperon (Cloth) --&gt; &lt;row armor_subtype_id="" armor_type_id="7" brightness="0.47" clothing2_id="" clothing_id="4f648cf9-3b1c-e54f-45dd-c24d7e4778b5" color="8421504" color_hue="0.794444" color_saturation="0.66" computer_name="PHANUS-DT" is_underwear="False" item_id="4e760438-c3b5-7acd-6329-55e19c4e8896" max_status="30" noise="0.78" slash_def="0.1" smash_def="0.1" stab_def="0.1" str_req="0" superfaction_id="" timestamp="14/11/2013 14:58" zone1_brightness="1" zone1_hue="0" zone1_saturation="1" zone2_brightness="1" zone2_hue="0" zone2_saturation="1" zone3_brightness="1" zone3_hue="0" zone3_saturation="1" /&gt;</t>
  </si>
  <si>
    <t xml:space="preserve">      &lt;!-- Blue Fashionable Hose (Cloth) --&gt; &lt;row armor_subtype_id="" armor_type_id="7" brightness="0.61" clothing2_id="" clothing_id="4b7e258e-549c-fde9-563c-24e8564499a9" color="8421504" color_hue="0.877778" color_saturation="1.16" computer_name="JIRIBARTONEK-DT" is_underwear="False" item_id="41412ccb-2199-b9bf-9c79-21c9227b94a7" max_status="50" noise="0.28" slash_def="0.1" smash_def="0.1" stab_def="0.1" str_req="0" superfaction_id="" timestamp="01/02/2013 13:43" zone1_brightness="1" zone1_hue="0" zone1_saturation="1" zone2_brightness="1" zone2_hue="0" zone2_saturation="1" zone3_brightness="1" zone3_hue="0" zone3_saturation="1" /&gt;</t>
  </si>
  <si>
    <t xml:space="preserve">      &lt;!-- Blue Horse (Cloth) --&gt; &lt;row armor_subtype_id="" armor_type_id="7" brightness="1" clothing2_id="" clothing_id="4faa3316-7300-7e8c-64fb-1fb404e471a1" color="8421504" color_hue="0" color_saturation="1" computer_name="JBARTONEK-DT" is_underwear="False" item_id="4187ee7a-4331-8224-4853-0d071256b7ad" max_status="40" noise="0.23" slash_def="0.1" smash_def="0.1" stab_def="0.1" str_req="0" superfaction_id="" timestamp="15/09/2016 21:09" zone1_brightness="0.3" zone1_hue="0.888889" zone1_saturation="0.38" zone2_brightness="0.28" zone2_hue="0.888889" zone2_saturation="0.39" zone3_brightness="0.19" zone3_hue="1" zone3_saturation="0.31" /&gt;</t>
  </si>
  <si>
    <t xml:space="preserve">      &lt;!-- Blue Long-Sleeved Tunic (Cloth) --&gt; &lt;row armor_subtype_id="" armor_type_id="7" brightness="0.58" clothing2_id="" clothing_id="22f0bd4b-b24c-4b39-af78-bcbf7e0c6657" color="8421504" color_hue="0.805556" color_saturation="0.61" computer_name="PFERSTOVA-DT" is_underwear="False" item_id="41e3f765-4595-8384-6f46-f7ad2a89a6b2" max_status="20" noise="0.572" slash_def="0.1" smash_def="0.1" stab_def="0.1" str_req="0" superfaction_id="" timestamp="15/08/2017 14:28" zone1_brightness="0.58" zone1_hue="0.811111" zone1_saturation="0.61" zone2_brightness="0.58" zone2_hue="0.811111" zone2_saturation="0.61" zone3_brightness="0.58" zone3_hue="0.811111" zone3_saturation="0.61" /&gt;</t>
  </si>
  <si>
    <t xml:space="preserve">      &lt;!-- Blue Pourpoint (Cloth) --&gt; &lt;row armor_subtype_id="" armor_type_id="7" brightness="2" clothing2_id="" clothing_id="e5a56e72-44ad-47d7-92e3-f9f9d11c9d8c" color="14655562" color_hue="0" color_saturation="0.94" computer_name="JIRIBARTONEK-DT" is_underwear="False" item_id="40b49226-beb6-64df-e1c5-c34f627379be" max_status="50" noise="0.38" slash_def="0.1" smash_def="0.1" stab_def="0.1" str_req="0" superfaction_id="" timestamp="09/01/2014 16:18" zone1_brightness="1" zone1_hue="0" zone1_saturation="1" zone2_brightness="1" zone2_hue="0" zone2_saturation="1" zone3_brightness="1" zone3_hue="0" zone3_saturation="1" /&gt;</t>
  </si>
  <si>
    <t xml:space="preserve">      &lt;!-- Blue Scarf (Cloth) --&gt; &lt;row armor_subtype_id="" armor_type_id="7" brightness="0.42" clothing2_id="" clothing_id="42a330c3-e603-86cb-b64a-8441a2c21381" color="8421504" color_hue="0" color_saturation="0.77" computer_name="DJANKES-DT" is_underwear="False" item_id="48d624ae-0149-0854-2c41-82dba1f99088" max_status="30" noise="0.68" slash_def="0.1" smash_def="0.1" stab_def="0.1" str_req="0" superfaction_id="" timestamp="25/05/2015 13:50" zone1_brightness="1" zone1_hue="0" zone1_saturation="1" zone2_brightness="0.61" zone2_hue="0" zone2_saturation="0.69" zone3_brightness="1" zone3_hue="0" zone3_saturation="1" /&gt;</t>
  </si>
  <si>
    <t xml:space="preserve">      &lt;!-- Blue Scarf (Cloth) --&gt; &lt;row armor_subtype_id="" armor_type_id="7" brightness="1" clothing2_id="42a330c3-e603-86cb-b64a-8441a2c21381" clothing_id="402d8b0a-2189-fcb0-5983-14b056895595" color="8421504" color_hue="0" color_saturation="1" computer_name="DJANKES-DT" is_underwear="False" item_id="469b7b94-1191-fc54-f679-318a734b43be" max_status="30" noise="0.73" slash_def="0.1" smash_def="0.1" stab_def="0.1" str_req="0" superfaction_id="" timestamp="25/05/2015 13:49" zone1_brightness="1" zone1_hue="0" zone1_saturation="1" zone2_brightness="0.8" zone2_hue="0" zone2_saturation="0.66" zone3_brightness="1" zone3_hue="0" zone3_saturation="1" /&gt;</t>
  </si>
  <si>
    <t xml:space="preserve">      &lt;!-- Blue Tunic (Cloth) --&gt; &lt;row armor_subtype_id="" armor_type_id="7" brightness="0.14" clothing2_id="" clothing_id="0af139bb-c8c6-4f2d-9adb-74e602d643cf" color="8421504" color_hue="0.938889" color_saturation="1.8" computer_name="DJANKES-DT" is_underwear="False" item_id="45ee23f0-9bbf-c895-f490-906644ac08b3" max_status="30" noise="0.372" slash_def="0.1" smash_def="0.1" stab_def="0.1" str_req="0" superfaction_id="" timestamp="25/05/2015 11:14" zone1_brightness="1" zone1_hue="0" zone1_saturation="1" zone2_brightness="1" zone2_hue="0" zone2_saturation="1" zone3_brightness="0.47" zone3_hue="0.888889" zone3_saturation="1.48" /&gt;</t>
  </si>
  <si>
    <t xml:space="preserve">      &lt;!-- Blue Tunic (Cloth) --&gt; &lt;row armor_subtype_id="" armor_type_id="7" brightness="1" clothing2_id="" clothing_id="4207e84d-f873-b7e5-710b-e25149dcc8b1" color="8421504" color_hue="0" color_saturation="1" computer_name="MPODPROCKY-DT" is_underwear="False" item_id="4cdc5248-ce5b-7f52-529a-d7e390bb5dac" max_status="30" noise="0.372" slash_def="0.1" smash_def="0.1" stab_def="0.1" str_req="0" superfaction_id="" timestamp="05/04/2017 15:17" zone1_brightness="1" zone1_hue="0" zone1_saturation="1" zone2_brightness="1" zone2_hue="0" zone2_saturation="1" zone3_brightness="1" zone3_hue="0" zone3_saturation="1" /&gt;</t>
  </si>
  <si>
    <t xml:space="preserve">      &lt;!-- Blue and Green Hose (Cloth) --&gt; &lt;row armor_subtype_id="" armor_type_id="7" brightness="0.47" clothing2_id="" clothing_id="4faa3316-7300-7e8c-64fb-1fb404e471a1" color="8421504" color_hue="0" color_saturation="1" computer_name="MPODPROCKY-DT" is_underwear="False" item_id="441b0b1a-719b-cacc-4a6c-f2668cb96a92" max_status="40" noise="0.33" slash_def="0.1" smash_def="0.1" stab_def="0.1" str_req="0" superfaction_id="" timestamp="08/02/2017 10:19" zone1_brightness="1.95" zone1_hue="-0.477778" zone1_saturation="0.28" zone2_brightness="0.55" zone2_hue="-0.405556" zone2_saturation="0.27" zone3_brightness="0.19" zone3_hue="-0.983333" zone3_saturation="0.27" /&gt;</t>
  </si>
  <si>
    <t xml:space="preserve">      &lt;!-- Braies (Cloth) --&gt; &lt;row armor_subtype_id="" armor_type_id="7" brightness="0.3" clothing2_id="" clothing_id="edfc473c-754d-461e-95eb-dd548e21c001" color="8421504" color_hue="0" color_saturation="1" computer_name="JBARTONEK-DT" is_underwear="True" item_id="49d8e1c5-1c6a-a388-173d-a207d94c78a1" max_status="50" noise="0.38" slash_def="0.1" smash_def="0.1" stab_def="0.1" str_req="0" superfaction_id="" timestamp="11/10/2017 11:53" zone1_brightness="1" zone1_hue="0" zone1_saturation="1" zone2_brightness="1" zone2_hue="0" zone2_saturation="1" zone3_brightness="1" zone3_hue="0" zone3_saturation="1" /&gt;</t>
  </si>
  <si>
    <t xml:space="preserve">      &lt;!-- Brown Felt Hat (Cloth) --&gt; &lt;row armor_subtype_id="" armor_type_id="7" brightness="0.23" clothing2_id="" clothing_id="6eb6a828-e707-492f-a379-abdd84187be1" color="8421504" color_hue="0" color_saturation="1" computer_name="JIRIBARTONEK-DT" is_underwear="False" item_id="00000000-0000-0000-0000-000000000025" max_status="40" noise="0.58" slash_def="0.1" smash_def="0.1" stab_def="0.1" str_req="0" superfaction_id="" timestamp="11/01/2014 12:19" zone1_brightness="1" zone1_hue="0" zone1_saturation="1" zone2_brightness="1" zone2_hue="0" zone2_saturation="1" zone3_brightness="1" zone3_hue="0" zone3_saturation="1" /&gt;</t>
  </si>
  <si>
    <t xml:space="preserve">      &lt;!-- Brown Felt Hat (Cloth) --&gt; &lt;row armor_subtype_id="" armor_type_id="7" brightness="0.31" clothing2_id="" clothing_id="4f03d6f5-0b60-a915-93c6-bee85102b8af" color="8421504" color_hue="-0.033333" color_saturation="0.34" computer_name="JBARTONEK-DT" is_underwear="False" item_id="c80e67a7-8dbd-4662-ae63-26a92b6ae28b" max_status="45" noise="0.193" slash_def="0.2" smash_def="0.2" stab_def="0.1" str_req="0" superfaction_id="" timestamp="02/06/2015 16:52" zone1_brightness="1" zone1_hue="0" zone1_saturation="1" zone2_brightness="1" zone2_hue="0" zone2_saturation="1" zone3_brightness="1" zone3_hue="0" zone3_saturation="1" /&gt;</t>
  </si>
  <si>
    <t xml:space="preserve">      &lt;!-- Brown Hose (Cloth) --&gt; &lt;row armor_subtype_id="" armor_type_id="7" brightness="1" clothing2_id="" clothing_id="4faa3316-7300-7e8c-64fb-1fb404e471a1" color="8421504" color_hue="0" color_saturation="1" computer_name="JBARTONEK-DT" is_underwear="False" item_id="4493f515-b6d8-ebc4-8bd3-469c524b339f" max_status="40" noise="0.28" slash_def="0.1" smash_def="0.1" stab_def="0.1" str_req="0" superfaction_id="" timestamp="18/12/2014 16:49" zone1_brightness="1" zone1_hue="0" zone1_saturation="1" zone2_brightness="0.14" zone2_hue="-0.077778" zone2_saturation="0.5" zone3_brightness="0.14" zone3_hue="-0.077778" zone3_saturation="0.5" /&gt;</t>
  </si>
  <si>
    <t xml:space="preserve">      &lt;!-- Brown Tunic (Cloth) --&gt; &lt;row armor_subtype_id="" armor_type_id="7" brightness="0.16" clothing2_id="" clothing_id="0af139bb-c8c6-4f2d-9adb-74e602d643cf" color="8421504" color_hue="0.044444" color_saturation="2" computer_name="JBARTONEK-DT" is_underwear="False" item_id="4a7dd6db-46c4-2cf0-9701-df09daf459ab" max_status="30" noise="0.422" slash_def="0.1" smash_def="0.1" stab_def="0.1" str_req="0" superfaction_id="" timestamp="02/02/2016 15:07" zone1_brightness="1" zone1_hue="0" zone1_saturation="1" zone2_brightness="1" zone2_hue="0" zone2_saturation="1" zone3_brightness="0.47" zone3_hue="-0.311111" zone3_saturation="1.48" /&gt;</t>
  </si>
  <si>
    <t xml:space="preserve">      &lt;!-- Burgundy/Aachen Dyed Gambeson (Cloth) --&gt; &lt;row armor_subtype_id="" armor_type_id="7" brightness="0.13" clothing2_id="" clothing_id="4106074f-5fec-3c8b-56a9-cea59123aa83" color="8421504" color_hue="-0.061111" color_saturation="1.7" computer_name="MHOZ-DT" is_underwear="False" item_id="402d9c88-ef9a-8eef-7475-107459ea1794" max_status="53" noise="0.63" slash_def="0.63" smash_def="1.05" stab_def="0.3465" str_req="0" superfaction_id="" timestamp="18/05/2017 16:20" zone1_brightness="1" zone1_hue="0" zone1_saturation="1" zone2_brightness="1" zone2_hue="0" zone2_saturation="1" zone3_brightness="1" zone3_hue="0" zone3_saturation="1" /&gt;</t>
  </si>
  <si>
    <t xml:space="preserve">      &lt;!-- Burgundy/Aachen Gambeson (Cloth) --&gt; &lt;row armor_subtype_id="" armor_type_id="7" brightness="0.97" clothing2_id="" clothing_id="4106074f-5fec-3c8b-56a9-cea59123aa83" color="8421504" color_hue="-0.122222" color_saturation="0.36" computer_name="MHOZ-DT" is_underwear="False" item_id="4f1da9ed-8bbb-af3d-18a5-98803ad18082" max_status="50" noise="0.53" slash_def="0.6" smash_def="1" stab_def="0.33" str_req="0" superfaction_id="" timestamp="28/07/2017 09:39" zone1_brightness="1" zone1_hue="0" zone1_saturation="1" zone2_brightness="1" zone2_hue="0" zone2_saturation="1" zone3_brightness="1" zone3_hue="0" zone3_saturation="1" /&gt;</t>
  </si>
  <si>
    <t xml:space="preserve">      &lt;!-- Burgundy/Aachen Short Gambeson (Cloth) --&gt; &lt;row armor_subtype_id="" armor_type_id="7" brightness="1.34" clothing2_id="" clothing_id="49f52092-0251-4fd8-28ec-ff00ef5a0eac" color="8421504" color_hue="-0.155556" color_saturation="0.22" computer_name="MHOZ-DT" is_underwear="False" item_id="46898847-2ffc-dcda-890e-8027524c2f91" max_status="50" noise="0.53" slash_def="0.6" smash_def="1" stab_def="0.33" str_req="0" superfaction_id="" timestamp="10/10/2016 11:39" zone1_brightness="1" zone1_hue="0" zone1_saturation="1" zone2_brightness="1" zone2_hue="0" zone2_saturation="1" zone3_brightness="1" zone3_hue="0" zone3_saturation="1" /&gt;</t>
  </si>
  <si>
    <t xml:space="preserve">      &lt;!-- Burial Cloth/Shroud (Cloth) --&gt; &lt;row armor_subtype_id="" armor_type_id="7" brightness="1" clothing2_id="" clothing_id="46bc6247-5cee-a7dd-5f58-41edb384a6a5" color="8421504" color_hue="0" color_saturation="1" computer_name="ICEREVKO-DT" is_underwear="False" item_id="4c9e14f0-23d0-2a72-247f-4c4bb1aa34ba" max_status="20" noise="0.88" slash_def="0.1" smash_def="0.1" stab_def="0.1" str_req="0" superfaction_id="15" timestamp="22/06/2017 15:02" zone1_brightness="1" zone1_hue="0" zone1_saturation="1" zone2_brightness="1" zone2_hue="0" zone2_saturation="1" zone3_brightness="1" zone3_hue="0" zone3_saturation="1" /&gt;</t>
  </si>
  <si>
    <t xml:space="preserve">      &lt;!-- Coif (Cloth) --&gt; &lt;row armor_subtype_id="" armor_type_id="7" brightness="0.22" clothing2_id="" clothing_id="c9d04673-fe9e-464d-9100-faddf7094735" color="8421504" color_hue="0" color_saturation="1.78" computer_name="JBARTONEK-DT" is_underwear="False" item_id="4403dcbc-2050-0622-6232-b905c452bbb1" max_status="40" noise="0.53" slash_def="0.1" smash_def="0.1" stab_def="0.1" str_req="0" superfaction_id="" timestamp="02/02/2016 14:22" zone1_brightness="1" zone1_hue="0" zone1_saturation="1" zone2_brightness="1" zone2_hue="0" zone2_saturation="1" zone3_brightness="1" zone3_hue="0" zone3_saturation="1" /&gt;</t>
  </si>
  <si>
    <t xml:space="preserve">      &lt;!-- Coif (Cloth) --&gt; &lt;row armor_subtype_id="" armor_type_id="7" brightness="0.23" clothing2_id="" clothing_id="43466b9b-fa23-419c-7a30-e485573ddc83" color="8421504" color_hue="0" color_saturation="1.78" computer_name="JBARTONEK-DT" is_underwear="False" item_id="4eaca32f-da3e-c71a-0934-061fcda24088" max_status="40" noise="0.53" slash_def="0.1" smash_def="0.1" stab_def="0.1" str_req="0" superfaction_id="" timestamp="01/03/2016 17:40" zone1_brightness="1" zone1_hue="0" zone1_saturation="1" zone2_brightness="1" zone2_hue="0" zone2_saturation="1" zone3_brightness="1" zone3_hue="0" zone3_saturation="1" /&gt;</t>
  </si>
  <si>
    <t xml:space="preserve">      &lt;!-- Coif (Cloth) --&gt; &lt;row armor_subtype_id="" armor_type_id="7" brightness="0.23" clothing2_id="" clothing_id="c9d04673-fe9e-464d-9100-faddf7094735" color="8421504" color_hue="0" color_saturation="1.78" computer_name="JSMEJKAL-DT" is_underwear="False" item_id="00000000-0000-0000-0000-000000000024" max_status="40" noise="0.53" slash_def="0.1" smash_def="0.1" stab_def="0.1" str_req="0" superfaction_id="" timestamp="02/06/2017 12:54" zone1_brightness="1" zone1_hue="0" zone1_saturation="1" zone2_brightness="1" zone2_hue="0" zone2_saturation="1" zone3_brightness="1" zone3_hue="0" zone3_saturation="1" /&gt;</t>
  </si>
  <si>
    <t xml:space="preserve">      &lt;!-- Common Gambeson (Cloth) --&gt; &lt;row armor_subtype_id="" armor_type_id="7" brightness="1.31" clothing2_id="" clothing_id="4e275d86-66fd-7946-de65-c098aa5a7baa" color="8421504" color_hue="-0.155556" color_saturation="0.22" computer_name="MHOZ-DT" is_underwear="False" item_id="45683673-edcb-4446-a995-3e76c0f11bae" max_status="23" noise="0.622" slash_def="0.27" smash_def="0.45" stab_def="0.1485" str_req="0" superfaction_id="" timestamp="07/10/2016 09:28" zone1_brightness="1" zone1_hue="0" zone1_saturation="1" zone2_brightness="1" zone2_hue="0" zone2_saturation="1" zone3_brightness="1" zone3_hue="0" zone3_saturation="1" /&gt;</t>
  </si>
  <si>
    <t xml:space="preserve">      &lt;!-- Cuman Cap (Cloth) --&gt; &lt;row armor_subtype_id="" armor_type_id="7" brightness="1" clothing2_id="" clothing_id="4e8b9d4f-8361-17ff-65dc-572ff414c692" color="8421504" color_hue="0" color_saturation="1" computer_name="JIRIBARTONEK-DT" is_underwear="False" item_id="4ef61ee8-aaff-7b19-9b2f-3310e7ee72be" max_status="40" noise="0.58" slash_def="0.1" smash_def="0.1" stab_def="0.1" str_req="0" superfaction_id="" timestamp="11/01/2014 14:04" zone1_brightness="1" zone1_hue="0" zone1_saturation="1" zone2_brightness="1" zone2_hue="0" zone2_saturation="1" zone3_brightness="1" zone3_hue="0" zone3_saturation="1" /&gt;</t>
  </si>
  <si>
    <t xml:space="preserve">      &lt;!-- Cuman Cotte (Cloth) --&gt; &lt;row armor_subtype_id="" armor_type_id="7" brightness="1" clothing2_id="" clothing_id="4f9cb3c4-075e-87b3-8f02-96f3c2a10d81" color="8421504" color_hue="0" color_saturation="1" computer_name="JIRIBARTONEK-DT" is_underwear="False" item_id="44c87fc7-cbb4-0f2c-de4c-f2ac16781b98" max_status="20" noise="0.48" slash_def="0.1" smash_def="0.1" stab_def="0.1" str_req="0" superfaction_id="" timestamp="30/08/2013 13:49" zone1_brightness="1" zone1_hue="0" zone1_saturation="1" zone2_brightness="1" zone2_hue="0" zone2_saturation="1" zone3_brightness="1" zone3_hue="0" zone3_saturation="1" /&gt;</t>
  </si>
  <si>
    <t xml:space="preserve">      &lt;!-- Cuman Riding Breeches (Cloth) --&gt; &lt;row armor_subtype_id="" armor_type_id="7" brightness="1" clothing2_id="" clothing_id="423d40a5-9176-0231-1af9-758821901c87" color="8421504" color_hue="0" color_saturation="1" computer_name="MIKIPODPROC-DT" is_underwear="False" item_id="4249522f-a1db-7d3e-020f-237390c80ba2" max_status="40" noise="0.433" slash_def="0.1" smash_def="0.1" stab_def="0.1" str_req="0" superfaction_id="1" timestamp="25/03/2014 13:48" zone1_brightness="0.7" zone1_hue="0" zone1_saturation="1" zone2_brightness="0.7" zone2_hue="0" zone2_saturation="1" zone3_brightness="0.69" zone3_hue="0" zone3_saturation="1" /&gt;</t>
  </si>
  <si>
    <t xml:space="preserve">      &lt;!-- Dagged Cotehardie (Cloth) --&gt; &lt;row armor_subtype_id="" armor_type_id="7" brightness="1" clothing2_id="" clothing_id="42bb37cb-d816-ca56-b476-4670dd7b63b6" color="8421504" color_hue="0" color_saturation="1" computer_name="DJANKES-DT" is_underwear="False" item_id="453ea77f-9f5a-dfb5-1934-f18e44ab08a0" max_status="30" noise="0.672" slash_def="0.1" smash_def="0.1" stab_def="0.1" str_req="0" superfaction_id="" timestamp="22/09/2015 10:56" zone1_brightness="1" zone1_hue="0" zone1_saturation="1" zone2_brightness="1" zone2_hue="0" zone2_saturation="1" zone3_brightness="1" zone3_hue="0" zone3_saturation="1" /&gt;</t>
  </si>
  <si>
    <t xml:space="preserve">      &lt;!-- Dagged Cotehardie (Cloth) --&gt; &lt;row armor_subtype_id="" armor_type_id="7" brightness="1" clothing2_id="" clothing_id="42bb37cb-d816-ca56-b476-4670dd7b63b6" color="8421504" color_hue="0" color_saturation="1" computer_name="MHOZ-DT" is_underwear="False" item_id="4c002997-1eb6-e1fd-ef1d-56bbc23b3b92" max_status="30" noise="0.672" slash_def="0.1" smash_def="0.1" stab_def="0.1" str_req="0" superfaction_id="" timestamp="26/10/2016 16:11" zone1_brightness="1" zone1_hue="0" zone1_saturation="1" zone2_brightness="1" zone2_hue="0" zone2_saturation="1" zone3_brightness="2" zone3_hue="0" zone3_saturation="1" /&gt;</t>
  </si>
  <si>
    <t xml:space="preserve">      &lt;!-- Dagged Cotehardie (Cloth) --&gt; &lt;row armor_subtype_id="" armor_type_id="7" brightness="1.15" clothing2_id="" clothing_id="42bb37cb-d816-ca56-b476-4670dd7b63b6" color="8421504" color_hue="0.033333" color_saturation="1.09" computer_name="JBARTONEK-DT" is_underwear="False" item_id="464ec169-a1a7-851c-c7d6-b2654dc78c92" max_status="30" noise="0.672" slash_def="0.1" smash_def="0.1" stab_def="0.1" str_req="0" superfaction_id="" timestamp="21/09/2016 23:38" zone1_brightness="1" zone1_hue="0" zone1_saturation="1" zone2_brightness="1" zone2_hue="0" zone2_saturation="1" zone3_brightness="0.28" zone3_hue="-0.361111" zone3_saturation="0.64" /&gt;</t>
  </si>
  <si>
    <t xml:space="preserve">      &lt;!-- Dark Padded Coif (Cloth) --&gt; &lt;row armor_subtype_id="" armor_type_id="7" brightness="1.75" clothing2_id="" clothing_id="400bc819-7eb7-68d6-7172-568d7e4510a2" color="8421504" color_hue="0" color_saturation="0.68" computer_name="MPODPROCKY-DT" is_underwear="False" item_id="4dcb6884-0be0-ca1b-32e6-e20ccbc58c8f" max_status="40" noise="0.62" slash_def="0.66" smash_def="1.1" stab_def="0.363" str_req="0" superfaction_id="" timestamp="06/02/2017 11:40" zone1_brightness="1" zone1_hue="0" zone1_saturation="1" zone2_brightness="1" zone2_hue="0" zone2_saturation="1" zone3_brightness="0.09" zone3_hue="0" zone3_saturation="1" /&gt;</t>
  </si>
  <si>
    <t xml:space="preserve">      &lt;!-- Dark Pourpoint (Cloth) --&gt; &lt;row armor_subtype_id="" armor_type_id="7" brightness="1" clothing2_id="" clothing_id="e5a56e72-44ad-47d7-92e3-f9f9d11c9d8c" color="8421504" color_hue="0" color_saturation="1" computer_name="JIRIBARTONEK-DT" is_underwear="False" item_id="4f1eeff7-c946-b7c2-6a04-a700844487b1" max_status="50" noise="0.372" slash_def="0.1" smash_def="0.1" stab_def="0.1" str_req="0" superfaction_id="" timestamp="01/02/2013 12:32" zone1_brightness="1" zone1_hue="0" zone1_saturation="1" zone2_brightness="1" zone2_hue="0" zone2_saturation="1" zone3_brightness="1" zone3_hue="0" zone3_saturation="1" /&gt;</t>
  </si>
  <si>
    <t xml:space="preserve">      &lt;!-- Dark Quilted Vest (Cloth) --&gt; &lt;row armor_subtype_id="" armor_type_id="7" brightness="0.09" clothing2_id="" clothing_id="47b8a966-5c46-c405-1aaa-e1dd74517c89" color="8421504" color_hue="-0.155556" color_saturation="0.23" computer_name="MHOZ-DT" is_underwear="False" item_id="41afa317-7311-5ecb-8a91-94189c2dc2a9" max_status="20" noise="0.272" slash_def="0.24" smash_def="0.4" stab_def="0.132" str_req="0" superfaction_id="" timestamp="11/10/2016 10:01" zone1_brightness="0.09" zone1_hue="-0.155556" zone1_saturation="0.23" zone2_brightness="0.09" zone2_hue="-0.155556" zone2_saturation="0.23" zone3_brightness="0.09" zone3_hue="-0.155556" zone3_saturation="0.23" /&gt;</t>
  </si>
  <si>
    <t xml:space="preserve">      &lt;!-- Dark Saxon Gambeson (Cloth) --&gt; &lt;row armor_subtype_id="" armor_type_id="7" brightness="0.08" clothing2_id="" clothing_id="45414d26-69a4-065c-c924-3508a67ee6b7" color="8421504" color_hue="1" color_saturation="0.09" computer_name="MHOZ-DT" is_underwear="False" item_id="49232ade-9c7b-55de-aaf2-418b246b9a81" max_status="55" noise="0.572" slash_def="0.66" smash_def="1.1" stab_def="0.363" str_req="0" superfaction_id="" timestamp="19/12/2017 14:56" zone1_brightness="0.11" zone1_hue="0" zone1_saturation="1" zone2_brightness="0.11" zone2_hue="0" zone2_saturation="1" zone3_brightness="0.16" zone3_hue="0" zone3_saturation="0.21" /&gt;</t>
  </si>
  <si>
    <t xml:space="preserve">      &lt;!-- Dark Saxon Gambeson (Cloth) --&gt; &lt;row armor_subtype_id="" armor_type_id="7" brightness="0.08" clothing2_id="" clothing_id="45414d26-69a4-065c-c924-3508a67ee6b7" color="8421504" color_hue="1" color_saturation="0.09" computer_name="MPODPROCKY-DT" is_underwear="False" item_id="4517b07b-ca19-07bf-6011-e2cec8868185" max_status="55" noise="0" slash_def="0.66" smash_def="1.1" stab_def="0.363" str_req="0" superfaction_id="" timestamp="02/02/2017 16:32" zone1_brightness="0.11" zone1_hue="0" zone1_saturation="1" zone2_brightness="0.11" zone2_hue="0" zone2_saturation="1" zone3_brightness="0.16" zone3_hue="0" zone3_saturation="0.21" /&gt;</t>
  </si>
  <si>
    <t xml:space="preserve">      &lt;!-- Dark Silesian Gambeson (Cloth) --&gt; &lt;row armor_subtype_id="" armor_type_id="7" brightness="0.42" clothing2_id="" clothing_id="476ece01-65da-fcf5-0fed-b28d206d2c8a" color="8421504" color_hue="-0.155556" color_saturation="0.08" computer_name="PFERSTOVA-DT" is_underwear="False" item_id="4deb11fd-f319-17b9-8d46-27f7f3d7a7a3" max_status="43" noise="0.03" slash_def="0.51" smash_def="0.85" stab_def="0.2805" str_req="0" superfaction_id="" timestamp="18/08/2017 09:34" zone1_brightness="0.42" zone1_hue="-0.155556" zone1_saturation="0.08" zone2_brightness="1.31" zone2_hue="-0.155556" zone2_saturation="0.09" zone3_brightness="1.31" zone3_hue="-0.155556" zone3_saturation="0.13" /&gt;</t>
  </si>
  <si>
    <t xml:space="preserve">      &lt;!-- Decorated Arming Doublet (Cloth) --&gt; &lt;row armor_subtype_id="" armor_type_id="7" brightness="0.16" clothing2_id="" clothing_id="48263ebe-998f-ba28-a612-2ddc0fdb90bd" color="8421504" color_hue="1" color_saturation="0.67" computer_name="MHOZ-DT" is_underwear="False" item_id="475a8c7a-1162-6641-efe5-b8a401e72c8f" max_status="60" noise="0.73" slash_def="0.72" smash_def="1.2" stab_def="0.396" str_req="0" superfaction_id="" timestamp="30/06/2017 13:32" zone1_brightness="1" zone1_hue="0" zone1_saturation="1" zone2_brightness="1" zone2_hue="0" zone2_saturation="1" zone3_brightness="1" zone3_hue="0" zone3_saturation="1" /&gt;</t>
  </si>
  <si>
    <t xml:space="preserve">      &lt;!-- Decorated Arming Doublet (Cloth) --&gt; &lt;row armor_subtype_id="" armor_type_id="7" brightness="0.31" clothing2_id="" clothing_id="48263ebe-998f-ba28-a612-2ddc0fdb90bd" color="8421504" color_hue="-0.016667" color_saturation="0.81" computer_name="MHOZ-DT" is_underwear="False" item_id="4088843b-6f0b-7016-1e16-e2455e33dcb6" max_status="60" noise="0.772" slash_def="0.72" smash_def="1.2" stab_def="0.396" str_req="0" superfaction_id="" timestamp="30/06/2017 13:35" zone1_brightness="1" zone1_hue="0" zone1_saturation="1" zone2_brightness="1" zone2_hue="0" zone2_saturation="1" zone3_brightness="1" zone3_hue="0" zone3_saturation="1" /&gt;</t>
  </si>
  <si>
    <t xml:space="preserve">      &lt;!-- Decorated Arming Doublet (Cloth) --&gt; &lt;row armor_subtype_id="" armor_type_id="7" brightness="0.33" clothing2_id="" clothing_id="48263ebe-998f-ba28-a612-2ddc0fdb90bd" color="8421504" color_hue="-0.055556" color_saturation="0.81" computer_name="MHOZ-DT" is_underwear="False" item_id="44eaf818-5cb6-3868-b3c4-f51d821773a0" max_status="60" noise="0.772" slash_def="0.72" smash_def="1.2" stab_def="0.396" str_req="0" superfaction_id="" timestamp="30/06/2017 13:32" zone1_brightness="1" zone1_hue="0" zone1_saturation="1" zone2_brightness="1" zone2_hue="0" zone2_saturation="1" zone3_brightness="1" zone3_hue="0" zone3_saturation="1" /&gt;</t>
  </si>
  <si>
    <t xml:space="preserve">      &lt;!-- Decorated Arming Doublet (Cloth) --&gt; &lt;row armor_subtype_id="" armor_type_id="7" brightness="0.55" clothing2_id="" clothing_id="48263ebe-998f-ba28-a612-2ddc0fdb90bd" color="8421504" color_hue="-0.111111" color_saturation="0.81" computer_name="MHOZ-DT" is_underwear="False" item_id="4f56d88a-c1d6-6213-36c8-b44bb552b782" max_status="60" noise="0.772" slash_def="0.72" smash_def="1.2" stab_def="0.396" str_req="0" superfaction_id="" timestamp="10/11/2016 16:27" zone1_brightness="1" zone1_hue="0" zone1_saturation="1" zone2_brightness="1" zone2_hue="0" zone2_saturation="1" zone3_brightness="1" zone3_hue="0" zone3_saturation="1" /&gt;</t>
  </si>
  <si>
    <t xml:space="preserve">      &lt;!-- Decorated Arming Doublet (Cloth) --&gt; &lt;row armor_subtype_id="" armor_type_id="7" brightness="0.66" clothing2_id="" clothing_id="48263ebe-998f-ba28-a612-2ddc0fdb90bd" color="8421504" color_hue="-0.166667" color_saturation="0.45" computer_name="MHOZ-DT" is_underwear="False" item_id="401179d4-8a48-cc9a-ceac-eeaf7eb7b099" max_status="60" noise="0.872" slash_def="0.72" smash_def="1.2" stab_def="0.396" str_req="0" superfaction_id="" timestamp="30/06/2017 13:34" zone1_brightness="1" zone1_hue="0" zone1_saturation="1" zone2_brightness="1" zone2_hue="0" zone2_saturation="1" zone3_brightness="1" zone3_hue="0" zone3_saturation="1" /&gt;</t>
  </si>
  <si>
    <t xml:space="preserve">      &lt;!-- Decorated Arming Doublet (Cloth) --&gt; &lt;row armor_subtype_id="" armor_type_id="7" brightness="0.91" clothing2_id="" clothing_id="48263ebe-998f-ba28-a612-2ddc0fdb90bd" color="8421504" color_hue="-0.172222" color_saturation="0.45" computer_name="MPODPROCKY-DT" is_underwear="False" item_id="4e392593-3a86-318b-65bc-05907a52fe8a" max_status="60" noise="0.822" slash_def="0.72" smash_def="1.2" stab_def="0.396" str_req="0" superfaction_id="" timestamp="16/02/2017 15:15" zone1_brightness="1" zone1_hue="0" zone1_saturation="1" zone2_brightness="1" zone2_hue="0" zone2_saturation="1" zone3_brightness="1" zone3_hue="0" zone3_saturation="1" /&gt;</t>
  </si>
  <si>
    <t xml:space="preserve">      &lt;!-- Decorated Black Hose (Cloth) --&gt; &lt;row armor_subtype_id="" armor_type_id="7" brightness="0" clothing2_id="" clothing_id="fe896336-bec9-405c-9954-902fca76513e" color="8421504" color_hue="0" color_saturation="1" computer_name="MPODPROCKY-DT" is_underwear="False" item_id="486fb98b-9cbe-79dd-314a-ac379dfc96b3" max_status="40" noise="0.08" slash_def="0.1" smash_def="0.1" stab_def="0.1" str_req="0" superfaction_id="" timestamp="16/02/2017 08:40" zone1_brightness="0.69" zone1_hue="-0.155556" zone1_saturation="0.14" zone2_brightness="0.38" zone2_hue="-0.116667" zone2_saturation="0.16" zone3_brightness="0" zone3_hue="0" zone3_saturation="0.14" /&gt;</t>
  </si>
  <si>
    <t xml:space="preserve">      &lt;!-- Decorated Blue Hose (Cloth) --&gt; &lt;row armor_subtype_id="" armor_type_id="7" brightness="1" clothing2_id="" clothing_id="fe896336-bec9-405c-9954-902fca76513e" color="8421504" color_hue="0" color_saturation="1" computer_name="JBARTONEK-DT" is_underwear="False" item_id="4181c649-2642-3d6c-7eb4-6c09f74dbe8d" max_status="40" noise="0.28" slash_def="0.1" smash_def="0.1" stab_def="0.1" str_req="0" superfaction_id="" timestamp="19/09/2016 08:22" zone1_brightness="0.47" zone1_hue="0.855556" zone1_saturation="0.58" zone2_brightness="0.34" zone2_hue="0.855556" zone2_saturation="0.58" zone3_brightness="0.27" zone3_hue="0.855556" zone3_saturation="0.61" /&gt;</t>
  </si>
  <si>
    <t xml:space="preserve">      &lt;!-- Decorated Orange Vest (Cloth) --&gt; &lt;row armor_subtype_id="" armor_type_id="7" brightness="1" clothing2_id="" clothing_id="4d4d1d6b-4556-6572-82c1-dc60f4c4b88d" color="8421504" color_hue="0" color_saturation="1" computer_name="ICEREVKO-DT" is_underwear="False" item_id="49702364-128c-d061-ce8e-26df44b823a3" max_status="30" noise="0.38" slash_def="0.1" smash_def="0.1" stab_def="0.1" str_req="0" superfaction_id="" timestamp="30/12/2016 21:33" zone1_brightness="1" zone1_hue="0" zone1_saturation="1" zone2_brightness="1" zone2_hue="0" zone2_saturation="1" zone3_brightness="1" zone3_hue="0" zone3_saturation="1" /&gt;</t>
  </si>
  <si>
    <t xml:space="preserve">      &lt;!-- Decorated Rattay Waffenrock (Cloth) --&gt; &lt;row armor_subtype_id="" armor_type_id="7" brightness="2" clothing2_id="" clothing_id="4ce18a0c-c60a-544a-8146-aadf5e434a9d" color="8421504" color_hue="-0.188889" color_saturation="1" computer_name="MPODPROCKY-DT" is_underwear="False" item_id="4c249176-daf9-7b59-507d-90b3d6ec59a2" max_status="50" noise="0.78" slash_def="0.1" smash_def="0.1" stab_def="0.1" str_req="0" superfaction_id="" timestamp="09/02/2017 10:19" zone1_brightness="2" zone1_hue="-0.172222" zone1_saturation="0.66" zone2_brightness="1.7" zone2_hue="-0.188889" zone2_saturation="1" zone3_brightness="0" zone3_hue="0" zone3_saturation="1" /&gt;</t>
  </si>
  <si>
    <t xml:space="preserve">      &lt;!-- Decorated Red Vest (Cloth) --&gt; &lt;row armor_subtype_id="" armor_type_id="7" brightness="1" clothing2_id="" clothing_id="4fd49602-a968-5404-fdd0-6b754b7f68a5" color="8421504" color_hue="0" color_saturation="1" computer_name="MHOZ-DT" is_underwear="False" item_id="486dd691-8359-fa6b-65bb-3d90424232bf" max_status="30" noise="0.58" slash_def="0.1" smash_def="0.1" stab_def="0.1" str_req="0" superfaction_id="" timestamp="11/10/2016 15:38" zone1_brightness="1" zone1_hue="0" zone1_saturation="1" zone2_brightness="1" zone2_hue="0" zone2_saturation="1" zone3_brightness="1" zone3_hue="0" zone3_saturation="1" /&gt;</t>
  </si>
  <si>
    <t xml:space="preserve">      &lt;!-- Decorated Red Waffenrock (Cloth) --&gt; &lt;row armor_subtype_id="" armor_type_id="7" brightness="1" clothing2_id="" clothing_id="4b6ce76f-1e55-de9a-d11b-0db9099b8d8e" color="8421504" color_hue="0" color_saturation="1" computer_name="MPODPROCKY-DT" is_underwear="False" item_id="42a18a5a-b2d0-07eb-14c7-ed9f665ca695" max_status="50" noise="0.78" slash_def="0.1" smash_def="0.1" stab_def="0.1" str_req="0" superfaction_id="" timestamp="09/02/2017 10:18" zone1_brightness="1" zone1_hue="0" zone1_saturation="1" zone2_brightness="1" zone2_hue="0" zone2_saturation="1" zone3_brightness="2" zone3_hue="0" zone3_saturation="0" /&gt;</t>
  </si>
  <si>
    <t xml:space="preserve">      &lt;!-- Decorated Red Waffenrock (Cloth) --&gt; &lt;row armor_subtype_id="" armor_type_id="7" brightness="1" clothing2_id="" clothing_id="4ce18a0c-c60a-544a-8146-aadf5e434a9d" color="8421504" color_hue="0" color_saturation="1" computer_name="MPODPROCKY-DT" is_underwear="False" item_id="42fc11fb-bf16-152b-c94b-6493adf24686" max_status="50" noise="0.78" slash_def="0.1" smash_def="0.1" stab_def="0.1" str_req="0" superfaction_id="" timestamp="20/02/2017 11:40" zone1_brightness="1" zone1_hue="0" zone1_saturation="1" zone2_brightness="1" zone2_hue="0" zone2_saturation="1" zone3_brightness="2" zone3_hue="-0.227778" zone3_saturation="0" /&gt;</t>
  </si>
  <si>
    <t xml:space="preserve">      &lt;!-- Decorated Sasau Waffenrock (Cloth) --&gt; &lt;row armor_subtype_id="" armor_type_id="7" brightness="1.61" clothing2_id="" clothing_id="4b6ce76f-1e55-de9a-d11b-0db9099b8d8e" color="8421504" color_hue="-0.538889" color_saturation="0.3" computer_name="MPODPROCKY-DT" is_underwear="False" item_id="4bcba582-c984-44d9-225f-2895c7b912b3" max_status="50" noise="0.78" slash_def="0.1" smash_def="0.1" stab_def="0.1" str_req="0" superfaction_id="" timestamp="09/02/2017 10:20" zone1_brightness="1" zone1_hue="0" zone1_saturation="0.05" zone2_brightness="1.16" zone2_hue="0.794444" zone2_saturation="0.33" zone3_brightness="1.8" zone3_hue="0" zone3_saturation="0" /&gt;</t>
  </si>
  <si>
    <t xml:space="preserve">      &lt;!-- Decorated Skalitz Waffenrock (Cloth) --&gt; &lt;row armor_subtype_id="" armor_type_id="7" brightness="1.95" clothing2_id="" clothing_id="4ce18a0c-c60a-544a-8146-aadf5e434a9d" color="8421504" color_hue="-0.216667" color_saturation="1.19" computer_name="MPODPROCKY-DT" is_underwear="False" item_id="4a7fff4d-37d9-74a6-7d7a-8e237b32069b" max_status="50" noise="0.78" slash_def="0.1" smash_def="0.1" stab_def="0.1" str_req="0" superfaction_id="" timestamp="09/02/2017 10:21" zone1_brightness="1" zone1_hue="0" zone1_saturation="0" zone2_brightness="1" zone2_hue="0" zone2_saturation="1" zone3_brightness="2" zone3_hue="-0.227778" zone3_saturation="0" /&gt;</t>
  </si>
  <si>
    <t xml:space="preserve">      &lt;!-- Dyed Bavarian Gambeson (Cloth) --&gt; &lt;row armor_subtype_id="" armor_type_id="7" brightness="0.11" clothing2_id="" clothing_id="40d7d852-5f54-4355-a35a-025ca54f32bf" color="8421504" color_hue="0" color_saturation="1.09" computer_name="MPODPROCKY-DT" is_underwear="False" item_id="4b0bdc51-a989-db25-bccb-9fe09655a8b0" max_status="58" noise="0.23" slash_def="0.69" smash_def="1.15" stab_def="0.3795" str_req="0" superfaction_id="" timestamp="07/02/2017 17:28" zone1_brightness="0.69" zone1_hue="-0.055556" zone1_saturation="0.81" zone2_brightness="0.69" zone2_hue="-0.055556" zone2_saturation="0.81" zone3_brightness="0.69" zone3_hue="-0.055556" zone3_saturation="0.81" /&gt;</t>
  </si>
  <si>
    <t xml:space="preserve">      &lt;!-- Dyed Bavarian Gambeson (Cloth) --&gt; &lt;row armor_subtype_id="" armor_type_id="7" brightness="0.69" clothing2_id="" clothing_id="40d7d852-5f54-4355-a35a-025ca54f32bf" color="8421504" color_hue="-0.055556" color_saturation="0.81" computer_name="MHOZ-DT" is_underwear="False" item_id="43043f1f-64ad-95cb-f55c-fd7d624ba294" max_status="58" noise="0.63" slash_def="0.69" smash_def="1.15" stab_def="0.3795" str_req="0" superfaction_id="" timestamp="12/10/2016 10:12" zone1_brightness="0.69" zone1_hue="-0.055556" zone1_saturation="0.81" zone2_brightness="0.69" zone2_hue="-0.055556" zone2_saturation="0.81" zone3_brightness="0.69" zone3_hue="-0.055556" zone3_saturation="0.81" /&gt;</t>
  </si>
  <si>
    <t xml:space="preserve">      &lt;!-- Dyed Quilted Coif (Cloth) --&gt; &lt;row armor_subtype_id="" armor_type_id="7" brightness="0.19" clothing2_id="" clothing_id="4b581271-ad24-7475-1c7c-a4573677e390" color="8421504" color_hue="0.066667" color_saturation="1.22" computer_name="MHOZ-DT" is_underwear="False" item_id="4c159c35-5ccd-9eed-4b5b-85f24af989a6" max_status="33" noise="0.43" slash_def="0.522" smash_def="0.87" stab_def="0.2871" str_req="0" superfaction_id="" timestamp="11/11/2016 15:46" zone1_brightness="0.08" zone1_hue="0" zone1_saturation="1" zone2_brightness="0.08" zone2_hue="0" zone2_saturation="1" zone3_brightness="0.19" zone3_hue="0.066667" zone3_saturation="1.31" /&gt;</t>
  </si>
  <si>
    <t xml:space="preserve">      &lt;!-- Dyed Quilted Vest (Cloth) --&gt; &lt;row armor_subtype_id="" armor_type_id="7" brightness="0.69" clothing2_id="" clothing_id="47b8a966-5c46-c405-1aaa-e1dd74517c89" color="8421504" color_hue="-0.111111" color_saturation="0.55" computer_name="MHOZ-DT" is_underwear="False" item_id="465d76a9-1d09-8b19-8b7e-20a57e7e5495" max_status="20" noise="0.622" slash_def="0.24" smash_def="0.4" stab_def="0.132" str_req="0" superfaction_id="" timestamp="11/10/2016 10:13" zone1_brightness="0.64" zone1_hue="-0.111111" zone1_saturation="0.56" zone2_brightness="0.69" zone2_hue="-0.111111" zone2_saturation="0.47" zone3_brightness="0.69" zone3_hue="-0.111111" zone3_saturation="0.55" /&gt;</t>
  </si>
  <si>
    <t xml:space="preserve">      &lt;!-- Fancy Black Shirt (Cloth) --&gt; &lt;row armor_subtype_id="" armor_type_id="7" brightness="1" clothing2_id="" clothing_id="44f35393-4a04-a30e-0343-58c1808c009b" color="8421504" color_hue="0" color_saturation="1" computer_name="DJANKES-DT" is_underwear="False" item_id="4e217a75-42fb-aeef-8052-de015d81a895" max_status="30" noise="0.48" slash_def="0.1" smash_def="0.1" stab_def="0.1" str_req="0" superfaction_id="" timestamp="21/10/2015 13:44" zone1_brightness="1" zone1_hue="0" zone1_saturation="1" zone2_brightness="1" zone2_hue="0" zone2_saturation="1" zone3_brightness="1" zone3_hue="0" zone3_saturation="1" /&gt;</t>
  </si>
  <si>
    <t xml:space="preserve">      &lt;!-- Fancy Shirt (Cloth) --&gt; &lt;row armor_subtype_id="" armor_type_id="7" brightness="1" clothing2_id="" clothing_id="44f35393-4a04-a30e-0343-58c1808c009b" color="8421504" color_hue="0" color_saturation="1" computer_name="DJANKES-DT" is_underwear="False" item_id="4614fd41-bf3e-99bb-8b46-cf7ed8754cb1" max_status="30" noise="0.48" slash_def="0.1" smash_def="0.1" stab_def="0.1" str_req="0" superfaction_id="" timestamp="20/10/2015 13:54" zone1_brightness="1" zone1_hue="0" zone1_saturation="1" zone2_brightness="1" zone2_hue="0" zone2_saturation="1" zone3_brightness="1" zone3_hue="0" zone3_saturation="1" /&gt;</t>
  </si>
  <si>
    <t xml:space="preserve">      &lt;!-- Fancy Shirt (Cloth) --&gt; &lt;row armor_subtype_id="" armor_type_id="7" brightness="1" clothing2_id="" clothing_id="44f35393-4a04-a30e-0343-58c1808c009b" color="8421504" color_hue="0" color_saturation="1" computer_name="DJANKES-DT" is_underwear="False" item_id="474aee53-2ae2-8127-4ea5-8dc971279596" max_status="30" noise="0.48" slash_def="0.1" smash_def="0.1" stab_def="0.1" str_req="0" superfaction_id="" timestamp="21/10/2015 13:49" zone1_brightness="1" zone1_hue="0" zone1_saturation="1" zone2_brightness="1" zone2_hue="0" zone2_saturation="1" zone3_brightness="0.39" zone3_hue="0.094444" zone3_saturation="1.22" /&gt;</t>
  </si>
  <si>
    <t xml:space="preserve">      &lt;!-- Fancy Shirt (Cloth) --&gt; &lt;row armor_subtype_id="" armor_type_id="7" brightness="1" clothing2_id="" clothing_id="44f35393-4a04-a30e-0343-58c1808c009b" color="8421504" color_hue="0" color_saturation="1" computer_name="DJANKES-DT" is_underwear="False" item_id="49feaeb0-1dbe-91b3-d971-958e6c4212ad" max_status="30" noise="0.43" slash_def="0.1" smash_def="0.1" stab_def="0.1" str_req="0" superfaction_id="" timestamp="21/10/2015 13:19" zone1_brightness="1" zone1_hue="0" zone1_saturation="1" zone2_brightness="1" zone2_hue="0" zone2_saturation="1" zone3_brightness="0" zone3_hue="0" zone3_saturation="1" /&gt;</t>
  </si>
  <si>
    <t xml:space="preserve">      &lt;!-- Fancy Shirt (Cloth) --&gt; &lt;row armor_subtype_id="" armor_type_id="7" brightness="1" clothing2_id="" clothing_id="44f35393-4a04-a30e-0343-58c1808c009b" color="8421504" color_hue="0" color_saturation="1" computer_name="ICEREVKO-DT" is_underwear="False" item_id="4785f1fa-6299-4972-9c4a-e7c848909599" max_status="30" noise="0.48" slash_def="0.1" smash_def="0.1" stab_def="0.1" str_req="0" superfaction_id="" timestamp="30/10/2015 18:26" zone1_brightness="1" zone1_hue="0" zone1_saturation="1" zone2_brightness="1" zone2_hue="0" zone2_saturation="1" zone3_brightness="1" zone3_hue="0" zone3_saturation="1" /&gt;</t>
  </si>
  <si>
    <t xml:space="preserve">      &lt;!-- Fashionable Black Hose (Cloth) --&gt; &lt;row armor_subtype_id="" armor_type_id="7" brightness="0.3" clothing2_id="" clothing_id="4b7e258e-549c-fde9-563c-24e8564499a9" color="8421504" color_hue="0" color_saturation="1" computer_name="JBARTONEK-DT" is_underwear="False" item_id="4cc65a8a-3d0b-4a3b-bc3a-763027c4329c" max_status="50" noise="0.23" slash_def="0.1" smash_def="0.1" stab_def="0.1" str_req="0" superfaction_id="" timestamp="19/09/2016 07:57" zone1_brightness="1" zone1_hue="0" zone1_saturation="1" zone2_brightness="1" zone2_hue="0" zone2_saturation="1" zone3_brightness="1" zone3_hue="0" zone3_saturation="1" /&gt;</t>
  </si>
  <si>
    <t xml:space="preserve">      &lt;!-- Fashionable Black Hose (Cloth) --&gt; &lt;row armor_subtype_id="" armor_type_id="7" brightness="0.3" clothing2_id="" clothing_id="edfc473c-754d-461e-95eb-dd548e21c001" color="8421504" color_hue="0" color_saturation="1" computer_name="MFIONDA-DT" is_underwear="False" item_id="4799c9b6-d3fb-c2e4-d4a3-dd034b0a87ab" max_status="20" noise="0.33" slash_def="0.1" smash_def="0.1" stab_def="0.1" str_req="0" superfaction_id="" timestamp="11/10/2017 10:30" zone1_brightness="1" zone1_hue="0" zone1_saturation="1" zone2_brightness="1" zone2_hue="0" zone2_saturation="1" zone3_brightness="1" zone3_hue="0" zone3_saturation="1" /&gt;</t>
  </si>
  <si>
    <t xml:space="preserve">      &lt;!-- Fashionable Black Hose (Cloth) --&gt; &lt;row armor_subtype_id="" armor_type_id="7" brightness="0.6" clothing2_id="" clothing_id="48324ecd-4dc4-508e-0e2b-4e4e37d41895" color="8421504" color_hue="0" color_saturation="1" computer_name="JBARTONEK-DT" is_underwear="False" item_id="473110cf-b888-a84b-7c65-e5b1beab47ac" max_status="50" noise="0" slash_def="0.1" smash_def="0.1" stab_def="0.1" str_req="0" superfaction_id="" timestamp="15/09/2016 23:02" zone1_brightness="1.2" zone1_hue="0" zone1_saturation="1" zone2_brightness="1" zone2_hue="0" zone2_saturation="1" zone3_brightness="0.14" zone3_hue="0" zone3_saturation="1" /&gt;</t>
  </si>
  <si>
    <t xml:space="preserve">      &lt;!-- Fashionable Black Hose (Cloth) --&gt; &lt;row armor_subtype_id="" armor_type_id="7" brightness="1" clothing2_id="" clothing_id="43c291eb-32c2-af22-4519-4e18bc39ff91" color="8421504" color_hue="0" color_saturation="1" computer_name="JIRIBARTONEK-DT" is_underwear="False" item_id="47e60a8f-e458-454c-861f-bd596c9d18df" max_status="45" noise="0.193" slash_def="0.1" smash_def="0.1" stab_def="0.1" str_req="1" superfaction_id="" timestamp="30/08/2013 13:47" zone1_brightness="1" zone1_hue="0" zone1_saturation="1" zone2_brightness="1" zone2_hue="0" zone2_saturation="1" zone3_brightness="1" zone3_hue="0" zone3_saturation="1" /&gt;</t>
  </si>
  <si>
    <t xml:space="preserve">      &lt;!-- Fashionable Green Hose (Cloth) --&gt; &lt;row armor_subtype_id="" armor_type_id="7" brightness="0.81" clothing2_id="" clothing_id="4b7e258e-549c-fde9-563c-24e8564499a9" color="8421504" color_hue="-0.405556" color_saturation="0.94" computer_name="JIRIBARTONEK-DT" is_underwear="False" item_id="429628f5-b491-51fe-d644-654f6fc13fbe" max_status="50" noise="0.18" slash_def="0.1" smash_def="0.1" stab_def="0.1" str_req="0" superfaction_id="" timestamp="01/02/2013 13:43" zone1_brightness="1" zone1_hue="0" zone1_saturation="1" zone2_brightness="1" zone2_hue="0" zone2_saturation="1" zone3_brightness="1" zone3_hue="0" zone3_saturation="1" /&gt;</t>
  </si>
  <si>
    <t xml:space="preserve">      &lt;!-- Fashionable Red Hose (Cloth) --&gt; &lt;row armor_subtype_id="" armor_type_id="7" brightness="1.11" clothing2_id="" clothing_id="4b7e258e-549c-fde9-563c-24e8564499a9" color="16777215" color_hue="0.055556" color_saturation="2" computer_name="JBARTONEK-DT" is_underwear="False" item_id="4bdfe759-8f53-2b2e-1567-cb1e6af469ad" max_status="50" noise="0.28" slash_def="0.1" smash_def="0.1" stab_def="0.1" str_req="0" superfaction_id="" timestamp="09/10/2014 04:07" zone1_brightness="1" zone1_hue="0" zone1_saturation="1" zone2_brightness="1" zone2_hue="0" zone2_saturation="1" zone3_brightness="1" zone3_hue="0" zone3_saturation="1" /&gt;</t>
  </si>
  <si>
    <t xml:space="preserve">      &lt;!-- Gambeson (Cloth) --&gt; &lt;row armor_subtype_id="" armor_type_id="7" brightness="1" clothing2_id="" clothing_id="426ea941-798f-af32-4db7-79e848a277a6" color="8421504" color_hue="0" color_saturation="1" computer_name="MHOZ-DT" is_underwear="False" item_id="45c80502-3dbd-e88e-5250-ba4f38c6f689" max_status="45" noise="0.5" slash_def="0.4" smash_def="0.8" stab_def="0.3" str_req="1" superfaction_id="" timestamp="09/08/2016 13:25" zone1_brightness="1" zone1_hue="0" zone1_saturation="1" zone2_brightness="1" zone2_hue="0" zone2_saturation="1" zone3_brightness="1" zone3_hue="0" zone3_saturation="1" /&gt;</t>
  </si>
  <si>
    <t xml:space="preserve">      &lt;!-- Gambeson (Cloth) --&gt; &lt;row armor_subtype_id="" armor_type_id="7" brightness="1" clothing2_id="" clothing_id="4312d338-f798-43bb-6f1a-d260dd1f49ab" color="8421504" color_hue="0" color_saturation="1" computer_name="RMINDEK-DT" is_underwear="False" item_id="4c5c4d12-4e1c-e969-0b7f-11a5884b13ba" max_status="45" noise="0.5" slash_def="0.4" smash_def="0.8" stab_def="0.3" str_req="1" superfaction_id="" timestamp="08/01/2016 10:14" zone1_brightness="1" zone1_hue="0" zone1_saturation="1" zone2_brightness="1" zone2_hue="0" zone2_saturation="1" zone3_brightness="1" zone3_hue="0" zone3_saturation="1" /&gt;</t>
  </si>
  <si>
    <t xml:space="preserve">      &lt;!-- Gambeson (Cloth) --&gt; &lt;row armor_subtype_id="" armor_type_id="7" brightness="1" clothing2_id="" clothing_id="48fdbb4a-b7e0-ab56-cae2-0b55b54554ae" color="8421504" color_hue="0" color_saturation="1" computer_name="ICEREVKO-DT" is_underwear="False" item_id="464325c1-4aca-b41c-360c-7937cfc74eb9" max_status="45" noise="0.5" slash_def="0.4" smash_def="0.8" stab_def="0.3" str_req="1" superfaction_id="" timestamp="07/01/2016 18:07" zone1_brightness="1" zone1_hue="0" zone1_saturation="1" zone2_brightness="1" zone2_hue="0" zone2_saturation="1" zone3_brightness="1" zone3_hue="0" zone3_saturation="1" /&gt;</t>
  </si>
  <si>
    <t xml:space="preserve">      &lt;!-- Gambeson (Cloth) --&gt; &lt;row armor_subtype_id="" armor_type_id="7" brightness="1" clothing2_id="" clothing_id="48fdbb4a-b7e0-ab56-cae2-0b55b54554ae" color="8421504" color_hue="0" color_saturation="1" computer_name="ICEREVKO-DT" is_underwear="False" item_id="49f3fce6-6942-2cda-e863-2b6e673322b3" max_status="45" noise="0.5" slash_def="0.4" smash_def="0.8" stab_def="0.3" str_req="1" superfaction_id="" timestamp="19/10/2016 17:34" zone1_brightness="1" zone1_hue="0" zone1_saturation="1" zone2_brightness="1" zone2_hue="0" zone2_saturation="1" zone3_brightness="1" zone3_hue="0" zone3_saturation="1" /&gt;</t>
  </si>
  <si>
    <t xml:space="preserve">      &lt;!-- Gambeson (Cloth) --&gt; &lt;row armor_subtype_id="" armor_type_id="7" brightness="1" clothing2_id="" clothing_id="48fdbb4a-b7e0-ab56-cae2-0b55b54554ae" color="8421504" color_hue="0" color_saturation="1" computer_name="ICEREVKO-DT" is_underwear="False" item_id="4fed003b-d1ee-aaed-a397-9d4083dc688d" max_status="45" noise="0.5" slash_def="0.4" smash_def="0.8" stab_def="0.3" str_req="1" superfaction_id="" timestamp="29/12/2015 12:29" zone1_brightness="1" zone1_hue="0" zone1_saturation="1" zone2_brightness="1" zone2_hue="0" zone2_saturation="1" zone3_brightness="1" zone3_hue="0" zone3_saturation="1" /&gt;</t>
  </si>
  <si>
    <t xml:space="preserve">      &lt;!-- Gambeson (Cloth) --&gt; &lt;row armor_subtype_id="" armor_type_id="7" brightness="1" clothing2_id="" clothing_id="8a839699-5f95-4dee-97ba-62b3a875e90c" color="8421504" color_hue="0" color_saturation="1" computer_name="" is_underwear="False" item_id="64114eed-ddad-4f06-a419-3c9dc0d0cc47" max_status="45" noise="0.5" slash_def="0.4" smash_def="0.8" stab_def="0.3" str_req="1" superfaction_id="6" timestamp="" zone1_brightness="1" zone1_hue="0" zone1_saturation="1" zone2_brightness="1" zone2_hue="0" zone2_saturation="1" zone3_brightness="1" zone3_hue="0" zone3_saturation="1" /&gt;</t>
  </si>
  <si>
    <t xml:space="preserve">      &lt;!-- Garment (Cloth) --&gt; &lt;row armor_subtype_id="" armor_type_id="7" brightness="2" clothing2_id="" clothing_id="40babb15-7f4c-215a-a870-9069c0cfaea0" color="8421504" color_hue="-0.061111" color_saturation="1" computer_name="MPODPROCKY-DT" is_underwear="False" item_id="5d3cdbd1-d972-4130-b861-aaf415678152" max_status="50" noise="0.5" slash_def="0.1" smash_def="0.1" stab_def="0.1" str_req="0" superfaction_id="" timestamp="06/02/2017 17:04" zone1_brightness="2" zone1_hue="-0.172222" zone1_saturation="2" zone2_brightness="1" zone2_hue="0" zone2_saturation="1" zone3_brightness="2" zone3_hue="-0.061111" zone3_saturation="1" /&gt;</t>
  </si>
  <si>
    <t xml:space="preserve">      &lt;!-- Gray/Grey Felt Hat (Cloth) --&gt; &lt;row armor_subtype_id="" armor_type_id="7" brightness="1.86" clothing2_id="" clothing_id="6eb6a828-e707-492f-a379-abdd84187be1" color="8421504" color_hue="0" color_saturation="1" computer_name="JIRIBARTONEK-DT" is_underwear="False" item_id="48641946-e22a-7925-8120-9f8825df12ac" max_status="40" noise="0.58" slash_def="0.1" smash_def="0.1" stab_def="0.1" str_req="0" superfaction_id="" timestamp="11/01/2014 12:18" zone1_brightness="1" zone1_hue="0" zone1_saturation="1" zone2_brightness="1" zone2_hue="0" zone2_saturation="1" zone3_brightness="1" zone3_hue="0" zone3_saturation="1" /&gt;</t>
  </si>
  <si>
    <t xml:space="preserve">      &lt;!-- Gray/Grey Hose (Cloth) --&gt; &lt;row armor_subtype_id="" armor_type_id="7" brightness="0.6" clothing2_id="" clothing_id="4faa3316-7300-7e8c-64fb-1fb404e471a1" color="8421504" color_hue="0" color_saturation="1" computer_name="JBARTONEK-DT" is_underwear="False" item_id="41392bb2-9214-92e9-0e7d-e0438149eaa4" max_status="40" noise="0.33" slash_def="0.1" smash_def="0.1" stab_def="0.1" str_req="0" superfaction_id="" timestamp="15/09/2016 21:03" zone1_brightness="0.66" zone1_hue="-0.216667" zone1_saturation="1.16" zone2_brightness="0.47" zone2_hue="-0.155556" zone2_saturation="0.34" zone3_brightness="0.2" zone3_hue="0" zone3_saturation="0.6" /&gt;</t>
  </si>
  <si>
    <t xml:space="preserve">      &lt;!-- Gray/Grey Scarf (Cloth) --&gt; &lt;row armor_subtype_id="" armor_type_id="7" brightness="1" clothing2_id="" clothing_id="42a330c3-e603-86cb-b64a-8441a2c21381" color="8421504" color_hue="0" color_saturation="1" computer_name="MPODPROCKY-DT" is_underwear="False" item_id="4fd0a36f-ea8f-4968-a225-1d3aab3447b4" max_status="30" noise="0.43" slash_def="0.1" smash_def="0.1" stab_def="0.1" str_req="0" superfaction_id="" timestamp="16/02/2017 10:11" zone1_brightness="1" zone1_hue="0" zone1_saturation="1" zone2_brightness="2" zone2_hue="0" zone2_saturation="0" zone3_brightness="1" zone3_hue="0" zone3_saturation="1" /&gt;</t>
  </si>
  <si>
    <t xml:space="preserve">      &lt;!-- Gray/Grey Tunic (Cloth) --&gt; &lt;row armor_subtype_id="" armor_type_id="7" brightness="0.31" clothing2_id="" clothing_id="0af139bb-c8c6-4f2d-9adb-74e602d643cf" color="8421504" color_hue="-0.105556" color_saturation="0.61" computer_name="JBARTONEK-DT" is_underwear="False" item_id="40dd1053-b0b7-2390-9f5d-b844104748b5" max_status="30" noise="0.422" slash_def="0.1" smash_def="0.1" stab_def="0.1" str_req="0" superfaction_id="" timestamp="02/02/2016 14:58" zone1_brightness="0.55" zone1_hue="0" zone1_saturation="1" zone2_brightness="0.27" zone2_hue="0" zone2_saturation="1" zone3_brightness="0.38" zone3_hue="0" zone3_saturation="1" /&gt;</t>
  </si>
  <si>
    <t xml:space="preserve">      &lt;!-- Gray/Grey Tunic (Cloth) --&gt; &lt;row armor_subtype_id="" armor_type_id="7" brightness="1.9" clothing2_id="" clothing_id="22f0bd4b-b24c-4b39-af78-bcbf7e0c6657" color="8421504" color_hue="-0.077778" color_saturation="0.08" computer_name="PFERSTOVA-DT" is_underwear="False" item_id="47ab3f62-3c4b-c898-8825-f1359541fa85" max_status="20" noise="0.522" slash_def="0.1" smash_def="0.1" stab_def="0.1" str_req="0" superfaction_id="" timestamp="15/08/2017 14:17" zone1_brightness="1.9" zone1_hue="-0.077778" zone1_saturation="0.05" zone2_brightness="0.22" zone2_hue="0" zone2_saturation="0.09" zone3_brightness="0.22" zone3_hue="0" zone3_saturation="0.09" /&gt;</t>
  </si>
  <si>
    <t xml:space="preserve">      &lt;!-- Green Felt Hat (Cloth) --&gt; &lt;row armor_subtype_id="" armor_type_id="7" brightness="1.69" clothing2_id="" clothing_id="6eb6a828-e707-492f-a379-abdd84187be1" color="8104318" color_hue="0" color_saturation="1.2" computer_name="JIRIBARTONEK-DT" is_underwear="False" item_id="43dd7f89-93d5-801a-7dc6-824c367284b4" max_status="40" noise="0.58" slash_def="0.1" smash_def="0.1" stab_def="0.1" str_req="0" superfaction_id="" timestamp="11/01/2014 12:18" zone1_brightness="1" zone1_hue="0" zone1_saturation="1" zone2_brightness="1" zone2_hue="0" zone2_saturation="1" zone3_brightness="1" zone3_hue="0" zone3_saturation="1" /&gt;</t>
  </si>
  <si>
    <t xml:space="preserve">      &lt;!-- Green Hose (Cloth) --&gt; &lt;row armor_subtype_id="" armor_type_id="7" brightness="1" clothing2_id="" clothing_id="4faa3316-7300-7e8c-64fb-1fb404e471a1" color="8421504" color_hue="0" color_saturation="1" computer_name="JBARTONEK-DT" is_underwear="False" item_id="4235868c-a29d-0e49-e7dd-20c97940d7ba" max_status="40" noise="0.18" slash_def="0.1" smash_def="0.1" stab_def="0.1" str_req="0" superfaction_id="" timestamp="02/02/2016 16:23" zone1_brightness="2" zone1_hue="-0.477778" zone1_saturation="0.28" zone2_brightness="0.39" zone2_hue="-0.405556" zone2_saturation="0.27" zone3_brightness="0.25" zone3_hue="-0.405556" zone3_saturation="0.27" /&gt;</t>
  </si>
  <si>
    <t xml:space="preserve">      &lt;!-- Green Nobleman's Hose (Cloth) --&gt; &lt;row armor_subtype_id="" armor_type_id="7" brightness="0.56" clothing2_id="" clothing_id="47d14d37-92a2-2c2c-028e-9f21e55eeaa0" color="8421504" color_hue="-0.855556" color_saturation="1" computer_name="ICEREVKO-DT" is_underwear="False" item_id="4903be20-7d0c-ca13-5a9b-4ab2fd5a10bd" max_status="50" noise="0.082" slash_def="0.1" smash_def="0.1" stab_def="0.1" str_req="0" superfaction_id="" timestamp="15/01/2016 20:33" zone1_brightness="0.28" zone1_hue="0.355556" zone1_saturation="0.77" zone2_brightness="1" zone2_hue="0" zone2_saturation="1" zone3_brightness="0.28" zone3_hue="0.355556" zone3_saturation="0.77" /&gt;</t>
  </si>
  <si>
    <t xml:space="preserve">      &lt;!-- Green Shirt (Cloth) --&gt; &lt;row armor_subtype_id="" armor_type_id="7" brightness="0.25" clothing2_id="" clothing_id="47e930e8-471a-c55c-c360-7de33364ea87" color="8421504" color_hue="-0.361111" color_saturation="1.05" computer_name="JBARTONEK-DT" is_underwear="False" item_id="4e6ec506-03c3-d8fd-e1ec-f6882ea314b4" max_status="40" noise="0.472" slash_def="0.1" smash_def="0.1" stab_def="0.1" str_req="0" superfaction_id="" timestamp="02/02/2016 13:21" zone1_brightness="1" zone1_hue="0" zone1_saturation="1" zone2_brightness="1" zone2_hue="0" zone2_saturation="1" zone3_brightness="1" zone3_hue="0" zone3_saturation="1" /&gt;</t>
  </si>
  <si>
    <t xml:space="preserve">      &lt;!-- Green Shirt (Cloth) --&gt; &lt;row armor_subtype_id="" armor_type_id="7" brightness="0.25" clothing2_id="" clothing_id="47e930e8-471a-c55c-c360-7de33364ea87" color="8421504" color_hue="-0.361111" color_saturation="1.05" computer_name="MPODPROCKY-DT" is_underwear="False" item_id="425f0fc1-64b6-f3c1-e555-844714ae1581" max_status="50" noise="0.5" slash_def="0.1" smash_def="0.1" stab_def="0.1" str_req="0" superfaction_id="" timestamp="07/06/2017 11:51" zone1_brightness="1" zone1_hue="0" zone1_saturation="1" zone2_brightness="1" zone2_hue="0" zone2_saturation="1" zone3_brightness="1" zone3_hue="0" zone3_saturation="1" /&gt;</t>
  </si>
  <si>
    <t xml:space="preserve">      &lt;!-- Green Tunic (Cloth) --&gt; &lt;row armor_subtype_id="" armor_type_id="7" brightness="0.19" clothing2_id="" clothing_id="0af139bb-c8c6-4f2d-9adb-74e602d643cf" color="8421504" color_hue="-0.155556" color_saturation="1.47" computer_name="JBARTONEK-DT" is_underwear="False" item_id="49a8b0d2-da70-7c04-b705-0fc7de26d881" max_status="30" noise="0.422" slash_def="0.1" smash_def="0.1" stab_def="0.1" str_req="0" superfaction_id="" timestamp="02/02/2016 15:03" zone1_brightness="1" zone1_hue="0" zone1_saturation="1" zone2_brightness="1" zone2_hue="0" zone2_saturation="1" zone3_brightness="0.47" zone3_hue="-0.311111" zone3_saturation="1.48" /&gt;</t>
  </si>
  <si>
    <t xml:space="preserve">      &lt;!-- Green Tunic (Cloth) --&gt; &lt;row armor_subtype_id="" armor_type_id="7" brightness="0.63" clothing2_id="" clothing_id="22f0bd4b-b24c-4b39-af78-bcbf7e0c6657" color="8421504" color_hue="-0.555556" color_saturation="0.34" computer_name="MHOZ-DT" is_underwear="False" item_id="458a11a5-7293-463b-4a8b-0ec665af1388" max_status="20" noise="0.522" slash_def="0.1" smash_def="0.1" stab_def="0.1" str_req="0" superfaction_id="" timestamp="13/10/2017 18:32" zone1_brightness="0.63" zone1_hue="-0.555556" zone1_saturation="0.34" zone2_brightness="0.63" zone2_hue="-0.555556" zone2_saturation="0.34" zone3_brightness="0.63" zone3_hue="-0.555556" zone3_saturation="0.34" /&gt;</t>
  </si>
  <si>
    <t xml:space="preserve">      &lt;!-- Green Tunic (Cloth) --&gt; &lt;row armor_subtype_id="" armor_type_id="7" brightness="0.88" clothing2_id="" clothing_id="22f0bd4b-b24c-4b39-af78-bcbf7e0c6657" color="8421504" color_hue="-0.555556" color_saturation="0.3" computer_name="PFERSTOVA-DT" is_underwear="False" item_id="420ee3b3-d9a6-583a-23f4-ec1399a1eea3" max_status="20" noise="0.572" slash_def="0.1" smash_def="0.1" stab_def="0.1" str_req="0" superfaction_id="" timestamp="15/08/2017 14:23" zone1_brightness="0.88" zone1_hue="-0.555556" zone1_saturation="0.3" zone2_brightness="0.88" zone2_hue="-0.555556" zone2_saturation="0.3" zone3_brightness="0.88" zone3_hue="-0.555556" zone3_saturation="0.3" /&gt;</t>
  </si>
  <si>
    <t xml:space="preserve">      &lt;!-- Heavy Gambeson (Cloth) --&gt; &lt;row armor_subtype_id="" armor_type_id="7" brightness="1.33" clothing2_id="" clothing_id="42f130bf-356e-dbac-8741-5a7b506369a6" color="8421504" color_hue="-0.155556" color_saturation="0.23" computer_name="MHOZ-DT" is_underwear="False" item_id="4ddf36d8-d7b7-0bfd-1e3e-ba55a5879caa" max_status="45" noise="0.53" slash_def="0.54" smash_def="0.9" stab_def="0.297" str_req="0" superfaction_id="" timestamp="10/11/2016 16:22" zone1_brightness="1.33" zone1_hue="-0.155556" zone1_saturation="0.23" zone2_brightness="1.33" zone2_hue="-0.155556" zone2_saturation="0.23" zone3_brightness="1.33" zone3_hue="-0.155556" zone3_saturation="0.23" /&gt;</t>
  </si>
  <si>
    <t xml:space="preserve">      &lt;!-- Heavy Gambeson (Cloth) --&gt; &lt;row armor_subtype_id="" armor_type_id="7" brightness="1.42" clothing2_id="" clothing_id="4751debb-44db-d80b-fc53-3d4722a55492" color="8421504" color_hue="-0.155556" color_saturation="0.28" computer_name="MPODPROCKY-DT" is_underwear="False" item_id="478e9d83-c4e7-7d76-1b02-60ba80597ebb" max_status="50" noise="0.53" slash_def="0.6" smash_def="1" stab_def="0.33" str_req="0" superfaction_id="" timestamp="08/02/2017 09:17" zone1_brightness="1.31" zone1_hue="-0.155556" zone1_saturation="0.23" zone2_brightness="1.33" zone2_hue="-0.155556" zone2_saturation="0.23" zone3_brightness="1.52" zone3_hue="-0.155556" zone3_saturation="0.23" /&gt;</t>
  </si>
  <si>
    <t xml:space="preserve">      &lt;!-- Heavy Quartered Gambeson (Cloth) --&gt; &lt;row armor_subtype_id="" armor_type_id="7" brightness="1.53" clothing2_id="" clothing_id="42f130bf-356e-dbac-8741-5a7b506369a6" color="8421504" color_hue="-0.155556" color_saturation="0.28" computer_name="MHOZ-DT" is_underwear="False" item_id="40a9b459-1058-26a6-19f8-0e6ffe01418e" max_status="50" noise="0.53" slash_def="0.6" smash_def="1" stab_def="0.33" str_req="0" superfaction_id="" timestamp="09/10/2016 17:15" zone1_brightness="1.33" zone1_hue="-0.155556" zone1_saturation="0.23" zone2_brightness="1.33" zone2_hue="-0.155556" zone2_saturation="0.23" zone3_brightness="0.88" zone3_hue="-0.155556" zone3_saturation="0.23" /&gt;</t>
  </si>
  <si>
    <t xml:space="preserve">      &lt;!-- Heavy Quartered Gambeson (Cloth) --&gt; &lt;row armor_subtype_id="" armor_type_id="7" brightness="1.53" clothing2_id="" clothing_id="4751debb-44db-d80b-fc53-3d4722a55492" color="8421504" color_hue="-0.155556" color_saturation="0.28" computer_name="MHOZ-DT" is_underwear="False" item_id="434d07c4-ec87-4e17-b3d7-354e1cd55f8b" max_status="50" noise="0.53" slash_def="0.6" smash_def="1" stab_def="0.33" str_req="0" superfaction_id="" timestamp="10/10/2016 12:37" zone1_brightness="1.33" zone1_hue="-0.155556" zone1_saturation="0.23" zone2_brightness="1.33" zone2_hue="-0.155556" zone2_saturation="0.23" zone3_brightness="0.88" zone3_hue="-0.155556" zone3_saturation="0.23" /&gt;</t>
  </si>
  <si>
    <t xml:space="preserve">      &lt;!-- Hemmed Rattay Waffenrock (Cloth) --&gt; &lt;row armor_subtype_id="" armor_type_id="7" brightness="2" clothing2_id="" clothing_id="487e411a-bac4-9170-4d88-ce2ba6c9bfa2" color="8421504" color_hue="-0.205556" color_saturation="0.58" computer_name="MPODPROCKY-DT" is_underwear="False" item_id="4af4b15c-c5ca-a611-cb3a-368458e5dfb8" max_status="50" noise="0.73" slash_def="0.1" smash_def="0.1" stab_def="0.1" str_req="0" superfaction_id="" timestamp="07/02/2017 17:35" zone1_brightness="1" zone1_hue="0" zone1_saturation="1" zone2_brightness="1" zone2_hue="0" zone2_saturation="1" zone3_brightness="0" zone3_hue="0" zone3_saturation="1" /&gt;</t>
  </si>
  <si>
    <t xml:space="preserve">      &lt;!-- Hemmed Sasau Waffenrock (Cloth) --&gt; &lt;row armor_subtype_id="" armor_type_id="7" brightness="0.61" clothing2_id="" clothing_id="487e411a-bac4-9170-4d88-ce2ba6c9bfa2" color="8421504" color_hue="-0.705556" color_saturation="0.36" computer_name="JCHMATAL-DT" is_underwear="False" item_id="482c587f-5fe2-fbe2-a72d-b85d7f0a2393" max_status="50" noise="0.73" slash_def="0.1" smash_def="0.1" stab_def="0.1" str_req="0" superfaction_id="" timestamp="03/01/2018 17:48" zone1_brightness="1" zone1_hue="0" zone1_saturation="1" zone2_brightness="1" zone2_hue="0" zone2_saturation="1" zone3_brightness="0.75" zone3_hue="-1" zone3_saturation="1" /&gt;</t>
  </si>
  <si>
    <t xml:space="preserve">      &lt;!-- Hemmed Waffenrock (Cloth) --&gt; &lt;row armor_subtype_id="" armor_type_id="7" brightness="1" clothing2_id="" clothing_id="487e411a-bac4-9170-4d88-ce2ba6c9bfa2" color="8421504" color_hue="-0.016667" color_saturation="0.88" computer_name="MPODPROCKY-DT" is_underwear="False" item_id="40b23098-b54b-19e3-2fd6-88dd8e63878c" max_status="50" noise="0.68" slash_def="0.1" smash_def="0.1" stab_def="0.1" str_req="0" superfaction_id="" timestamp="08/02/2017 10:06" zone1_brightness="1" zone1_hue="0" zone1_saturation="1" zone2_brightness="1" zone2_hue="0" zone2_saturation="1" zone3_brightness="2" zone3_hue="0" zone3_saturation="1" /&gt;</t>
  </si>
  <si>
    <t xml:space="preserve">      &lt;!-- Heralded Waffenrock (Cloth) --&gt; &lt;row armor_subtype_id="" armor_type_id="7" brightness="1" clothing2_id="" clothing_id="485cff4f-4ad0-33df-0b49-09dec4c996b1" color="8421504" color_hue="0" color_saturation="1" computer_name="DJANKES-DT" is_underwear="False" item_id="40e7af0d-4262-1d6b-ea86-aaf55d6e76a2" max_status="50" noise="0.73" slash_def="0.1" smash_def="0.1" stab_def="0.1" str_req="0" superfaction_id="" timestamp="11/11/2016 12:09" zone1_brightness="1" zone1_hue="0" zone1_saturation="1" zone2_brightness="1" zone2_hue="0" zone2_saturation="1" zone3_brightness="1" zone3_hue="0" zone3_saturation="1" /&gt;</t>
  </si>
  <si>
    <t xml:space="preserve">      &lt;!-- Hungarian Gambeson (Cloth) --&gt; &lt;row armor_subtype_id="" armor_type_id="7" brightness="1.31" clothing2_id="" clothing_id="48c6058d-0b7c-072b-03a6-e5c255cea09c" color="8421504" color_hue="-0.138889" color_saturation="0.2" computer_name="MHOZ-DT" is_underwear="False" item_id="40e66e8a-bf10-8c39-66e0-aac2eb644dba" max_status="53" noise="0.53" slash_def="0.63" smash_def="1.05" stab_def="0.3465" str_req="0" superfaction_id="" timestamp="09/10/2016 11:07" zone1_brightness="1" zone1_hue="0" zone1_saturation="1" zone2_brightness="1" zone2_hue="0" zone2_saturation="1" zone3_brightness="1" zone3_hue="0" zone3_saturation="1" /&gt;</t>
  </si>
  <si>
    <t xml:space="preserve">      &lt;!-- Knight's Waffenrock (Cloth) --&gt; &lt;row armor_subtype_id="" armor_type_id="7" brightness="0.5" clothing2_id="" clothing_id="4c1ca803-735c-46c4-021a-89a7854711ba" color="8421504" color_hue="0" color_saturation="0.77" computer_name="MPODPROCKY-DT" is_underwear="False" item_id="4d30b28b-bebf-0d52-67b5-bf3387a38dbe" max_status="50" noise="0.68" slash_def="0.1" smash_def="0.1" stab_def="0.1" str_req="0" superfaction_id="" timestamp="06/02/2017 16:06" zone1_brightness="1" zone1_hue="0" zone1_saturation="1" zone2_brightness="1" zone2_hue="0" zone2_saturation="1" zone3_brightness="2" zone3_hue="0" zone3_saturation="0" /&gt;</t>
  </si>
  <si>
    <t xml:space="preserve">      &lt;!-- Knight's Waffenrock (Cloth) --&gt; &lt;row armor_subtype_id="" armor_type_id="7" brightness="1" clothing2_id="" clothing_id="424c8151-dace-e827-7e29-b7b0e0811f91" color="8421504" color_hue="0" color_saturation="1" computer_name="DJANKES-DT" is_underwear="False" item_id="4afaf60a-6e69-808f-3ba2-1c946008a89b" max_status="50" noise="0.68" slash_def="0.1" smash_def="0.1" stab_def="0.1" str_req="0" superfaction_id="" timestamp="11/11/2016 11:55" zone1_brightness="1" zone1_hue="0" zone1_saturation="1" zone2_brightness="1" zone2_hue="0" zone2_saturation="1" zone3_brightness="1" zone3_hue="0" zone3_saturation="1" /&gt;</t>
  </si>
  <si>
    <t xml:space="preserve">      &lt;!-- Kuttenberg Gambeson (Cloth) --&gt; &lt;row armor_subtype_id="" armor_type_id="7" brightness="1.31" clothing2_id="" clothing_id="48025ae4-f713-41e0-ff50-eb0c4201548a" color="8421504" color_hue="-0.155556" color_saturation="0.22" computer_name="MHOZ-DT" is_underwear="False" item_id="434e3f99-d8f6-bf7b-3e26-43d95b91f693" max_status="40" noise="0.53" slash_def="0.48" smash_def="0.8" stab_def="0.264" str_req="0" superfaction_id="" timestamp="09/10/2016 14:38" zone1_brightness="1.31" zone1_hue="-0.155556" zone1_saturation="0.22" zone2_brightness="1.31" zone2_hue="-0.155556" zone2_saturation="0.22" zone3_brightness="1.31" zone3_hue="-0.155556" zone3_saturation="0.22" /&gt;</t>
  </si>
  <si>
    <t xml:space="preserve">      &lt;!-- Kuttenberg Gambeson (Cloth) --&gt; &lt;row armor_subtype_id="" armor_type_id="7" brightness="1.31" clothing2_id="" clothing_id="48d2472f-20f0-9d45-a396-c43463432485" color="8421504" color_hue="-0.155556" color_saturation="0.22" computer_name="MHOZ-DT" is_underwear="False" item_id="48f4b085-973d-247d-bc22-b43c27f995b3" max_status="40" noise="0.53" slash_def="0.48" smash_def="0.8" stab_def="0.264" str_req="0" superfaction_id="" timestamp="10/11/2016 16:10" zone1_brightness="1.31" zone1_hue="-0.155556" zone1_saturation="0.22" zone2_brightness="1.31" zone2_hue="-0.155556" zone2_saturation="0.22" zone3_brightness="1.31" zone3_hue="-0.155556" zone3_saturation="0.22" /&gt;</t>
  </si>
  <si>
    <t xml:space="preserve">      &lt;!-- Kuttenberg Split Gambeson (Cloth) --&gt; &lt;row armor_subtype_id="" armor_type_id="7" brightness="0.66" clothing2_id="" clothing_id="48025ae4-f713-41e0-ff50-eb0c4201548a" color="8421504" color_hue="-0.155556" color_saturation="0.22" computer_name="MHOZ-DT" is_underwear="False" item_id="4a60cbcc-9de1-055d-e37c-0856d8897482" max_status="40" noise="0.53" slash_def="0.48" smash_def="0.8" stab_def="0.264" str_req="0" superfaction_id="" timestamp="10/11/2016 16:12" zone1_brightness="1.31" zone1_hue="-0.155556" zone1_saturation="0.22" zone2_brightness="1.31" zone2_hue="-0.155556" zone2_saturation="0.22" zone3_brightness="1.41" zone3_hue="-0.155556" zone3_saturation="0.22" /&gt;</t>
  </si>
  <si>
    <t xml:space="preserve">      &lt;!-- Kuttenberg Split Gambeson (Cloth) --&gt; &lt;row armor_subtype_id="" armor_type_id="7" brightness="0.69" clothing2_id="" clothing_id="4c2596fc-310f-d99a-5093-346a0d710281" color="8421504" color_hue="-0.138889" color_saturation="0.22" computer_name="MHOZ-DT" is_underwear="False" item_id="41866b96-12d5-290a-90a6-67cf4db3ab83" max_status="40" noise="0.53" slash_def="0.48" smash_def="0.8" stab_def="0.264" str_req="0" superfaction_id="" timestamp="19/05/2017 16:45" zone1_brightness="0.69" zone1_hue="-0.138889" zone1_saturation="0.22" zone2_brightness="0.69" zone2_hue="-0.138889" zone2_saturation="0.22" zone3_brightness="1.41" zone3_hue="-0.138889" zone3_saturation="0.22" /&gt;</t>
  </si>
  <si>
    <t xml:space="preserve">      &lt;!-- Light Decorated Hose (Cloth) --&gt; &lt;row armor_subtype_id="" armor_type_id="7" brightness="0.81" clothing2_id="" clothing_id="fe896336-bec9-405c-9954-902fca76513e" color="8421504" color_hue="0" color_saturation="1" computer_name="ICEREVKO-DT" is_underwear="False" item_id="4314de6e-9f05-d843-18d8-2de11aa07798" max_status="40" noise="0.33" slash_def="0.1" smash_def="0.1" stab_def="0.1" str_req="0" superfaction_id="" timestamp="15/09/2015 20:58" zone1_brightness="0.2" zone1_hue="-0.155556" zone1_saturation="0.14" zone2_brightness="0.86" zone2_hue="-0.116667" zone2_saturation="0.16" zone3_brightness="0.86" zone3_hue="0" zone3_saturation="0.14" /&gt;</t>
  </si>
  <si>
    <t xml:space="preserve">      &lt;!-- Light Gambeson (Cloth) --&gt; &lt;row armor_subtype_id="" armor_type_id="7" brightness="1.31" clothing2_id="" clothing_id="4bb599fb-60f8-bb3b-c58d-acffb8cc8bb6" color="8421504" color_hue="-0.155556" color_saturation="0.22" computer_name="MHOZ-DT" is_underwear="False" item_id="49bccc9b-8290-8958-5df2-471f9db9b784" max_status="28" noise="0.58" slash_def="0.33" smash_def="0.55" stab_def="0.1815" str_req="0" superfaction_id="" timestamp="07/10/2016 09:42" zone1_brightness="1" zone1_hue="0" zone1_saturation="1" zone2_brightness="1" zone2_hue="0" zone2_saturation="1" zone3_brightness="1" zone3_hue="0" zone3_saturation="1" /&gt;</t>
  </si>
  <si>
    <t xml:space="preserve">      &lt;!-- Light Padded Armour (Cloth) --&gt; &lt;row armor_subtype_id="" armor_type_id="7" brightness="1.4" clothing2_id="" clothing_id="44af2c16-2eee-9af4-e8d9-84c28eca5392" color="8421504" color_hue="-0.155556" color_saturation="0.2" computer_name="MPODPROCKY-DT" is_underwear="False" item_id="4377c0a6-98d4-ebdb-eb0a-f35220fb1398" max_status="25" noise="0.58" slash_def="0.3" smash_def="0.5" stab_def="0.165" str_req="0" superfaction_id="" timestamp="02/02/2017 16:21" zone1_brightness="1" zone1_hue="0" zone1_saturation="1" zone2_brightness="1" zone2_hue="0" zone2_saturation="1" zone3_brightness="1" zone3_hue="0" zone3_saturation="1" /&gt;</t>
  </si>
  <si>
    <t xml:space="preserve">      &lt;!-- Light Tarred Jacket (Cloth) --&gt; &lt;row armor_subtype_id="" armor_type_id="7" brightness="0.11" clothing2_id="" clothing_id="44af2c16-2eee-9af4-e8d9-84c28eca5392" color="8421504" color_hue="-0.155556" color_saturation="0.2" computer_name="MPODPROCKY-DT" is_underwear="False" item_id="490d57d4-3e96-3a75-96ca-54cb52c6f6ab" max_status="25" noise="0.022" slash_def="0.3" smash_def="0.5" stab_def="0.165" str_req="0" superfaction_id="" timestamp="09/02/2017 11:18" zone1_brightness="1" zone1_hue="0" zone1_saturation="1" zone2_brightness="1" zone2_hue="0" zone2_saturation="1" zone3_brightness="1" zone3_hue="0" zone3_saturation="1" /&gt;</t>
  </si>
  <si>
    <t xml:space="preserve">      &lt;!-- Linen Shirt (Cloth) --&gt; &lt;row armor_subtype_id="" armor_type_id="7" brightness="0.3" clothing2_id="" clothing_id="409e3627-7651-011e-1b41-23da2d559c8d" color="8421504" color_hue="0" color_saturation="1" computer_name="JBARTONEK-DT" is_underwear="True" item_id="41acce88-081c-c9a2-e16a-e956bf39a2ac" max_status="30" noise="0.63" slash_def="0.1" smash_def="0.1" stab_def="0.1" str_req="0" superfaction_id="" timestamp="02/02/2016 15:16" zone1_brightness="1" zone1_hue="0" zone1_saturation="1" zone2_brightness="1" zone2_hue="0" zone2_saturation="1" zone3_brightness="1" zone3_hue="0" zone3_saturation="1" /&gt;</t>
  </si>
  <si>
    <t xml:space="preserve">      &lt;!-- Linen Shirt (Cloth) --&gt; &lt;row armor_subtype_id="" armor_type_id="7" brightness="0.44" clothing2_id="" clothing_id="47e930e8-471a-c55c-c360-7de33364ea87" color="8421504" color_hue="0" color_saturation="1" computer_name="JBARTONEK-DT" is_underwear="False" item_id="427c2cae-550e-9dc6-f050-467c3901b4aa" max_status="40" noise="0.472" slash_def="0.1" smash_def="0.1" stab_def="0.1" str_req="0" superfaction_id="" timestamp="02/02/2016 14:50" zone1_brightness="1" zone1_hue="0" zone1_saturation="1" zone2_brightness="1" zone2_hue="0" zone2_saturation="1" zone3_brightness="1" zone3_hue="0" zone3_saturation="1" /&gt;</t>
  </si>
  <si>
    <t xml:space="preserve">      &lt;!-- Linen Shirt (Cloth) --&gt; &lt;row armor_subtype_id="" armor_type_id="7" brightness="1" clothing2_id="" clothing_id="402d12d4-12f3-0af6-0e27-550dd11ad7a5" color="8421504" color_hue="0" color_saturation="1" computer_name="MPODPROCKY-DT" is_underwear="False" item_id="4fb3fd57-78dc-f14d-2188-59ebb7fff78b" max_status="20" noise="0.88" slash_def="0.1" smash_def="0.1" stab_def="0.1" str_req="0" superfaction_id="" timestamp="17/10/2016 10:59" zone1_brightness="1" zone1_hue="0" zone1_saturation="1" zone2_brightness="1" zone2_hue="0" zone2_saturation="1" zone3_brightness="1" zone3_hue="0" zone3_saturation="1" /&gt;</t>
  </si>
  <si>
    <t xml:space="preserve">      &lt;!-- Linen Shirt (Cloth) --&gt; &lt;row armor_subtype_id="" armor_type_id="7" brightness="1" clothing2_id="" clothing_id="409e3627-7651-011e-1b41-23da2d559c8d" color="8421504" color_hue="0" color_saturation="1" computer_name="JIRIBARTONEK-DT" is_underwear="True" item_id="4191cf8a-14e4-2c6e-91fb-1d8f3410ef88" max_status="20" noise="0.63" slash_def="0.1" smash_def="0.1" stab_def="0.1" str_req="0" superfaction_id="" timestamp="09/01/2014 12:20" zone1_brightness="1" zone1_hue="0" zone1_saturation="1" zone2_brightness="1" zone2_hue="0" zone2_saturation="1" zone3_brightness="1" zone3_hue="0" zone3_saturation="1" /&gt;</t>
  </si>
  <si>
    <t xml:space="preserve">      &lt;!-- Long Black Waffenrock (Cloth) --&gt; &lt;row armor_subtype_id="" armor_type_id="7" brightness="0.11" clothing2_id="" clothing_id="49056886-78a7-1c3f-6c48-3ded6259fa85" color="8421504" color_hue="-0.077778" color_saturation="0.05" computer_name="MPODPROCKY-DT" is_underwear="False" item_id="4d757aeb-813b-1cf5-cfde-8b07a8294ca5" max_status="20" noise="0.28" slash_def="0.1" smash_def="0.1" stab_def="0.1" str_req="0" superfaction_id="4" timestamp="09/02/2017 11:21" zone1_brightness="0.11" zone1_hue="0" zone1_saturation="0" zone2_brightness="0" zone2_hue="0" zone2_saturation="0" zone3_brightness="0.09" zone3_hue="-0.088889" zone3_saturation="0.03" /&gt;</t>
  </si>
  <si>
    <t xml:space="preserve">      &lt;!-- Long Dark Waffenrock (Cloth) --&gt; &lt;row armor_subtype_id="" armor_type_id="7" brightness="0.5" clothing2_id="" clothing_id="49056886-78a7-1c3f-6c48-3ded6259fa85" color="8421504" color_hue="-0.138889" color_saturation="0.16" computer_name="MPODPROCKY-DT" is_underwear="False" item_id="414d7408-c2b3-e891-a652-88d1d9c9da8a" max_status="20" noise="0.58" slash_def="0.1" smash_def="0.1" stab_def="0.1" str_req="0" superfaction_id="4" timestamp="09/02/2017 10:13" zone1_brightness="0.44" zone1_hue="0" zone1_saturation="0" zone2_brightness="0" zone2_hue="-0.438889" zone2_saturation="0.3" zone3_brightness="0.58" zone3_hue="-0.094444" zone3_saturation="0.14" /&gt;</t>
  </si>
  <si>
    <t xml:space="preserve">      &lt;!-- Long Dark Waffenrock (Cloth) --&gt; &lt;row armor_subtype_id="" armor_type_id="7" brightness="1" clothing2_id="" clothing_id="49056886-78a7-1c3f-6c48-3ded6259fa85" color="8421504" color_hue="-0.077778" color_saturation="0.19" computer_name="MPODPROCKY-DT" is_underwear="False" item_id="4015718d-f526-1bb1-da6f-6e390b15e2b8" max_status="20" noise="0.33" slash_def="0.1" smash_def="0.1" stab_def="0.1" str_req="0" superfaction_id="4" timestamp="09/02/2017 10:15" zone1_brightness="1" zone1_hue="0" zone1_saturation="0" zone2_brightness="0.81" zone2_hue="0" zone2_saturation="0" zone3_brightness="1" zone3_hue="-0.094444" zone3_saturation="0.22" /&gt;</t>
  </si>
  <si>
    <t xml:space="preserve">      &lt;!-- Long Linen Shirt (Cloth) --&gt; &lt;row armor_subtype_id="" armor_type_id="7" brightness="1.6" clothing2_id="" clothing_id="0af139bb-c8c6-4f2d-9adb-74e602d643cf" color="16777215" color_hue="0.016667" color_saturation="0.28" computer_name="JBARTONEK-DT" is_underwear="False" item_id="43f3824e-53b6-1b32-99e0-87b4eeef238f" max_status="30" noise="0.672" slash_def="0.1" smash_def="0.1" stab_def="0.1" str_req="0" superfaction_id="" timestamp="15/09/2016 21:05" zone1_brightness="1" zone1_hue="0" zone1_saturation="1" zone2_brightness="1" zone2_hue="0" zone2_saturation="1" zone3_brightness="1" zone3_hue="0" zone3_saturation="1" /&gt;</t>
  </si>
  <si>
    <t xml:space="preserve">      &lt;!-- Long Plain Waffenrock (Cloth) --&gt; &lt;row armor_subtype_id="" armor_type_id="7" brightness="1" clothing2_id="" clothing_id="414136c2-df6d-3840-15cd-ceb71ea15f92" color="8421504" color_hue="0" color_saturation="0.6" computer_name="JBARTONEK-DT" is_underwear="False" item_id="4b1ddc3c-954f-da6d-4947-81621d77119e" max_status="20" noise="0.73" slash_def="0.1" smash_def="0.1" stab_def="0.1" str_req="0" superfaction_id="" timestamp="22/01/2016 14:12" zone1_brightness="1" zone1_hue="0" zone1_saturation="0.6" zone2_brightness="1" zone2_hue="0" zone2_saturation="0.6" zone3_brightness="1" zone3_hue="0" zone3_saturation="0.6" /&gt;</t>
  </si>
  <si>
    <t xml:space="preserve">      &lt;!-- Long Rattay Waffenrock (Cloth) --&gt; &lt;row armor_subtype_id="" armor_type_id="7" brightness="0.22" clothing2_id="" clothing_id="47be9465-0ca7-626b-e8c5-46328083918a" color="8421504" color_hue="-0.216667" color_saturation="0.14" computer_name="MPODPROCKY-DT" is_underwear="False" item_id="4afcb01c-c7a9-7310-68e3-22943098f8a3" max_status="20" noise="0.73" slash_def="0.1" smash_def="0.1" stab_def="0.1" str_req="0" superfaction_id="" timestamp="09/02/2017 10:08" zone1_brightness="1" zone1_hue="0" zone1_saturation="1" zone2_brightness="1" zone2_hue="0" zone2_saturation="1" zone3_brightness="1.65" zone3_hue="-0.216667" zone3_saturation="0.77" /&gt;</t>
  </si>
  <si>
    <t xml:space="preserve">      &lt;!-- Long Sasau Waffenrock (Cloth) --&gt; &lt;row armor_subtype_id="" armor_type_id="7" brightness="0.75" clothing2_id="" clothing_id="47be9465-0ca7-626b-e8c5-46328083918a" color="8421504" color_hue="0.888889" color_saturation="0.14" computer_name="MPODPROCKY-DT" is_underwear="False" item_id="41d8e48a-a3a1-1cb6-76b2-fc99ed139b85" max_status="20" noise="0.73" slash_def="0.1" smash_def="0.1" stab_def="0.1" str_req="0" superfaction_id="" timestamp="09/02/2017 10:16" zone1_brightness="1" zone1_hue="0" zone1_saturation="0" zone2_brightness="1" zone2_hue="0" zone2_saturation="0" zone3_brightness="0.91" zone3_hue="-0.638889" zone3_saturation="0.22" /&gt;</t>
  </si>
  <si>
    <t xml:space="preserve">      &lt;!-- Long Sasau Waffenrock (Cloth) --&gt; &lt;row armor_subtype_id="" armor_type_id="7" brightness="1.27" clothing2_id="" clothing_id="40a2d43c-14f4-cea3-a194-943ab48f8690" color="8421504" color_hue="-0.611111" color_saturation="0.31" computer_name="MPODPROCKY-DT" is_underwear="False" item_id="409cf64d-afc1-1c2c-0af2-2042f2d4f6a0" max_status="20" noise="0.78" slash_def="0.1" smash_def="0.1" stab_def="0.1" str_req="0" superfaction_id="" timestamp="08/02/2017 12:11" zone1_brightness="1.39" zone1_hue="-0.666667" zone1_saturation="0.28" zone2_brightness="0.23" zone2_hue="-0.811111" zone2_saturation="1.16" zone3_brightness="0.2" zone3_hue="-0.716667" zone3_saturation="1.41" /&gt;</t>
  </si>
  <si>
    <t xml:space="preserve">      &lt;!-- Long Silesian Gambeson (Cloth) --&gt; &lt;row armor_subtype_id="" armor_type_id="7" brightness="1.31" clothing2_id="" clothing_id="4d6d0a35-de9c-8abe-38e4-653c032dfcb9" color="8421504" color_hue="-0.155556" color_saturation="0.22" computer_name="MHOZ-DT" is_underwear="False" item_id="499f8ebf-cdb7-e65f-33c5-a2818b40a5b4" max_status="43" noise="0.43" slash_def="0.51" smash_def="0.85" stab_def="0.2805" str_req="0" superfaction_id="" timestamp="10/11/2016 16:13" zone1_brightness="1.31" zone1_hue="-0.155556" zone1_saturation="0.22" zone2_brightness="1.31" zone2_hue="-0.155556" zone2_saturation="0.22" zone3_brightness="1.31" zone3_hue="-0.155556" zone3_saturation="0.22" /&gt;</t>
  </si>
  <si>
    <t xml:space="preserve">      &lt;!-- Long Skalitz Waffenrock (Cloth) --&gt; &lt;row armor_subtype_id="" armor_type_id="7" brightness="0.16" clothing2_id="" clothing_id="4be6b84b-6177-b0bf-ed20-6c4a75284ebe" color="8421504" color_hue="0.077778" color_saturation="2" computer_name="JBARTONEK-DT" is_underwear="False" item_id="49d89f9b-31a9-1b5d-a389-7e7545fa4590" max_status="20" noise="0.78" slash_def="0.1" smash_def="0.1" stab_def="0.1" str_req="0" superfaction_id="" timestamp="16/09/2016 16:48" zone1_brightness="0.63" zone1_hue="-0.038889" zone1_saturation="1.03" zone2_brightness="1" zone2_hue="0" zone2_saturation="1" zone3_brightness="0.45" zone3_hue="0" zone3_saturation="1.16" /&gt;</t>
  </si>
  <si>
    <t xml:space="preserve">      &lt;!-- Long Skalitz Waffenrock (Cloth) --&gt; &lt;row armor_subtype_id="" armor_type_id="7" brightness="0.84" clothing2_id="" clothing_id="47be9465-0ca7-626b-e8c5-46328083918a" color="8421504" color_hue="0" color_saturation="0.7" computer_name="MPODPROCKY-DT" is_underwear="False" item_id="45bdd999-3050-c096-8e2a-56dec9e231a5" max_status="20" noise="0.73" slash_def="0.1" smash_def="0.1" stab_def="0.1" str_req="0" superfaction_id="" timestamp="09/02/2017 10:16" zone1_brightness="1" zone1_hue="0" zone1_saturation="1" zone2_brightness="1" zone2_hue="0" zone2_saturation="1" zone3_brightness="2" zone3_hue="-0.138889" zone3_saturation="0.41" /&gt;</t>
  </si>
  <si>
    <t xml:space="preserve">      &lt;!-- Long Talmberg Waffenrock (Cloth) --&gt; &lt;row armor_subtype_id="" armor_type_id="7" brightness="0.2" clothing2_id="" clothing_id="414136c2-df6d-3840-15cd-ceb71ea15f92" color="8421504" color_hue="0.094444" color_saturation="2" computer_name="JBARTONEK-DT" is_underwear="False" item_id="44b27e34-566f-cb38-775b-e5981a74f6b8" max_status="20" noise="0.78" slash_def="0.1" smash_def="0.1" stab_def="0.1" str_req="0" superfaction_id="" timestamp="22/01/2016 14:39" zone1_brightness="0.8" zone1_hue="0" zone1_saturation="0.2" zone2_brightness="0.8" zone2_hue="0" zone2_saturation="0.2" zone3_brightness="0.2" zone3_hue="0.094444" zone3_saturation="2" /&gt;</t>
  </si>
  <si>
    <t xml:space="preserve">      &lt;!-- Long Talmberg Waffenrock (Cloth) --&gt; &lt;row armor_subtype_id="" armor_type_id="7" brightness="0.2" clothing2_id="" clothing_id="414136c2-df6d-3840-15cd-ceb71ea15f92" color="8421504" color_hue="0.094444" color_saturation="2" computer_name="JBARTONEK-DT" is_underwear="False" item_id="4b977cd2-0067-3f05-90c0-650bfd801a96" max_status="20" noise="0.78" slash_def="0.1" smash_def="0.1" stab_def="0.1" str_req="0" superfaction_id="" timestamp="22/01/2016 14:14" zone1_brightness="0.2" zone1_hue="0.094444" zone1_saturation="2" zone2_brightness="0.75" zone2_hue="0" zone2_saturation="0.2" zone3_brightness="0.8" zone3_hue="0" zone3_saturation="0.2" /&gt;</t>
  </si>
  <si>
    <t xml:space="preserve">      &lt;!-- Long Talmberg Waffenrock (Cloth) --&gt; &lt;row armor_subtype_id="" armor_type_id="7" brightness="0.39" clothing2_id="" clothing_id="40a2d43c-14f4-cea3-a194-943ab48f8690" color="8421504" color_hue="0.022222" color_saturation="0.87" computer_name="MPODPROCKY-DT" is_underwear="False" item_id="4999ec4c-a60d-3ab0-52ca-1c0fdd761d94" max_status="20" noise="0.78" slash_def="0.1" smash_def="0.1" stab_def="0.1" str_req="0" superfaction_id="" timestamp="07/02/2017 16:10" zone1_brightness="0.39" zone1_hue="0.022222" zone1_saturation="0.87" zone2_brightness="1.4" zone2_hue="0" zone2_saturation="0.2" zone3_brightness="1.4" zone3_hue="0" zone3_saturation="0.2" /&gt;</t>
  </si>
  <si>
    <t xml:space="preserve">      &lt;!-- Long Talmberg Waffenrock (Cloth) --&gt; &lt;row armor_subtype_id="" armor_type_id="7" brightness="0.39" clothing2_id="" clothing_id="4db5e12e-1a00-6037-af97-8d0f3d36d588" color="8421504" color_hue="0.022222" color_saturation="0.87" computer_name="RMINDEK-DT" is_underwear="False" item_id="4320bd8b-1039-799c-4503-ad2cbf79b4ad" max_status="20" noise="0.78" slash_def="0.1" smash_def="0.1" stab_def="0.1" str_req="0" superfaction_id="" timestamp="01/03/2016 16:49" zone1_brightness="1.4" zone1_hue="0" zone1_saturation="0.2" zone2_brightness="1.4" zone2_hue="0" zone2_saturation="0.2" zone3_brightness="0.39" zone3_hue="0.022222" zone3_saturation="0.87" /&gt;</t>
  </si>
  <si>
    <t xml:space="preserve">      &lt;!-- Long Talmberg Waffenrock (Cloth) --&gt; &lt;row armor_subtype_id="" armor_type_id="7" brightness="2" clothing2_id="" clothing_id="47be9465-0ca7-626b-e8c5-46328083918a" color="8421504" color_hue="0" color_saturation="0" computer_name="MPODPROCKY-DT" is_underwear="False" item_id="4a9b335a-6341-d053-fe8e-13f6f0d67297" max_status="20" noise="0.73" slash_def="0.1" smash_def="0.1" stab_def="0.1" str_req="0" superfaction_id="" timestamp="09/02/2017 10:17" zone1_brightness="1" zone1_hue="0" zone1_saturation="0" zone2_brightness="1" zone2_hue="0" zone2_saturation="0" zone3_brightness="0.45" zone3_hue="0" zone3_saturation="0.77" /&gt;</t>
  </si>
  <si>
    <t xml:space="preserve">      &lt;!-- Long Waffenrock Rattay (Cloth) --&gt; &lt;row armor_subtype_id="" armor_type_id="7" brightness="1.96" clothing2_id="" clothing_id="40a2d43c-14f4-cea3-a194-943ab48f8690" color="8421504" color_hue="-0.244444" color_saturation="1.44" computer_name="RMINDEK-DT" is_underwear="False" item_id="477ef2b7-5b29-f7a7-c8f7-2cce627ab681" max_status="20" noise="0.78" slash_def="0.1" smash_def="0.1" stab_def="0.1" str_req="0" superfaction_id="" timestamp="01/03/2016 17:36" zone1_brightness="1.96" zone1_hue="-0.244444" zone1_saturation="1.44" zone2_brightness="0.07" zone2_hue="0.005556" zone2_saturation="1.16" zone3_brightness="0.03" zone3_hue="0.005556" zone3_saturation="1.16" /&gt;</t>
  </si>
  <si>
    <t xml:space="preserve">      &lt;!-- Long Waffenrock Rattay (Cloth) --&gt; &lt;row armor_subtype_id="" armor_type_id="7" brightness="1.96" clothing2_id="" clothing_id="4db5e12e-1a00-6037-af97-8d0f3d36d588" color="8421504" color_hue="-0.244444" color_saturation="1.44" computer_name="RMINDEK-DT" is_underwear="False" item_id="4af8619d-aeca-2a65-8012-5392b5655bae" max_status="20" noise="0.78" slash_def="0.1" smash_def="0.1" stab_def="0.1" str_req="0" superfaction_id="" timestamp="01/03/2016 17:40" zone1_brightness="0.07" zone1_hue="0.005556" zone1_saturation="1.16" zone2_brightness="0.07" zone2_hue="0.005556" zone2_saturation="1.16" zone3_brightness="1.96" zone3_hue="-0.244444" zone3_saturation="1.44" /&gt;</t>
  </si>
  <si>
    <t xml:space="preserve">      &lt;!-- Long Waffenrock Rattay (Cloth) --&gt; &lt;row armor_subtype_id="" armor_type_id="7" brightness="2" clothing2_id="" clothing_id="40babb15-7f4c-215a-a870-9069c0cfaea0" color="8421504" color_hue="-0.061111" color_saturation="1" computer_name="MPODPROCKY-DT" is_underwear="False" item_id="4cca04da-9b0a-3f16-b904-ecdf7c74a7b9" max_status="20" noise="0.78" slash_def="0.1" smash_def="0.1" stab_def="0.1" str_req="0" superfaction_id="" timestamp="06/02/2017 17:04" zone1_brightness="2" zone1_hue="-0.172222" zone1_saturation="2" zone2_brightness="1" zone2_hue="0" zone2_saturation="1" zone3_brightness="2" zone3_hue="-0.061111" zone3_saturation="1" /&gt;</t>
  </si>
  <si>
    <t xml:space="preserve">      &lt;!-- Loose Hose (Cloth) --&gt; &lt;row armor_subtype_id="" armor_type_id="7" brightness="1" clothing2_id="" clothing_id="43c291eb-32c2-af22-4519-4e18bc39ff91" color="8421504" color_hue="0" color_saturation="1" computer_name="JIRIBARTONEK-DT" is_underwear="False" item_id="44469251-9749-7d7c-7903-0810520959a4" max_status="50" noise="0.13" slash_def="0.1" smash_def="0.1" stab_def="0.1" str_req="0" superfaction_id="" timestamp="30/08/2013 13:47" zone1_brightness="1" zone1_hue="0" zone1_saturation="1" zone2_brightness="1" zone2_hue="0" zone2_saturation="1" zone3_brightness="1" zone3_hue="0" zone3_saturation="1" /&gt;</t>
  </si>
  <si>
    <t xml:space="preserve">      &lt;!-- Lords of Leipa Pourpoint (Cloth) --&gt; &lt;row armor_subtype_id="" armor_type_id="7" brightness="1.45" clothing2_id="" clothing_id="4cc37ecc-7ddb-1810-fcba-319f9c4abba0" color="8421504" color_hue="0" color_saturation="0.86" computer_name="JIRIBARTONEK-DT" is_underwear="False" item_id="46a58b43-9c1c-5f0e-32a7-5655b44470b9" max_status="50" noise="0.672" slash_def="0.1" smash_def="0.1" stab_def="0.1" str_req="0" superfaction_id="" timestamp="11/01/2014 15:15" zone1_brightness="0.23" zone1_hue="0.055556" zone1_saturation="0.27" zone2_brightness="0.14" zone2_hue="0" zone2_saturation="1" zone3_brightness="1.16" zone3_hue="0" zone3_saturation="1" /&gt;</t>
  </si>
  <si>
    <t xml:space="preserve">      &lt;!-- Lords of Leipa Waffenrock (Cloth) --&gt; &lt;row armor_subtype_id="" armor_type_id="7" brightness="0.98" clothing2_id="" clothing_id="4bbd3a58-0c87-1cbe-af21-0194f57996b1" color="8421504" color_hue="0" color_saturation="1" computer_name="MPODPROCKY-DT" is_underwear="False" item_id="4a641ae4-ee0a-9311-872e-7742a2fdedbe" max_status="50" noise="0.73" slash_def="0.1" smash_def="0.1" stab_def="0.1" str_req="0" superfaction_id="" timestamp="06/02/2017 15:55" zone1_brightness="1" zone1_hue="0" zone1_saturation="1" zone2_brightness="1" zone2_hue="0" zone2_saturation="1" zone3_brightness="1" zone3_hue="0" zone3_saturation="1" /&gt;</t>
  </si>
  <si>
    <t xml:space="preserve">      &lt;!-- Lords of Leipa Waffenrock (Cloth) --&gt; &lt;row armor_subtype_id="" armor_type_id="7" brightness="1" clothing2_id="" clothing_id="47204430-1b1a-9923-8626-5ae0b9acf399" color="8421504" color_hue="0" color_saturation="0" computer_name="MPODPROCKY-DT" is_underwear="False" item_id="4fa636da-dda1-7b97-36fb-537cb4800e9d" max_status="50" noise="0.73" slash_def="0.1" smash_def="0.1" stab_def="0.1" str_req="0" superfaction_id="" timestamp="07/02/2017 17:37" zone1_brightness="1" zone1_hue="0" zone1_saturation="1" zone2_brightness="1" zone2_hue="0" zone2_saturation="1" zone3_brightness="1" zone3_hue="-0.094444" zone3_saturation="1" /&gt;</t>
  </si>
  <si>
    <t xml:space="preserve">      &lt;!-- Monk's Habit (Cloth) --&gt; &lt;row armor_subtype_id="" armor_type_id="7" brightness="1" clothing2_id="" clothing_id="47dda8bb-e508-7ce1-a671-5411a679f5a2" color="8421504" color_hue="0" color_saturation="1" computer_name="MPODPROCKY-DT" is_underwear="False" item_id="40ffe5a0-95c6-1bb6-8347-25d93cfd4fbd" max_status="40" noise="0.27" slash_def="0.1" smash_def="0.1" stab_def="0.1" str_req="0" superfaction_id="15" timestamp="05/10/2016 14:18" zone1_brightness="1" zone1_hue="0" zone1_saturation="1" zone2_brightness="1" zone2_hue="0" zone2_saturation="1" zone3_brightness="1" zone3_hue="0" zone3_saturation="1" /&gt;</t>
  </si>
  <si>
    <t xml:space="preserve">      &lt;!-- Monk's Habit (Cloth) --&gt; &lt;row armor_subtype_id="" armor_type_id="7" brightness="1" clothing2_id="" clothing_id="47dda8bb-e508-7ce1-a671-5411a679f5a2" color="8421504" color_hue="0" color_saturation="1" computer_name="MPODPROCKY-DT" is_underwear="False" item_id="41b0dcfd-e60f-dd06-41bd-08c8d4ba7d91" max_status="40" noise="0.13" slash_def="0.1" smash_def="0.1" stab_def="0.1" str_req="0" superfaction_id="15" timestamp="02/06/2016 11:07" zone1_brightness="1" zone1_hue="0" zone1_saturation="1" zone2_brightness="1" zone2_hue="0" zone2_saturation="1" zone3_brightness="1" zone3_hue="0" zone3_saturation="1" /&gt;</t>
  </si>
  <si>
    <t xml:space="preserve">      &lt;!-- Monk's Habit (Cloth) --&gt; &lt;row armor_subtype_id="" armor_type_id="7" brightness="1" clothing2_id="" clothing_id="47dda8bb-e508-7ce1-a671-5411a679f5a2" color="8421504" color_hue="0" color_saturation="1" computer_name="MPODPROCKY-DT" is_underwear="False" item_id="457ca6d3-b64a-66b8-4c1e-fd606a6530af" max_status="40" noise="0.08" slash_def="0.1" smash_def="0.1" stab_def="0.1" str_req="0" superfaction_id="15" timestamp="02/06/2016 11:07" zone1_brightness="1" zone1_hue="0" zone1_saturation="1" zone2_brightness="1" zone2_hue="0" zone2_saturation="1" zone3_brightness="1" zone3_hue="0" zone3_saturation="1" /&gt;</t>
  </si>
  <si>
    <t xml:space="preserve">      &lt;!-- Monk's Habit (Cloth) --&gt; &lt;row armor_subtype_id="" armor_type_id="7" brightness="1" clothing2_id="" clothing_id="47dda8bb-e508-7ce1-a671-5411a679f5a2" color="8421504" color_hue="0" color_saturation="1" computer_name="MPODPROCKY-DT" is_underwear="False" item_id="49b1cf4e-d874-d9a6-25fd-b6e4fffc7680" max_status="40" noise="0.52" slash_def="0.1" smash_def="0.1" stab_def="0.1" str_req="0" superfaction_id="15" timestamp="05/10/2016 14:25" zone1_brightness="1" zone1_hue="0" zone1_saturation="1" zone2_brightness="1" zone2_hue="0" zone2_saturation="1" zone3_brightness="1" zone3_hue="0" zone3_saturation="1" /&gt;</t>
  </si>
  <si>
    <t xml:space="preserve">      &lt;!-- Monk's Habit (Cloth) --&gt; &lt;row armor_subtype_id="" armor_type_id="7" brightness="1" clothing2_id="" clothing_id="47dda8bb-e508-7ce1-a671-5411a679f5a2" color="8421504" color_hue="0" color_saturation="1" computer_name="MPODPROCKY-DT" is_underwear="False" item_id="49b4595d-298a-df15-0418-8a2633db7487" max_status="40" noise="0.18" slash_def="0.1" smash_def="0.1" stab_def="0.1" str_req="0" superfaction_id="15" timestamp="02/06/2016 11:06" zone1_brightness="1" zone1_hue="0" zone1_saturation="1" zone2_brightness="1" zone2_hue="0" zone2_saturation="1" zone3_brightness="1" zone3_hue="0" zone3_saturation="1" /&gt;</t>
  </si>
  <si>
    <t xml:space="preserve">      &lt;!-- Monk's Habit (Cloth) --&gt; &lt;row armor_subtype_id="" armor_type_id="7" brightness="1" clothing2_id="" clothing_id="47dda8bb-e508-7ce1-a671-5411a679f5a2" color="8421504" color_hue="0" color_saturation="1" computer_name="MPODPROCKY-DT" is_underwear="False" item_id="4ae1d488-675e-c68c-a5a0-0100d6f078a4" max_status="40" noise="0.23" slash_def="0.1" smash_def="0.1" stab_def="0.1" str_req="0" superfaction_id="15" timestamp="05/10/2016 14:29" zone1_brightness="1" zone1_hue="0" zone1_saturation="1" zone2_brightness="1" zone2_hue="0" zone2_saturation="1" zone3_brightness="1" zone3_hue="0" zone3_saturation="1" /&gt;</t>
  </si>
  <si>
    <t xml:space="preserve">      &lt;!-- Monk's Habit (Cloth) --&gt; &lt;row armor_subtype_id="" armor_type_id="7" brightness="1" clothing2_id="" clothing_id="4daf632a-b468-5d97-f791-318f2a1363b5" color="8421504" color_hue="0" color_saturation="1" computer_name="MPODPROCKY-DT" is_underwear="False" item_id="4727da17-f74e-f71e-ec1b-c43fe01c9e96" max_status="40" noise="0.33" slash_def="0.1" smash_def="0.1" stab_def="0.1" str_req="0" superfaction_id="15" timestamp="05/10/2016 15:03" zone1_brightness="1" zone1_hue="0" zone1_saturation="1" zone2_brightness="1" zone2_hue="0" zone2_saturation="1" zone3_brightness="1" zone3_hue="0" zone3_saturation="1" /&gt;</t>
  </si>
  <si>
    <t xml:space="preserve">      &lt;!-- Monk's Habit (Cloth) --&gt; &lt;row armor_subtype_id="" armor_type_id="7" brightness="1" clothing2_id="" clothing_id="4daf632a-b468-5d97-f791-318f2a1363b5" color="8421504" color_hue="0" color_saturation="1" computer_name="MPODPROCKY-DT" is_underwear="False" item_id="486fe517-b412-0a0a-3693-e57302d20b8b" max_status="40" noise="0.33" slash_def="0.1" smash_def="0.1" stab_def="0.1" str_req="0" superfaction_id="15" timestamp="15/03/2017 16:33" zone1_brightness="1" zone1_hue="0" zone1_saturation="1" zone2_brightness="1" zone2_hue="0" zone2_saturation="1" zone3_brightness="1" zone3_hue="0" zone3_saturation="1" /&gt;</t>
  </si>
  <si>
    <t xml:space="preserve">      &lt;!-- Monk's Habit (Cloth) --&gt; &lt;row armor_subtype_id="" armor_type_id="7" brightness="1" clothing2_id="" clothing_id="4daf632a-b468-5d97-f791-318f2a1363b5" color="8421504" color_hue="0" color_saturation="1" computer_name="MPODPROCKY-DT" is_underwear="False" item_id="4faaf3aa-1801-dec3-4127-cd7ab50f45be" max_status="40" noise="0.28" slash_def="0.1" smash_def="0.1" stab_def="0.1" str_req="0" superfaction_id="15" timestamp="05/10/2016 14:53" zone1_brightness="1" zone1_hue="0" zone1_saturation="1" zone2_brightness="1" zone2_hue="0" zone2_saturation="1" zone3_brightness="1" zone3_hue="0" zone3_saturation="1" /&gt;</t>
  </si>
  <si>
    <t xml:space="preserve">      &lt;!-- Monk's Habit (Cloth) --&gt; &lt;row armor_subtype_id="" armor_type_id="7" brightness="1" clothing2_id="" clothing_id="4f0b3b3b-9f09-2b2c-31c7-c05a77a0f29f" color="8421504" color_hue="0" color_saturation="1" computer_name="MPODPROCKY-DT" is_underwear="False" item_id="452a54af-683d-e31d-a396-671272017a90" max_status="40" noise="0.68" slash_def="0.1" smash_def="0.1" stab_def="0.1" str_req="0" superfaction_id="15" timestamp="16/02/2017 09:08" zone1_brightness="1" zone1_hue="0" zone1_saturation="1" zone2_brightness="1" zone2_hue="0" zone2_saturation="1" zone3_brightness="1" zone3_hue="0" zone3_saturation="1" /&gt;</t>
  </si>
  <si>
    <t xml:space="preserve">      &lt;!-- Monk's Habit (Cloth) --&gt; &lt;row armor_subtype_id="" armor_type_id="7" brightness="1" clothing2_id="" clothing_id="4f0b3b3b-9f09-2b2c-31c7-c05a77a0f29f" color="8421504" color_hue="0" color_saturation="1" computer_name="MPODPROCKY-DT" is_underwear="False" item_id="4f41911f-6b7a-6dc6-83fc-948c3d5d04b2" max_status="40" noise="0.78" slash_def="0.1" smash_def="0.1" stab_def="0.1" str_req="0" superfaction_id="15" timestamp="05/10/2016 14:21" zone1_brightness="1" zone1_hue="0" zone1_saturation="1" zone2_brightness="1" zone2_hue="0" zone2_saturation="1" zone3_brightness="1" zone3_hue="0" zone3_saturation="1" /&gt;</t>
  </si>
  <si>
    <t xml:space="preserve">      &lt;!-- Noble Yellow-Green Hose (Cloth) --&gt; &lt;row armor_subtype_id="" armor_type_id="7" brightness="1" clothing2_id="" clothing_id="47d14d37-92a2-2c2c-028e-9f21e55eeaa0" color="8421504" color_hue="0" color_saturation="1" computer_name="ICEREVKO-DT" is_underwear="False" item_id="434525c9-f3b4-c1e5-9ab0-f1002b13a68d" max_status="50" noise="0.63" slash_def="0.1" smash_def="0.1" stab_def="0.1" str_req="0" superfaction_id="" timestamp="15/09/2015 20:46" zone1_brightness="1.97" zone1_hue="0.688889" zone1_saturation="0.7" zone2_brightness="2" zone2_hue="1" zone2_saturation="1" zone3_brightness="2" zone3_hue="1" zone3_saturation="2" /&gt;</t>
  </si>
  <si>
    <t xml:space="preserve">      &lt;!-- Nobleman's Blue Hose (Cloth) --&gt; &lt;row armor_subtype_id="" armor_type_id="7" brightness="1" clothing2_id="" clothing_id="47d14d37-92a2-2c2c-028e-9f21e55eeaa0" color="8421504" color_hue="0" color_saturation="1" computer_name="ICEREVKO-DT" is_underwear="False" item_id="4d253305-bc59-a0b0-1d6f-ff202e1aaf89" max_status="50" noise="0.13" slash_def="0.1" smash_def="0.1" stab_def="0.1" str_req="0" superfaction_id="" timestamp="15/01/2016 20:34" zone1_brightness="0.5" zone1_hue="0" zone1_saturation="1" zone2_brightness="1" zone2_hue="0" zone2_saturation="1" zone3_brightness="0.5" zone3_hue="0" zone3_saturation="1" /&gt;</t>
  </si>
  <si>
    <t xml:space="preserve">      &lt;!-- Nobleman's Brown Hose (Cloth) --&gt; &lt;row armor_subtype_id="" armor_type_id="7" brightness="0.56" clothing2_id="" clothing_id="47d14d37-92a2-2c2c-028e-9f21e55eeaa0" color="8421504" color_hue="-0.861111" color_saturation="1" computer_name="ICEREVKO-DT" is_underwear="False" item_id="4897be0e-7054-cc15-f8a5-bc05bde0b6bd" max_status="50" noise="0.13" slash_def="0.1" smash_def="0.1" stab_def="0.1" str_req="0" superfaction_id="" timestamp="15/09/2015 20:56" zone1_brightness="0.56" zone1_hue="-0.861111" zone1_saturation="1" zone2_brightness="1" zone2_hue="0" zone2_saturation="1" zone3_brightness="0.56" zone3_hue="-0.861111" zone3_saturation="1" /&gt;</t>
  </si>
  <si>
    <t xml:space="preserve">      &lt;!-- Nobleman's Red Hose (Cloth) --&gt; &lt;row armor_subtype_id="" armor_type_id="7" brightness="0.56" clothing2_id="" clothing_id="47d14d37-92a2-2c2c-028e-9f21e55eeaa0" color="8421504" color_hue="-0.861111" color_saturation="1" computer_name="DJANKES-DT" is_underwear="False" item_id="495fc236-eb42-596a-09a6-1c58eb51a384" max_status="50" noise="0.43" slash_def="0.1" smash_def="0.1" stab_def="0.1" str_req="0" superfaction_id="" timestamp="21/10/2015 13:23" zone1_brightness="1.08" zone1_hue="-0.794444" zone1_saturation="2" zone2_brightness="1" zone2_hue="0" zone2_saturation="1" zone3_brightness="1.08" zone3_hue="-0.794444" zone3_saturation="2" /&gt;</t>
  </si>
  <si>
    <t xml:space="preserve">      &lt;!-- Nobleman's Red Hose (Cloth) --&gt; &lt;row armor_subtype_id="" armor_type_id="7" brightness="1.11" clothing2_id="" clothing_id="47d14d37-92a2-2c2c-028e-9f21e55eeaa0" color="8421504" color_hue="-0.855556" color_saturation="1" computer_name="MPODPROCKY-DT" is_underwear="False" item_id="4b67ffb3-2b21-81bd-768b-57f9cecffcaa" max_status="50" noise="0.48" slash_def="0.1" smash_def="0.1" stab_def="0.1" str_req="0" superfaction_id="" timestamp="09/02/2017 16:05" zone1_brightness="1.08" zone1_hue="-0.794444" zone1_saturation="2" zone2_brightness="1" zone2_hue="0" zone2_saturation="1" zone3_brightness="1.75" zone3_hue="-0.788889" zone3_saturation="1.48" /&gt;</t>
  </si>
  <si>
    <t xml:space="preserve">      &lt;!-- Nobleman's Waffenrock (Cloth) --&gt; &lt;row armor_subtype_id="" armor_type_id="7" brightness="1.47" clothing2_id="" clothing_id="4d3c370f-89f4-2e9f-6360-e95fbe1b19ac" color="8421504" color_hue="-0.155556" color_saturation="0.69" computer_name="MPODPROCKY-DT" is_underwear="False" item_id="4c3fc7de-b235-099b-be1f-dff67ca952b6" max_status="50" noise="0.83" slash_def="0.1" smash_def="0.1" stab_def="0.1" str_req="0" superfaction_id="" timestamp="12/04/2017 16:44" zone1_brightness="1" zone1_hue="0" zone1_saturation="1" zone2_brightness="1" zone2_hue="0" zone2_saturation="1" zone3_brightness="0.56" zone3_hue="-0.077778" zone3_saturation="0.39" /&gt;</t>
  </si>
  <si>
    <t xml:space="preserve">      &lt;!-- Old Shirt (Cloth) --&gt; &lt;row armor_subtype_id="" armor_type_id="7" brightness="0.23" clothing2_id="" clothing_id="47e930e8-471a-c55c-c360-7de33364ea87" color="8421504" color_hue="0" color_saturation="1.16" computer_name="JBARTONEK-DT" is_underwear="False" item_id="42afd2cb-91ec-ad09-c39d-57d198dde4a4" max_status="40" noise="0.472" slash_def="0.1" smash_def="0.1" stab_def="0.1" str_req="0" superfaction_id="" timestamp="02/02/2016 14:50" zone1_brightness="1" zone1_hue="0" zone1_saturation="1" zone2_brightness="1" zone2_hue="0" zone2_saturation="1" zone3_brightness="1" zone3_hue="0" zone3_saturation="1" /&gt;</t>
  </si>
  <si>
    <t xml:space="preserve">      &lt;!-- Oleshnitz Waffenrock (Cloth) --&gt; &lt;row armor_subtype_id="" armor_type_id="7" brightness="1" clothing2_id="" clothing_id="462e5727-8d61-0159-c847-f1553fce708e" color="8421504" color_hue="0" color_saturation="1" computer_name="MPODPROCKY-DT" is_underwear="False" item_id="4047af36-3956-e89a-490a-0c38d55c97a4" max_status="30" noise="0.63" slash_def="0.1" smash_def="0.1" stab_def="0.1" str_req="0" superfaction_id="" timestamp="02/02/2017 15:41" zone1_brightness="1" zone1_hue="0" zone1_saturation="1" zone2_brightness="1" zone2_hue="0" zone2_saturation="1" zone3_brightness="1" zone3_hue="0" zone3_saturation="1" /&gt;</t>
  </si>
  <si>
    <t xml:space="preserve">      &lt;!-- Oleshnitz Waffenrock (Cloth) --&gt; &lt;row armor_subtype_id="" armor_type_id="7" brightness="1" clothing2_id="" clothing_id="4a269aa4-a590-e20c-0ac3-94735ff29a83" color="8421504" color_hue="0" color_saturation="1" computer_name="DJANKES-DT" is_underwear="False" item_id="4b986296-1ac7-24fd-2366-653b20887aa5" max_status="30" noise="0.63" slash_def="0.1" smash_def="0.1" stab_def="0.1" str_req="0" superfaction_id="" timestamp="11/11/2016 12:05" zone1_brightness="1" zone1_hue="0" zone1_saturation="1" zone2_brightness="1" zone2_hue="0" zone2_saturation="1" zone3_brightness="1" zone3_hue="0" zone3_saturation="1" /&gt;</t>
  </si>
  <si>
    <t xml:space="preserve">      &lt;!-- Olive Felt Hat (Cloth) --&gt; &lt;row armor_subtype_id="" armor_type_id="7" brightness="1" clothing2_id="" clothing_id="6eb6a828-e707-492f-a379-abdd84187be1" color="9743534" color_hue="0" color_saturation="1" computer_name="JIRIBARTONEK-DT" is_underwear="False" item_id="415cb852-5910-50cf-9802-4375257dd3b5" max_status="40" noise="0.58" slash_def="0.1" smash_def="0.1" stab_def="0.1" str_req="0" superfaction_id="" timestamp="11/01/2014 12:19" zone1_brightness="1" zone1_hue="0" zone1_saturation="1" zone2_brightness="1" zone2_hue="0" zone2_saturation="1" zone3_brightness="1" zone3_hue="0" zone3_saturation="1" /&gt;</t>
  </si>
  <si>
    <t xml:space="preserve">      &lt;!-- Ordinary Tarred Jacket (Cloth) --&gt; &lt;row armor_subtype_id="" armor_type_id="7" brightness="0.2" clothing2_id="" clothing_id="4e275d86-66fd-7946-de65-c098aa5a7baa" color="8421504" color_hue="-0.155556" color_saturation="0.22" computer_name="MPODPROCKY-DT" is_underwear="False" item_id="49ed390f-1d7d-50d8-83d8-62a35b054bbd" max_status="23" noise="0.13" slash_def="0.27" smash_def="0.45" stab_def="0.1485" str_req="0" superfaction_id="" timestamp="09/02/2017 14:07" zone1_brightness="1" zone1_hue="0" zone1_saturation="1" zone2_brightness="1" zone2_hue="0" zone2_saturation="1" zone3_brightness="1" zone3_hue="0" zone3_saturation="1" /&gt;</t>
  </si>
  <si>
    <t xml:space="preserve">      &lt;!-- Padded Black Coif (Cloth) --&gt; &lt;row armor_subtype_id="" armor_type_id="7" brightness="0.19" clothing2_id="" clothing_id="4b581271-ad24-7475-1c7c-a4573677e390" color="8421504" color_hue="0.066667" color_saturation="0.27" computer_name="MPODPROCKY-DT" is_underwear="False" item_id="4143839b-d46c-0c4f-6bb5-764c742bdba9" max_status="33" noise="0.23" slash_def="0.522" smash_def="0.87" stab_def="0.2871" str_req="0" superfaction_id="" timestamp="06/02/2017 10:29" zone1_brightness="0.08" zone1_hue="0" zone1_saturation="1" zone2_brightness="0.08" zone2_hue="0" zone2_saturation="1" zone3_brightness="0.19" zone3_hue="0.066667" zone3_saturation="0.3" /&gt;</t>
  </si>
  <si>
    <t xml:space="preserve">      &lt;!-- Padded Chausses (Cloth) --&gt; &lt;row armor_subtype_id="" armor_type_id="7" brightness="0.22" clothing2_id="" clothing_id="1367f648-eed2-45b5-9c54-341b919960bd" color="8421504" color_hue="0.044444" color_saturation="1.39" computer_name="JIRIBARTONEK-DT" is_underwear="False" item_id="4d72afbc-18ac-6ef6-50f1-b9e1f6774b82" max_status="43" noise="0.23" slash_def="0.585" smash_def="0.936" stab_def="0.468" str_req="1" superfaction_id="" timestamp="10/01/2014 10:09" zone1_brightness="0.45" zone1_hue="0" zone1_saturation="1" zone2_brightness="1" zone2_hue="0" zone2_saturation="1" zone3_brightness="1" zone3_hue="0" zone3_saturation="1" /&gt;</t>
  </si>
  <si>
    <t xml:space="preserve">      &lt;!-- Padded Chausses (Cloth) --&gt; &lt;row armor_subtype_id="" armor_type_id="7" brightness="0.52" clothing2_id="" clothing_id="1367f648-eed2-45b5-9c54-341b919960bd" color="8421504" color_hue="0" color_saturation="1" computer_name="JCHMATAL-DT" is_underwear="False" item_id="4156d594-be4a-71c2-8ede-4d517ac668a5" max_status="43" noise="0.33" slash_def="0.585" smash_def="0.936" stab_def="0.468" str_req="1" superfaction_id="" timestamp="03/01/2018 17:48" zone1_brightness="0.81" zone1_hue="0" zone1_saturation="1" zone2_brightness="1" zone2_hue="0" zone2_saturation="1" zone3_brightness="1" zone3_hue="0" zone3_saturation="1" /&gt;</t>
  </si>
  <si>
    <t xml:space="preserve">      &lt;!-- Padded Coif (Cloth) --&gt; &lt;row armor_subtype_id="" armor_type_id="7" brightness="0" clothing2_id="" clothing_id="4b581271-ad24-7475-1c7c-a4573677e390" color="8421504" color_hue="0.016667" color_saturation="0.4" computer_name="MPODPROCKY-DT" is_underwear="False" item_id="42de552f-eaac-ee43-5e36-129615d2b4ab" max_status="33" noise="0.18" slash_def="0.522" smash_def="0.87" stab_def="0.2871" str_req="0" superfaction_id="" timestamp="09/02/2017 14:01" zone1_brightness="0.08" zone1_hue="0" zone1_saturation="1" zone2_brightness="0.08" zone2_hue="0" zone2_saturation="1" zone3_brightness="0" zone3_hue="0.016667" zone3_saturation="1.2" /&gt;</t>
  </si>
  <si>
    <t xml:space="preserve">  &lt;!-- Padded Coif (Cloth) --&gt; &lt;row armor_subtype_id="" armor_type_id="7" brightness="0.45" clothing2_id="" clothing_id="4b581271-ad24-7475-1c7c-a4573677e390" color="8421504" color_hue="0.016667" color_saturation="1.2" computer_name="MPODPROCKY-DT" is_underwear="False" item_id="44e9bb1f-35fb-9ccb-c0d0-482cd005b990" max_status="33" noise="0.53" slash_def="0.522" smash_def="0.87" stab_def="0.2871" str_req="0" superfaction_id="" timestamp="08/02/2017 09:42" zone1_brightness="0.08" zone1_hue="0" zone1_saturation="1" zone2_brightness="0.08" zone2_hue="0" zone2_saturation="1" zone3_brightness="0.31" zone3_hue="0.016667" zone3_saturation="1.2" /&gt;</t>
  </si>
  <si>
    <t xml:space="preserve">      &lt;!-- Padded Coif (Cloth) --&gt; &lt;row armor_subtype_id="" armor_type_id="7" brightness="0.25" clothing2_id="" clothing_id="4b581271-ad24-7475-1c7c-a4573677e390" color="8421504" color_hue="-0.188889" color_saturation="0.25" computer_name="MPODPROCKY-DT" is_underwear="False" item_id="4a8c97cb-9312-333e-2384-6a2a12aba398" max_status="33" noise="0.33" slash_def="0.522" smash_def="0.87" stab_def="0.2871" str_req="0" superfaction_id="" timestamp="06/02/2017 10:23" zone1_brightness="0.48" zone1_hue="-0.138889" zone1_saturation="0.27" zone2_brightness="0.48" zone2_hue="-0.233333" zone2_saturation="0.2" zone3_brightness="0.19" zone3_hue="-0.216667" zone3_saturation="0.25" /&gt;</t>
  </si>
  <si>
    <t xml:space="preserve">      &lt;!-- Padded Coif (Cloth) --&gt; &lt;row armor_subtype_id="" armor_type_id="7" brightness="0.41" clothing2_id="" clothing_id="4b581271-ad24-7475-1c7c-a4573677e390" color="8421504" color_hue="-0.188889" color_saturation="0.25" computer_name="MHOZ-DT" is_underwear="False" item_id="41be015c-6d05-d058-f5d8-62c17ac8c3a2" max_status="33" noise="0.48" slash_def="0.522" smash_def="0.87" stab_def="0.2871" str_req="0" superfaction_id="" timestamp="11/11/2016 15:45" zone1_brightness="0.48" zone1_hue="0.066667" zone1_saturation="1" zone2_brightness="0.48" zone2_hue="0.066667" zone2_saturation="1" zone3_brightness="0.42" zone3_hue="0" zone3_saturation="1.13" /&gt;</t>
  </si>
  <si>
    <t xml:space="preserve">      &lt;!-- Padded Coif (Cloth) --&gt; &lt;row armor_subtype_id="" armor_type_id="7" brightness="0.52" clothing2_id="" clothing_id="44d75d99-264f-51f4-f6be-181a8661399e" color="8421504" color_hue="0" color_saturation="1.78" computer_name="MHOZ-DT" is_underwear="False" item_id="4f0f5d0b-cccb-6888-8eab-46cb73688caf" max_status="27" noise="0.48" slash_def="0.189" smash_def="0.315" stab_def="0.10395" str_req="0" superfaction_id="" timestamp="04/10/2016 11:52" zone1_brightness="1" zone1_hue="0" zone1_saturation="1" zone2_brightness="1" zone2_hue="0" zone2_saturation="1" zone3_brightness="1" zone3_hue="0" zone3_saturation="1" /&gt;</t>
  </si>
  <si>
    <t xml:space="preserve">      &lt;!-- Padded Coif (Cloth) --&gt; &lt;row armor_subtype_id="" armor_type_id="7" brightness="1.93" clothing2_id="" clothing_id="44d75d99-264f-51f4-f6be-181a8661399e" color="8421504" color_hue="0" color_saturation="0.68" computer_name="JBARTONEK-DT" is_underwear="False" item_id="441e44c2-718d-c0bb-4c52-32ce88adda98" max_status="27" noise="0.48" slash_def="0.189" smash_def="0.315" stab_def="0.10395" str_req="0" superfaction_id="" timestamp="21/01/2016 14:46" zone1_brightness="1" zone1_hue="0" zone1_saturation="1" zone2_brightness="1" zone2_hue="0" zone2_saturation="1" zone3_brightness="1" zone3_hue="0" zone3_saturation="1" /&gt;</t>
  </si>
  <si>
    <t xml:space="preserve">      &lt;!-- Patched Dark Hose (Cloth) --&gt; &lt;row armor_subtype_id="" armor_type_id="7" brightness="1" clothing2_id="" clothing_id="40297444-dcd9-af1d-82b9-8b1d30b6b099" color="8421504" color_hue="0" color_saturation="1" computer_name="MPODPROCKY-DT" is_underwear="False" item_id="4ebeeea1-87a2-cee7-1e24-9d003c1b0989" max_status="50" noise="0.33" slash_def="0.1" smash_def="0.1" stab_def="0.1" str_req="0" superfaction_id="" timestamp="09/02/2017 11:29" zone1_brightness="0.22" zone1_hue="0.055556" zone1_saturation="0.94" zone2_brightness="1" zone2_hue="0" zone2_saturation="1" zone3_brightness="1" zone3_hue="0" zone3_saturation="1" /&gt;</t>
  </si>
  <si>
    <t xml:space="preserve">      &lt;!-- Patched Hose (Cloth) --&gt; &lt;row armor_subtype_id="" armor_type_id="7" brightness="1" clothing2_id="" clothing_id="40297444-dcd9-af1d-82b9-8b1d30b6b099" color="8421504" color_hue="0" color_saturation="1" computer_name="ICEREVKO-DT" is_underwear="False" item_id="460fef47-6ee2-1f6e-3e86-8c88da1a0c95" max_status="50" noise="0.132" slash_def="0.1" smash_def="0.1" stab_def="0.1" str_req="0" superfaction_id="" timestamp="17/12/2015 14:08" zone1_brightness="1.23" zone1_hue="0.061111" zone1_saturation="0.94" zone2_brightness="1" zone2_hue="0" zone2_saturation="1" zone3_brightness="1" zone3_hue="0" zone3_saturation="1" /&gt;</t>
  </si>
  <si>
    <t xml:space="preserve">      &lt;!-- Patched Hose (Cloth) --&gt; &lt;row armor_subtype_id="" armor_type_id="7" brightness="1" clothing2_id="" clothing_id="40297444-dcd9-af1d-82b9-8b1d30b6b099" color="8421504" color_hue="0" color_saturation="1" computer_name="ICEREVKO-DT" is_underwear="False" item_id="4a30758f-c3f2-cf3c-84d0-4ba26c4d849c" max_status="50" noise="0.23" slash_def="0.1" smash_def="0.1" stab_def="0.1" str_req="0" superfaction_id="" timestamp="17/12/2015 13:55" zone1_brightness="2" zone1_hue="0" zone1_saturation="1" zone2_brightness="1" zone2_hue="0" zone2_saturation="1" zone3_brightness="1" zone3_hue="0" zone3_saturation="1" /&gt;</t>
  </si>
  <si>
    <t xml:space="preserve">      &lt;!-- Pourpoint (Cloth) --&gt; &lt;row armor_subtype_id="" armor_type_id="7" brightness="1.16" clothing2_id="" clothing_id="4f7141ce-75c8-3194-1036-6a63bcbd87b4" color="8421504" color_hue="-0.111111" color_saturation="1.88" computer_name="ZTRAVNICKY-DT" is_underwear="False" item_id="4a38d9e5-7092-4d00-f5e4-47533bb94dbc" max_status="30" noise="0.58" slash_def="0.1" smash_def="0.1" stab_def="0.1" str_req="0" superfaction_id="" timestamp="23/04/2013 15:50" zone1_brightness="1" zone1_hue="0" zone1_saturation="1" zone2_brightness="1" zone2_hue="0" zone2_saturation="1" zone3_brightness="1" zone3_hue="0" zone3_saturation="1" /&gt;</t>
  </si>
  <si>
    <t xml:space="preserve">      &lt;!-- Quilted Brown Jacket (Cloth) --&gt; &lt;row armor_subtype_id="" armor_type_id="7" brightness="1" clothing2_id="" clothing_id="45640810-462f-6889-b3c2-f0f220cf5bbc" color="8421504" color_hue="0" color_saturation="1" computer_name="JIRIBARTONEK-DT" is_underwear="False" item_id="4865e91b-5644-2109-a0b2-539793a6fca6" max_status="30" noise="0.172" slash_def="0.1" smash_def="0.1" stab_def="0.1" str_req="0" superfaction_id="" timestamp="09/01/2014 15:17" zone1_brightness="1" zone1_hue="0" zone1_saturation="1" zone2_brightness="1" zone2_hue="0" zone2_saturation="1" zone3_brightness="1" zone3_hue="0" zone3_saturation="1" /&gt;</t>
  </si>
  <si>
    <t xml:space="preserve">      &lt;!-- Quilted Brown Jacket (Cloth) --&gt; &lt;row armor_subtype_id="" armor_type_id="7" brightness="1" clothing2_id="" clothing_id="45640810-462f-6889-b3c2-f0f220cf5bbc" color="8421504" color_hue="0" color_saturation="1" computer_name="JIRIBARTONEK-DT" is_underwear="False" item_id="c8d7fd2d-8237-47f5-a8f6-17549ff59a4e" max_status="45" noise="0.193" slash_def="0.3" smash_def="0.5" stab_def="0.3" str_req="1" superfaction_id="" timestamp="09/01/2014 15:17" zone1_brightness="1" zone1_hue="0" zone1_saturation="1" zone2_brightness="1" zone2_hue="0" zone2_saturation="1" zone3_brightness="1" zone3_hue="0" zone3_saturation="1" /&gt;</t>
  </si>
  <si>
    <t xml:space="preserve">      &lt;!-- Quilted Dyed Jacket (Cloth) --&gt; &lt;row armor_subtype_id="" armor_type_id="7" brightness="0.16" clothing2_id="" clothing_id="442401d1-cc14-e872-0d70-675fad3caa96" color="8421504" color_hue="0" color_saturation="1.31" computer_name="MHOZ-DT" is_underwear="False" item_id="406b05fb-c409-f2d0-ec82-8c9e6dd422b8" max_status="38" noise="0.53" slash_def="0.45" smash_def="0.75" stab_def="0.2475" str_req="0" superfaction_id="" timestamp="18/05/2017 14:12" zone1_brightness="1.05" zone1_hue="0" zone1_saturation="1" zone2_brightness="1" zone2_hue="0" zone2_saturation="1" zone3_brightness="1" zone3_hue="0" zone3_saturation="1" /&gt;</t>
  </si>
  <si>
    <t xml:space="preserve">      &lt;!-- Quilted Vest (Cloth) --&gt; &lt;row armor_subtype_id="" armor_type_id="7" brightness="0.08" clothing2_id="" clothing_id="47b8a966-5c46-c405-1aaa-e1dd74517c89" color="8421504" color_hue="0" color_saturation="1.8" computer_name="MHOZ-DT" is_underwear="False" item_id="4db5f5f4-b653-9e9d-0f04-dc7ed9e47fb0" max_status="20" noise="0.572" slash_def="0.24" smash_def="0.4" stab_def="0.132" str_req="0" superfaction_id="" timestamp="10/11/2016 16:50" zone1_brightness="0.2" zone1_hue="-0.155556" zone1_saturation="0.22" zone2_brightness="0.27" zone2_hue="-0.155556" zone2_saturation="0.22" zone3_brightness="0.08" zone3_hue="-0.155556" zone3_saturation="0.27" /&gt;</t>
  </si>
  <si>
    <t xml:space="preserve">      &lt;!-- Quilted Vest (Cloth) --&gt; &lt;row armor_subtype_id="" armor_type_id="7" brightness="0.17" clothing2_id="" clothing_id="47b8a966-5c46-c405-1aaa-e1dd74517c89" color="8421504" color_hue="-0.155556" color_saturation="0.23" computer_name="MHOZ-DT" is_underwear="False" item_id="4eff8951-db9e-5710-48be-5c2a9445f4be" max_status="20" noise="0.472" slash_def="0.24" smash_def="0.4" stab_def="0.132" str_req="0" superfaction_id="" timestamp="11/10/2016 10:09" zone1_brightness="1.31" zone1_hue="-0.155556" zone1_saturation="0.22" zone2_brightness="1.31" zone2_hue="-0.155556" zone2_saturation="0.22" zone3_brightness="1.31" zone3_hue="-0.155556" zone3_saturation="0.22" /&gt;</t>
  </si>
  <si>
    <t xml:space="preserve">      &lt;!-- Quilted Vest (Cloth) --&gt; &lt;row armor_subtype_id="" armor_type_id="7" brightness="1.31" clothing2_id="" clothing_id="47b8a966-5c46-c405-1aaa-e1dd74517c89" color="8421504" color_hue="-0.155556" color_saturation="0.22" computer_name="MHOZ-DT" is_underwear="False" item_id="42ed0221-fee6-22c1-a86a-70126610fa84" max_status="20" noise="0.472" slash_def="0.24" smash_def="0.4" stab_def="0.132" str_req="0" superfaction_id="" timestamp="10/10/2016 13:40" zone1_brightness="1.31" zone1_hue="-0.155556" zone1_saturation="0.22" zone2_brightness="1.31" zone2_hue="-0.155556" zone2_saturation="0.22" zone3_brightness="1.31" zone3_hue="-0.155556" zone3_saturation="0.22" /&gt;</t>
  </si>
  <si>
    <t xml:space="preserve">      &lt;!-- Rattay Noble's Waffenrock (Cloth) --&gt; &lt;row armor_subtype_id="" armor_type_id="7" brightness="1.83" clothing2_id="" clothing_id="41d112e1-dbc3-c9c0-8637-869dd4a188bc" color="8421504" color_hue="-0.172222" color_saturation="0.52" computer_name="MPODPROCKY-DT" is_underwear="False" item_id="4277266f-8712-e8bf-8020-7a8b857f5795" max_status="50" noise="0.88" slash_def="0.1" smash_def="0.1" stab_def="0.1" str_req="0" superfaction_id="" timestamp="07/02/2017 17:36" zone1_brightness="1" zone1_hue="0" zone1_saturation="1" zone2_brightness="1" zone2_hue="0" zone2_saturation="1" zone3_brightness="0" zone3_hue="0" zone3_saturation="1" /&gt;</t>
  </si>
  <si>
    <t xml:space="preserve">      &lt;!-- Red Chaperon (Cloth) --&gt; &lt;row armor_subtype_id="" armor_type_id="7" brightness="1" clothing2_id="" clothing_id="4f648cf9-3b1c-e54f-45dd-c24d7e4778b5" color="8421504" color_hue="0" color_saturation="1" computer_name="JIRIBARTONEK-DT" is_underwear="False" item_id="4498482d-a404-5646-16d0-f49eaac6d58e" max_status="30" noise="0.78" slash_def="0.1" smash_def="0.1" stab_def="0.1" str_req="0" superfaction_id="" timestamp="11/01/2014 11:42" zone1_brightness="1" zone1_hue="0" zone1_saturation="1" zone2_brightness="1" zone2_hue="0" zone2_saturation="1" zone3_brightness="1" zone3_hue="0" zone3_saturation="1" /&gt;</t>
  </si>
  <si>
    <t xml:space="preserve">      &lt;!-- Red Felt Hat (Cloth) --&gt; &lt;row armor_subtype_id="" armor_type_id="7" brightness="2" clothing2_id="" clothing_id="6eb6a828-e707-492f-a379-abdd84187be1" color="8358872" color_hue="0" color_saturation="0.8" computer_name="JBARTONEK-DT" is_underwear="False" item_id="43dc25b5-3962-a772-7eeb-dd7820574395" max_status="40" noise="0.58" slash_def="0.1" smash_def="0.1" stab_def="0.1" str_req="0" superfaction_id="" timestamp="19/12/2014 14:58" zone1_brightness="1" zone1_hue="0" zone1_saturation="1" zone2_brightness="1" zone2_hue="0" zone2_saturation="1" zone3_brightness="1" zone3_hue="0" zone3_saturation="1" /&gt;</t>
  </si>
  <si>
    <t xml:space="preserve">      &lt;!-- Red Hemmed Waffenrock (Cloth) --&gt; &lt;row armor_subtype_id="" armor_type_id="7" brightness="0.64" clothing2_id="" clothing_id="46d5a08b-3f50-0e4b-1181-ee6df10eb383" color="8421504" color_hue="0" color_saturation="0.64" computer_name="MPODPROCKY-DT" is_underwear="False" item_id="40c728ba-95cb-9ffc-7688-4ed73eb053ab" max_status="50" noise="0.58" slash_def="0.1" smash_def="0.1" stab_def="0.1" str_req="0" superfaction_id="" timestamp="20/02/2017 11:35" zone1_brightness="0.67" zone1_hue="0" zone1_saturation="0.63" zone2_brightness="0.6" zone2_hue="0" zone2_saturation="0.6" zone3_brightness="0.61" zone3_hue="0" zone3_saturation="0.6" /&gt;</t>
  </si>
  <si>
    <t xml:space="preserve">      &lt;!-- Red Hemmed Waffenrock (Cloth) --&gt; &lt;row armor_subtype_id="" armor_type_id="7" brightness="1" clothing2_id="" clothing_id="4595f2dd-be18-b21b-0beb-a67f8d1ca0a7" color="8421504" color_hue="0" color_saturation="1" computer_name="DJANKES-DT" is_underwear="False" item_id="44414acf-f175-7e9b-3af0-57f2b339aa90" max_status="50" noise="0.73" slash_def="0.1" smash_def="0.1" stab_def="0.1" str_req="0" superfaction_id="" timestamp="11/11/2016 12:09" zone1_brightness="1" zone1_hue="0" zone1_saturation="1" zone2_brightness="1" zone2_hue="0" zone2_saturation="1" zone3_brightness="1" zone3_hue="0" zone3_saturation="1" /&gt;</t>
  </si>
  <si>
    <t xml:space="preserve">      &lt;!-- Red Hose (Cloth) --&gt; &lt;row armor_subtype_id="" armor_type_id="7" brightness="0.64" clothing2_id="" clothing_id="fe896336-bec9-405c-9954-902fca76513e" color="8421504" color_hue="0" color_saturation="1" computer_name="JBARTONEK-DT" is_underwear="False" item_id="41c75f0e-a8a1-e4f0-07be-67ebce8b7bab" max_status="25" noise="0.63" slash_def="0.1" smash_def="0.1" stab_def="0.1" str_req="0" superfaction_id="" timestamp="11/10/2017 11:52" zone1_brightness="0.41" zone1_hue="0" zone1_saturation="1" zone2_brightness="0.41" zone2_hue="0" zone2_saturation="1" zone3_brightness="0.42" zone3_hue="0" zone3_saturation="1" /&gt;</t>
  </si>
  <si>
    <t xml:space="preserve">      &lt;!-- Red Hose (Cloth) --&gt; &lt;row armor_subtype_id="" armor_type_id="7" brightness="1" clothing2_id="" clothing_id="4faa3316-7300-7e8c-64fb-1fb404e471a1" color="8421504" color_hue="0" color_saturation="1" computer_name="JBARTONEK-DT" is_underwear="False" item_id="4f1dfede-9abd-c403-ce22-3bc088c60b8a" max_status="40" noise="0.63" slash_def="0.1" smash_def="0.1" stab_def="0.1" str_req="0" superfaction_id="" timestamp="02/02/2016 14:18" zone1_brightness="0.52" zone1_hue="0" zone1_saturation="1" zone2_brightness="0.36" zone2_hue="0" zone2_saturation="1" zone3_brightness="0.34" zone3_hue="0" zone3_saturation="1" /&gt;</t>
  </si>
  <si>
    <t xml:space="preserve">      &lt;!-- Red Hose (Cloth) --&gt; &lt;row armor_subtype_id="" armor_type_id="7" brightness="1.2" clothing2_id="" clothing_id="fe896336-bec9-405c-9954-902fca76513e" color="8421504" color_hue="0" color_saturation="1" computer_name="JBARTONEK-DT" is_underwear="False" item_id="4c3ce212-fc6e-c14a-11e5-973ae0e749b8" max_status="40" noise="0.58" slash_def="0.1" smash_def="0.1" stab_def="0.1" str_req="0" superfaction_id="" timestamp="19/09/2016 08:51" zone1_brightness="0.6" zone1_hue="0" zone1_saturation="1" zone2_brightness="0.6" zone2_hue="0" zone2_saturation="1" zone3_brightness="0.6" zone3_hue="0" zone3_saturation="1" /&gt;</t>
  </si>
  <si>
    <t xml:space="preserve">      &lt;!-- Red Hose (Cloth) --&gt; &lt;row armor_subtype_id="" armor_type_id="7" brightness="0.64" clothing2_id="" clothing_id="fe896336-bec9-405c-9954-902fca76513e" color="8421504" color_hue="0" color_saturation="1" computer_name="JIRIBARTONEK-DT" is_underwear="False" item_id="00000000-0000-0000-0000-00000000001d" max_status="40" noise="0.68" slash_def="0.1" smash_def="0.1" stab_def="0.1" str_req="0" superfaction_id="" timestamp="10/04/2014 12:38" zone1_brightness="0.41" zone1_hue="0" zone1_saturation="1" zone2_brightness="0.41" zone2_hue="0" zone2_saturation="1" zone3_brightness="0.42" zone3_hue="0" zone3_saturation="1" /&gt;</t>
  </si>
  <si>
    <t xml:space="preserve">      &lt;!-- Red Pourpoint (Cloth) --&gt; &lt;row armor_subtype_id="" armor_type_id="7" brightness="0.95" clothing2_id="" clothing_id="4cc37ecc-7ddb-1810-fcba-319f9c4abba0" color="8421504" color_hue="0.077778" color_saturation="1.56" computer_name="JBARTONEK-DT" is_underwear="False" item_id="49a80640-63aa-00ee-3699-3a4939f45283" max_status="50" noise="0.672" slash_def="0.1" smash_def="0.1" stab_def="0.1" str_req="0" superfaction_id="" timestamp="19/09/2016 12:12" zone1_brightness="0.19" zone1_hue="0.172222" zone1_saturation="0.16" zone2_brightness="0" zone2_hue="0" zone2_saturation="1" zone3_brightness="0.95" zone3_hue="0.077778" zone3_saturation="1.56" /&gt;</t>
  </si>
  <si>
    <t xml:space="preserve">      &lt;!-- Red Scarf (Cloth) --&gt; &lt;row armor_subtype_id="" armor_type_id="7" brightness="0.42" clothing2_id="" clothing_id="42a330c3-e603-86cb-b64a-8441a2c21381" color="8421504" color_hue="0" color_saturation="0.77" computer_name="MPODPROCKY-DT" is_underwear="False" item_id="42e146c8-f2d1-1db1-c44c-7482b0f307b2" max_status="30" noise="0.78" slash_def="0.1" smash_def="0.1" stab_def="0.1" str_req="0" superfaction_id="" timestamp="16/02/2017 09:28" zone1_brightness="1" zone1_hue="0" zone1_saturation="1" zone2_brightness="2" zone2_hue="-0.888889" zone2_saturation="1.8" zone3_brightness="1" zone3_hue="0" zone3_saturation="1" /&gt;</t>
  </si>
  <si>
    <t xml:space="preserve">      &lt;!-- Red Shirt (Cloth) --&gt; &lt;row armor_subtype_id="" armor_type_id="7" brightness="0.23" clothing2_id="" clothing_id="47e930e8-471a-c55c-c360-7de33364ea87" color="8421504" color_hue="0.127778" color_saturation="0.72" computer_name="MPODPROCKY-DT" is_underwear="False" item_id="40975019-110c-86fc-4f18-5b36799744bb" max_status="40" noise="0.472" slash_def="0.1" smash_def="0.1" stab_def="0.1" str_req="0" superfaction_id="" timestamp="08/06/2017 15:44" zone1_brightness="1" zone1_hue="0" zone1_saturation="1" zone2_brightness="1" zone2_hue="0" zone2_saturation="1" zone3_brightness="1" zone3_hue="0" zone3_saturation="1" /&gt;</t>
  </si>
  <si>
    <t xml:space="preserve">      &lt;!-- Red Tunic (Cloth) --&gt; &lt;row armor_subtype_id="" armor_type_id="7" brightness="1" clothing2_id="" clothing_id="22f0bd4b-b24c-4b39-af78-bcbf7e0c6657" color="8421504" color_hue="0" color_saturation="1" computer_name="JIRIBARTONEK-DT" is_underwear="False" item_id="00000000-0000-0000-0000-000000000032" max_status="20" noise="0.572" slash_def="0.1" smash_def="0.1" stab_def="0.1" str_req="0" superfaction_id="" timestamp="10/01/2014 08:41" zone1_brightness="1" zone1_hue="0" zone1_saturation="1" zone2_brightness="1" zone2_hue="0" zone2_saturation="1" zone3_brightness="1" zone3_hue="0" zone3_saturation="1" /&gt;</t>
  </si>
  <si>
    <t xml:space="preserve">      &lt;!-- Red Tunic (Cloth) --&gt; &lt;row armor_subtype_id="" armor_type_id="7" brightness="1" clothing2_id="" clothing_id="22f0bd4b-b24c-4b39-af78-bcbf7e0c6657" color="8421504" color_hue="0" color_saturation="1" computer_name="JIRIBARTONEK-DT" is_underwear="False" item_id="4e758a4d-1182-56e1-190f-658c91a45986" max_status="20" noise="0.572" slash_def="0.1" smash_def="0.1" stab_def="0.1" str_req="0" superfaction_id="" timestamp="14/01/2013 12:03" zone1_brightness="1" zone1_hue="0" zone1_saturation="1" zone2_brightness="1" zone2_hue="0" zone2_saturation="1" zone3_brightness="1" zone3_hue="0" zone3_saturation="1" /&gt;</t>
  </si>
  <si>
    <t xml:space="preserve">      &lt;!-- Red Tunic (Cloth) --&gt; &lt;row armor_subtype_id="" armor_type_id="7" brightness="1" clothing2_id="" clothing_id="22f0bd4b-b24c-4b39-af78-bcbf7e0c6657" color="8421504" color_hue="0" color_saturation="1" computer_name="PFERSTOVA-DT" is_underwear="False" item_id="44c85d0b-cc09-e054-7fd0-c2183d36cda9" max_status="20" noise="0.622" slash_def="0.1" smash_def="0.1" stab_def="0.1" str_req="0" superfaction_id="" timestamp="15/08/2017 14:05" zone1_brightness="1" zone1_hue="0" zone1_saturation="1" zone2_brightness="0.55" zone2_hue="0" zone2_saturation="1.56" zone3_brightness="2" zone3_hue="0" zone3_saturation="0" /&gt;</t>
  </si>
  <si>
    <t xml:space="preserve">      &lt;!-- Red Tunic (Cloth) --&gt; &lt;row armor_subtype_id="" armor_type_id="7" brightness="1" clothing2_id="" clothing_id="22f0bd4b-b24c-4b39-af78-bcbf7e0c6657" color="8421504" color_hue="0" color_saturation="1" computer_name="PFERSTOVA-DT" is_underwear="False" item_id="4acb877c-ffe5-43b2-7a85-75e474a929b3" max_status="20" noise="0.622" slash_def="0.1" smash_def="0.1" stab_def="0.1" str_req="0" superfaction_id="" timestamp="15/08/2017 14:03" zone1_brightness="1" zone1_hue="0" zone1_saturation="1" zone2_brightness="1" zone2_hue="0" zone2_saturation="1" zone3_brightness="2" zone3_hue="-0.188889" zone3_saturation="1.84" /&gt;</t>
  </si>
  <si>
    <t xml:space="preserve">      &lt;!-- Red Waffenrock (Cloth) --&gt; &lt;row armor_subtype_id="" armor_type_id="7" brightness="1" clothing2_id="" clothing_id="44022a8b-791c-4659-3b4a-fc019a9d4885" color="8421504" color_hue="0" color_saturation="1" computer_name="DJANKES-DT" is_underwear="False" item_id="45f6875b-1c46-c12e-5e3a-deb4bbfaceab" max_status="50" noise="0.73" slash_def="0.1" smash_def="0.1" stab_def="0.1" str_req="0" superfaction_id="" timestamp="11/11/2016 11:55" zone1_brightness="1" zone1_hue="0" zone1_saturation="1" zone2_brightness="1" zone2_hue="0" zone2_saturation="1" zone3_brightness="1" zone3_hue="0" zone3_saturation="1" /&gt;</t>
  </si>
  <si>
    <t xml:space="preserve">      &lt;!-- Red Waffenrock (Cloth) --&gt; &lt;row armor_subtype_id="" armor_type_id="7" brightness="1" clothing2_id="" clothing_id="484e780e-89db-b39c-049a-b0b468e09592" color="8421504" color_hue="0" color_saturation="1" computer_name="MPODPROCKY-DT" is_underwear="False" item_id="46662768-5a8b-06ca-1352-d02f56fed083" max_status="20" noise="0.68" slash_def="0.1" smash_def="0.1" stab_def="0.1" str_req="0" superfaction_id="" timestamp="06/02/2017 16:04" zone1_brightness="1" zone1_hue="0" zone1_saturation="1" zone2_brightness="1" zone2_hue="0" zone2_saturation="1" zone3_brightness="1" zone3_hue="0" zone3_saturation="1" /&gt;</t>
  </si>
  <si>
    <t xml:space="preserve">      &lt;!-- Red Waffenrock (Cloth) --&gt; &lt;row armor_subtype_id="" armor_type_id="7" brightness="1" clothing2_id="4b1ee8fd-dbd4-64b2-2f14-76eac9613383" clothing_id="484e780e-89db-b39c-049a-b0b468e09592" color="8421504" color_hue="0" color_saturation="1" computer_name="JBARTONEK-DT" is_underwear="False" item_id="499c6d00-8d5e-66c2-206f-ba7c0f84a3bc" max_status="20" noise="0.68" slash_def="0.1" smash_def="0.1" stab_def="0.1" str_req="0" superfaction_id="" timestamp="16/05/2017 09:38" zone1_brightness="1" zone1_hue="0" zone1_saturation="1" zone2_brightness="1" zone2_hue="0" zone2_saturation="1" zone3_brightness="1" zone3_hue="0" zone3_saturation="1" /&gt;</t>
  </si>
  <si>
    <t xml:space="preserve">      &lt;!-- Red-White Miparti Hose (Cloth) --&gt; &lt;row armor_subtype_id="" armor_type_id="7" brightness="0" clothing2_id="" clothing_id="fe896336-bec9-405c-9954-902fca76513e" color="8421504" color_hue="0" color_saturation="1" computer_name="MPODPROCKY-DT" is_underwear="False" item_id="490695a0-15ef-3a8e-7c1c-facfab40148a" max_status="40" noise="0.13" slash_def="0.1" smash_def="0.1" stab_def="0.1" str_req="1" superfaction_id="" timestamp="14/08/2017 17:41" zone1_brightness="0.94" zone1_hue="-0.155556" zone1_saturation="0.14" zone2_brightness="0.38" zone2_hue="0.044444" zone2_saturation="0.39" zone3_brightness="0" zone3_hue="0" zone3_saturation="0.14" /&gt;</t>
  </si>
  <si>
    <t xml:space="preserve">      &lt;!-- Red-White Miparti Hose (Cloth) --&gt; &lt;row armor_subtype_id="" armor_type_id="7" brightness="1" clothing2_id="" clothing_id="4faa3316-7300-7e8c-64fb-1fb404e471a1" color="8421504" color_hue="0" color_saturation="1" computer_name="JIRIBARTONEK-DT" is_underwear="False" item_id="4793c108-a30d-641a-71da-efc58a24bf9e" max_status="40" noise="0.43" slash_def="0.1" smash_def="0.1" stab_def="0.1" str_req="0" superfaction_id="" timestamp="08/01/2014 13:12" zone1_brightness="0.19" zone1_hue="-0.155556" zone1_saturation="0.14" zone2_brightness="1" zone2_hue="-0.116667" zone2_saturation="0.16" zone3_brightness="1" zone3_hue="0" zone3_saturation="1" /&gt;</t>
  </si>
  <si>
    <t xml:space="preserve">      &lt;!-- Red-Yellow Hose (Cloth) --&gt; &lt;row armor_subtype_id="" armor_type_id="7" brightness="1" clothing2_id="" clothing_id="4faa3316-7300-7e8c-64fb-1fb404e471a1" color="8421504" color_hue="0" color_saturation="1" computer_name="MPODPROCKY-DT" is_underwear="False" item_id="4798e8f3-ebcf-a330-1b0b-af27a88897a8" max_status="40" noise="0.58" slash_def="0.1" smash_def="0.1" stab_def="0.1" str_req="0" superfaction_id="" timestamp="08/02/2017 10:00" zone1_brightness="0.2" zone1_hue="0.027778" zone1_saturation="0.17" zone2_brightness="0.98" zone2_hue="-0.138889" zone2_saturation="0.91" zone3_brightness="0.42" zone3_hue="0" zone3_saturation="0.86" /&gt;</t>
  </si>
  <si>
    <t xml:space="preserve">      &lt;!-- Red-Yellow/Red and Yellow Tunic (Cloth) --&gt; &lt;row armor_subtype_id="" armor_type_id="7" brightness="0.64" clothing2_id="" clothing_id="22f0bd4b-b24c-4b39-af78-bcbf7e0c6657" color="8421504" color_hue="0" color_saturation="1.04" computer_name="PFERSTOVA-DT" is_underwear="False" item_id="423b537e-8fa9-fc3d-10db-443d45e27cbf" max_status="20" noise="0.672" slash_def="0.1" smash_def="0.1" stab_def="0.1" str_req="0" superfaction_id="" timestamp="15/08/2017 14:20" zone1_brightness="0.64" zone1_hue="0" zone1_saturation="1.04" zone2_brightness="1.84" zone2_hue="-0.088889" zone2_saturation="0.77" zone3_brightness="1.84" zone3_hue="-0.088889" zone3_saturation="0.77" /&gt;</t>
  </si>
  <si>
    <t xml:space="preserve">      &lt;!-- Sasau Noble's Waffenrock (Cloth) --&gt; &lt;row armor_subtype_id="" armor_type_id="7" brightness="1" clothing2_id="" clothing_id="41d112e1-dbc3-c9c0-8637-869dd4a188bc" color="8421504" color_hue="-0.605556" color_saturation="0.28" computer_name="MPODPROCKY-DT" is_underwear="False" item_id="4a3446fa-4f4f-1792-3f20-2977b531aea8" max_status="50" noise="0.83" slash_def="0.1" smash_def="0.1" stab_def="0.1" str_req="0" superfaction_id="" timestamp="16/02/2017 11:16" zone1_brightness="1" zone1_hue="0" zone1_saturation="1" zone2_brightness="1" zone2_hue="0" zone2_saturation="1" zone3_brightness="2" zone3_hue="0" zone3_saturation="0" /&gt;</t>
  </si>
  <si>
    <t xml:space="preserve">      &lt;!-- Saxon Dyed Gambeson (Cloth) --&gt; &lt;row armor_subtype_id="" armor_type_id="7" brightness="0.11" clothing2_id="" clothing_id="45414d26-69a4-065c-c924-3508a67ee6b7" color="8421504" color_hue="1" color_saturation="0.09" computer_name="JCHMATAL-DT" is_underwear="False" item_id="43631624-d640-42c8-be81-0a236b8ed094" max_status="55" noise="0.672" slash_def="0.66" smash_def="1.1" stab_def="0.363" str_req="0" superfaction_id="" timestamp="03/01/2018 17:48" zone1_brightness="0.11" zone1_hue="0" zone1_saturation="1" zone2_brightness="0.11" zone2_hue="0" zone2_saturation="1" zone3_brightness="0.11" zone3_hue="0" zone3_saturation="1.81" /&gt;</t>
  </si>
  <si>
    <t xml:space="preserve">      &lt;!-- Saxon Dyed Gambeson (Cloth) --&gt; &lt;row armor_subtype_id="" armor_type_id="7" brightness="0.16" clothing2_id="" clothing_id="45414d26-69a4-065c-c924-3508a67ee6b7" color="8421504" color_hue="1" color_saturation="0.09" computer_name="MHOZ-DT" is_underwear="False" item_id="4025719c-da4e-cb6e-963a-c26ca4cdaa9d" max_status="55" noise="0.63" slash_def="0.66" smash_def="1.1" stab_def="0.363" str_req="0" superfaction_id="" timestamp="18/05/2017 16:23" zone1_brightness="0.19" zone1_hue="0" zone1_saturation="1" zone2_brightness="0.11" zone2_hue="0" zone2_saturation="1" zone3_brightness="0.58" zone3_hue="-0.155556" zone3_saturation="0.5" /&gt;</t>
  </si>
  <si>
    <t xml:space="preserve">      &lt;!-- Saxon Dyed Gambeson (Cloth) --&gt; &lt;row armor_subtype_id="" armor_type_id="7" brightness="0.16" clothing2_id="" clothing_id="45414d26-69a4-065c-c924-3508a67ee6b7" color="8421504" color_hue="1" color_saturation="0.09" computer_name="MPODPROCKY-DT" is_underwear="False" item_id="4dcb9bbd-ace9-131d-96ea-cd3964180185" max_status="55" noise="0.58" slash_def="0.66" smash_def="1.1" stab_def="0.363" str_req="0" superfaction_id="" timestamp="16/03/2017 10:26" zone1_brightness="0.19" zone1_hue="0" zone1_saturation="1" zone2_brightness="0.11" zone2_hue="0" zone2_saturation="1" zone3_brightness="2" zone3_hue="-0.205556" zone3_saturation="0" /&gt;</t>
  </si>
  <si>
    <t xml:space="preserve">      &lt;!-- Saxon Gambeson (Cloth) --&gt; &lt;row armor_subtype_id="" armor_type_id="7" brightness="0.92" clothing2_id="" clothing_id="45414d26-69a4-065c-c924-3508a67ee6b7" color="8421504" color_hue="-0.155556" color_saturation="0.2" computer_name="MHOZ-DT" is_underwear="False" item_id="4897feb7-a12e-ad0e-a93c-2699798d1ba7" max_status="43" noise="0.53" slash_def="0.51" smash_def="0.85" stab_def="0.2805" str_req="0" superfaction_id="" timestamp="10/11/2016 16:19" zone1_brightness="1.31" zone1_hue="-0.155556" zone1_saturation="0.2" zone2_brightness="1.31" zone2_hue="-0.155556" zone2_saturation="0.2" zone3_brightness="1.89" zone3_hue="-0.155556" zone3_saturation="0.2" /&gt;</t>
  </si>
  <si>
    <t xml:space="preserve">      &lt;!-- Saxon Gambeson (Cloth) --&gt; &lt;row armor_subtype_id="" armor_type_id="7" brightness="1.31" clothing2_id="" clothing_id="444a33e6-d5c7-9d39-c6c4-fc1a2d5d3593" color="8421504" color_hue="-0.155556" color_saturation="0.2" computer_name="MHOZ-DT" is_underwear="False" item_id="40ebc815-c78f-24ea-aff7-0e4beb4136b8" max_status="55" noise="0.572" slash_def="0.66" smash_def="1.1" stab_def="0.363" str_req="0" superfaction_id="" timestamp="09/10/2016 17:17" zone1_brightness="1.31" zone1_hue="-0.155556" zone1_saturation="0.2" zone2_brightness="1.31" zone2_hue="-0.155556" zone2_saturation="0.2" zone3_brightness="1.31" zone3_hue="-0.155556" zone3_saturation="0.2" /&gt;</t>
  </si>
  <si>
    <t xml:space="preserve">      &lt;!-- Saxon Halved Gambeson (Cloth) --&gt; &lt;row armor_subtype_id="" armor_type_id="7" brightness="1.28" clothing2_id="" clothing_id="45414d26-69a4-065c-c924-3508a67ee6b7" color="8421504" color_hue="-0.155556" color_saturation="0.2" computer_name="MHOZ-DT" is_underwear="False" item_id="430f6156-27f7-b985-9b1d-18c495273cbd" max_status="55" noise="0.672" slash_def="0.66" smash_def="1.1" stab_def="0.363" str_req="0" superfaction_id="" timestamp="11/10/2016 11:09" zone1_brightness="1.31" zone1_hue="-0.155556" zone1_saturation="0.22" zone2_brightness="0.66" zone2_hue="-0.111111" zone2_saturation="0.48" zone3_brightness="0.41" zone3_hue="-0.105556" zone3_saturation="0.61" /&gt;</t>
  </si>
  <si>
    <t xml:space="preserve">      &lt;!-- Servant Cap (Cloth) --&gt; &lt;row armor_subtype_id="" armor_type_id="7" brightness="1" clothing2_id="" clothing_id="4e8b9d4f-8361-17ff-65dc-572ff414c692" color="8421504" color_hue="0" color_saturation="1" computer_name="JIRIBARTONEK-DT" is_underwear="False" item_id="33069aba-2dcf-42c4-97ea-f9c8a6f7e06e" max_status="45" noise="0" slash_def="0.2" smash_def="0.3" stab_def="0.2" str_req="1" superfaction_id="6" timestamp="11/01/2014 14:04" zone1_brightness="1" zone1_hue="0" zone1_saturation="1" zone2_brightness="1" zone2_hue="0" zone2_saturation="1" zone3_brightness="1" zone3_hue="0" zone3_saturation="1" /&gt;</t>
  </si>
  <si>
    <t xml:space="preserve">      &lt;!-- Servant's Hose (Cloth) --&gt; &lt;row armor_subtype_id="" armor_type_id="7" brightness="1" clothing2_id="" clothing_id="43c291eb-32c2-af22-4519-4e18bc39ff91" color="8421504" color_hue="0" color_saturation="1" computer_name="JIRIBARTONEK-DT" is_underwear="False" item_id="5450027a-1499-4b4c-ab96-6370976fc2da" max_status="45" noise="0" slash_def="0.1" smash_def="0.1" stab_def="0.1" str_req="1" superfaction_id="6" timestamp="30/08/2013 13:47" zone1_brightness="1" zone1_hue="0" zone1_saturation="1" zone2_brightness="1" zone2_hue="0" zone2_saturation="1" zone3_brightness="1" zone3_hue="0" zone3_saturation="1" /&gt;</t>
  </si>
  <si>
    <t xml:space="preserve">      &lt;!-- Shirt from Stephanie (Cloth) --&gt; &lt;row armor_subtype_id="" armor_type_id="7" brightness="1" clothing2_id="" clothing_id="44f35393-4a04-a30e-0343-58c1808c009b" color="8421504" color_hue="0" color_saturation="1" computer_name="" is_underwear="False" item_id="ff5ab403-62fa-41d2-9afd-7d6857f999c4" max_status="45" noise="0.35" slash_def="0.1" smash_def="0.1" stab_def="0.1"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</si>
  <si>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Short Dark Waffenrock (Cloth) --&gt; &lt;row armor_subtype_id="" armor_type_id="7" brightness="0.19" clothing2_id="" clothing_id="4d1668b6-c7dd-2a8d-5f23-a051c3b98bb1" color="8421504" color_hue="0" color_saturation="0" computer_name="MPODPROCKY-DT" is_underwear="False" item_id="4c5142bd-015f-e0a8-67a2-f8193bb7fb80" max_status="40" noise="0.23" slash_def="0.1" smash_def="0.1" stab_def="0.1" str_req="0" superfaction_id="" timestamp="09/02/2017 14:39" zone1_brightness="0" zone1_hue="0" zone1_saturation="0" zone2_brightness="0" zone2_hue="0" zone2_saturation="0" zone3_brightness="0.09" zone3_hue="0.038889" zone3_saturation="0" /&gt;</t>
  </si>
  <si>
    <t xml:space="preserve">      &lt;!-- Short Kuttenberg Gambeson (Cloth) --&gt; &lt;row armor_subtype_id="" armor_type_id="7" brightness="1.31" clothing2_id="" clothing_id="41819f3f-f445-a2db-8b3d-6c9a168e43a5" color="8421504" color_hue="-0.155556" color_saturation="0.22" computer_name="MHOZ-DT" is_underwear="False" item_id="46b1fa29-8a71-e06d-c1f0-499fc1ad86b9" max_status="40" noise="0.572" slash_def="0.48" smash_def="0.8" stab_def="0.264" str_req="0" superfaction_id="" timestamp="10/11/2016 16:11" zone1_brightness="1.31" zone1_hue="-0.155556" zone1_saturation="0.22" zone2_brightness="1.31" zone2_hue="-0.155556" zone2_saturation="0.22" zone3_brightness="1.31" zone3_hue="-0.155556" zone3_saturation="0.22" /&gt;</t>
  </si>
  <si>
    <t xml:space="preserve">      &lt;!-- Short Quilted Jacket (Cloth) --&gt; &lt;row armor_subtype_id="" armor_type_id="7" brightness="1.31" clothing2_id="" clothing_id="492723c3-72a2-f8de-03c6-3e3ce206b394" color="8421504" color_hue="-0.155556" color_saturation="0.22" computer_name="MHOZ-DT" is_underwear="False" item_id="4cc0f5a0-1531-68a2-ff52-4d9234617db7" max_status="38" noise="0.53" slash_def="0.45" smash_def="0.75" stab_def="0.2475" str_req="0" superfaction_id="" timestamp="09/10/2016 17:00" zone1_brightness="1" zone1_hue="0" zone1_saturation="1" zone2_brightness="1" zone2_hue="0" zone2_saturation="1" zone3_brightness="1" zone3_hue="0" zone3_saturation="1" /&gt;</t>
  </si>
  <si>
    <t xml:space="preserve">      &lt;!-- Short Rattay Waffenrock (Cloth) --&gt; &lt;row armor_subtype_id="" armor_type_id="7" brightness="2" clothing2_id="" clothing_id="4d1668b6-c7dd-2a8d-5f23-a051c3b98bb1" color="8421504" color_hue="-0.25" color_saturation="1.13" computer_name="MPODPROCKY-DT" is_underwear="False" item_id="4526668a-3a05-6aa2-f9f9-280de886c48f" max_status="40" noise="0.68" slash_def="0.1" smash_def="0.1" stab_def="0.1" str_req="0" superfaction_id="" timestamp="09/02/2017 14:38" zone1_brightness="0.2" zone1_hue="0" zone1_saturation="0.08" zone2_brightness="0.11" zone2_hue="0" zone2_saturation="0" zone3_brightness="0.08" zone3_hue="0" zone3_saturation="0" /&gt;</t>
  </si>
  <si>
    <t xml:space="preserve">      &lt;!-- Short Red Waffenrock (Cloth) --&gt; &lt;row armor_subtype_id="" armor_type_id="7" brightness="1" clothing2_id="" clothing_id="4fbae513-cf15-6a22-c582-9e26747602ad" color="8421504" color_hue="0" color_saturation="1" computer_name="DJANKES-DT" is_underwear="False" item_id="41c031a0-b9f5-4d3f-3968-7f453be343b5" max_status="40" noise="0.73" slash_def="0.1" smash_def="0.1" stab_def="0.1" str_req="0" superfaction_id="" timestamp="11/11/2016 11:51" zone1_brightness="1" zone1_hue="0" zone1_saturation="1" zone2_brightness="1" zone2_hue="0" zone2_saturation="1" zone3_brightness="1" zone3_hue="0" zone3_saturation="1" /&gt;</t>
  </si>
  <si>
    <t xml:space="preserve">      &lt;!-- Short Sasau Waffenrock (Cloth) --&gt; &lt;row armor_subtype_id="" armor_type_id="7" brightness="0.94" clothing2_id="" clothing_id="4d1668b6-c7dd-2a8d-5f23-a051c3b98bb1" color="8421504" color_hue="-1" color_saturation="0.17" computer_name="MPODPROCKY-DT" is_underwear="False" item_id="4ffafc67-6df7-7b0e-1e33-f1a2760ff58f" max_status="40" noise="0.73" slash_def="0.1" smash_def="0.1" stab_def="0.1" str_req="0" superfaction_id="" timestamp="08/02/2017 10:21" zone1_brightness="1" zone1_hue="0" zone1_saturation="1" zone2_brightness="1" zone2_hue="0" zone2_saturation="1" zone3_brightness="1.23" zone3_hue="-0.455556" zone3_saturation="0.36" /&gt;</t>
  </si>
  <si>
    <t xml:space="preserve">      &lt;!-- Short Skalitz Waffenrock (Cloth) --&gt; &lt;row armor_subtype_id="" armor_type_id="7" brightness="1" clothing2_id="" clothing_id="4b0f2710-268d-c2cc-9010-dc5482261782" color="8421504" color_hue="0" color_saturation="1" computer_name="DJANKES-DT" is_underwear="False" item_id="498d77ab-14ce-90dd-b8c0-d955dc8aebbb" max_status="40" noise="0.73" slash_def="0.1" smash_def="0.1" stab_def="0.1" str_req="0" superfaction_id="" timestamp="11/11/2016 12:06" zone1_brightness="1" zone1_hue="0" zone1_saturation="1" zone2_brightness="1" zone2_hue="0" zone2_saturation="1" zone3_brightness="1" zone3_hue="0" zone3_saturation="1" /&gt;</t>
  </si>
  <si>
    <t xml:space="preserve">      &lt;!-- Short Skalitz Waffenrock (Cloth) --&gt; &lt;row armor_subtype_id="" armor_type_id="7" brightness="2" clothing2_id="" clothing_id="4d1668b6-c7dd-2a8d-5f23-a051c3b98bb1" color="8421504" color_hue="-0.188889" color_saturation="1" computer_name="MPODPROCKY-DT" is_underwear="False" item_id="496cad42-be32-9556-9dc2-137b629c1191" max_status="40" noise="0.78" slash_def="0.1" smash_def="0.1" stab_def="0.1" str_req="0" superfaction_id="" timestamp="06/02/2017 10:12" zone1_brightness="1" zone1_hue="0" zone1_saturation="1" zone2_brightness="1" zone2_hue="0" zone2_saturation="1" zone3_brightness="0.64" zone3_hue="0.044444" zone3_saturation="1.34" /&gt;</t>
  </si>
  <si>
    <t xml:space="preserve">      &lt;!-- Short Talmberg Waffenrock (Cloth) --&gt; &lt;row armor_subtype_id="" armor_type_id="7" brightness="0.88" clothing2_id="" clothing_id="4d1668b6-c7dd-2a8d-5f23-a051c3b98bb1" color="8421504" color_hue="0" color_saturation="0.8" computer_name="MPODPROCKY-DT" is_underwear="False" item_id="4ae8ddd0-e4d5-dde8-4f53-65f7ed8e12b7" max_status="40" noise="0.73" slash_def="0.1" smash_def="0.1" stab_def="0.1" str_req="0" superfaction_id="" timestamp="06/02/2017 15:56" zone1_brightness="1" zone1_hue="0" zone1_saturation="1" zone2_brightness="1" zone2_hue="0" zone2_saturation="1" zone3_brightness="1.5" zone3_hue="0.044444" zone3_saturation="0.08" /&gt;</t>
  </si>
  <si>
    <t xml:space="preserve">      &lt;!-- Short Waffenrock (Cloth) --&gt; &lt;row armor_subtype_id="" armor_type_id="7" brightness="1.39" clothing2_id="" clothing_id="4104c316-a2b2-81b5-d0c5-c51d9c8f54b9" color="8421504" color_hue="-0.077778" color_saturation="0.3" computer_name="MPODPROCKY-DT" is_underwear="False" item_id="4700eb58-fa98-fb17-dcd2-34d12cd4febf" max_status="40" noise="0.58" slash_def="0.1" smash_def="0.1" stab_def="0.1" str_req="0" superfaction_id="" timestamp="16/02/2017 17:30" zone1_brightness="1.4" zone1_hue="0" zone1_saturation="0.48" zone2_brightness="0.77" zone2_hue="-0.427778" zone2_saturation="0.36" zone3_brightness="1.38" zone3_hue="-0.077778" zone3_saturation="0.31" /&gt;</t>
  </si>
  <si>
    <t xml:space="preserve">      &lt;!-- Silesian Dyed Gambeson (Cloth) --&gt; &lt;row armor_subtype_id="" armor_type_id="7" brightness="0.39" clothing2_id="" clothing_id="4d6d0a35-de9c-8abe-38e4-653c032dfcb9" color="8421504" color_hue="-0.033333" color_saturation="0.95" computer_name="PFERSTOVA-DT" is_underwear="False" item_id="429b05ff-5eec-37ac-e8c0-5e5a51feb99c" max_status="43" noise="0.63" slash_def="0.51" smash_def="0.85" stab_def="0.2805" str_req="0" superfaction_id="" timestamp="18/08/2017 09:34" zone1_brightness="0.45" zone1_hue="-0.027778" zone1_saturation="0.95" zone2_brightness="1.31" zone2_hue="-0.155556" zone2_saturation="0.22" zone3_brightness="1" zone3_hue="-0.155556" zone3_saturation="0.22" /&gt;</t>
  </si>
  <si>
    <t xml:space="preserve">      &lt;!-- Silesian Gambeson (Cloth) --&gt; &lt;row armor_subtype_id="" armor_type_id="7" brightness="1.33" clothing2_id="" clothing_id="476ece01-65da-fcf5-0fed-b28d206d2c8a" color="8421504" color_hue="-0.155556" color_saturation="0.22" computer_name="PFERSTOVA-DT" is_underwear="False" item_id="4fed49d1-4203-c258-12ea-a1630dd6979b" max_status="43" noise="0.572" slash_def="0.51" smash_def="0.85" stab_def="0.2805" str_req="0" superfaction_id="" timestamp="18/08/2017 09:35" zone1_brightness="1.33" zone1_hue="-0.155556" zone1_saturation="0.22" zone2_brightness="1.31" zone2_hue="-0.155556" zone2_saturation="0.22" zone3_brightness="1.31" zone3_hue="-0.155556" zone3_saturation="0.22" /&gt;</t>
  </si>
  <si>
    <t xml:space="preserve">      &lt;!-- Some Garment (Cloth) --&gt; &lt;row armor_subtype_id="" armor_type_id="7" brightness="1" clothing2_id="" clothing_id="479e042d-9ba6-8c42-233d-d7d700685796" color="8421504" color_hue="0" color_saturation="1" computer_name="JIRIBARTONEK-DT" is_underwear="False" item_id="40298c73-9675-13b1-77ad-4ed61a6e36bb" max_status="45" noise="0.5" slash_def="0.1" smash_def="0.2" stab_def="0.1" str_req="1" superfaction_id="" timestamp="17/04/2013 14:39" zone1_brightness="1" zone1_hue="0" zone1_saturation="1" zone2_brightness="1" zone2_hue="0" zone2_saturation="1" zone3_brightness="1" zone3_hue="0" zone3_saturation="1" /&gt;</t>
  </si>
  <si>
    <t xml:space="preserve">      &lt;!-- Some Garment (Cloth) --&gt; &lt;row armor_subtype_id="" armor_type_id="7" brightness="1" clothing2_id="" clothing_id="479e042d-9ba6-8c42-233d-d7d700685796" color="8421504" color_hue="0" color_saturation="1" computer_name="JIRIBARTONEK-DT" is_underwear="False" item_id="4169c72a-d47d-530e-1631-ee46c0f3549e" max_status="45" noise="0.5" slash_def="0" smash_def="0" stab_def="0" str_req="1" superfaction_id="" timestamp="17/04/2013 14:37" zone1_brightness="1" zone1_hue="0" zone1_saturation="1" zone2_brightness="1" zone2_hue="0" zone2_saturation="1" zone3_brightness="1" zone3_hue="0" zone3_saturation="1" /&gt;</t>
  </si>
  <si>
    <t xml:space="preserve">      &lt;!-- Some Garment (Cloth) --&gt; &lt;row armor_subtype_id="" armor_type_id="7" brightness="1" clothing2_id="" clothing_id="4fe1dd2f-353c-4b09-083a-98ed3f8b1aac" color="8421504" color_hue="0" color_saturation="1" computer_name="PHANUS-DT" is_underwear="False" item_id="42076ef6-c07e-c43f-b9a1-56bc290a95a0" max_status="45" noise="0.5" slash_def="0" smash_def="0" stab_def="0" str_req="1" superfaction_id="" timestamp="14/11/2013 14:58" zone1_brightness="1" zone1_hue="0" zone1_saturation="1" zone2_brightness="1" zone2_hue="0" zone2_saturation="1" zone3_brightness="1" zone3_hue="0" zone3_saturation="1" /&gt;</t>
  </si>
  <si>
    <t xml:space="preserve">      &lt;!-- Straw Hat (Cloth) --&gt; &lt;row armor_subtype_id="" armor_type_id="7" brightness="1.53" clothing2_id="" clothing_id="46cb0be6-11aa-e8a6-13c3-3bf5fee2e79c" color="8421504" color_hue="0" color_saturation="0.78" computer_name="JIRIBARTONEK-DT" is_underwear="False" item_id="4daf7e11-bd8a-5e7a-181d-37c790ba1c95" max_status="30" noise="0.83" slash_def="0.1" smash_def="0.1" stab_def="0.1" str_req="0" superfaction_id="" timestamp="11/01/2014 14:03" zone1_brightness="1" zone1_hue="0" zone1_saturation="1" zone2_brightness="1" zone2_hue="0" zone2_saturation="1" zone3_brightness="1" zone3_hue="0" zone3_saturation="1" /&gt;</t>
  </si>
  <si>
    <t xml:space="preserve">      &lt;!-- Sturdy Dark Gambeson (Cloth) --&gt; &lt;row armor_subtype_id="" armor_type_id="7" brightness="0.33" clothing2_id="" clothing_id="48fdbb4a-b7e0-ab56-cae2-0b55b54554ae" color="8421504" color_hue="-0.033333" color_saturation="0.91" computer_name="JBARTONEK-DT" is_underwear="False" item_id="406bc0f2-ba52-b3f7-8844-10bcdec68195" max_status="48" noise="0.272" slash_def="0.57" smash_def="0.95" stab_def="0.3135" str_req="1" superfaction_id="" timestamp="21/01/2016 20:53" zone1_brightness="0.2" zone1_hue="0" zone1_saturation="1" zone2_brightness="0.42" zone2_hue="0" zone2_saturation="1" zone3_brightness="0.33" zone3_hue="0" zone3_saturation="1" /&gt;</t>
  </si>
  <si>
    <t xml:space="preserve">      &lt;!-- Sturdy Gambeson (Cloth) --&gt; &lt;row armor_subtype_id="" armor_type_id="7" brightness="1" clothing2_id="" clothing_id="48fdbb4a-b7e0-ab56-cae2-0b55b54554ae" color="8421504" color_hue="0" color_saturation="1" computer_name="RMINDEK-DT" is_underwear="False" item_id="47c7f6cf-2f8b-9591-3825-c805205e71ac" max_status="48" noise="0.622" slash_def="0.57" smash_def="0.95" stab_def="0.3135" str_req="1" superfaction_id="" timestamp="14/12/2015 11:28" zone1_brightness="1" zone1_hue="0" zone1_saturation="1" zone2_brightness="1" zone2_hue="0" zone2_saturation="1" zone3_brightness="1" zone3_hue="0" zone3_saturation="1" /&gt;</t>
  </si>
  <si>
    <t xml:space="preserve">      &lt;!-- Talmberg Hemmed Waffenrock (Cloth) --&gt; &lt;row armor_subtype_id="" armor_type_id="7" brightness="0.72" clothing2_id="" clothing_id="49ae2c74-b54a-cff7-1d09-97852a621a9a" color="8421504" color_hue="0" color_saturation="0.78" computer_name="MPODPROCKY-DT" is_underwear="False" item_id="468323ad-f0f0-bad7-c80b-6ae432977d91" max_status="50" noise="0.73" slash_def="0.1" smash_def="0.1" stab_def="0.1" str_req="0" superfaction_id="" timestamp="07/02/2017 17:25" zone1_brightness="1" zone1_hue="0" zone1_saturation="1" zone2_brightness="1" zone2_hue="0" zone2_saturation="1" zone3_brightness="2" zone3_hue="0" zone3_saturation="0" /&gt;</t>
  </si>
  <si>
    <t xml:space="preserve">      &lt;!-- Talmberg Waffenrock (Cloth) --&gt; &lt;row armor_subtype_id="" armor_type_id="7" brightness="0.58" clothing2_id="" clothing_id="41d112e1-dbc3-c9c0-8637-869dd4a188bc" color="8421504" color_hue="0" color_saturation="0.69" computer_name="MPODPROCKY-DT" is_underwear="False" item_id="4350ad68-f244-477a-f4af-f8e0019041ad" max_status="50" noise="0.78" slash_def="0.1" smash_def="0.1" stab_def="0.1" str_req="0" superfaction_id="" timestamp="16/02/2017 10:43" zone1_brightness="1" zone1_hue="0" zone1_saturation="1" zone2_brightness="1" zone2_hue="0" zone2_saturation="1" zone3_brightness="0" zone3_hue="0" zone3_saturation="0" /&gt;</t>
  </si>
  <si>
    <t xml:space="preserve">      &lt;!-- Test AntiStealth Pants (Cloth) --&gt; &lt;row armor_subtype_id="" armor_type_id="7" brightness="1" clothing2_id="" clothing_id="43c291eb-32c2-af22-4519-4e18bc39ff91" color="8421504" color_hue="0" color_saturation="1" computer_name="JIRIBARTONEK-DT" is_underwear="False" item_id="bc9cee60-c0b3-4f83-95e3-e55d493360ab" max_status="45" noise="1" slash_def="0.1" smash_def="0.1" stab_def="0.1" str_req="1" superfaction_id="23" timestamp="30/08/2013 13:47" zone1_brightness="1" zone1_hue="0" zone1_saturation="1" zone2_brightness="1" zone2_hue="0" zone2_saturation="1" zone3_brightness="1" zone3_hue="0" zone3_saturation="1" /&gt;</t>
  </si>
  <si>
    <t xml:space="preserve">      &lt;!-- Test AntiStealth Pants (Cloth) --&gt; &lt;row armor_subtype_id="" armor_type_id="7" brightness="1" clothing2_id="" clothing_id="43c291eb-32c2-af22-4519-4e18bc39ff91" color="8421504" color_hue="0" color_saturation="1" computer_name="JIRIBARTONEK-DT" is_underwear="False" item_id="dab2c84b-83b8-4214-920c-03042e38209e" max_status="45" noise="1" slash_def="0.1" smash_def="0.1" stab_def="0.1" str_req="1" superfaction_id="6" timestamp="30/08/2013 13:47" zone1_brightness="1" zone1_hue="0" zone1_saturation="1" zone2_brightness="1" zone2_hue="0" zone2_saturation="1" zone3_brightness="1" zone3_hue="0" zone3_saturation="1" /&gt;</t>
  </si>
  <si>
    <t xml:space="preserve">      &lt;!-- Threadbare Dark Gambeson (Cloth) --&gt; &lt;row armor_subtype_id="" armor_type_id="7" brightness="0.31" clothing2_id="" clothing_id="8a839699-5f95-4dee-97ba-62b3a875e90c" color="8421504" color_hue="0.033333" color_saturation="1.13" computer_name="JIRIBARTONEK-DT" is_underwear="False" item_id="4659edf0-7122-577c-effd-5e03afac77bf" max_status="33" noise="0.222" slash_def="0.39" smash_def="0.65" stab_def="0.2145" str_req="1" superfaction_id="" timestamp="31/01/2013 16:34" zone1_brightness="1" zone1_hue="0" zone1_saturation="1" zone2_brightness="1" zone2_hue="0" zone2_saturation="1" zone3_brightness="1" zone3_hue="0" zone3_saturation="1" /&gt;</t>
  </si>
  <si>
    <t xml:space="preserve">      &lt;!-- Threadbare Gambeson (Cloth) --&gt; &lt;row armor_subtype_id="" armor_type_id="7" brightness="1" clothing2_id="" clothing_id="8a839699-5f95-4dee-97ba-62b3a875e90c" color="8421504" color_hue="0" color_saturation="1" computer_name="JBARTONEK-DT" is_underwear="False" item_id="4c8920a7-4745-0ec1-0c52-471aef7d8e9b" max_status="30" noise="0.572" slash_def="0.36" smash_def="0.6" stab_def="0.198" str_req="1" superfaction_id="" timestamp="11/10/2017 11:52" zone1_brightness="1" zone1_hue="0" zone1_saturation="1" zone2_brightness="1" zone2_hue="0" zone2_saturation="1" zone3_brightness="1" zone3_hue="0" zone3_saturation="1" /&gt;</t>
  </si>
  <si>
    <t xml:space="preserve">      &lt;!-- Tight Blue Hose (Cloth) --&gt; &lt;row armor_subtype_id="" armor_type_id="7" brightness="1" clothing2_id="" clothing_id="48324ecd-4dc4-508e-0e2b-4e4e37d41895" color="8421504" color_hue="0" color_saturation="1" computer_name="MPODPROCKY-DT" is_underwear="False" item_id="4fec4b5d-a1f3-2664-de46-08b3ce64299d" max_status="50" noise="0.13" slash_def="0.1" smash_def="0.1" stab_def="0.1" str_req="0" superfaction_id="" timestamp="12/04/2017 14:00" zone1_brightness="1" zone1_hue="0" zone1_saturation="1" zone2_brightness="1" zone2_hue="0" zone2_saturation="1" zone3_brightness="0.84" zone3_hue="-0.655556" zone3_saturation="0.97" /&gt;</t>
  </si>
  <si>
    <t xml:space="preserve">      &lt;!-- Tight Green Hose (Cloth) --&gt; &lt;row armor_subtype_id="" armor_type_id="7" brightness="1" clothing2_id="" clothing_id="48324ecd-4dc4-508e-0e2b-4e4e37d41895" color="8421504" color_hue="0" color_saturation="1" computer_name="DJANKES-DT" is_underwear="False" item_id="4efb55de-6380-31fd-0e64-928f5486db90" max_status="50" noise="0.48" slash_def="0.1" smash_def="0.1" stab_def="0.1" str_req="0" superfaction_id="" timestamp="22/09/2015 11:31" zone1_brightness="1" zone1_hue="0" zone1_saturation="1" zone2_brightness="1" zone2_hue="0" zone2_saturation="1" zone3_brightness="2" zone3_hue="0.016667" zone3_saturation="2" /&gt;</t>
  </si>
  <si>
    <t xml:space="preserve">      &lt;!-- Tight Hose (Cloth) --&gt; &lt;row armor_subtype_id="" armor_type_id="7" brightness="1" clothing2_id="" clothing_id="48324ecd-4dc4-508e-0e2b-4e4e37d41895" color="8421504" color_hue="0" color_saturation="1" computer_name="JBARTONEK-DT" is_underwear="False" item_id="4585d5bc-f93a-9c76-495c-405c81027491" max_status="50" noise="0.5" slash_def="0.1" smash_def="0.1" stab_def="0.1" str_req="0" superfaction_id="" timestamp="09/11/2017 16:07" zone1_brightness="1" zone1_hue="0" zone1_saturation="1" zone2_brightness="1" zone2_hue="0" zone2_saturation="1" zone3_brightness="1" zone3_hue="0" zone3_saturation="1" /&gt;</t>
  </si>
  <si>
    <t xml:space="preserve">      &lt;!-- Tight Hose (Cloth) --&gt; &lt;row armor_subtype_id="" armor_type_id="7" brightness="1" clothing2_id="" clothing_id="4fc2b5d5-e0c7-eee8-5a32-6481211d6683" color="8421504" color_hue="0" color_saturation="1" computer_name="ICEREVKO-DT" is_underwear="False" item_id="4ec7d236-6b41-409d-c960-52790b09e89f" max_status="50" noise="0.5" slash_def="0.1" smash_def="0.1" stab_def="0.1" str_req="0" superfaction_id="" timestamp="22/06/2017 18:33" zone1_brightness="1" zone1_hue="0" zone1_saturation="1" zone2_brightness="1" zone2_hue="0" zone2_saturation="1" zone3_brightness="1" zone3_hue="0" zone3_saturation="1" /&gt;</t>
  </si>
  <si>
    <t xml:space="preserve">      &lt;!-- Tight Olive Hose (Cloth) --&gt; &lt;row armor_subtype_id="" armor_type_id="7" brightness="1" clothing2_id="" clothing_id="48324ecd-4dc4-508e-0e2b-4e4e37d41895" color="8421504" color_hue="0" color_saturation="1" computer_name="DJANKES-DT" is_underwear="False" item_id="4f07bb72-5fa2-8f1e-dd38-3cd78b4785a6" max_status="30" noise="0.43" slash_def="0.1" smash_def="0.1" stab_def="0.1" str_req="0" superfaction_id="" timestamp="22/09/2015 10:56" zone1_brightness="1" zone1_hue="0" zone1_saturation="1" zone2_brightness="1" zone2_hue="0" zone2_saturation="1" zone3_brightness="1" zone3_hue="0" zone3_saturation="1" /&gt;</t>
  </si>
  <si>
    <t xml:space="preserve">      &lt;!-- Waffenrock (Cloth) --&gt; &lt;row armor_subtype_id="" armor_type_id="7" brightness="0.05" clothing2_id="" clothing_id="45adbe26-2e6a-aa63-f817-748f4dab8395" color="8421504" color_hue="-0.172222" color_saturation="0.14" computer_name="MPODPROCKY-DT" is_underwear="False" item_id="4a1db471-2425-34ef-bcdc-ed581f6cc794" max_status="50" noise="0.18" slash_def="0.1" smash_def="0.1" stab_def="0.1" str_req="0" superfaction_id="" timestamp="09/02/2017 13:59" zone1_brightness="0" zone1_hue="0" zone1_saturation="0" zone2_brightness="0" zone2_hue="0" zone2_saturation="0" zone3_brightness="0.05" zone3_hue="-0.138889" zone3_saturation="0.09" /&gt;</t>
  </si>
  <si>
    <t xml:space="preserve">      &lt;!-- Waffenrock (Cloth) --&gt; &lt;row armor_subtype_id="" armor_type_id="7" brightness="0.58" clothing2_id="" clothing_id="45adbe26-2e6a-aa63-f817-748f4dab8395" color="8421504" color_hue="-0.172222" color_saturation="0.14" computer_name="MPODPROCKY-DT" is_underwear="False" item_id="4bedf6ce-a99e-a009-1d01-a7dd8f671f92" max_status="50" noise="0.58" slash_def="0.1" smash_def="0.1" stab_def="0.1" str_req="0" superfaction_id="4" timestamp="09/02/2017 13:56" zone1_brightness="0.2" zone1_hue="0" zone1_saturation="0" zone2_brightness="0.4" zone2_hue="0" zone2_saturation="0" zone3_brightness="0.55" zone3_hue="-0.138889" zone3_saturation="0.14" /&gt;</t>
  </si>
  <si>
    <t xml:space="preserve">      &lt;!-- Waffenrock (Cloth) --&gt; &lt;row armor_subtype_id="" armor_type_id="7" brightness="1" clothing2_id="" clothing_id="45aa58ef-dce7-e7d8-91f9-55f46d1fb2ae" color="8421504" color_hue="0" color_saturation="1" computer_name="MPODPROCKY-DT" is_underwear="False" item_id="45af7bc3-18ae-8314-9064-3fad540615bc" max_status="50" noise="0.73" slash_def="0.1" smash_def="0.1" stab_def="0.1" str_req="0" superfaction_id="" timestamp="25/01/2017 09:05" zone1_brightness="1" zone1_hue="0" zone1_saturation="1" zone2_brightness="1" zone2_hue="0" zone2_saturation="1" zone3_brightness="1" zone3_hue="0" zone3_saturation="1" /&gt;</t>
  </si>
  <si>
    <t xml:space="preserve">      &lt;!-- Waffenrock (Cloth) --&gt; &lt;row armor_subtype_id="" armor_type_id="7" brightness="1" clothing2_id="" clothing_id="45aa58ef-dce7-e7d8-91f9-55f46d1fb2ae" color="8421504" color_hue="0" color_saturation="1" computer_name="MPODPROCKY-DT" is_underwear="False" item_id="463645bd-4e9e-ed5d-e63d-d373f28b5eb2" max_status="50" noise="0.73" slash_def="0.1" smash_def="0.1" stab_def="0.1" str_req="0" superfaction_id="" timestamp="06/02/2017 16:07" zone1_brightness="1" zone1_hue="0" zone1_saturation="1" zone2_brightness="1" zone2_hue="0" zone2_saturation="1" zone3_brightness="0.56" zone3_hue="0" zone3_saturation="0.72" /&gt;</t>
  </si>
  <si>
    <t xml:space="preserve">      &lt;!-- Waffenrock (Cloth) --&gt; &lt;row armor_subtype_id="" armor_type_id="7" brightness="1" clothing2_id="" clothing_id="45adbe26-2e6a-aa63-f817-748f4dab8395" color="8421504" color_hue="-0.122222" color_saturation="0.2" computer_name="MPODPROCKY-DT" is_underwear="False" item_id="4cdff9b7-febc-360c-18ba-c872a1fac28c" max_status="50" noise="0.58" slash_def="0.1" smash_def="0.1" stab_def="0.1" str_req="0" superfaction_id="" timestamp="09/02/2017 13:57" zone1_brightness="0.45" zone1_hue="0" zone1_saturation="0.34" zone2_brightness="0.47" zone2_hue="0" zone2_saturation="0.2" zone3_brightness="1" zone3_hue="-0.138889" zone3_saturation="0.13" /&gt;</t>
  </si>
  <si>
    <t xml:space="preserve">      &lt;!-- Waffenrock (Cloth) --&gt; &lt;row armor_subtype_id="" armor_type_id="7" brightness="1" clothing2_id="" clothing_id="4c1c4810-1f2d-0aea-4cb9-7da3cf75e28c" color="8421504" color_hue="0" color_saturation="1" computer_name="DJANKES-DT" is_underwear="False" item_id="4386177a-6262-3144-72c9-0e4ec9922cb3" max_status="50" noise="0.78" slash_def="0.1" smash_def="0.1" stab_def="0.1" str_req="0" superfaction_id="" timestamp="11/11/2016 11:54" zone1_brightness="1" zone1_hue="0" zone1_saturation="1" zone2_brightness="1" zone2_hue="0" zone2_saturation="1" zone3_brightness="1" zone3_hue="0" zone3_saturation="1" /&gt;</t>
  </si>
  <si>
    <t xml:space="preserve">      &lt;!-- Waffenrock (Cloth) --&gt; &lt;row armor_subtype_id="" armor_type_id="7" brightness="1" clothing2_id="" clothing_id="4ec56d7b-cecd-3f78-8f98-ce51b09cee92" color="8421504" color_hue="0" color_saturation="1" computer_name="DJANKES-DT" is_underwear="False" item_id="4a50a029-0970-6258-6fa1-cbdd9659b4b0" max_status="50" noise="0.78" slash_def="0.1" smash_def="0.1" stab_def="0.1" str_req="0" superfaction_id="" timestamp="11/11/2016 12:06" zone1_brightness="1" zone1_hue="0" zone1_saturation="1" zone2_brightness="1" zone2_hue="0" zone2_saturation="1" zone3_brightness="1" zone3_hue="0" zone3_saturation="1" /&gt;</t>
  </si>
  <si>
    <t xml:space="preserve">      &lt;!-- Waffenrock (Cloth) --&gt; &lt;row armor_subtype_id="" armor_type_id="7" brightness="1" clothing2_id="" clothing_id="4f20af27-2f0d-72f6-6278-794d39f4fb92" color="8421504" color_hue="0" color_saturation="1" computer_name="DJANKES-DT" is_underwear="False" item_id="4c2a7b22-8d20-ea9e-8772-849883fa89a7" max_status="50" noise="0.73" slash_def="0.1" smash_def="0.1" stab_def="0.1" str_req="0" superfaction_id="" timestamp="11/11/2016 12:09" zone1_brightness="1" zone1_hue="0" zone1_saturation="1" zone2_brightness="1" zone2_hue="0" zone2_saturation="1" zone3_brightness="1" zone3_hue="0" zone3_saturation="1" /&gt;</t>
  </si>
  <si>
    <t xml:space="preserve">      &lt;!-- Waffenrock (Cloth) --&gt; &lt;row armor_subtype_id="" armor_type_id="7" brightness="1" clothing2_id="" clothing_id="4fec7cb1-a7c4-f988-f469-c22822f6bc89" color="8421504" color_hue="0" color_saturation="1" computer_name="MPODPROCKY-DT" is_underwear="False" item_id="4b0e9c04-57c7-cd6a-b916-97984fa73098" max_status="50" noise="0.68" slash_def="0.1" smash_def="0.1" stab_def="0.1" str_req="0" superfaction_id="" timestamp="02/02/2017 15:45" zone1_brightness="1" zone1_hue="0" zone1_saturation="1" zone2_brightness="1" zone2_hue="0" zone2_saturation="1" zone3_brightness="1" zone3_hue="0" zone3_saturation="1" /&gt;</t>
  </si>
  <si>
    <t xml:space="preserve">      &lt;!-- Warhorse Gambeson (Cloth) --&gt; &lt;row armor_subtype_id="" armor_type_id="7" brightness="0.58" clothing2_id="" clothing_id="444a601e-7e38-ef35-9570-b9edc2a03080" color="8421504" color_hue="-0.005556" color_saturation="1.16" computer_name="PFERSTOVA-DT" is_underwear="False" item_id="4afcfba0-8899-4509-b099-c30f58e100b8" max_status="38" noise="0.63" slash_def="0.45" smash_def="0.75" stab_def="0.2475" str_req="0" superfaction_id="" timestamp="21/08/2017 09:08" zone1_brightness="1.88" zone1_hue="-0.016667" zone1_saturation="0.05" zone2_brightness="0.51" zone2_hue="-0.155556" zone2_saturation="0.22" zone3_brightness="1.31" zone3_hue="-0.155556" zone3_saturation="0.22" /&gt;</t>
  </si>
  <si>
    <t xml:space="preserve">      &lt;!-- Warhorse Gambeson Chausses (Cloth) --&gt; &lt;row armor_subtype_id="" armor_type_id="7" brightness="0.52" clothing2_id="" clothing_id="44c3b51a-2aee-d48b-d2c0-388881b52abb" color="8421504" color_hue="0" color_saturation="1" computer_name="PFERSTOVA-DT" is_underwear="False" item_id="4572c66d-bdf2-fa90-def9-c6fd3e877ca9" max_status="57" noise="0.43" slash_def="0.815" smash_def="1.304" stab_def="0.652" str_req="1" superfaction_id="" timestamp="21/08/2017 09:07" zone1_brightness="0.81" zone1_hue="0" zone1_saturation="1" zone2_brightness="1" zone2_hue="0" zone2_saturation="1" zone3_brightness="1" zone3_hue="0" zone3_saturation="1" /&gt;</t>
  </si>
  <si>
    <t xml:space="preserve">      &lt;!-- Warhorse Waffenrock (Cloth) --&gt; &lt;row armor_subtype_id="" armor_type_id="7" brightness="1" clothing2_id="" clothing_id="436ac049-21a8-d69b-8aab-c9e497d25680" color="8421504" color_hue="0" color_saturation="1" computer_name="PFERSTOVA-DT" is_underwear="False" item_id="4c828be7-10e9-d339-7492-cf73f5c5ba88" max_status="60" noise="0.92" slash_def="0.1" smash_def="0.1" stab_def="0.1" str_req="0" superfaction_id="" timestamp="28/08/2017 11:27" zone1_brightness="1" zone1_hue="0" zone1_saturation="1" zone2_brightness="1" zone2_hue="0" zone2_saturation="1" zone3_brightness="1" zone3_hue="0" zone3_saturation="1" /&gt;</t>
  </si>
  <si>
    <t xml:space="preserve">      &lt;!-- White Tunic (Cloth) --&gt; &lt;row armor_subtype_id="" armor_type_id="7" brightness="2" clothing2_id="" clothing_id="22f0bd4b-b24c-4b39-af78-bcbf7e0c6657" color="8421504" color_hue="0" color_saturation="0.03" computer_name="PFERSTOVA-DT" is_underwear="False" item_id="40c72054-15bf-abaa-ab7d-ee053314458c" max_status="20" noise="0.522" slash_def="0.1" smash_def="0.1" stab_def="0.1" str_req="0" superfaction_id="" timestamp="15/08/2017 14:05" zone1_brightness="2" zone1_hue="0" zone1_saturation="0.03" zone2_brightness="2" zone2_hue="0" zone2_saturation="0.02" zone3_brightness="2" zone3_hue="0" zone3_saturation="0.02" /&gt;</t>
  </si>
  <si>
    <t xml:space="preserve">      &lt;!-- Yellow Chaperon (Cloth) --&gt; &lt;row armor_subtype_id="" armor_type_id="7" brightness="2" clothing2_id="" clothing_id="4f648cf9-3b1c-e54f-45dd-c24d7e4778b5" color="8421504" color_hue="-0.188889" color_saturation="1.4" computer_name="MPODPROCKY-DT" is_underwear="False" item_id="42566810-49be-e92f-5181-705bdd2eb1ae" max_status="30" noise="0.83" slash_def="0.1" smash_def="0.1" stab_def="0.1" str_req="0" superfaction_id="" timestamp="16/02/2017 15:08" zone1_brightness="1" zone1_hue="0" zone1_saturation="1" zone2_brightness="1" zone2_hue="0" zone2_saturation="1" zone3_brightness="1" zone3_hue="0" zone3_saturation="1" /&gt;</t>
  </si>
  <si>
    <t xml:space="preserve">      &lt;!-- Yellow Felt Hat (Cloth) --&gt; &lt;row armor_subtype_id="" armor_type_id="7" brightness="2" clothing2_id="" clothing_id="6eb6a828-e707-492f-a379-abdd84187be1" color="7917820" color_hue="-0.033333" color_saturation="0.81" computer_name="JIRIBARTONEK-DT" is_underwear="False" item_id="450ee588-bc3d-d0ed-69a8-eea895d9998c" max_status="40" noise="0.58" slash_def="0.1" smash_def="0.1" stab_def="0.1" str_req="0" superfaction_id="" timestamp="11/01/2014 12:20" zone1_brightness="1" zone1_hue="0" zone1_saturation="1" zone2_brightness="1" zone2_hue="0" zone2_saturation="1" zone3_brightness="1" zone3_hue="0" zone3_saturation="1" /&gt;</t>
  </si>
  <si>
    <t xml:space="preserve">      &lt;!-- Yellow Hose (Cloth) --&gt; &lt;row armor_subtype_id="" armor_type_id="7" brightness="1" clothing2_id="" clothing_id="4faa3316-7300-7e8c-64fb-1fb404e471a1" color="8421504" color_hue="0" color_saturation="1" computer_name="JBARTONEK-DT" is_underwear="False" item_id="48b9f3f2-8cca-5a8d-a588-8b1198380d89" max_status="40" noise="0.48" slash_def="0.1" smash_def="0.1" stab_def="0.1" str_req="0" superfaction_id="" timestamp="18/12/2014 13:10" zone1_brightness="1" zone1_hue="-0.166667" zone1_saturation="0.81" zone2_brightness="0.66" zone2_hue="-0.122222" zone2_saturation="0.95" zone3_brightness="0.41" zone3_hue="0" zone3_saturation="0.91" /&gt;</t>
  </si>
  <si>
    <t xml:space="preserve">      &lt;!-- Yellow Hose (Cloth) --&gt; &lt;row armor_subtype_id="" armor_type_id="7" brightness="1" clothing2_id="" clothing_id="fe896336-bec9-405c-9954-902fca76513e" color="8421504" color_hue="0" color_saturation="1" computer_name="JBARTONEK-DT" is_underwear="False" item_id="41bcef0c-d101-397a-0897-8367d9f8ffa6" max_status="40" noise="0.68" slash_def="0.1" smash_def="0.1" stab_def="0.1" str_req="0" superfaction_id="" timestamp="19/09/2016 07:47" zone1_brightness="0.88" zone1_hue="-0.205556" zone1_saturation="1.56" zone2_brightness="1" zone2_hue="-0.227778" zone2_saturation="1.81" zone3_brightness="1" zone3_hue="-0.227778" zone3_saturation="1.82" /&gt;</t>
  </si>
  <si>
    <t xml:space="preserve">      &lt;!-- Yellow Scarf (Cloth) --&gt; &lt;row armor_subtype_id="" armor_type_id="7" brightness="1" clothing2_id="" clothing_id="42a330c3-e603-86cb-b64a-8441a2c21381" color="8421504" color_hue="0" color_saturation="1" computer_name="MPODPROCKY-DT" is_underwear="False" item_id="4922e6f6-aeef-7ad2-24cd-348a6801ad9c" max_status="30" noise="0.78" slash_def="0.1" smash_def="0.1" stab_def="0.1" str_req="0" superfaction_id="" timestamp="08/06/2017 15:56" zone1_brightness="1" zone1_hue="0" zone1_saturation="1" zone2_brightness="2" zone2_hue="0.905556" zone2_saturation="1.64" zone3_brightness="1" zone3_hue="0" zone3_saturation="1" /&gt;</t>
  </si>
  <si>
    <t xml:space="preserve">      &lt;!-- Yellow Shirt (Cloth) --&gt; &lt;row armor_subtype_id="" armor_type_id="7" brightness="0.5" clothing2_id="" clothing_id="47e930e8-471a-c55c-c360-7de33364ea87" color="8421504" color_hue="0" color_saturation="1.44" computer_name="JIRIBARTONEK-DT" is_underwear="False" item_id="44bb813b-e0cc-da13-3dd3-8d31977064be" max_status="40" noise="0.522" slash_def="0.1" smash_def="0.1" stab_def="0.1" str_req="0" superfaction_id="" timestamp="01/02/2013 14:07" zone1_brightness="1" zone1_hue="0" zone1_saturation="1" zone2_brightness="1" zone2_hue="0" zone2_saturation="1" zone3_brightness="1" zone3_hue="0" zone3_saturation="1" /&gt;</t>
  </si>
  <si>
    <t xml:space="preserve">      &lt;!-- Yellow Tunic (Cloth) --&gt; &lt;row armor_subtype_id="" armor_type_id="7" brightness="1.3" clothing2_id="" clothing_id="22f0bd4b-b24c-4b39-af78-bcbf7e0c6657" color="8421504" color_hue="-0.216667" color_saturation="1.4" computer_name="PFERSTOVA-DT" is_underwear="False" item_id="4d13e73c-ef64-612c-c5cd-6497041383b3" max_status="20" noise="0.672" slash_def="0.1" smash_def="0.1" stab_def="0.1" str_req="0" superfaction_id="15" timestamp="15/08/2017 14:06" zone1_brightness="1.3" zone1_hue="-0.216667" zone1_saturation="1.4" zone2_brightness="1.3" zone2_hue="-0.216667" zone2_saturation="1.4" zone3_brightness="1.3" zone3_hue="-0.216667" zone3_saturation="1.4" /&gt;</t>
  </si>
  <si>
    <t xml:space="preserve">      &lt;!-- Yellow-Black Hose (Cloth) --&gt; &lt;row armor_subtype_id="" armor_type_id="7" brightness="0.19" clothing2_id="" clothing_id="4faa3316-7300-7e8c-64fb-1fb404e471a1" color="8421504" color_hue="0" color_saturation="1" computer_name="MPODPROCKY-DT" is_underwear="False" item_id="4321398a-0000-834f-5c6b-624ba7caaf89" max_status="40" noise="0.48" slash_def="0.1" smash_def="0.1" stab_def="0.1" str_req="0" superfaction_id="" timestamp="07/02/2017 17:33" zone1_brightness="0.66" zone1_hue="-0.216667" zone1_saturation="1.03" zone2_brightness="1.04" zone2_hue="-0.155556" zone2_saturation="0.69" zone3_brightness="0.2" zone3_hue="0" zone3_saturation="0.2" /&gt;</t>
  </si>
  <si>
    <t xml:space="preserve">      &lt;!-- Yellow-Brown Tunic (Cloth) --&gt; &lt;row armor_subtype_id="" armor_type_id="7" brightness="0.16" clothing2_id="" clothing_id="22f0bd4b-b24c-4b39-af78-bcbf7e0c6657" color="8421504" color_hue="0" color_saturation="0.16" computer_name="PFERSTOVA-DT" is_underwear="False" item_id="4cf927fe-32a6-e48f-9b6c-d7cec8d4c3a1" max_status="20" noise="0.622" slash_def="0.1" smash_def="0.1" stab_def="0.1" str_req="0" superfaction_id="" timestamp="15/08/2017 14:12" zone1_brightness="1.77" zone1_hue="-0.205556" zone1_saturation="1.92" zone2_brightness="1.77" zone2_hue="-0.205556" zone2_saturation="1.88" zone3_brightness="0.17" zone3_hue="0" zone3_saturation="0.16" /&gt;</t>
  </si>
  <si>
    <t xml:space="preserve">      &lt;!-- Yellow-Grey Tunic (Cloth) --&gt; &lt;row armor_subtype_id="" armor_type_id="7" brightness="0.03" clothing2_id="" clothing_id="22f0bd4b-b24c-4b39-af78-bcbf7e0c6657" color="8421504" color_hue="-0.038889" color_saturation="0.48" computer_name="PFERSTOVA-DT" is_underwear="False" item_id="427b04b2-3827-ad9f-39ef-3f2b595b0db3" max_status="20" noise="0.272" slash_def="0.1" smash_def="0.1" stab_def="0.1" str_req="0" superfaction_id="" timestamp="15/08/2017 14:25" zone1_brightness="0.03" zone1_hue="-0.038889" zone1_saturation="0.44" zone2_brightness="0.03" zone2_hue="-0.038889" zone2_saturation="0.44" zone3_brightness="0.03" zone3_hue="-0.038889" zone3_saturation="0.45" /&gt;</t>
  </si>
  <si>
    <t xml:space="preserve">      &lt;!-- Yellow-Grey Tunic (Cloth) --&gt; &lt;row armor_subtype_id="" armor_type_id="7" brightness="0.58" clothing2_id="" clothing_id="22f0bd4b-b24c-4b39-af78-bcbf7e0c6657" color="8421504" color_hue="-0.077778" color_saturation="0.59" computer_name="MPODPROCKY-DT" is_underwear="False" item_id="42c725fb-00fc-c7ce-953a-b675b007d792" max_status="20" noise="0.572" slash_def="0.1" smash_def="0.1" stab_def="0.1" str_req="0" superfaction_id="" timestamp="06/02/2017 11:00" zone1_brightness="0.27" zone1_hue="-0.038889" zone1_saturation="0.44" zone2_brightness="0.27" zone2_hue="-0.038889" zone2_saturation="0.44" zone3_brightness="0.58" zone3_hue="-0.077778" zone3_saturation="0.59" /&gt;</t>
  </si>
  <si>
    <t>&lt;!-- SPUR --&gt;</t>
  </si>
  <si>
    <t xml:space="preserve">      &lt;!-- Cuman Spurs (Spur) --&gt; &lt;row armor_subtype_id="" armor_type_id="8" brightness="1" clothing2_id="" clothing_id="0e324eca-0ca0-44bd-b917-6c343b33e2d5" color="8421504" color_hue="0" color_saturation="1" computer_name="" is_underwear="False" item_id="229d96aa-a435-4e89-85ce-8119a1df8228" max_status="50" noise="1"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</si>
  <si>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Golded Spurs (Spur) --&gt; &lt;row armor_subtype_id="" armor_type_id="8" brightness="1" clothing2_id="" clothing_id="0e324eca-0ca0-44bd-b917-6c343b33e2d5" color="8421504" color_hue="0" color_saturation="1" computer_name="" is_underwear="False" item_id="af6f2946-ce54-4e38-9b2b-5ab95d5c4777" max_status="75" noise="1"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</si>
  <si>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Knight's Spurs (Spur) --&gt; &lt;row armor_subtype_id="" armor_type_id="8" brightness="1" clothing2_id="" clothing_id="0e324eca-0ca0-44bd-b917-6c343b33e2d5" color="8421504" color_hue="0" color_saturation="1" computer_name="" is_underwear="False" item_id="19d5def6-e491-43c7-ab1d-5978ac197485" max_status="55" noise="1"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</si>
  <si>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Plain Riding Spurs (Spur) --&gt; &lt;row armor_subtype_id="" armor_type_id="8" brightness="1" clothing2_id="" clothing_id="0e324eca-0ca0-44bd-b917-6c343b33e2d5" color="8421504" color_hue="0" color_saturation="1" computer_name="" is_underwear="False" item_id="5c430200-dd37-408b-9b41-27684dac6d30" max_status="40" noise="1"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</si>
  <si>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Silver Spurs (Spur) --&gt; &lt;row armor_subtype_id="" armor_type_id="8" brightness="1" clothing2_id="" clothing_id="0e324eca-0ca0-44bd-b917-6c343b33e2d5" color="8421504" color_hue="0" color_saturation="1" computer_name="" is_underwear="False" item_id="15656c3e-d29e-48a8-bc0e-1451102a9ce5" max_status="65" noise="1"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</si>
  <si>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>&lt;!-- SHOE --&gt;</t>
  </si>
  <si>
    <t xml:space="preserve">      &lt;!-- Boots (Shoe) --&gt; &lt;row armor_subtype_id="" armor_type_id="9" brightness="1" clothing2_id="" clothing_id="4a0aed4b-0c33-064f-1225-020a0463c0a2" color="8421504" color_hue="0" color_saturation="1" computer_name="ICEREVKO-DT" is_underwear="False" item_id="4fa7416d-486e-905d-30fa-79c11069ad8d" max_status="50" noise="0.35" slash_def="0.3" smash_def="0.1" stab_def="0.3" str_req="0" superfaction_id="" timestamp="29/10/2015 20:45" zone1_brightness="1" zone1_hue="0" zone1_saturation="1" zone2_brightness="1" zone2_hue="0" zone2_saturation="1" zone3_brightness="1" zone3_hue="0" zone3_saturation="1" /&gt;</t>
  </si>
  <si>
    <t xml:space="preserve">      &lt;!-- Burgher's Slippers (Shoe) --&gt; &lt;row armor_subtype_id="" armor_type_id="9" brightness="1" clothing2_id="" clothing_id="4b43123b-7bb0-3b16-2921-c15ba14fa494" color="8421504" color_hue="0" color_saturation="1" computer_name="DJANKES-DT" is_underwear="False" item_id="4740da1a-d317-4248-0e00-9df6cd843ba5" max_status="40" noise="0.846" slash_def="0.1" smash_def="0.1" stab_def="0.1" str_req="0" superfaction_id="" timestamp="14/09/2015 13:34" zone1_brightness="1" zone1_hue="0" zone1_saturation="1" zone2_brightness="1" zone2_hue="0" zone2_saturation="1" zone3_brightness="1" zone3_hue="0" zone3_saturation="1" /&gt;</t>
  </si>
  <si>
    <t xml:space="preserve">      &lt;!-- Cuman Riding Boots (Shoe) --&gt; &lt;row armor_subtype_id="" armor_type_id="9" brightness="1" clothing2_id="" clothing_id="489a6e30-32b4-fbb5-25d9-d9a69d5d6184" color="8421504" color_hue="0" color_saturation="1" computer_name="MIKIPODPROC-DT" is_underwear="False" item_id="407f6f52-d70e-7e3b-056d-cda8069aab86" max_status="60" noise="0.556" slash_def="0.4" smash_def="0.1" stab_def="0.4" str_req="0" superfaction_id="1" timestamp="09/04/2014 13:33" zone1_brightness="1" zone1_hue="0" zone1_saturation="1" zone2_brightness="1" zone2_hue="0" zone2_saturation="1" zone3_brightness="1" zone3_hue="0" zone3_saturation="1" /&gt;</t>
  </si>
  <si>
    <t xml:space="preserve">      &lt;!-- Cuman Riding Boots (Shoe) --&gt; &lt;row armor_subtype_id="" armor_type_id="9" brightness="1" clothing2_id="" clothing_id="489a6e30-32b4-fbb5-25d9-d9a69d5d6184" color="8421504" color_hue="0" color_saturation="1" computer_name="MPODPROCKY-DT" is_underwear="False" item_id="4e594114-e45f-24c4-73b8-be718de35eb3" max_status="60" noise="0.556" slash_def="0.4" smash_def="0.1" stab_def="0.4" str_req="0" superfaction_id="1" timestamp="04/08/2014 16:40" zone1_brightness="1" zone1_hue="0" zone1_saturation="1" zone2_brightness="1" zone2_hue="0" zone2_saturation="1" zone3_brightness="2" zone3_hue="-0.044444" zone3_saturation="0.52" /&gt;</t>
  </si>
  <si>
    <t xml:space="preserve">      &lt;!-- Cuman Riding Boots (Shoe) --&gt; &lt;row armor_subtype_id="" armor_type_id="9" brightness="2" clothing2_id="" clothing_id="489a6e30-32b4-fbb5-25d9-d9a69d5d6184" color="8421504" color_hue="0" color_saturation="0" computer_name="MPODPROCKY-DT" is_underwear="False" item_id="43479cae-7ed8-097f-01f5-8234d5d38f85" max_status="60" noise="0.556" slash_def="0.4" smash_def="0.1" stab_def="0.4" str_req="0" superfaction_id="1" timestamp="04/08/2014 16:42" zone1_brightness="1" zone1_hue="0" zone1_saturation="1" zone2_brightness="1" zone2_hue="0" zone2_saturation="1" zone3_brightness="0.42" zone3_hue="0.061111" zone3_saturation="1" /&gt;</t>
  </si>
  <si>
    <t xml:space="preserve">      &lt;!-- Dark Footwraps And Soles (Shoe) --&gt; &lt;row armor_subtype_id="" armor_type_id="9" brightness="0.27" clothing2_id="" clothing_id="d4b36113-5018-43ab-b049-f2a2598e488c" color="8421504" color_hue="0.205556" color_saturation="1.14" computer_name="JIRIBARTONEK-DT" is_underwear="False" item_id="45f0293a-b0b9-cd56-6864-ade54db775b8" max_status="25" noise="0.532" slash_def="0.1" smash_def="0.1" stab_def="0.1" str_req="0" superfaction_id="" timestamp="30/01/2013 14:57" zone1_brightness="1" zone1_hue="0" zone1_saturation="1" zone2_brightness="1" zone2_hue="0" zone2_saturation="1" zone3_brightness="1" zone3_hue="0" zone3_saturation="1" /&gt;</t>
  </si>
  <si>
    <t xml:space="preserve">      &lt;!-- Dark Riding Boots (Shoe) --&gt; &lt;row armor_subtype_id="" armor_type_id="9" brightness="1" clothing2_id="" clothing_id="41361450-880c-c479-1070-c2bda760bf9a" color="8421504" color_hue="0" color_saturation="1" computer_name="ICEREVKO-DT" is_underwear="False" item_id="4d50a641-bc57-e341-ac1d-c741f51d6d9c" max_status="55" noise="0.248" slash_def="0.3" smash_def="0.1" stab_def="0.3" str_req="0" superfaction_id="" timestamp="17/12/2015 13:43" zone1_brightness="0.55" zone1_hue="0" zone1_saturation="0.94" zone2_brightness="1" zone2_hue="0" zone2_saturation="1" zone3_brightness="1" zone3_hue="0" zone3_saturation="1" /&gt;</t>
  </si>
  <si>
    <t xml:space="preserve">      &lt;!-- Decorated Riding Boots (Shoe) --&gt; &lt;row armor_subtype_id="" armor_type_id="9" brightness="1" clothing2_id="" clothing_id="4e94b1bc-09a1-a9ec-f523-8f4a823e88aa" color="8421504" color_hue="0" color_saturation="1" computer_name="MPODPROCKY-DT" is_underwear="False" item_id="47eea19c-bb27-891b-e2e4-47e76c601d94" max_status="50" noise="0.8" slash_def="0.3" smash_def="0.1" stab_def="0.3" str_req="0" superfaction_id="" timestamp="09/02/2017 16:14" zone1_brightness="1" zone1_hue="0" zone1_saturation="1" zone2_brightness="1" zone2_hue="0" zone2_saturation="1" zone3_brightness="1" zone3_hue="0" zone3_saturation="1" /&gt;</t>
  </si>
  <si>
    <t xml:space="preserve">      &lt;!-- Fashionable Slippers (Shoe) --&gt; &lt;row armor_subtype_id="" armor_type_id="9" brightness="1" clothing2_id="" clothing_id="4c7bf6fe-d5fd-f20a-7b42-8d4bb17b2385" color="8421504" color_hue="0" color_saturation="1" computer_name="ICEREVKO-DT" is_underwear="False" item_id="4a444ba6-19ca-c4d4-114b-b922f88148b3" max_status="35" noise="0.984" slash_def="0.1" smash_def="0.1" stab_def="0.1" str_req="0" superfaction_id="" timestamp="15/09/2015 19:37" zone1_brightness="1" zone1_hue="0" zone1_saturation="1" zone2_brightness="1" zone2_hue="0" zone2_saturation="1" zone3_brightness="1" zone3_hue="0" zone3_saturation="1" /&gt;</t>
  </si>
  <si>
    <t xml:space="preserve">      &lt;!-- Footwraps and Soles (Shoe) --&gt; &lt;row armor_subtype_id="" armor_type_id="9" brightness="1" clothing2_id="" clothing_id="d4b36113-5018-43ab-b049-f2a2598e488c" color="8421504" color_hue="0" color_saturation="1" computer_name="JIRIBARTONEK-DT" is_underwear="False" item_id="00000000-0000-0000-0000-00000000001b" max_status="25" noise="0.682" slash_def="0.1" smash_def="0.1" stab_def="0.1" str_req="0" superfaction_id="" timestamp="11/01/2014 13:44" zone1_brightness="1" zone1_hue="0" zone1_saturation="1" zone2_brightness="1" zone2_hue="0" zone2_saturation="1" zone3_brightness="1" zone3_hue="0" zone3_saturation="1" /&gt;</t>
  </si>
  <si>
    <t xml:space="preserve">      &lt;!-- Footwraps with Leather Sole (Shoe) --&gt; &lt;row armor_subtype_id="" armor_type_id="9" brightness="0.27" clothing2_id="" clothing_id="d4b36113-5018-43ab-b049-f2a2598e488c" color="8421504" color_hue="0.205556" color_saturation="1.14" computer_name="JIRIBARTONEK-DT" is_underwear="False" item_id="c6053348-3bfd-43c5-a716-2aad4143ba35" max_status="45" noise="0.193" slash_def="0.1" smash_def="0.1" stab_def="0.1" str_req="1" superfaction_id="" timestamp="30/01/2013 14:57" zone1_brightness="1" zone1_hue="0" zone1_saturation="1" zone2_brightness="1" zone2_hue="0" zone2_saturation="1" zone3_brightness="1" zone3_hue="0" zone3_saturation="1" /&gt;</t>
  </si>
  <si>
    <t xml:space="preserve">      &lt;!-- High Boots (Shoe) --&gt; &lt;row armor_subtype_id="" armor_type_id="9" brightness="1.03" clothing2_id="" clothing_id="46e7455f-cbe2-4127-7095-887490fb3e9a" color="11579568" color_hue="0" color_saturation="1" computer_name="LHROCH-DT" is_underwear="False" item_id="42a8fd44-fca0-79b6-e17e-461d966100a1" max_status="50" noise="0.5" slash_def="0.1" smash_def="0.1" stab_def="0.1" str_req="0" superfaction_id="" timestamp="15/10/2013 17:28" zone1_brightness="1" zone1_hue="0" zone1_saturation="1" zone2_brightness="1" zone2_hue="0" zone2_saturation="1" zone3_brightness="1" zone3_hue="0" zone3_saturation="1" /&gt;</t>
  </si>
  <si>
    <t xml:space="preserve">      &lt;!-- Hunting Boots (Shoe) --&gt; &lt;row armor_subtype_id="" armor_type_id="9" brightness="1" clothing2_id="" clothing_id="4eb8565f-ac18-9646-97b3-bc05c77c198b" color="8421504" color_hue="0" color_saturation="1" computer_name="DJANKES-DT" is_underwear="False" item_id="4d6b0d7f-0660-cb9a-af17-3cfc6908e187" max_status="60" noise="0.298" slash_def="0.3" smash_def="0.1" stab_def="0.3" str_req="0" superfaction_id="" timestamp="07/12/2015 14:30" zone1_brightness="1" zone1_hue="0" zone1_saturation="1" zone2_brightness="1" zone2_hue="0" zone2_saturation="1" zone3_brightness="1" zone3_hue="0" zone3_saturation="1" /&gt;</t>
  </si>
  <si>
    <t xml:space="preserve">      &lt;!-- Leather Boots (Shoe) --&gt; &lt;row armor_subtype_id="" armor_type_id="9" brightness="1" clothing2_id="" clothing_id="46e7455f-cbe2-4127-7095-887490fb3e9a" color="8421504" color_hue="0" color_saturation="1" computer_name="JBARTONEK-DT" is_underwear="False" item_id="4a0dd944-824b-e3ed-620a-2d51d6732ba9" max_status="75" noise="0.28" slash_def="0.3" smash_def="0.3" stab_def="0.3" str_req="1" superfaction_id="" timestamp="09/10/2014 04:12" zone1_brightness="1" zone1_hue="0" zone1_saturation="1" zone2_brightness="1" zone2_hue="0" zone2_saturation="1" zone3_brightness="1" zone3_hue="0" zone3_saturation="1" /&gt;</t>
  </si>
  <si>
    <t xml:space="preserve">      &lt;!-- Noble's Dark Shoes (Shoe) --&gt; &lt;row armor_subtype_id="" armor_type_id="9" brightness="1" clothing2_id="" clothing_id="402d1bd1-2ab1-353e-038b-d1051e67f792" color="8421504" color_hue="0" color_saturation="1" computer_name="MPODPROCKY-DT" is_underwear="False" item_id="43241eed-522c-0369-97e9-ae414829a9ba" max_status="70" noise="0.249" slash_def="0.4" smash_def="0.1" stab_def="0.4" str_req="0" superfaction_id="" timestamp="17/03/2017 15:04" zone1_brightness="1" zone1_hue="0" zone1_saturation="1" zone2_brightness="1" zone2_hue="0" zone2_saturation="1" zone3_brightness="0" zone3_hue="0" zone3_saturation="1" /&gt;</t>
  </si>
  <si>
    <t xml:space="preserve">      &lt;!-- Noble's Shoes (Shoe) --&gt; &lt;row armor_subtype_id="" armor_type_id="9" brightness="1" clothing2_id="" clothing_id="48f4a6ee-79c2-a2ec-c773-2bbe93f473b3" color="8421504" color_hue="0" color_saturation="1" computer_name="ICEREVKO-DT" is_underwear="False" item_id="42a467aa-a1d6-fe8d-31e2-a3fcda5a1f98" max_status="60" noise="0.298" slash_def="0.3" smash_def="0.1" stab_def="0.3" str_req="0" superfaction_id="" timestamp="07/01/2016 13:38" zone1_brightness="1.45" zone1_hue="0" zone1_saturation="1" zone2_brightness="1" zone2_hue="0" zone2_saturation="1" zone3_brightness="1" zone3_hue="0" zone3_saturation="1" /&gt;</t>
  </si>
  <si>
    <t xml:space="preserve">      &lt;!-- Nobleman's Boots (Shoe) --&gt; &lt;row armor_subtype_id="" armor_type_id="9" brightness="1" clothing2_id="" clothing_id="402d1bd1-2ab1-353e-038b-d1051e67f792" color="8421504" color_hue="0" color_saturation="1" computer_name="MPODPROCKY-DT" is_underwear="False" item_id="40692480-f24c-54fa-c938-50ccf45918b9" max_status="70" noise="0.399" slash_def="0.4" smash_def="0.1" stab_def="0.4" str_req="0" superfaction_id="" timestamp="09/02/2017 16:56" zone1_brightness="1" zone1_hue="0" zone1_saturation="1" zone2_brightness="1" zone2_hue="0" zone2_saturation="1" zone3_brightness="0.33" zone3_hue="0" zone3_saturation="1" /&gt;</t>
  </si>
  <si>
    <t xml:space="preserve">      &lt;!-- Old Boots (Shoe) --&gt; &lt;row armor_subtype_id="" armor_type_id="9" brightness="0.69" clothing2_id="" clothing_id="3afaae61-db32-453e-bff5-8473d3c2d101" color="8421504" color_hue="0" color_saturation="0.72" computer_name="JIRIBARTONEK-DT" is_underwear="False" item_id="00000000-0000-0000-0000-00000000001c" max_status="25" noise="0.8" slash_def="0.1" smash_def="0.1" stab_def="0.1" str_req="0" superfaction_id="" timestamp="30/01/2013 15:05" zone1_brightness="1" zone1_hue="0" zone1_saturation="1" zone2_brightness="1" zone2_hue="0" zone2_saturation="1" zone3_brightness="1" zone3_hue="0" zone3_saturation="1" /&gt;</t>
  </si>
  <si>
    <t xml:space="preserve">      &lt;!-- Pilgrim's Shoes (Shoe) --&gt; &lt;row armor_subtype_id="" armor_type_id="9" brightness="1" clothing2_id="" clothing_id="4d6ec311-a046-a11e-7c20-bfdd610a0bac" color="8421504" color_hue="0" color_saturation="1" computer_name="PFERSTOVA-DT" is_underwear="False" item_id="4fe77e7d-10eb-f7d5-ad13-1bdc697969a3" max_status="95" noise="0.196" slash_def="0.1" smash_def="0.1" stab_def="0.1" str_req="0" superfaction_id="" timestamp="18/08/2017 12:57" zone1_brightness="0.03" zone1_hue="0" zone1_saturation="1" zone2_brightness="0.02" zone2_hue="0" zone2_saturation="1" zone3_brightness="0" zone3_hue="0" zone3_saturation="1" /&gt;</t>
  </si>
  <si>
    <t xml:space="preserve">      &lt;!-- Quiet Dark Shoes (Shoe) --&gt; &lt;row armor_subtype_id="" armor_type_id="9" brightness="1" clothing2_id="" clothing_id="4eba0fc0-9039-e16a-b7d7-b73d3568df8c" color="8421504" color_hue="0" color_saturation="1" computer_name="MPODPROCKY-DT" is_underwear="False" item_id="4a0742c5-ec0d-b5d5-dadc-b5e9776e22bb" max_status="45" noise="0" slash_def="0.1" smash_def="0.1" stab_def="0.1" str_req="0" superfaction_id="" timestamp="02/02/2017 17:17" zone1_brightness="1" zone1_hue="0" zone1_saturation="1" zone2_brightness="1" zone2_hue="0" zone2_saturation="1" zone3_brightness="1" zone3_hue="0" zone3_saturation="1" /&gt;</t>
  </si>
  <si>
    <t xml:space="preserve">      &lt;!-- Riding Boots (Shoe) --&gt; &lt;row armor_subtype_id="" armor_type_id="9" brightness="1" clothing2_id="" clothing_id="41361450-880c-c479-1070-c2bda760bf9a" color="8421504" color_hue="0" color_saturation="1" computer_name="ICEREVKO-DT" is_underwear="False" item_id="4838434b-91d7-20b6-da95-33227d5fc6b4" max_status="55" noise="0.248" slash_def="0.3" smash_def="0.1" stab_def="0.3" str_req="0" superfaction_id="" timestamp="17/12/2015 14:00" zone1_brightness="1.45" zone1_hue="0" zone1_saturation="1" zone2_brightness="1" zone2_hue="0" zone2_saturation="1" zone3_brightness="1" zone3_hue="0" zone3_saturation="1" /&gt;</t>
  </si>
  <si>
    <t xml:space="preserve">      &lt;!-- Riding Boots (Shoe) --&gt; &lt;row armor_subtype_id="" armor_type_id="9" brightness="1" clothing2_id="" clothing_id="41361450-880c-c479-1070-c2bda760bf9a" color="8421504" color_hue="0" color_saturation="1" computer_name="ICEREVKO-DT" is_underwear="False" item_id="4dd025d4-1f9e-b029-da07-28d3b60c898a" max_status="55" noise="0.248" slash_def="0.3" smash_def="0.1" stab_def="0.3" str_req="0" superfaction_id="" timestamp="17/12/2015 13:23" zone1_brightness="2" zone1_hue="-0.044444" zone1_saturation="1" zone2_brightness="1" zone2_hue="0" zone2_saturation="1" zone3_brightness="1" zone3_hue="0" zone3_saturation="1" /&gt;</t>
  </si>
  <si>
    <t xml:space="preserve">      &lt;!-- Servant's Boots (Shoe) --&gt; &lt;row armor_subtype_id="" armor_type_id="9" brightness="1" clothing2_id="" clothing_id="46e7455f-cbe2-4127-7095-887490fb3e9a" color="8421504" color_hue="0" color_saturation="1" computer_name="JBARTONEK-DT" is_underwear="False" item_id="c9e42db7-4f90-4b4f-89f1-b3a81e7e2108" max_status="45" noise="0" slash_def="2" smash_def="2" stab_def="2" str_req="1" superfaction_id="6" timestamp="09/10/2014 04:12" zone1_brightness="1" zone1_hue="0" zone1_saturation="1" zone2_brightness="1" zone2_hue="0" zone2_saturation="1" zone3_brightness="1" zone3_hue="0" zone3_saturation="1" /&gt;</t>
  </si>
  <si>
    <t xml:space="preserve">      &lt;!-- Shoes (Shoe) --&gt; &lt;row armor_subtype_id="" armor_type_id="9" brightness="1" clothing2_id="" clothing_id="484c9c8a-70d7-e8bd-722b-37fb832ae7bb" color="8421504" color_hue="0" color_saturation="1" computer_name="JIRIBARTONEK-DT" is_underwear="False" item_id="4942b812-d8e5-98c9-912d-0af78e3264a3" max_status="50" noise="0.5" slash_def="0.1" smash_def="0.1" stab_def="0.1" str_req="0" superfaction_id="" timestamp="29/04/2013 10:42" zone1_brightness="1" zone1_hue="0" zone1_saturation="1" zone2_brightness="1" zone2_hue="0" zone2_saturation="1" zone3_brightness="1" zone3_hue="0" zone3_saturation="1" /&gt;</t>
  </si>
  <si>
    <t xml:space="preserve">      &lt;!-- Shoes (Shoe) --&gt; &lt;row armor_subtype_id="" armor_type_id="9" brightness="1" clothing2_id="" clothing_id="4c7bf6fe-d5fd-f20a-7b42-8d4bb17b2385" color="8421504" color_hue="0" color_saturation="1" computer_name="RSEVCIK-DT" is_underwear="False" item_id="40b5371b-6235-e4de-db1e-4528b11a25b6" max_status="45" noise="0" slash_def="0" smash_def="0" stab_def="0" str_req="0" superfaction_id="" timestamp="11/11/2016 14:07" zone1_brightness="1" zone1_hue="0" zone1_saturation="1" zone2_brightness="1" zone2_hue="0" zone2_saturation="1" zone3_brightness="1" zone3_hue="0" zone3_saturation="1" /&gt;</t>
  </si>
  <si>
    <t xml:space="preserve">      &lt;!-- Silent Shoes (Shoe) --&gt; &lt;row armor_subtype_id="" armor_type_id="9" brightness="1" clothing2_id="" clothing_id="4eba0fc0-9039-e16a-b7d7-b73d3568df8c" color="8421504" color_hue="0" color_saturation="1" computer_name="RMINDEK-DT" is_underwear="False" item_id="4cee3ad0-5249-8bc6-de75-a00f4e4b0d8e" max_status="45" noise="0" slash_def="0.1" smash_def="0.1" stab_def="0.1" str_req="0" superfaction_id="" timestamp="08/12/2016 11:19" zone1_brightness="1.45" zone1_hue="0" zone1_saturation="1" zone2_brightness="1" zone2_hue="0" zone2_saturation="1" zone3_brightness="1" zone3_hue="0" zone3_saturation="1" /&gt;</t>
  </si>
  <si>
    <t xml:space="preserve">      &lt;!-- Slippers (Shoe) --&gt; &lt;row armor_subtype_id="" armor_type_id="9" brightness="1" clothing2_id="" clothing_id="449ab2aa-af4a-dced-1c84-c051ed7f138a" color="8421504" color_hue="0" color_saturation="1" computer_name="" is_underwear="False" item_id="45c7c691-4279-7556-10c3-deb101b1cc8b" max_status="45" noise="0.444" slash_def="0.1" smash_def="0.1" stab_def="0.1"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</si>
  <si>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Slippers (Shoe) --&gt; &lt;row armor_subtype_id="" armor_type_id="9" brightness="1" clothing2_id="" clothing_id="4c7bf6fe-d5fd-f20a-7b42-8d4bb17b2385" color="8421504" color_hue="0" color_saturation="1" computer_name="" is_underwear="False" item_id="4f4b2cdc-1690-4e32-bba8-00eff2f14f0c" max_status="0" noise="0.084" slash_def="0.1" smash_def="0.1" stab_def="0.1"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</si>
  <si>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Test AntiStealth Boots (Shoe) --&gt; &lt;row armor_subtype_id="" armor_type_id="9" brightness="1" clothing2_id="" clothing_id="46e7455f-cbe2-4127-7095-887490fb3e9a" color="8421504" color_hue="0" color_saturation="1" computer_name="JBARTONEK-DT" is_underwear="False" item_id="38d4a88c-068f-4067-8000-0604b3d41ac8" max_status="45" noise="1" slash_def="2" smash_def="2" stab_def="2" str_req="1" superfaction_id="6" timestamp="09/10/2014 04:12" zone1_brightness="1" zone1_hue="0" zone1_saturation="1" zone2_brightness="1" zone2_hue="0" zone2_saturation="1" zone3_brightness="1" zone3_hue="0" zone3_saturation="1" /&gt;</t>
  </si>
  <si>
    <t xml:space="preserve">      &lt;!-- Test AntiStealth Boots (Shoe) --&gt; &lt;row armor_subtype_id="" armor_type_id="9" brightness="1" clothing2_id="" clothing_id="46e7455f-cbe2-4127-7095-887490fb3e9a" color="8421504" color_hue="0" color_saturation="1" computer_name="JBARTONEK-DT" is_underwear="False" item_id="9e6badb0-3249-4e3c-9707-0092dc62572f" max_status="45" noise="1" slash_def="2" smash_def="2" stab_def="2" str_req="1" superfaction_id="23" timestamp="09/10/2014 04:12" zone1_brightness="1" zone1_hue="0" zone1_saturation="1" zone2_brightness="1" zone2_hue="0" zone2_saturation="1" zone3_brightness="1" zone3_hue="0" zone3_saturation="1" /&gt;</t>
  </si>
  <si>
    <t xml:space="preserve">      &lt;!-- Warhorse Shoes (Shoe) --&gt; &lt;row armor_subtype_id="" armor_type_id="9" brightness="1" clothing2_id="" clothing_id="4d6ec311-a046-a11e-7c20-bfdd610a0bac" color="8421504" color_hue="0" color_saturation="1" computer_name="PFERSTOVA-DT" is_underwear="False" item_id="485e549c-73c9-6caa-2d62-f03de0c20e91" max_status="96" noise="0.146" slash_def="0.1" smash_def="0.1" stab_def="0.1" str_req="0" superfaction_id="" timestamp="21/08/2017 09:09" zone1_brightness="1.56" zone1_hue="0.077778" zone1_saturation="2" zone2_brightness="0.02" zone2_hue="0" zone2_saturation="1" zone3_brightness="0" zone3_hue="0" zone3_saturation="1" /&gt;</t>
  </si>
  <si>
    <t xml:space="preserve">      &lt;!-- Working Boots (Shoe) --&gt; &lt;row armor_subtype_id="" armor_type_id="9" brightness="1" clothing2_id="" clothing_id="4e55d847-496c-12f8-af87-e70cd9bc3f92" color="8421504" color_hue="0" color_saturation="1" computer_name="DJANKES-DT" is_underwear="False" item_id="48ebbf6a-ab57-f5ee-6fed-c77c63c31391" max_status="45" noise="0.45" slash_def="0.1" smash_def="0.1" stab_def="0.1" str_req="0" superfaction_id="" timestamp="25/05/2015 14:12" zone1_brightness="1" zone1_hue="0" zone1_saturation="1" zone2_brightness="1" zone2_hue="0" zone2_saturation="1" zone3_brightness="1" zone3_hue="0" zone3_saturation="1" /&gt;</t>
  </si>
  <si>
    <t>&lt;!-- HORSE SADDLE --&gt;</t>
  </si>
  <si>
    <t xml:space="preserve">      &lt;!-- Fine Saddle (Horse Saddle) --&gt; &lt;row armor_subtype_id="" armor_type_id="10" brightness="1" clothing2_id="" clothing_id="4d4c9c5f-7f46-01a4-f4b8-8afdd42e2983" color="8421504" color_hue="0" color_saturation="1" computer_name="JBARTONEK-DT" is_underwear="False" item_id="42a14b38-295a-a659-3e43-c1684a5dfa88" max_status="0" noise="0.9" slash_def="0" smash_def="0" stab_def="0" str_req="0" superfaction_id="" timestamp="23/06/2017 17:15" zone1_brightness="1" zone1_hue="0" zone1_saturation="1" zone2_brightness="1" zone2_hue="0" zone2_saturation="1" zone3_brightness="1" zone3_hue="0" zone3_saturation="1" /&gt;</t>
  </si>
  <si>
    <t xml:space="preserve">      &lt;!-- Fine Saddle with Saddlebag (Horse Saddle) --&gt; &lt;row armor_subtype_id="" armor_type_id="10" brightness="1" clothing2_id="" clothing_id="4d4c9c5f-7f46-01a4-f4b8-8afdd42e2983" color="8421504" color_hue="0" color_saturation="1" computer_name="JBARTONEK-DT" is_underwear="False" item_id="4f7a8fa9-6701-df14-8a95-1166c9de20a3" max_status="0" noise="0.9" slash_def="0" smash_def="0" stab_def="0" str_req="0" superfaction_id="" timestamp="23/06/2017 18:24" zone1_brightness="1" zone1_hue="0" zone1_saturation="1" zone2_brightness="1" zone2_hue="0" zone2_saturation="1" zone3_brightness="1" zone3_hue="0" zone3_saturation="1" /&gt;</t>
  </si>
  <si>
    <t xml:space="preserve">      &lt;!-- Fine Saddle, 2 Saddlebags (Horse Saddle) --&gt; &lt;row armor_subtype_id="" armor_type_id="10" brightness="1" clothing2_id="" clothing_id="4d4c9c5f-7f46-01a4-f4b8-8afdd42e2983" color="8421504" color_hue="0" color_saturation="1" computer_name="JBARTONEK-DT" is_underwear="False" item_id="41b3cfda-0a6c-c009-9482-4c78ea2f1980" max_status="0" noise="0.9" slash_def="0" smash_def="0" stab_def="0" str_req="0" superfaction_id="" timestamp="23/06/2017 18:24" zone1_brightness="1" zone1_hue="0" zone1_saturation="1" zone2_brightness="1" zone2_hue="0" zone2_saturation="1" zone3_brightness="1" zone3_hue="0" zone3_saturation="1" /&gt;</t>
  </si>
  <si>
    <t xml:space="preserve">      &lt;!-- Fine Saddle, 3 Saddlebags (Horse Saddle) --&gt; &lt;row armor_subtype_id="" armor_type_id="10" brightness="1" clothing2_id="" clothing_id="4d4c9c5f-7f46-01a4-f4b8-8afdd42e2983" color="8421504" color_hue="0" color_saturation="1" computer_name="JBARTONEK-DT" is_underwear="False" item_id="406c92ad-4c17-25d7-84d7-28500800f59e" max_status="0" noise="0.9" slash_def="0" smash_def="0" stab_def="0" str_req="0" superfaction_id="" timestamp="23/06/2017 18:24" zone1_brightness="1" zone1_hue="0" zone1_saturation="1" zone2_brightness="1" zone2_hue="0" zone2_saturation="1" zone3_brightness="1" zone3_hue="0" zone3_saturation="1" /&gt;</t>
  </si>
  <si>
    <t xml:space="preserve">      &lt;!-- Fine Saddle, 4 Saddlebags (Horse Saddle) --&gt; &lt;row armor_subtype_id="" armor_type_id="10" brightness="1" clothing2_id="" clothing_id="4d4c9c5f-7f46-01a4-f4b8-8afdd42e2983" color="8421504" color_hue="0" color_saturation="1" computer_name="JBARTONEK-DT" is_underwear="False" item_id="43062de7-afe1-5743-5aec-d4dcff83c1b8" max_status="0" noise="0.9" slash_def="0" smash_def="0" stab_def="0" str_req="0" superfaction_id="" timestamp="23/06/2017 18:24" zone1_brightness="1" zone1_hue="0" zone1_saturation="1" zone2_brightness="1" zone2_hue="0" zone2_saturation="1" zone3_brightness="1" zone3_hue="0" zone3_saturation="1" /&gt;</t>
  </si>
  <si>
    <t xml:space="preserve">      &lt;!-- Hunter Saddle (Horse Saddle) --&gt; &lt;row armor_subtype_id="" armor_type_id="10" brightness="1" clothing2_id="" clothing_id="4f7961ae-5284-af23-8f22-069cb550acb4" color="8421504" color_hue="0" color_saturation="1" computer_name="JBARTONEK-DT" is_underwear="False" item_id="43c85848-0181-06b6-a870-2b3c951e8aa8" max_status="0" noise="0.9" slash_def="0" smash_def="0" stab_def="0" str_req="0" superfaction_id="" timestamp="23/06/2017 17:15" zone1_brightness="1" zone1_hue="0" zone1_saturation="1" zone2_brightness="1" zone2_hue="0" zone2_saturation="1" zone3_brightness="1" zone3_hue="0" zone3_saturation="1" /&gt;</t>
  </si>
  <si>
    <t xml:space="preserve">      &lt;!-- Hunter Saddle with Saddlebag (Horse Saddle) --&gt; &lt;row armor_subtype_id="" armor_type_id="10" brightness="1" clothing2_id="" clothing_id="4f7961ae-5284-af23-8f22-069cb550acb4" color="8421504" color_hue="0" color_saturation="1" computer_name="JBARTONEK-DT" is_underwear="False" item_id="4838fa1c-da32-9c55-b20b-d4b17b70ecac" max_status="0" noise="0.9" slash_def="0" smash_def="0" stab_def="0" str_req="0" superfaction_id="" timestamp="23/06/2017 18:23" zone1_brightness="1" zone1_hue="0" zone1_saturation="1" zone2_brightness="1" zone2_hue="0" zone2_saturation="1" zone3_brightness="1" zone3_hue="0" zone3_saturation="1" /&gt;</t>
  </si>
  <si>
    <t xml:space="preserve">      &lt;!-- Hunter Saddle, 2 Saddlebags (Horse Saddle) --&gt; &lt;row armor_subtype_id="" armor_type_id="10" brightness="1" clothing2_id="" clothing_id="4f7961ae-5284-af23-8f22-069cb550acb4" color="8421504" color_hue="0" color_saturation="1" computer_name="JBARTONEK-DT" is_underwear="False" item_id="4e75a619-e574-65af-b95f-6648c6db6295" max_status="0" noise="0.9" slash_def="0" smash_def="0" stab_def="0" str_req="0" superfaction_id="" timestamp="23/06/2017 18:23" zone1_brightness="1" zone1_hue="0" zone1_saturation="1" zone2_brightness="1" zone2_hue="0" zone2_saturation="1" zone3_brightness="1" zone3_hue="0" zone3_saturation="1" /&gt;</t>
  </si>
  <si>
    <t xml:space="preserve">      &lt;!-- Hunter Saddle, 3 Saddlebags (Horse Saddle) --&gt; &lt;row armor_subtype_id="" armor_type_id="10" brightness="1" clothing2_id="" clothing_id="4f7961ae-5284-af23-8f22-069cb550acb4" color="8421504" color_hue="0" color_saturation="1" computer_name="JBARTONEK-DT" is_underwear="False" item_id="4b1d6789-532c-97dd-48e0-51f2d0bd5db9" max_status="0" noise="0.9" slash_def="0" smash_def="0" stab_def="0" str_req="0" superfaction_id="" timestamp="23/06/2017 18:23" zone1_brightness="1" zone1_hue="0" zone1_saturation="1" zone2_brightness="1" zone2_hue="0" zone2_saturation="1" zone3_brightness="1" zone3_hue="0" zone3_saturation="1" /&gt;</t>
  </si>
  <si>
    <t xml:space="preserve">      &lt;!-- Hunter Saddle, 4 Saddlebags (Horse Saddle) --&gt; &lt;row armor_subtype_id="" armor_type_id="10" brightness="1" clothing2_id="" clothing_id="4f7961ae-5284-af23-8f22-069cb550acb4" color="8421504" color_hue="0" color_saturation="1" computer_name="JBARTONEK-DT" is_underwear="False" item_id="4353f1e8-e0c6-30a6-c5e8-5b76a22093a0" max_status="0" noise="0.9" slash_def="0" smash_def="0" stab_def="0" str_req="0" superfaction_id="" timestamp="23/06/2017 18:23" zone1_brightness="1" zone1_hue="0" zone1_saturation="1" zone2_brightness="1" zone2_hue="0" zone2_saturation="1" zone3_brightness="1" zone3_hue="0" zone3_saturation="1" /&gt;</t>
  </si>
  <si>
    <t xml:space="preserve">      &lt;!-- Noble Saddle (Horse Saddle) --&gt; &lt;row armor_subtype_id="" armor_type_id="10" brightness="1" clothing2_id="" clothing_id="415f4b7f-c61a-9fda-1a1e-8a750a496399" color="8421504" color_hue="0" color_saturation="1" computer_name="JBARTONEK-DT" is_underwear="False" item_id="4866cba5-da9f-00b9-bed9-2d135eb760ba" max_status="0" noise="0.9" slash_def="0" smash_def="0" stab_def="0" str_req="0" superfaction_id="" timestamp="23/06/2017 17:15" zone1_brightness="1" zone1_hue="0" zone1_saturation="1" zone2_brightness="1" zone2_hue="0" zone2_saturation="1" zone3_brightness="1" zone3_hue="0" zone3_saturation="1" /&gt;</t>
  </si>
  <si>
    <t xml:space="preserve">      &lt;!-- Noble Saddle with Saddlebag (Horse Saddle) --&gt; &lt;row armor_subtype_id="" armor_type_id="10" brightness="1" clothing2_id="" clothing_id="415f4b7f-c61a-9fda-1a1e-8a750a496399" color="8421504" color_hue="0" color_saturation="1" computer_name="JBARTONEK-DT" is_underwear="False" item_id="47fd7eb2-de81-37fc-0ca2-772fd3c54baa" max_status="0" noise="0.9" slash_def="0" smash_def="0" stab_def="0" str_req="0" superfaction_id="" timestamp="23/06/2017 18:24" zone1_brightness="1" zone1_hue="0" zone1_saturation="1" zone2_brightness="1" zone2_hue="0" zone2_saturation="1" zone3_brightness="1" zone3_hue="0" zone3_saturation="1" /&gt;</t>
  </si>
  <si>
    <t xml:space="preserve">      &lt;!-- Noble Saddle, 2 Saddlebags (Horse Saddle) --&gt; &lt;row armor_subtype_id="" armor_type_id="10" brightness="1" clothing2_id="" clothing_id="415f4b7f-c61a-9fda-1a1e-8a750a496399" color="8421504" color_hue="0" color_saturation="1" computer_name="JBARTONEK-DT" is_underwear="False" item_id="40c16f73-5b83-c139-96eb-c39ff5e9e7a6" max_status="0" noise="0.9" slash_def="0" smash_def="0" stab_def="0" str_req="0" superfaction_id="" timestamp="23/06/2017 18:24" zone1_brightness="1" zone1_hue="0" zone1_saturation="1" zone2_brightness="1" zone2_hue="0" zone2_saturation="1" zone3_brightness="1" zone3_hue="0" zone3_saturation="1" /&gt;</t>
  </si>
  <si>
    <t xml:space="preserve">      &lt;!-- Noble Saddle, 3 Saddlebags (Horse Saddle) --&gt; &lt;row armor_subtype_id="" armor_type_id="10" brightness="1" clothing2_id="" clothing_id="415f4b7f-c61a-9fda-1a1e-8a750a496399" color="8421504" color_hue="0" color_saturation="1" computer_name="JBARTONEK-DT" is_underwear="False" item_id="4e874d43-cf70-1d41-7510-296b8e2c839d" max_status="0" noise="0.9" slash_def="0" smash_def="0" stab_def="0" str_req="0" superfaction_id="" timestamp="23/06/2017 18:24" zone1_brightness="1" zone1_hue="0" zone1_saturation="1" zone2_brightness="1" zone2_hue="0" zone2_saturation="1" zone3_brightness="1" zone3_hue="0" zone3_saturation="1" /&gt;</t>
  </si>
  <si>
    <t xml:space="preserve">      &lt;!-- Noble Saddle, 4 Saddlebags (Horse Saddle) --&gt; &lt;row armor_subtype_id="" armor_type_id="10" brightness="1" clothing2_id="" clothing_id="415f4b7f-c61a-9fda-1a1e-8a750a496399" color="8421504" color_hue="0" color_saturation="1" computer_name="JBARTONEK-DT" is_underwear="False" item_id="41f6e46c-bca6-16da-169a-f0c8f1a6e2ab" max_status="0" noise="0.9" slash_def="0" smash_def="0" stab_def="0" str_req="0" superfaction_id="" timestamp="23/06/2017 18:25" zone1_brightness="1" zone1_hue="0" zone1_saturation="1" zone2_brightness="1" zone2_hue="0" zone2_saturation="1" zone3_brightness="1" zone3_hue="0" zone3_saturation="1" /&gt;</t>
  </si>
  <si>
    <t xml:space="preserve">      &lt;!-- Ordinary/Plain Saddle (Horse Saddle) --&gt; &lt;row armor_subtype_id="" armor_type_id="10" brightness="1" clothing2_id="" clothing_id="4243546c-9243-d137-a0f0-a91be0710aab" color="8421504" color_hue="0" color_saturation="1" computer_name="RSEVCIK-DT" is_underwear="False" item_id="41382adf-569c-4f33-90a0-36b6e874eca7" max_status="0" noise="0.9" slash_def="0" smash_def="0" stab_def="0" str_req="0" superfaction_id="" timestamp="01/08/2013 10:31" zone1_brightness="1" zone1_hue="0" zone1_saturation="1" zone2_brightness="1" zone2_hue="0" zone2_saturation="1" zone3_brightness="1" zone3_hue="0" zone3_saturation="1" /&gt;</t>
  </si>
  <si>
    <t xml:space="preserve">      &lt;!-- Plain Saddle with Saddlebag (Horse Saddle) --&gt; &lt;row armor_subtype_id="" armor_type_id="10" brightness="1" clothing2_id="" clothing_id="4243546c-9243-d137-a0f0-a91be0710aab" color="8421504" color_hue="0" color_saturation="1" computer_name="JBARTONEK-DT" is_underwear="False" item_id="475642da-17e6-c06e-b035-2b1ab31cbb8f" max_status="0" noise="0.9" slash_def="0" smash_def="0" stab_def="0" str_req="0" superfaction_id="" timestamp="23/06/2017 17:23" zone1_brightness="1" zone1_hue="0" zone1_saturation="1" zone2_brightness="1" zone2_hue="0" zone2_saturation="1" zone3_brightness="1" zone3_hue="0" zone3_saturation="1" /&gt;</t>
  </si>
  <si>
    <t xml:space="preserve">      &lt;!-- Plain Saddle, 2 Saddlebags (Horse Saddle) --&gt; &lt;row armor_subtype_id="" armor_type_id="10" brightness="1" clothing2_id="" clothing_id="4243546c-9243-d137-a0f0-a91be0710aab" color="8421504" color_hue="0" color_saturation="1" computer_name="JBARTONEK-DT" is_underwear="False" item_id="45e2b460-dbd4-4bf4-3643-33c2648d60bc" max_status="0" noise="0.9" slash_def="0" smash_def="0" stab_def="0" str_req="0" superfaction_id="" timestamp="23/06/2017 17:23" zone1_brightness="1" zone1_hue="0" zone1_saturation="1" zone2_brightness="1" zone2_hue="0" zone2_saturation="1" zone3_brightness="1" zone3_hue="0" zone3_saturation="1" /&gt;</t>
  </si>
  <si>
    <t xml:space="preserve">      &lt;!-- Plain Saddle, 3 Saddlebags (Horse Saddle) --&gt; &lt;row armor_subtype_id="" armor_type_id="10" brightness="1" clothing2_id="" clothing_id="4243546c-9243-d137-a0f0-a91be0710aab" color="8421504" color_hue="0" color_saturation="1" computer_name="JBARTONEK-DT" is_underwear="False" item_id="4692f1e5-e4bc-c8af-1b0b-1da823ec1db9" max_status="0" noise="0.9" slash_def="0" smash_def="0" stab_def="0" str_req="0" superfaction_id="" timestamp="23/06/2017 17:23" zone1_brightness="1" zone1_hue="0" zone1_saturation="1" zone2_brightness="1" zone2_hue="0" zone2_saturation="1" zone3_brightness="1" zone3_hue="0" zone3_saturation="1" /&gt;</t>
  </si>
  <si>
    <t xml:space="preserve">      &lt;!-- Plain Saddle, 4 Saddlebags (Horse Saddle) --&gt; &lt;row armor_subtype_id="" armor_type_id="10" brightness="1" clothing2_id="" clothing_id="4243546c-9243-d137-a0f0-a91be0710aab" color="8421504" color_hue="0" color_saturation="1" computer_name="JBARTONEK-DT" is_underwear="False" item_id="42b152d3-d3f4-b390-088e-3127534281aa" max_status="0" noise="0.9" slash_def="0" smash_def="0" stab_def="0" str_req="0" superfaction_id="" timestamp="23/06/2017 17:24" zone1_brightness="1" zone1_hue="0" zone1_saturation="1" zone2_brightness="1" zone2_hue="0" zone2_saturation="1" zone3_brightness="1" zone3_hue="0" zone3_saturation="1" /&gt;</t>
  </si>
  <si>
    <t>&lt;!-- HORSE SHOE --&gt;</t>
  </si>
  <si>
    <t xml:space="preserve">      &lt;!-- Farm Horseshoes (Horse Shoe) --&gt; &lt;row armor_subtype_id="" armor_type_id="11" brightness="1" clothing2_id="" clothing_id="ca89419d-24dd-4893-8432-f0550c0bbcb5" color="8421504" color_hue="0" color_saturation="1" computer_name="" is_underwear="False" item_id="cf103890-cd29-4d20-80bc-63522602d6c5" max_status="30" noise="0.9"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</si>
  <si>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Military Horseshoes (Horse Shoe) --&gt; &lt;row armor_subtype_id="" armor_type_id="11" brightness="1" clothing2_id="" clothing_id="ca89419d-24dd-4893-8432-f0550c0bbcb5" color="8421504" color_hue="0" color_saturation="1" computer_name="" is_underwear="False" item_id="a9d80dd4-2792-463a-9fcb-825677667e69" max_status="60" noise="0.9"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</si>
  <si>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Noble Horseshoes (Horse Shoe) --&gt; &lt;row armor_subtype_id="" armor_type_id="11" brightness="1" clothing2_id="" clothing_id="ca89419d-24dd-4893-8432-f0550c0bbcb5" color="8421504" color_hue="0" color_saturation="1" computer_name="" is_underwear="False" item_id="5dc9c415-5b5a-4278-b507-053ae258f505" max_status="50" noise="0.9"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</si>
  <si>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Travel Horseshoes (Horse Shoe) --&gt; &lt;row armor_subtype_id="" armor_type_id="11" brightness="1" clothing2_id="" clothing_id="ca89419d-24dd-4893-8432-f0550c0bbcb5" color="8421504" color_hue="0" color_saturation="1" computer_name="" is_underwear="False" item_id="00c214ca-d9cb-4d2a-b3e8-95545fd2f3e9" max_status="40" noise="0.9"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</si>
  <si>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&lt;!-- HORSE BRIDLE --&gt; </t>
  </si>
  <si>
    <t xml:space="preserve">      &lt;!-- Cavalry Bridle (Horse Bridle) --&gt; &lt;row armor_subtype_id="" armor_type_id="12" brightness="1" clothing2_id="" clothing_id="428e8c1f-564f-bf44-7f94-b9f4910483b0" color="8421504" color_hue="0" color_saturation="1" computer_name="" is_underwear="False" item_id="79e78e2a-8c66-430d-aba4-040ffde5c66f" max_status="40" noise="0.9"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</si>
  <si>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Chanfron and Criniere (Horse Bridle) --&gt; &lt;row armor_subtype_id="" armor_type_id="12" brightness="1" clothing2_id="" clothing_id="47b2c160-8178-2c2e-6b42-36fa81071dbd" color="8421504" color_hue="0" color_saturation="1" computer_name="TBARAK-DT" is_underwear="False" item_id="46021c09-1a2e-2683-bd92-d17cb66fb390" max_status="50" noise="0.9" slash_def="1.5" smash_def="1" stab_def="1.5" str_req="0" superfaction_id="" timestamp="09/03/2015 10:00" zone1_brightness="1" zone1_hue="0" zone1_saturation="1" zone2_brightness="1" zone2_hue="0" zone2_saturation="1" zone3_brightness="1" zone3_hue="0" zone3_saturation="1" /&gt;</t>
  </si>
  <si>
    <t xml:space="preserve">      &lt;!-- Groom's Bridle (Horse Bridle) --&gt; &lt;row armor_subtype_id="" armor_type_id="12" brightness="1" clothing2_id="" clothing_id="487f8902-c16a-4cd1-d9bc-3afc10fbbf8a" color="8421504" color_hue="0" color_saturation="1" computer_name="JBARTONEK-DT" is_underwear="False" item_id="4bc6e580-eb02-3c7e-1e5c-899767f21cbd" max_status="40" noise="0.9" slash_def="0" smash_def="0" stab_def="0" str_req="0" superfaction_id="" timestamp="20/03/2015 10:54" zone1_brightness="1" zone1_hue="0" zone1_saturation="1" zone2_brightness="1" zone2_hue="0" zone2_saturation="1" zone3_brightness="1" zone3_hue="0" zone3_saturation="1" /&gt;</t>
  </si>
  <si>
    <t xml:space="preserve">      &lt;!-- Knight's Bridle (Horse Bridle) --&gt; &lt;row armor_subtype_id="" armor_type_id="12" brightness="1" clothing2_id="" clothing_id="487f8902-c16a-4cd1-d9bc-3afc10fbbf8a" color="8421504" color_hue="0" color_saturation="1" computer_name="" is_underwear="False" item_id="ac0f228d-b1dd-493d-909d-105b07192ec9" max_status="40" noise="0.9"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</si>
  <si>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Noble Bridle (Horse Bridle) --&gt; &lt;row armor_subtype_id="" armor_type_id="12" brightness="1" clothing2_id="" clothing_id="428e8c1f-564f-bf44-7f94-b9f4910483b0" color="8421504" color_hue="0" color_saturation="1" computer_name="" is_underwear="False" item_id="9f30ca3f-65c0-42f4-be71-cb8f4cc2af7f" max_status="40" noise="0.9" slash_def="0" smash_def="0" stab_def="0" str_req="0" superfaction_id="" timestamp="" zone1_brightness="1" zone1_hue="0" zone1_saturation="1" zone2_brightness="1" zone2_hue="0" zone2_saturation="1" zone3_brightness="1" zone3_hue="0" zone3_saturation="1" /&gt;</t>
  </si>
  <si>
    <t xml:space="preserve">      &lt;!-- Ordinary Bridle (Horse Bridle) --&gt; &lt;row armor_subtype_id="" armor_type_id="12" brightness="1" clothing2_id="" clothing_id="428e8c1f-564f-bf44-7f94-b9f4910483b0" color="8421504" color_hue="0" color_saturation="1" computer_name="TBARAK-DT" is_underwear="False" item_id="40092838-9807-c0f7-4a48-264b6ed78c8c" max_status="40" noise="0.9" slash_def="0" smash_def="0" stab_def="0" str_req="0" superfaction_id="" timestamp="09/03/2015 11:13" zone1_brightness="1" zone1_hue="0" zone1_saturation="1" zone2_brightness="1" zone2_hue="0" zone2_saturation="1" zone3_brightness="1" zone3_hue="0" zone3_saturation="1" /&gt;</t>
  </si>
  <si>
    <t>&lt;!-- URO --&gt;</t>
  </si>
  <si>
    <t xml:space="preserve">      &lt;!-- Black Hood Up (Cloth) --&gt; &lt;row armor_subtype_id="" armor_type_id="7" brightness="0.06" clothing2_id="e9a026a9-14ee-438c-85bc-2c6e8d468d3c" clothing_id="66fc8f87-e454-468d-81ec-0751938f47e3" color="8421504" color_hue="-0.25" color_saturation="0.05" computer_name="MHOZ-DT" is_underwear="False" item_id="00000000-0000-0000-0000-000000000001" max_status="40" noise="0" slash_def="0.1" smash_def="0.1" stab_def="0.1" str_req="0" superfaction_id="" timestamp="13/10/2017 17:52" zone1_brightness="0.2" zone1_hue="-0.188889" zone1_saturation="0.45" zone2_brightness="0.19" zone2_hue="-0.188889" zone2_saturation="0.46" zone3_brightness="0.06" zone3_hue="-0.25" zone3_saturation="0.05" /&gt;</t>
  </si>
  <si>
    <t xml:space="preserve">  &lt;!-- Dark Grey Hood Up (Cloth) --&gt; &lt;row armor_subtype_id="" armor_type_id="7" brightness="0.39" clothing2_id="e9a026a9-14ee-438c-85bc-2c6e8d468d3c" clothing_id="66fc8f87-e454-468d-81ec-0751938f47e3" color="8421504" color_hue="-0.055556" color_saturation="0" computer_name="OBITTNER-D" is_underwear="False" item_id="00000000-0000-0000-0000-000000000002" max_status="40" noise="0.43" slash_def="0.1" smash_def="0.1" stab_def="0.1" str_req="0" superfaction_id="" timestamp="01/11/2017 15:35" zone1_brightness="0.2" zone1_hue="0" zone1_saturation="0.61" zone2_brightness="0.73" zone2_hue="0" zone2_saturation="0" zone3_brightness="0.41" zone3_hue="-0.055556" zone3_saturation="0" /&gt;</t>
  </si>
  <si>
    <t xml:space="preserve">    &lt;/rows&gt;</t>
  </si>
  <si>
    <t xml:space="preserve">  &lt;/table&gt;</t>
  </si>
  <si>
    <t>&lt;/database&gt;</t>
  </si>
  <si>
    <t xml:space="preserve">       &lt;!-- Caparison (Default Cloth) --&gt; &lt;row armor_subtype_id="" armor_type_id="1" brightness="1" clothing2_id="" clothing_id="44573133-b587-64d2-fd67-a0b5fb72a692" color="8421504" color_hue="0" color_saturation="1" computer_name="RSEVCIK-DT" is_underwear="False" item_id="402c55d2-ae62-bf47-823f-8a5760eab7bd" max_status="50" noise="0.9" slash_def="0.32" smash_def="0.064" stab_def="0.064" str_req="0" superfaction_id="" timestamp="01/08/2013 10:23" zone1_brightness="1" zone1_hue="0" zone1_saturation="1" zone2_brightness="1" zone2_hue="0" zone2_saturation="1" zone3_brightness="1" zone3_hue="0" zone3_saturation="1" /&gt;</t>
  </si>
  <si>
    <t>&lt;!-- MELEE WEAPONS --&gt;</t>
  </si>
  <si>
    <t>&lt;!-- DAGGER --&gt;</t>
  </si>
  <si>
    <t xml:space="preserve">      &lt;!--Dagger (Dagger)--&gt; &lt;row attack="1.3" item_id="6195801f-e7e4-429c-9db9-8b31a62126c8" slash_att_mod="1" smash_att_mod="1" stab_att_mod="1" /&gt; </t>
  </si>
  <si>
    <t xml:space="preserve">      &lt;!--Dagger (Dagger)--&gt; &lt;row attack="1.3" item_id="7d102b4d-52ae-4abb-84ca-e976c2ccf8ef" slash_att_mod="1" smash_att_mod="1" stab_att_mod="1" /&gt;</t>
  </si>
  <si>
    <t xml:space="preserve">      &lt;!--Ornamented Dagger (Dagger)--&gt; &lt;row attack="1.3" item_id="67ef62fd-7d5a-4235-b68e-eede03cd9c99" slash_att_mod="1" smash_att_mod="1" stab_att_mod="1" /&gt; </t>
  </si>
  <si>
    <t>&lt;!-- SWORD (Shortsword) --&gt;</t>
  </si>
  <si>
    <t xml:space="preserve">      &lt;!--Burgher's Sword (Sword)--&gt; &lt;row attack="4.2" item_id="a8014877-ce10-4331-88ab-04173b6370ad" slash_att_mod="1.0714" smash_att_mod="0.05" stab_att_mod="1.3571" /&gt; </t>
  </si>
  <si>
    <t xml:space="preserve">      &lt;!--Coxcomb (Sword)--&gt; &lt;row attack="4.3" item_id="4317a4e7-cfdc-4984-aab0-eba14f01e0ab" slash_att_mod="1.3488" smash_att_mod="0.0465" stab_att_mod="1.0232" /&gt; </t>
  </si>
  <si>
    <t xml:space="preserve">      &lt;!--Envoy's Aide-De-Camp (Sword)--&gt; &lt;row attack="5.0" item_id="d41af9ba-400f-49ae-91fa-38c7da4b815b" slash_att_mod="1.00" smash_att_mod="0.06" stab_att_mod="1.00" /&gt; </t>
  </si>
  <si>
    <t xml:space="preserve">      &lt;!--Family Heirloom (Sword)--&gt; &lt;row attack="5.3" item_id="4ac3347e-a93a-4cc0-9ba5-add86391bc12" slash_att_mod="1.1886" smash_att_mod="0.0566" stab_att_mod="1.3207" /&gt; </t>
  </si>
  <si>
    <t xml:space="preserve">      &lt;!--Grandad's Old Sword (Sword)--&gt; &lt;row attack="3.7" item_id="e5ab81a9-d02e-4361-acf5-ac755df7f2dc" slash_att_mod="1.0810" smash_att_mod="0.0540" stab_att_mod="1" /&gt; </t>
  </si>
  <si>
    <t xml:space="preserve">      &lt;!--Mercenary's Bedfellow (Sword)--&gt; &lt;row attack="4.0" item_id="c9cc366b-7192-4261-8861-be7877e9ef17" slash_att_mod="1.275" smash_att_mod="0.05" stab_att_mod="1.275" /&gt; </t>
  </si>
  <si>
    <t xml:space="preserve">      &lt;!--Needle (Sword)--&gt; &lt;row attack="4.5" item_id="e6391b02-c09c-495d-a980-ad675d523fb3" slash_att_mod="1.0666" smash_att_mod="0.0444" stab_att_mod="1.3111" /&gt; </t>
  </si>
  <si>
    <t xml:space="preserve">      &lt;!--Noble Sword (Sword)--&gt; &lt;row attack="5.5" item_id="c316062a-5633-4e1e-bea3-f226717c0258" slash_att_mod="1.2909" smash_att_mod="0.0727" stab_att_mod="1.2909" /&gt; </t>
  </si>
  <si>
    <t xml:space="preserve">      &lt;!--Page's Sword (Sword)--&gt; &lt;row attack="4.7" item_id="4da4eeda-663b-4ef3-9793-518a3b9ac13a" slash_att_mod="1.2127" smash_att_mod="0.1063" stab_att_mod="1.2127" /&gt; </t>
  </si>
  <si>
    <t xml:space="preserve">      &lt;!--Prodder (Sword)--&gt; &lt;row attack="3.7" item_id="db35e15d-ccc0-4c59-b76e-f7d6be6939f2" slash_att_mod="1.0540" smash_att_mod="0.0540" stab_att_mod="1.1621" /&gt; </t>
  </si>
  <si>
    <t xml:space="preserve">      &lt;!--Razor (Sword)--&gt; &lt;row attack="5.1" item_id="b59ab3c7-f70b-4de4-937e-074e97bfe327" slash_att_mod="1.3529" smash_att_mod="0.0588" stab_att_mod="1.0196" /&gt; </t>
  </si>
  <si>
    <t xml:space="preserve">      &lt;!--Reliable Blade (Sword)--&gt; &lt;row attack="4.8" item_id="4c0874f3-67f9-4e5f-ad53-9ed29156acd5" slash_att_mod="1.3125" smash_att_mod="0.0416" stab_att_mod="1.3125" /&gt; </t>
  </si>
  <si>
    <t xml:space="preserve">      &lt;!--Robber Baron's Sword (Sword)--&gt; &lt;row attack="5" item_id="937c90ad-fdee-45ff-a712-6fae845a5210" slash_att_mod="1.12" smash_att_mod="0.06" stab_att_mod="1.34" /&gt; </t>
  </si>
  <si>
    <t xml:space="preserve">      &lt;!--Rusty Blade (Sword)--&gt; &lt;row attack="3.5" item_id="965cc83a-1d34-416f-aabd-c4a461a6e583" slash_att_mod="1.0857" smash_att_mod="0.05714" stab_att_mod="1.0857" /&gt; </t>
  </si>
  <si>
    <t xml:space="preserve">      &lt;!--Shard (Sword)--&gt; &lt;row attack="4.0" item_id="58ef3e13-d40f-4b25-b4bc-3b06df0f2578" slash_att_mod="1.2" smash_att_mod="0.05" stab_att_mod="1.2" /&gt; </t>
  </si>
  <si>
    <t xml:space="preserve">      &lt;!--Stalwart (Sword)--&gt; &lt;row attack="4.6" item_id="6c8a6e64-350c-4f47-9a3f-18e3450987ef" slash_att_mod="1.3043" smash_att_mod="0.0434" stab_att_mod="1.3043" /&gt; </t>
  </si>
  <si>
    <t xml:space="preserve">      &lt;!--Stinger (Sword)--&gt; &lt;row attack="5.2" item_id="214f7911-d9be-4260-b5cb-590f96ffde9a" slash_att_mod="0.8846" smash_att_mod="0.25" stab_att_mod="1.2307" /&gt; </t>
  </si>
  <si>
    <t xml:space="preserve">      &lt;!--Test Short Sword (Sword)--&gt; &lt;row attack="3.5" item_id="ff88dfd6-181a-4de0-b82a-ad8f1d649bc8" slash_att_mod="0.9" smash_att_mod="0.05" stab_att_mod="1.25" /&gt; </t>
  </si>
  <si>
    <t xml:space="preserve">      &lt;!--Test Weapon 2 (Sword)--&gt; &lt;row attack="1.3" item_id="419bd251-9da5-1971-10cd-8428a6bdcb91" slash_att_mod="1" smash_att_mod="1" stab_att_mod="1" /&gt; </t>
  </si>
  <si>
    <t xml:space="preserve">      &lt;!--Test Weapon 2 (Sword)--&gt; &lt;row attack="1.3" item_id="b11aeb90-5752-48a2-962e-af64fe618b4d" slash_att_mod="1" smash_att_mod="1" stab_att_mod="1" /&gt; </t>
  </si>
  <si>
    <t xml:space="preserve">      &lt;!--Trusty Companion (Sword)--&gt; &lt;row attack="4" item_id="5ab5581a-be10-4520-9ab4-90c6985498d3" slash_att_mod="1.375" smash_att_mod="0.05" stab_att_mod="1.2" /&gt; </t>
  </si>
  <si>
    <t xml:space="preserve">      &lt;!--Wooden Training Sword (Sword)--&gt; &lt;row attack="0.1" item_id="8468933a-7d6b-4cf9-92f0-af5874d40a9b" slash_att_mod="1" smash_att_mod="0.1" stab_att_mod="1.3846" /&gt; </t>
  </si>
  <si>
    <t>&lt;!-- SABRE --&gt;</t>
  </si>
  <si>
    <t xml:space="preserve">      &lt;!--Butcher's Blade (Sabre)--&gt; &lt;row attack="3.5" item_id="42f20475-2329-4771-8b12-0cad34574bc8" slash_att_mod="1.1428" smash_att_mod="0.1904" stab_att_mod="1.0" /&gt; </t>
  </si>
  <si>
    <t xml:space="preserve">      &lt;!--Cleaver (Sabre)--&gt; &lt;row attack="4.2" item_id="e3ee5787-f4c5-42b7-a900-33dc97c60706" slash_att_mod="1.0952" smash_att_mod="0.0238" stab_att_mod="0.2857" /&gt; </t>
  </si>
  <si>
    <t xml:space="preserve">      &lt;!--Common Sabre (Sabre)--&gt; &lt;row attack="4.1" item_id="4ef4527a-cf8b-4103-a845-0b1f531c0848" slash_att_mod="1.2439" smash_att_mod="0.0487" stab_att_mod="1.1951" /&gt; </t>
  </si>
  <si>
    <t xml:space="preserve">      &lt;!--Decorated Hunting Sword (Sabre)--&gt; &lt;row attack="4.6" item_id="f42fb3ff-9790-4831-a364-ae7b9c60a519" slash_att_mod="1.3478" smash_att_mod="0.04347" stab_att_mod="1.3478" /&gt; </t>
  </si>
  <si>
    <t xml:space="preserve">      &lt;!--Decorated Sabre (Sabre)--&gt; &lt;row attack="4.6" item_id="5e079d0b-0909-45c8-9306-8ac579b7b407" slash_att_mod="1.4347" smash_att_mod="0.0434" stab_att_mod="1.2391" /&gt; </t>
  </si>
  <si>
    <t xml:space="preserve">      &lt;!--Exotic Eastern Blade (Sabre)--&gt; &lt;row attack="4.8" item_id="aca90050-0b70-4ca0-9d29-b94326203c75" slash_att_mod="1.4791" smash_att_mod="0.1041" stab_att_mod="1.4791" /&gt; </t>
  </si>
  <si>
    <t xml:space="preserve">      &lt;!--Falchion (Sabre)--&gt; &lt;row attack="4.3" item_id="980003b4-f81f-42c5-bdc7-5d389158aa4a" slash_att_mod="1.3953" smash_att_mod="0.3023" stab_att_mod="1.0465" /&gt; </t>
  </si>
  <si>
    <t xml:space="preserve">      &lt;!--Hungarian Sabre (Sabre)--&gt; &lt;row attack="4.3" item_id="5878eeed-a6b6-481c-ac10-9e7cd5958988" slash_att_mod="1.1162" smash_att_mod="0.4186" stab_att_mod="1.0232" /&gt; </t>
  </si>
  <si>
    <t xml:space="preserve">      &lt;!--Hunting Sword (Sabre)--&gt; &lt;row attack="4.0" item_id="871cbc55-35cf-4397-846e-7bf05d4308c7" slash_att_mod="1.025" smash_att_mod="0.1" stab_att_mod="1.3000" /&gt; </t>
  </si>
  <si>
    <t xml:space="preserve">      &lt;!--Knight's Hunting Sword (Sabre)--&gt; &lt;row attack="4.0" item_id="c8072476-7ac0-4cdd-8cfc-51893e5c86c6" slash_att_mod="1.5" smash_att_mod="0.05" stab_att_mod="1.5" /&gt; </t>
  </si>
  <si>
    <t xml:space="preserve">      &lt;!--Master Huntsman's Sword (Sabre)--&gt; &lt;row attack="4.5" item_id="709c3428-ee1c-4fbe-87d1-8282660308fb" slash_att_mod="1.2888" smash_att_mod="0.1777" stab_att_mod="1.5555" /&gt; </t>
  </si>
  <si>
    <t xml:space="preserve">      &lt;!--Nicopolis Sabre (Sabre)--&gt; &lt;row attack="4.0" item_id="50ef44b2-73f9-412f-bb4b-29047887a11b" slash_att_mod="1.4000" smash_att_mod="0.05" stab_att_mod="1.2000" /&gt; </t>
  </si>
  <si>
    <t xml:space="preserve">      &lt;!--Noble's Hunting Sword (Sabre)--&gt; &lt;row attack="4.8" item_id="28a3a4be-3866-47be-91db-878888340674" slash_att_mod="1.25" smash_att_mod="0.0625" stab_att_mod="1.3958" /&gt; </t>
  </si>
  <si>
    <t xml:space="preserve">      &lt;!--Rider's Sabre (Sabre)--&gt; &lt;row attack="4.5" item_id="ec470e0c-5bbd-43bb-803e-0e7867253c25" slash_att_mod="1.2666" smash_att_mod="0.2666" stab_att_mod="1.1555" /&gt; </t>
  </si>
  <si>
    <t xml:space="preserve">      &lt;!--Seax (Sabre)--&gt; &lt;row attack="3.7" item_id="788c57a8-ae7a-43a7-8236-07fec193531c" slash_att_mod="1.2972" smash_att_mod="0.2162" stab_att_mod="0.8378" /&gt; </t>
  </si>
  <si>
    <t xml:space="preserve">      &lt;!--Test Sabre (Sabre)--&gt; &lt;row attack="1.3" item_id="98851303-bf50-4a41-9aa7-aa33e025d0fb" slash_att_mod="1" smash_att_mod="1" stab_att_mod="1" /&gt; </t>
  </si>
  <si>
    <t>&lt;!-- AXE --&gt;</t>
  </si>
  <si>
    <t xml:space="preserve">      &lt;!--Axe (Axe)--&gt; &lt;row attack="2.8" item_id="80425345-1243-4bc2-b3bf-40ebff4a7fba" slash_att_mod="1.5071" smash_att_mod="0.6696" stab_att_mod="0.035" /&gt; </t>
  </si>
  <si>
    <t xml:space="preserve">      &lt;!--Axe (Axe)--&gt; &lt;row attack="4.5" item_id="e0c5c6fb-6a02-4ead-9877-ff0464b92729" slash_att_mod="1.4222" smash_att_mod="0.775" stab_att_mod="0.4000" /&gt; </t>
  </si>
  <si>
    <t xml:space="preserve">      &lt;!--Bardiche (Axe)--&gt; &lt;row attack="3.8" item_id="547dbb33-e2a7-414c-a2ea-379c96b776ee" slash_att_mod="1.4210" smash_att_mod="0.7157" stab_att_mod="0.3157" /&gt; </t>
  </si>
  <si>
    <t xml:space="preserve">      &lt;!--Broad Axe (Axe)--&gt; &lt;row attack="4.3" item_id="ee4d4a9d-dfe7-432e-80ae-6be5ac6c6225" slash_att_mod="1.2790" smash_att_mod="0.8532" stab_att_mod="0.4653" /&gt; </t>
  </si>
  <si>
    <t xml:space="preserve">      &lt;!--Carpenter's Axe (Axe)--&gt; &lt;row attack="3.5" item_id="ad443031-370e-4a63-ba12-ee3fc4c338a8" slash_att_mod="1.1714" smash_att_mod="0.8" stab_att_mod="0.0571" /&gt; </t>
  </si>
  <si>
    <t xml:space="preserve">      &lt;!--Cooper's Axe (Axe)--&gt; &lt;row attack="3.3" item_id="aa8ebb16-e117-46ae-8c85-5c53ceb79394" slash_att_mod="1.1515" smash_att_mod="0.8" stab_att_mod="0.0909" /&gt; </t>
  </si>
  <si>
    <t xml:space="preserve">      &lt;!--Cuman Axe (Axe)--&gt; &lt;row attack="4" item_id="b97a2084-a5ca-4d16-ab58-e4665afe212f" slash_att_mod="1.175" smash_att_mod="0.75" stab_att_mod="0.025" /&gt; </t>
  </si>
  <si>
    <t xml:space="preserve">      &lt;!--Heavy Battle Axe (Axe)--&gt; &lt;row attack="4.8" item_id="5bcd587a-4d97-4bad-a8b4-3248fc6d0cc6" slash_att_mod="1.3333" smash_att_mod="0.74664" stab_att_mod="0.3633" /&gt; </t>
  </si>
  <si>
    <t xml:space="preserve">      &lt;!--Metal-Plated Battle Axe (Axe)--&gt; &lt;row attack="5.0" item_id="8e2ccaa1-17c2-4cef-b378-e71dc83bddb7" slash_att_mod="1.4" smash_att_mod="0.76" stab_att_mod="0.4" /&gt; </t>
  </si>
  <si>
    <t xml:space="preserve">      &lt;!--Metal-Plated Battle Axe (Axe)--&gt; &lt;row attack="5.3" item_id="d5ca8f35-28ec-4bf3-b042-7c97ce4c4f14" slash_att_mod="1.1320" smash_att_mod="0.77" stab_att_mod="0.4716" /&gt; </t>
  </si>
  <si>
    <t xml:space="preserve">      &lt;!--Testing Axe (Axe)--&gt; &lt;row attack="4.18" item_id="4b6b9d8f-6b39-42da-90df-63d8d5adc68e" slash_att_mod="0.8" smash_att_mod="0.75" stab_att_mod="0.5" /&gt; </t>
  </si>
  <si>
    <t xml:space="preserve">      &lt;!--Woodcutter's Axe (Axe)--&gt; &lt;row attack="3.1" item_id="b61b9315-d9b4-4a93-bcc0-3db9848886ab" slash_att_mod="1.3161" smash_att_mod="0.74832" stab_att_mod="0.277" /&gt; </t>
  </si>
  <si>
    <t xml:space="preserve">      &lt;!--Wooden Training Axe (Axe)--&gt; &lt;row attack="0.1" item_id="e73cf113-a458-40fc-82a5-36c00f96da08" slash_att_mod="0.25" smash_att_mod="1" stab_att_mod="0.25" /&gt; </t>
  </si>
  <si>
    <t xml:space="preserve">  &lt;!--MISSING (Axe) --&gt; &lt;row attack="1.3" item_id="b6ce8b62-9cab-428f-b1e8-0e12823f18c8" slash_att_mod="1" smash_att_mod="1" stab_att_mod="1" /&gt; </t>
  </si>
  <si>
    <t>&lt;!-- LONGSWORD --&gt;</t>
  </si>
  <si>
    <t xml:space="preserve">      &lt;!--Assassin (Longsword)--&gt; &lt;row attack="4.2" item_id="86386baf-5228-4a29-b545-4e6784b81f7c" slash_att_mod="1.358" smash_att_mod="0.072" stab_att_mod="1.143" /&gt; </t>
  </si>
  <si>
    <t xml:space="preserve">      &lt;!--Bastard Sword (Longsword) --&gt; &lt;row attack="4.9" item_id="00000000-0000-0000-0000-000000000005" slash_att_mod="1.061" smash_att_mod="0.05" stab_att_mod="1.225" /&gt; </t>
  </si>
  <si>
    <t xml:space="preserve">      &lt;!--Bastard Sword (Longsword)--&gt; &lt;row attack="4.9" item_id="581f1eb0-7d42-4d6d-9609-9902d3690c07" slash_att_mod="1.061" smash_att_mod="0.05" stab_att_mod="1.225" /&gt; </t>
  </si>
  <si>
    <t xml:space="preserve">      &lt;!--Bastard Sword (Longsword)--&gt; &lt;row attack="4.9" item_id="6dda19ab-a26d-4585-9600-15942e16caeb" slash_att_mod="1.061" smash_att_mod="0.05" stab_att_mod="1.225" /&gt; </t>
  </si>
  <si>
    <t xml:space="preserve">      &lt;!--Bastard Sword (Longsword)--&gt; &lt;row attack="4.9" item_id="8f2764bc-e4e7-407a-b1ed-8ee221b2bb5d" slash_att_mod="1.061" smash_att_mod="0.05" stab_att_mod="1.225" /&gt; </t>
  </si>
  <si>
    <t xml:space="preserve">      &lt;!--Duellist (Longsword)--&gt; &lt;row attack="5.6" item_id="a415c3a7-82f0-4a73-925a-bb2c1674955f" slash_att_mod="1.108" smash_att_mod="0.0715" stab_att_mod="1.108" /&gt; </t>
  </si>
  <si>
    <t xml:space="preserve">      &lt;!--Executioner's Sword (Longsword)--&gt; &lt;row attack="5.25" item_id="68a35c34-51db-4f5d-827b-fed5a45ddfcd" slash_att_mod="1.5" smash_att_mod="0.1" stab_att_mod="0.5" /&gt; </t>
  </si>
  <si>
    <t xml:space="preserve">      &lt;!--Fearnot (Longsword)--&gt; &lt;row attack="5.5" item_id="d14a845b-3787-4172-9fe4-f4dfcd6ac0ec" slash_att_mod="1.019" smash_att_mod="0.06" stab_att_mod="1.019" /&gt; </t>
  </si>
  <si>
    <t xml:space="preserve">      &lt;!--Herod's Sword (Longsword)--&gt; &lt;row attack="6.0" item_id="21afc054-37d2-4cce-928e-c7d0d2e295c5" slash_att_mod="1.234" smash_att_mod="0.0667" stab_att_mod="0.967" /&gt; </t>
  </si>
  <si>
    <t xml:space="preserve">      &lt;!--Hoofpick (Longsword)--&gt; &lt;row attack="4.4" item_id="e680ebb5-c752-4640-906d-70f332106154" slash_att_mod="1.114" smash_att_mod="0.05" stab_att_mod="1.273" /&gt; </t>
  </si>
  <si>
    <t xml:space="preserve">      &lt;!--Longinus' Sword (Longsword)--&gt; &lt;row attack="6.2" item_id="9d2561cc-892f-4527-94cc-4fa607102949" slash_att_mod="1.129" smash_att_mod="0.0646" stab_att_mod="1.033" /&gt; </t>
  </si>
  <si>
    <t xml:space="preserve">      &lt;!--Magdeburg Sword (Longsword)--&gt; &lt;row attack="6.3" item_id="9f754566-7fb2-47e1-951b-22c27debb3c8" slash_att_mod="1.048" smash_att_mod="0.0635" stab_att_mod="1.048" /&gt; </t>
  </si>
  <si>
    <t xml:space="preserve">      &lt;!--Merchant's Sword (Longsword)--&gt; &lt;row attack="4.9" item_id="ff2b21b8-c613-45ff-89c6-8a347cf37ff6" slash_att_mod="1.061" smash_att_mod="0.05" stab_att_mod="1.225" /&gt; </t>
  </si>
  <si>
    <t xml:space="preserve">      &lt;!--Old Bastard Sword (Longsword)--&gt; &lt;row attack="4.3" item_id="2c9e4731-1858-423d-a898-a15484507cb7" slash_att_mod="1.061" smash_att_mod="0.05" stab_att_mod="1.225" /&gt; </t>
  </si>
  <si>
    <t xml:space="preserve">      &lt;!--Piercer (Longsword)--&gt; &lt;row attack="5.5" item_id="1592a436-4a22-4636-b82d-14af8127ee01" slash_att_mod="0.946" smash_att_mod="0.073" stab_att_mod="1.182" /&gt; </t>
  </si>
  <si>
    <t xml:space="preserve">      &lt;!--Queen of Sheba's Sword (Longsword)--&gt; &lt;row attack="6.5" item_id="d459cb3a-04b5-4de7-b115-35ec17d293ba" slash_att_mod="1.077" smash_att_mod="0.0616" stab_att_mod="1.077" /&gt; </t>
  </si>
  <si>
    <t xml:space="preserve">      &lt;!--Robber's Sword (Longsword)--&gt; &lt;row attack="4" item_id="1ff6e150-de1d-4cff-b263-e3dad48eef1a" slash_att_mod="1.200" smash_att_mod="0.05" stab_att_mod="1.125" /&gt; </t>
  </si>
  <si>
    <t xml:space="preserve">      &lt;!--Saving Grace (Longsword)--&gt; &lt;row attack="4.7" item_id="791ca878-59c2-455f-a3d1-c12bafa0e74f" slash_att_mod="1.213" smash_att_mod="0.05" stab_att_mod="1.171" /&gt; </t>
  </si>
  <si>
    <t xml:space="preserve">      &lt;!--Sir Radzig Kobyla's Sword (Longsword)--&gt; &lt;row attack="4.5" item_id="d7a081e8-2b8c-49d0-915d-2d3c8d4c5274" slash_att_mod="1.112" smash_att_mod="0.05" stab_att_mod="1.112" /&gt; </t>
  </si>
  <si>
    <t xml:space="preserve">      &lt;!--Soul Slicer (Longsword)--&gt; &lt;row attack="5.0" item_id="5e2ba1cd-4a42-407c-9261-8afdbc3e86b4" slash_att_mod="1.20" smash_att_mod="0.06" stab_att_mod="1.08" /&gt; </t>
  </si>
  <si>
    <t xml:space="preserve">      &lt;!--St. George's Sword (Longsword)--&gt; &lt;row attack="6.5" item_id="db0725ac-c0e0-41db-b7a6-2887c57df612" slash_att_mod="1.139" smash_att_mod="0.06154" stab_att_mod="1.139" /&gt; </t>
  </si>
  <si>
    <t xml:space="preserve">      &lt;!--St. Michael's Sword (Longsword)--&gt; &lt;row attack="5.8" item_id="9fb601d5-486c-4082-93cc-6356b0771b05" slash_att_mod="1.207" smash_att_mod="0.069" stab_att_mod="1.104" /&gt; </t>
  </si>
  <si>
    <t xml:space="preserve">      &lt;!--Test Longsword (Longsword)--&gt; &lt;row attack="4.5" item_id="f07a9b9b-10b5-4662-8b2a-8e5cd34b04a3" slash_att_mod="1" smash_att_mod="0.05" stab_att_mod="1" /&gt; </t>
  </si>
  <si>
    <t xml:space="preserve">      &lt;!--Thumper (Longsword)--&gt; &lt;row attack="4.5" item_id="85b71c81-e087-47f1-a290-bb80ed1bfaf2" slash_att_mod="1.067" smash_att_mod="0.245" stab_att_mod="1.000" /&gt; </t>
  </si>
  <si>
    <t xml:space="preserve">      &lt;!--Wooden Training Sword (Longsword)--&gt; &lt;row attack="0.5" item_id="e5fc1a89-9bb1-44a9-a524-c6834a5e2e76" slash_att_mod="1" smash_att_mod="0.05" stab_att_mod="1" /&gt; </t>
  </si>
  <si>
    <t xml:space="preserve">      &lt;!--Wooden Training Sword (Longsword)--&gt; &lt;row attack="6.75" item_id="a7d5c50c-de7d-4982-969e-33fcbccb749a" slash_att_mod="1.1" smash_att_mod="0.05" stab_att_mod="1.1" /&gt; </t>
  </si>
  <si>
    <t>&lt;!-- MACE --&gt;</t>
  </si>
  <si>
    <t xml:space="preserve">      &lt;!--Bailiff's Mace (Mace)--&gt; &lt;row attack="4.9" item_id="c2d79308-ce89-41e4-b07c-8c00f4496370" slash_att_mod="0.05" smash_att_mod="1.4489" stab_att_mod="0.05" /&gt; </t>
  </si>
  <si>
    <t xml:space="preserve">      &lt;!--Bludgeon (Mace)--&gt; &lt;row attack="3.1" item_id="f7359b93-8312-4f13-8c51-ddb671a9edff" slash_att_mod="0.05" smash_att_mod="1.452" stab_att_mod="0.05" /&gt; </t>
  </si>
  <si>
    <t xml:space="preserve">      &lt;!--Bludgeon (Mace)--&gt; &lt;row attack="3.1" item_id="11324f3e-d7f0-49f7-b39d-14622de4d410" slash_att_mod="0.05" smash_att_mod="1.452" stab_att_mod="0.05" /&gt; </t>
  </si>
  <si>
    <t xml:space="preserve">      &lt;!--Captain's Mace (Mace)--&gt; &lt;row attack="4.6" item_id="af7fd872-0830-4e33-843e-5c015bbe9e73" slash_att_mod="0.05" smash_att_mod="1.348" stab_att_mod="0.05" /&gt; </t>
  </si>
  <si>
    <t xml:space="preserve">      &lt;!--Ceremonial Mace (Mace)--&gt; &lt;row attack="5.5" item_id="0ad36c8c-cfc7-44ab-8e8f-fe85e7646b71" slash_att_mod="0.05" smash_att_mod="1.182" stab_att_mod="0.05" /&gt; </t>
  </si>
  <si>
    <t xml:space="preserve">      &lt;!--Heavy Warhammer (Mace)--&gt; &lt;row attack="5.2" item_id="6ec15d56-4f77-4751-af72-e6225f825ae8" slash_att_mod="0.4423" smash_att_mod="1.1884" stab_att_mod="0.35" /&gt; </t>
  </si>
  <si>
    <t xml:space="preserve">      &lt;!--Heavy Warhammer (Mace)--&gt; &lt;row attack="5.2" item_id="662a3ac5-5883-4b7d-bd84-173eaa136a73" slash_att_mod="0.4223" smash_att_mod="1.1884" stab_att_mod="0.35" /&gt; </t>
  </si>
  <si>
    <t xml:space="preserve">      &lt;!--Mace (Mace)--&gt; &lt;row attack="3.7" item_id="196be21b-6d21-4dd6-84e4-c95ecd2092a7" slash_att_mod="0.05" smash_att_mod="1.352" stab_att_mod="0.05" /&gt; </t>
  </si>
  <si>
    <t xml:space="preserve">      &lt;!--Morgenstern (Mace)--&gt; &lt;row attack="4" item_id="e85bbb3c-a40e-4c42-94c2-61372a4e889a" slash_att_mod="0.05" smash_att_mod="1.225" stab_att_mod="0.45" /&gt; </t>
  </si>
  <si>
    <t xml:space="preserve">      &lt;!--Pernach (Mace)--&gt; &lt;row attack="4.3" item_id="9d9bdc38-9e6e-459f-8a75-700fdc1e604f" slash_att_mod="0.25" smash_att_mod="1.233" stab_att_mod="0.20" /&gt; </t>
  </si>
  <si>
    <t xml:space="preserve">      &lt;!--Raven's Beak (Mace)--&gt; &lt;row attack="5.5" item_id="e16b0af6-fb6a-43e2-9a9c-1b8c227e64b8" slash_att_mod="0.05" smash_att_mod="1.2636" stab_att_mod="0.45" /&gt;</t>
  </si>
  <si>
    <t xml:space="preserve">      &lt;!--Runt's Club (Mace)--&gt; &lt;row attack="5.8" item_id="b741463f-fe65-430b-9082-13d1950a523d" slash_att_mod="0.05" smash_att_mod="1.1" stab_att_mod="0.05" /&gt; </t>
  </si>
  <si>
    <t xml:space="preserve">      &lt;!--Spiked Club (Mace)--&gt; &lt;row attack="3.4" item_id="931be8b2-e9e7-48f8-84f9-54f438d19cc4" slash_att_mod="0.05" smash_att_mod="1.412" stab_att_mod="0.1" /&gt; </t>
  </si>
  <si>
    <t xml:space="preserve">      &lt;!--Spiked Warhammer (Mace)--&gt; &lt;row attack="4.6" item_id="488d9792-0dbf-41dc-a320-753d94d1f1b6" slash_att_mod="0.05" smash_att_mod="1.196" stab_att_mod="0.42" /&gt; </t>
  </si>
  <si>
    <t xml:space="preserve">      &lt;!--Test Mace (Mace)--&gt; &lt;row attack="1.3" item_id="26ddf0fa-c425-42a2-8879-fabaa66f414e" slash_att_mod="1" smash_att_mod="1" stab_att_mod="1" /&gt; </t>
  </si>
  <si>
    <t xml:space="preserve">      &lt;!--Warhammer (Mace)--&gt; &lt;row attack="4.3" item_id="24a7c868-f23f-4799-8e64-331435a77404" slash_att_mod="0.05" smash_att_mod="1.349" stab_att_mod="0.25" /&gt; </t>
  </si>
  <si>
    <t>&lt;!-- HALBERD --&gt;</t>
  </si>
  <si>
    <t xml:space="preserve">      &lt;!--Guisarme (Halberd)--&gt; &lt;row attack="8.3" item_id="033fc7b6-17b6-486d-95cb-a22afb131be2" slash_att_mod="0.6024" smash_att_mod="0.05" stab_att_mod="0.7831" /&gt; </t>
  </si>
  <si>
    <t xml:space="preserve">      &lt;!--Bardiche (Halberd)--&gt; &lt;row attack="8.8" item_id="8ef902ea-0c32-44c9-b101-71f35b9cbe3d" slash_att_mod="0.7954" smash_att_mod="0.2045" stab_att_mod="0.6818" /&gt; </t>
  </si>
  <si>
    <t xml:space="preserve">      &lt;!--Bohemian Earspoon (Halberd)--&gt; &lt;row attack="10.0" item_id="f2817f34-9e28-4b97-8f6c-d2b2a7aaa61b" slash_att_mod="0.60" smash_att_mod="0.20" stab_att_mod="0.75" /&gt; </t>
  </si>
  <si>
    <t xml:space="preserve">      &lt;!--Glaive (Halberd)--&gt; &lt;row attack="7.4" item_id="7377215a-a0ca-44a2-b11a-113a024191ca" slash_att_mod="0.7297" smash_att_mod="0.05" stab_att_mod="0.7297" /&gt; </t>
  </si>
  <si>
    <t xml:space="preserve">      &lt;!--Halberd (Halberd)--&gt; &lt;row attack="10.0" item_id="1f389792-6ddb-4060-8cc4-13bcc9117db8" slash_att_mod="0.70" smash_att_mod="0.05" stab_att_mod="0.70" /&gt; </t>
  </si>
  <si>
    <t xml:space="preserve">      &lt;!--Hunting Spear (Halberd)--&gt; &lt;row attack="9.0" item_id="cf58c28c-f2bd-41a0-9c6d-764767d144cf" slash_att_mod="0.2666" smash_att_mod="0.2666" stab_att_mod="0.8333" /&gt; </t>
  </si>
  <si>
    <t xml:space="preserve">      &lt;!--Italian Bill (Halberd)--&gt; &lt;row attack="8.0" item_id="44940b6c-f1f9-4ad1-9419-b5705a88e5b0" slash_att_mod="0.75" smash_att_mod="0.05" stab_att_mod="0.75" /&gt; </t>
  </si>
  <si>
    <t xml:space="preserve">      &lt;!--Lucerne Hammer (Halberd)--&gt; &lt;row attack="10.0" item_id="3ef71c79-57c2-4f28-8f31-a091d9b78798" slash_att_mod="0.58" smash_att_mod="0.78" stab_att_mod="0.06" /&gt; </t>
  </si>
  <si>
    <t xml:space="preserve">      &lt;!--Reforged Scythe (Halberd)--&gt; &lt;row attack="7" item_id="405c1865-413d-43b8-8db9-c44a0eefd350" slash_att_mod="0.671" smash_att_mod="0.05" stab_att_mod="0.671" /&gt; </t>
  </si>
  <si>
    <t xml:space="preserve">      &lt;!--Runt's Club (Halberd)--&gt; &lt;row attack="12" item_id="2db35809-5a6b-4a5b-8782-eaf85c46f1d5" slash_att_mod="0.05" smash_att_mod="1" stab_att_mod="0.05" /&gt; </t>
  </si>
  <si>
    <t xml:space="preserve">      &lt;!--Spear (Halberd)--&gt; &lt;row attack="9.0" item_id="0f5be0ac-ff11-4a01-a7f4-bf8e84c2e31b" slash_att_mod="0.4666" smash_att_mod="0.1" stab_att_mod="0.8" /&gt; </t>
  </si>
  <si>
    <t xml:space="preserve">      &lt;!--Test Polearm (Halberd)--&gt; &lt;row attack="10.18182" item_id="d289be6f-a7cb-44b2-b2d0-a0a45105ef98" slash_att_mod="1" smash_att_mod="0.05" stab_att_mod="1" /&gt; </t>
  </si>
  <si>
    <t xml:space="preserve">      &lt;!--Wooden Training Halberd (Halberd)--&gt; &lt;row attack="0.2" item_id="49fa5ec9-92a9-4bfb-b56e-a33d04b69ee1" slash_att_mod="1" smash_att_mod="1" stab_att_mod="1" /&gt;</t>
  </si>
  <si>
    <t xml:space="preserve">  &lt;!--MISSING (Halberd) --&gt; &lt;row attack="1.3" item_id="4bd249c6-0fea-4296-b60a-8d8a56ce76e6" slash_att_mod="1" smash_att_mod="1" stab_att_mod="1" /&gt; </t>
  </si>
  <si>
    <t>&lt;!-- SHIELD --&gt;</t>
  </si>
  <si>
    <t xml:space="preserve">      &lt;!--Black Shield (Shield)--&gt; &lt;row attack="0" item_id="80a90ce0-50f5-4273-8f3e-562f0965f30b" slash_att_mod="0" smash_att_mod="0" stab_att_mod="0" /&gt; </t>
  </si>
  <si>
    <t xml:space="preserve">      &lt;!--Black Shield (Shield)--&gt; &lt;row attack="0" item_id="a1ba1e1d-a9dd-4b31-b518-184070831576" slash_att_mod="0" smash_att_mod="0" stab_att_mod="0" /&gt; </t>
  </si>
  <si>
    <t xml:space="preserve">      &lt;!--Bouche Shield (Shield)--&gt; &lt;row attack="0" item_id="14aaa78f-49fe-49aa-bf46-bc6b8b06a6b7" slash_att_mod="0" smash_att_mod="0" stab_att_mod="0" /&gt; </t>
  </si>
  <si>
    <t xml:space="preserve">      &lt;!--Bouche Shield (Shield)--&gt; &lt;row attack="0" item_id="375edea9-2d3c-4d1a-a6cc-e81ffa6bba26" slash_att_mod="0" smash_att_mod="0" stab_att_mod="0" /&gt; </t>
  </si>
  <si>
    <t xml:space="preserve">      &lt;!--Bouche Shield (Shield)--&gt; &lt;row attack="0" item_id="d70b732b-c924-4dad-aa56-2f27e6e9c656" slash_att_mod="0" smash_att_mod="0" stab_att_mod="0" /&gt; </t>
  </si>
  <si>
    <t xml:space="preserve">      &lt;!--Common Shield (Shield)--&gt; &lt;row attack="0" item_id="5348397f-9c7b-4638-8651-8f0764bb31af" slash_att_mod="0" smash_att_mod="0" stab_att_mod="0" /&gt; </t>
  </si>
  <si>
    <t xml:space="preserve">      &lt;!--Common Shield (Shield)--&gt; &lt;row attack="0" item_id="cfa7a763-493e-41a7-98e8-7bd54bba4649" slash_att_mod="0" smash_att_mod="0" stab_att_mod="0" /&gt; </t>
  </si>
  <si>
    <t xml:space="preserve">      &lt;!--Cuman Metal Shield (Shield)--&gt; &lt;row attack="0" item_id="1af2b27c-06bf-42a9-b203-8e7c83361d50" slash_att_mod="0" smash_att_mod="0" stab_att_mod="0" /&gt; </t>
  </si>
  <si>
    <t xml:space="preserve">      &lt;!--Cuman Metal Shield (Shield)--&gt; &lt;row attack="0" item_id="4bf59325-6ee7-4200-8b61-ed0c505674ae" slash_att_mod="0" smash_att_mod="0" stab_att_mod="0" /&gt; </t>
  </si>
  <si>
    <t xml:space="preserve">      &lt;!--Cuman Metal Shield (Shield)--&gt; &lt;row attack="0" item_id="608922e3-0405-4110-a026-dcd3c69b2bf2" slash_att_mod="0" smash_att_mod="0" stab_att_mod="0" /&gt; </t>
  </si>
  <si>
    <t xml:space="preserve">      &lt;!--Cuman Metal Shield (Shield)--&gt; &lt;row attack="0" item_id="b129a71e-cadb-47db-bc2c-6ce85e3b278c" slash_att_mod="0" smash_att_mod="0" stab_att_mod="0" /&gt; </t>
  </si>
  <si>
    <t xml:space="preserve">      &lt;!--Cuman Wooden Shield (Shield)--&gt; &lt;row attack="0" item_id="75f6a7ef-7144-46c6-b044-b94ab4167f67" slash_att_mod="0" smash_att_mod="0" stab_att_mod="0" /&gt; </t>
  </si>
  <si>
    <t xml:space="preserve">      &lt;!--Cuman Wooden Shield (Shield)--&gt; &lt;row attack="0" item_id="b173f48f-6f4f-42eb-a119-37d2402e74f0" slash_att_mod="0" smash_att_mod="0" stab_att_mod="0" /&gt; </t>
  </si>
  <si>
    <t xml:space="preserve">      &lt;!--Cuman Wooden Shield (Shield)--&gt; &lt;row attack="0" item_id="d133cf8c-dc76-48ca-a823-cf837e7f0f99" slash_att_mod="0" smash_att_mod="0" stab_att_mod="0" /&gt; </t>
  </si>
  <si>
    <t xml:space="preserve">      &lt;!--Decorated Shield (Shield)--&gt; &lt;row attack="0" item_id="bd0beb13-9c64-40fb-988c-ed1f0a122b14" slash_att_mod="0" smash_att_mod="0" stab_att_mod="0" /&gt; </t>
  </si>
  <si>
    <t xml:space="preserve">      &lt;!--Decorated Shield (Shield)--&gt; &lt;row attack="0" item_id="e5dfafd0-f45b-4b79-9e5d-b95d545a85f8" slash_att_mod="0" smash_att_mod="0" stab_att_mod="0" /&gt;</t>
  </si>
  <si>
    <t xml:space="preserve">      &lt;!--Heavy Shield (Shield)--&gt; &lt;row attack="0" item_id="0eb0ac15-f0d9-49ce-9dd8-b37381a7a508" slash_att_mod="0" smash_att_mod="0" stab_att_mod="0" /&gt; </t>
  </si>
  <si>
    <t xml:space="preserve">      &lt;!--Heavy Shield (Shield)--&gt; &lt;row attack="0" item_id="2b652926-fb99-406f-9955-8a45dd1f1cd9" slash_att_mod="0" smash_att_mod="0" stab_att_mod="0" /&gt; </t>
  </si>
  <si>
    <t xml:space="preserve">      &lt;!--Heavy Shield (Shield)--&gt; &lt;row attack="0" item_id="60734204-5a17-47cc-8fa2-9e8dfdf4ed62" slash_att_mod="0" smash_att_mod="0" stab_att_mod="0" /&gt; </t>
  </si>
  <si>
    <t xml:space="preserve">      &lt;!--Heavy Shield (Shield)--&gt; &lt;row attack="0" item_id="6c67d354-a472-442b-9d43-7ba805880aa6" slash_att_mod="0" smash_att_mod="0" stab_att_mod="0" /&gt; </t>
  </si>
  <si>
    <t xml:space="preserve">      &lt;!--Heavy Shield (Shield)--&gt; &lt;row attack="0" item_id="dcdc05d3-2ac9-40b1-b54f-d25c91966de8" slash_att_mod="0" smash_att_mod="0" stab_att_mod="0" /&gt; </t>
  </si>
  <si>
    <t xml:space="preserve">      &lt;!--Lords of Leipa Shield (Shield)--&gt; &lt;row attack="0" item_id="b48f2290-b002-4b87-baf7-ad55a44727a1" slash_att_mod="0" smash_att_mod="0" stab_att_mod="0" /&gt; </t>
  </si>
  <si>
    <t xml:space="preserve">      &lt;!--Lords of Leipa Shield (Shield)--&gt; &lt;row attack="0" item_id="cf84a3f5-781a-4f1d-94b7-db8745a9682e" slash_att_mod="0" smash_att_mod="0" stab_att_mod="0" /&gt; </t>
  </si>
  <si>
    <t xml:space="preserve">      &lt;!--Lords of Leipa Shield (Shield)--&gt; &lt;row attack="0" item_id="eef9a291-fa86-454b-9a01-22d92647f5f1" slash_att_mod="0" smash_att_mod="0" stab_att_mod="0" /&gt; </t>
  </si>
  <si>
    <t xml:space="preserve">      &lt;!--Radzig's Garrison Shield / Skalitz Shield (Shield)--&gt; &lt;row attack="0" item_id="04c2c966-f55b-4afe-b0c2-bfdf4ba0deeb" slash_att_mod="0" smash_att_mod="0" stab_att_mod="0" /&gt; </t>
  </si>
  <si>
    <t xml:space="preserve">      &lt;!--Radzig's Garrison Shield / Skalitz Shield (Shield)--&gt; &lt;row attack="0" item_id="30a02ab0-eb1d-4bf7-a53f-eb1004b2cbd8" slash_att_mod="0" smash_att_mod="0" stab_att_mod="0" /&gt; </t>
  </si>
  <si>
    <t xml:space="preserve">      &lt;!--Radzig's Garrison Shield / Skalitz Shield (Shield)--&gt; &lt;row attack="0" item_id="6de91117-0ce4-4a84-a903-3f0dcc1517a0" slash_att_mod="0" smash_att_mod="0" stab_att_mod="0" /&gt; </t>
  </si>
  <si>
    <t xml:space="preserve">      &lt;!--Shield with Crest (Shield)--&gt; &lt;row attack="1.3" item_id="10f00d6e-66ce-4dbe-a4e0-71db8a1ba511" slash_att_mod="1" smash_att_mod="1" stab_att_mod="1" /&gt; </t>
  </si>
  <si>
    <t xml:space="preserve">      &lt;!--Shield with Crest (Shield) --&gt; &lt;row attack="1.3" item_id="3e1e9a1d-37b5-4564-be23-af1017296d6c" slash_att_mod="1" smash_att_mod="1" stab_att_mod="1" /&gt; </t>
  </si>
  <si>
    <t xml:space="preserve">      &lt;!--Shield with Crest (Shield)--&gt; &lt;row attack="1.3" item_id="726322dd-f2e6-4cf2-922f-0ff715e20633" slash_att_mod="1" smash_att_mod="1" stab_att_mod="1" /&gt; </t>
  </si>
  <si>
    <t xml:space="preserve">      &lt;!--Shield with Crest (Shield)--&gt; &lt;row attack="1.3" item_id="929e08b0-9cda-4eb6-a7c4-28e8bd4dd32d" slash_att_mod="1" smash_att_mod="1" stab_att_mod="1" /&gt; </t>
  </si>
  <si>
    <t xml:space="preserve">      &lt;!--Shield with Crest (Shield)--&gt; &lt;row attack="1.3" item_id="c76986a8-7b55-4bd3-bb20-cdbb0eea8727" slash_att_mod="1" smash_att_mod="1" stab_att_mod="1" /&gt; </t>
  </si>
  <si>
    <t xml:space="preserve">      &lt;!--Shield with Crest (Shield)--&gt; &lt;row attack="1.3" item_id="c8c010e2-4ae9-42b3-8b02-df7d797237f9" slash_att_mod="1" smash_att_mod="1" stab_att_mod="1" /&gt; </t>
  </si>
  <si>
    <t xml:space="preserve">      &lt;!--Shield with Crest (Shield)--&gt; &lt;row attack="1.3" item_id="d2fdde4f-0d45-46d0-949b-b061b6619af6" slash_att_mod="1" smash_att_mod="1" stab_att_mod="1" /&gt; </t>
  </si>
  <si>
    <t xml:space="preserve">      &lt;!--Shield with Crest (Shield)--&gt; &lt;row attack="1.3" item_id="de21749a-627d-406c-9dc6-e3e08d65d8d9" slash_att_mod="1" smash_att_mod="1" stab_att_mod="1" /&gt; </t>
  </si>
  <si>
    <t xml:space="preserve">      &lt;!--Shield of Sasau Garrison (Shield)--&gt; &lt;row attack="0" item_id="17b7104f-d747-41ed-b701-d964584a0b37" slash_att_mod="0" smash_att_mod="0" stab_att_mod="0" /&gt; </t>
  </si>
  <si>
    <t xml:space="preserve">      &lt;!--Shield of Sasau Garrison (Shield)--&gt; &lt;row attack="0" item_id="3e7657f2-d653-4e57-ae77-6f2225ac642b" slash_att_mod="0" smash_att_mod="0" stab_att_mod="0" /&gt; </t>
  </si>
  <si>
    <t xml:space="preserve">      &lt;!--Shield of Sasau Garrison (Shield)--&gt; &lt;row attack="0" item_id="ef79c956-744e-4731-a385-ecf9c57b3adc" slash_att_mod="0" smash_att_mod="0" stab_att_mod="0" /&gt; </t>
  </si>
  <si>
    <t xml:space="preserve">      &lt;!--Shield with Talmberg Crest (Shield)--&gt; &lt;row attack="0" item_id="2e32ab30-aa7e-4628-8482-a229a68dfa72" slash_att_mod="0" smash_att_mod="0" stab_att_mod="0" /&gt; </t>
  </si>
  <si>
    <t xml:space="preserve">      &lt;!--Shield with Talmberg Crest (Shield)--&gt; &lt;row attack="0" item_id="539f94d5-d9b4-4e0b-a0b1-8403d27d96ff" slash_att_mod="0" smash_att_mod="0" stab_att_mod="0" /&gt; </t>
  </si>
  <si>
    <t xml:space="preserve">      &lt;!--Shield with Talmberg Crest (Shield)--&gt; &lt;row attack="0" item_id="5b7ed53e-3554-47c7-817b-b971a2d99713" slash_att_mod="0" smash_att_mod="0" stab_att_mod="0" /&gt; </t>
  </si>
  <si>
    <t xml:space="preserve">      &lt;!--Shield with Talmberg Crest (Shield)--&gt; &lt;row attack="0" item_id="772c5d38-66b3-43f7-9757-5f10439aee97" slash_att_mod="0" smash_att_mod="0" stab_att_mod="0" /&gt; </t>
  </si>
  <si>
    <t xml:space="preserve">      &lt;!--Shield with Talmberg Crest (Shield)--&gt; &lt;row attack="0" item_id="823df2a1-bd59-4820-ab53-35e23c46149c" slash_att_mod="0" smash_att_mod="0" stab_att_mod="0" /&gt; </t>
  </si>
  <si>
    <t xml:space="preserve">      &lt;!--Test Shield (Shield)--&gt; &lt;row attack="0" item_id="3846de6d-530b-4fcb-9d45-aac007498f04" slash_att_mod="0" smash_att_mod="0" stab_att_mod="0" /&gt; </t>
  </si>
  <si>
    <t>&lt;!-- TORCH --&gt;</t>
  </si>
  <si>
    <t xml:space="preserve">      &lt;!--Torch (Torch)--&gt; &lt;row attack="2.8" item_id="4cea28a0-0814-405a-bf24-4fd711f7eb63" slash_att_mod="0.05" smash_att_mod="0.25" stab_att_mod="0.05" /&gt; </t>
  </si>
  <si>
    <t xml:space="preserve">  &lt;table name="pickable_item" version="1"&gt;</t>
  </si>
  <si>
    <t xml:space="preserve">      &lt;column name="entity_script" type="character varying" /&gt;</t>
  </si>
  <si>
    <t xml:space="preserve">      &lt;column name="material" type="character varying" /&gt;</t>
  </si>
  <si>
    <t xml:space="preserve">      &lt;column name="model" type="character varying" /&gt;</t>
  </si>
  <si>
    <t xml:space="preserve">      &lt;column name="owner_fading_coef" type="real" /&gt;</t>
  </si>
  <si>
    <t xml:space="preserve">      &lt;column name="price" type="integer" /&gt;</t>
  </si>
  <si>
    <t xml:space="preserve">      &lt;column name="visibility_coef" type="real" /&gt;</t>
  </si>
  <si>
    <t xml:space="preserve">      &lt;column name="weight" type="real" /&gt;</t>
  </si>
  <si>
    <t xml:space="preserve">      &lt;!--Dagger (Dagger) --&gt; &lt;row entity_script="" item_id="6195801f-e7e4-429c-9db9-8b31a62126c8" material="" model="weapons/dagger/dagger_01.cgf" owner_fading_coef="0.02" price="150" visibility_coef="1" weight="1" /&gt; </t>
  </si>
  <si>
    <t xml:space="preserve">      &lt;!--Dagger (Dagger) --&gt; &lt;row entity_script="" item_id="7d102b4d-52ae-4abb-84ca-e976c2ccf8ef" material="" model="weapons/dagger/dagger_01.cgf" owner_fading_coef="0.02" price="150" visibility_coef="1" weight="1" /&gt; </t>
  </si>
  <si>
    <t xml:space="preserve">      &lt;!--Ornamented Dagger (Dagger) --&gt; &lt;row entity_script="" item_id="67ef62fd-7d5a-4235-b68e-eede03cd9c99" material="" model="weapons/dagger/dagger_decorated" owner_fading_coef="0.02" price="1000" visibility_coef="1" weight="1" /&gt; </t>
  </si>
  <si>
    <t xml:space="preserve">      &lt;!--Burgher's Sword (Sword) --&gt; &lt;row entity_script="" item_id="a8014877-ce10-4331-88ab-04173b6370ad" material="" model="weapons/swords_short/sword_short_a" owner_fading_coef="0.02" price="3153" visibility_coef="1" weight="3.333333" /&gt; </t>
  </si>
  <si>
    <t xml:space="preserve">      &lt;!--Coxcomb (Sword) --&gt; &lt;row entity_script="" item_id="4317a4e7-cfdc-4984-aab0-eba14f01e0ab" material="" model="weapons/swords_short/sword_short_b" owner_fading_coef="0.02" price="3684" visibility_coef="1" weight="3.222222" /&gt; </t>
  </si>
  <si>
    <t xml:space="preserve">      &lt;!--Envoy's Aide-De-Camp (Sword) --&gt; &lt;row entity_script="" item_id="d41af9ba-400f-49ae-91fa-38c7da4b815b" material="" model="weapons/swords_short/sword_short_expensive_06" owner_fading_coef="0.02" price="16970" visibility_coef="1" weight="2.444444" /&gt; </t>
  </si>
  <si>
    <t xml:space="preserve">      &lt;!--Family Heirloom (Sword) --&gt; &lt;row entity_script="" item_id="4ac3347e-a93a-4cc0-9ba5-add86391bc12" material="" model="weapons/swords_short/sword_short_expensive_04" owner_fading_coef="0.02" price="18403" visibility_coef="1" weight="2.333333" /&gt; </t>
  </si>
  <si>
    <t xml:space="preserve">      &lt;!--Grandad's Old Sword (Sword) --&gt; &lt;row entity_script="" item_id="e5ab81a9-d02e-4361-acf5-ac755df7f2dc" material="" model="weapons/swords_short/sword_short_cheap_01" owner_fading_coef="0.02" price="735" visibility_coef="1" weight="3.888889" /&gt; </t>
  </si>
  <si>
    <t xml:space="preserve">      &lt;!--Mercenary's Bedfellow (Sword) --&gt; &lt;row entity_script="" item_id="c9cc366b-7192-4261-8861-be7877e9ef17" material="" model="weapons/swords_short/sword_short_cheap_04" owner_fading_coef="0.02" price="1463" visibility_coef="1" weight="3.444444" /&gt; </t>
  </si>
  <si>
    <t xml:space="preserve">      &lt;!--Needle (Sword) --&gt; &lt;row entity_script="" item_id="e6391b02-c09c-495d-a980-ad675d523fb3" material="" model="weapons/swords_short/sword_short_c" owner_fading_coef="0.02" price="3190" visibility_coef="1" weight="3.111111" /&gt; </t>
  </si>
  <si>
    <t xml:space="preserve">      &lt;!--Noble Sword (Sword) --&gt; &lt;row entity_script="" item_id="c316062a-5633-4e1e-bea3-f226717c0258" material="" model="weapons/swords_short/sword_short_expensive_05" owner_fading_coef="0.02" price="16735" visibility_coef="1" weight="2.222222" /&gt; </t>
  </si>
  <si>
    <t xml:space="preserve">      &lt;!--Page's Sword (Sword) --&gt; &lt;row entity_script="" item_id="4da4eeda-663b-4ef3-9793-518a3b9ac13a" material="" model="weapons/swords_short/sword_short_e" owner_fading_coef="0.02" price="5375" visibility_coef="1" weight="2.888889" /&gt; </t>
  </si>
  <si>
    <t xml:space="preserve">      &lt;!--Prodder (Sword) --&gt; &lt;row entity_script="" item_id="db35e15d-ccc0-4c59-b76e-f7d6be6939f2" material="" model="weapons/swords_short/sword_short_cheap_03" owner_fading_coef="0.02" price="819" visibility_coef="1" weight="3.777778" /&gt; </t>
  </si>
  <si>
    <t xml:space="preserve">      &lt;!--Razor (Sword) --&gt; &lt;row entity_script="" item_id="b59ab3c7-f70b-4de4-937e-074e97bfe327" material="" model="weapons/swords_short/sword_short_expensive_02" owner_fading_coef="0.02" price="12493" visibility_coef="1" weight="2.555556" /&gt; </t>
  </si>
  <si>
    <t xml:space="preserve">      &lt;!--Reliable Blade (Sword) --&gt; &lt;row entity_script="" item_id="4c0874f3-67f9-4e5f-ad53-9ed29156acd5" material="" model="weapons/swords_short/sword_short_f" owner_fading_coef="0.02" price="8547" visibility_coef="1" weight="2.777778" /&gt; </t>
  </si>
  <si>
    <t xml:space="preserve">      &lt;!--Robber Baron's Sword (Sword) --&gt; &lt;row entity_script="" item_id="937c90ad-fdee-45ff-a712-6fae845a5210" material="" model="weapons/swords_short/sword_short_expensive_01" owner_fading_coef="0.02" price="15017" visibility_coef="1" weight="2.666667" /&gt; </t>
  </si>
  <si>
    <t xml:space="preserve">      &lt;!--Rusty Blade (Sword) --&gt; &lt;row entity_script="" item_id="965cc83a-1d34-416f-aabd-c4a461a6e583" material="" model="weapons/swords_short/sword_short_cheap_06" owner_fading_coef="0.02" price="368" visibility_coef="1" weight="4" /&gt; </t>
  </si>
  <si>
    <t xml:space="preserve">      &lt;!--Shard (Sword) --&gt; &lt;row entity_script="" item_id="58ef3e13-d40f-4b25-b4bc-3b06df0f2578" material="" model="weapons/swords_short/sword_short_cheap_05" owner_fading_coef="0.02" price="1065" visibility_coef="1" weight="3.666667" /&gt; </t>
  </si>
  <si>
    <t xml:space="preserve">      &lt;!--Stalwart (Sword) --&gt; &lt;row entity_script="" item_id="6c8a6e64-350c-4f47-9a3f-18e3450987ef" material="" model="weapons/swords_short/sword_short_d" owner_fading_coef="0.02" price="9442" visibility_coef="1" weight="3" /&gt; </t>
  </si>
  <si>
    <t xml:space="preserve">      &lt;!--Stinger (Sword) --&gt; &lt;row entity_script="" item_id="214f7911-d9be-4260-b5cb-590f96ffde9a" material="" model="weapons/swords_short/sword_short_expensive_03" owner_fading_coef="0.02" price="18945" visibility_coef="1" weight="2.444444" /&gt; </t>
  </si>
  <si>
    <t xml:space="preserve">      &lt;!--Test Short Sword (Sword) --&gt; &lt;row entity_script="" item_id="ff88dfd6-181a-4de0-b82a-ad8f1d649bc8" material="" model="weapons/swords_short/sword_short_c" owner_fading_coef="0.02" price="712" visibility_coef="1" weight="4" /&gt; </t>
  </si>
  <si>
    <t xml:space="preserve">      &lt;!--Test Weapon 2 (Sword) --&gt; &lt;row entity_script="" item_id="419bd251-9da5-1971-10cd-8428a6bdcb91" material="" model="weapons/sword_short/sword_short" owner_fading_coef="0.02" price="666" visibility_coef="1" weight="5" /&gt; </t>
  </si>
  <si>
    <t xml:space="preserve">      &lt;!--Test Weapon 2 (Sword) --&gt; &lt;row entity_script="" item_id="b11aeb90-5752-48a2-962e-af64fe618b4d" material="" model="" owner_fading_coef="0.02" price="666" visibility_coef="1" weight="5" /&gt; </t>
  </si>
  <si>
    <t xml:space="preserve">      &lt;!--Trusty Companion (Sword) --&gt; &lt;row entity_script="" item_id="5ab5581a-be10-4520-9ab4-90c6985498d3" material="" model="weapons/swords_short/sword_short_cheap_02" owner_fading_coef="0.02" price="2267" visibility_coef="1" weight="3.555556" /&gt; </t>
  </si>
  <si>
    <t xml:space="preserve">      &lt;!--Wooden Training Sword (Sword) --&gt; &lt;row entity_script="" item_id="8468933a-7d6b-4cf9-92f0-af5874d40a9b" material="" model="weapons/wooden_sword/wooden_sword_short" owner_fading_coef="0.02" price="736" visibility_coef="1" weight="4" /&gt; </t>
  </si>
  <si>
    <t xml:space="preserve">      &lt;!--Butcher's Blade (Sabre) --&gt; &lt;row entity_script="" item_id="42f20475-2329-4771-8b12-0cad34574bc8" material="" model="weapons/sabre_hunting_sword/hunting_sword_5" owner_fading_coef="0.02" price="119" visibility_coef="1" weight="5" /&gt; </t>
  </si>
  <si>
    <t xml:space="preserve">      &lt;!--Cleaver (Sabre) --&gt; &lt;row entity_script="" item_id="e3ee5787-f4c5-42b7-a900-33dc97c60706" material="" model="weapons/sabre_hunting_sword/hunting_sword_4" owner_fading_coef="0.02" price="4564" visibility_coef="1" weight="4" /&gt; </t>
  </si>
  <si>
    <t xml:space="preserve">      &lt;!--Common Sabre (Sabre) --&gt; &lt;row entity_script="" item_id="4ef4527a-cf8b-4103-a845-0b1f531c0848" material="" model="weapons/sabre_hunting_sword/sabre_01" owner_fading_coef="0.02" price="1874" visibility_coef="1" weight="4" /&gt; </t>
  </si>
  <si>
    <t xml:space="preserve">      &lt;!--Decorated Hunting Sword (Sabre) --&gt; &lt;row entity_script="" item_id="f42fb3ff-9790-4831-a364-ae7b9c60a519" material="" model="weapons/sabre_hunting_sword/hunting_sword_9" owner_fading_coef="0.02" price="6055" visibility_coef="1" weight="3.25" /&gt; </t>
  </si>
  <si>
    <t xml:space="preserve">      &lt;!--Decorated Sabre (Sabre) --&gt; &lt;row entity_script="" item_id="5e079d0b-0909-45c8-9306-8ac579b7b407" material="" model="weapons/sabre_hunting_sword/sabre_05" owner_fading_coef="0.02" price="5063" visibility_coef="1" weight="3.25" /&gt; </t>
  </si>
  <si>
    <t xml:space="preserve">      &lt;!--Exotic Eastern Blade (Sabre) --&gt; &lt;row entity_script="" item_id="aca90050-0b70-4ca0-9d29-b94326203c75" material="" model="weapons/sabre_hunting_sword/sabre_06" owner_fading_coef="0.02" price="5761" visibility_coef="1" weight="3" /&gt; </t>
  </si>
  <si>
    <t xml:space="preserve">      &lt;!--Falchion (Sabre) --&gt; &lt;row entity_script="" item_id="980003b4-f81f-42c5-bdc7-5d389158aa4a" material="" model="weapons/sabre_hunting_sword/hunting_sword_8" owner_fading_coef="0.02" price="4055" visibility_coef="1" weight="3.75" /&gt; </t>
  </si>
  <si>
    <t xml:space="preserve">      &lt;!--Hungarian Sabre (Sabre) --&gt; &lt;row entity_script="" item_id="5878eeed-a6b6-481c-ac10-9e7cd5958988" material="" model="weapons/sabre_hunting_sword/sabre_03" owner_fading_coef="0.02" price="2380" visibility_coef="1" weight="3.75" /&gt; </t>
  </si>
  <si>
    <t xml:space="preserve">      &lt;!--Hunting Sword (Sabre) --&gt; &lt;row entity_script="" item_id="871cbc55-35cf-4397-846e-7bf05d4308c7" material="" model="weapons/sabre_hunting_sword/hunting_sword_2" owner_fading_coef="0.02" price="1341" visibility_coef="1" weight="4.5" /&gt; </t>
  </si>
  <si>
    <t xml:space="preserve">      &lt;!--Knight's Hunting Sword (Sabre) --&gt; &lt;row entity_script="" item_id="c8072476-7ac0-4cdd-8cfc-51893e5c86c6" material="" model="weapons/sabre_hunting_sword/hunting_sword_3" owner_fading_coef="0.02" price="1352" visibility_coef="1" weight="4.25" /&gt; </t>
  </si>
  <si>
    <t xml:space="preserve">      &lt;!--Master Huntsman's Sword (Sabre) --&gt; &lt;row entity_script="" item_id="709c3428-ee1c-4fbe-87d1-8282660308fb" material="" model="weapons/sabre_hunting_sword/hunting_sword_7" owner_fading_coef="0.02" price="5651" visibility_coef="1" weight="3.5" /&gt; </t>
  </si>
  <si>
    <t xml:space="preserve">      &lt;!--Nicopolis Sabre (Sabre) --&gt; &lt;row entity_script="" item_id="50ef44b2-73f9-412f-bb4b-29047887a11b" material="" model="weapons/sabre_hunting_sword/sabre_02" owner_fading_coef="0.02" price="302" visibility_coef="1" weight="4.25" /&gt; </t>
  </si>
  <si>
    <t xml:space="preserve">      &lt;!--Noble's Hunting Sword (Sabre) --&gt; &lt;row entity_script="" item_id="28a3a4be-3866-47be-91db-878888340674" material="" model="weapons/sabre_hunting_sword/hunting_sword_6" owner_fading_coef="0.02" price="5878" visibility_coef="1" weight="3" /&gt; </t>
  </si>
  <si>
    <t xml:space="preserve">      &lt;!--Rider's Sabre (Sabre) --&gt; &lt;row entity_script="" item_id="ec470e0c-5bbd-43bb-803e-0e7867253c25" material="" model="weapons/sabre_hunting_sword/sabre_04" owner_fading_coef="0.02" price="5119" visibility_coef="1" weight="3.5" /&gt; </t>
  </si>
  <si>
    <t xml:space="preserve">      &lt;!--Seax (Sabre) --&gt; &lt;row entity_script="" item_id="788c57a8-ae7a-43a7-8236-07fec193531c" material="" model="weapons/sabre_hunting_sword/hunting_sword_1" owner_fading_coef="0.02" price="473" visibility_coef="1" weight="4.75" /&gt; </t>
  </si>
  <si>
    <t xml:space="preserve">      &lt;!--Test Sabre (Sabre) --&gt; &lt;row entity_script="" item_id="98851303-bf50-4a41-9aa7-aa33e025d0fb" material="" model="weapons/sabre/sabre" owner_fading_coef="0.02" price="666" visibility_coef="1" weight="5" /&gt; </t>
  </si>
  <si>
    <t xml:space="preserve">      &lt;!--Axe (Axe) --&gt; &lt;row entity_script="" item_id="80425345-1243-4bc2-b3bf-40ebff4a7fba" material="" model="weapons/axes/axe_cheap_01" owner_fading_coef="0.02" price="120" visibility_coef="1" weight="5" /&gt; </t>
  </si>
  <si>
    <t xml:space="preserve">      &lt;!--Axe (Axe) --&gt; &lt;row entity_script="" item_id="e0c5c6fb-6a02-4ead-9877-ff0464b92729" material="" model="weapons/axes/axe_medium_02" owner_fading_coef="0.02" price="5300" visibility_coef="1" weight="7" /&gt; </t>
  </si>
  <si>
    <t xml:space="preserve">  &lt;!--Bardiche (Axe) --&gt; &lt;row entity_script="" item_id="547dbb33-e2a7-414c-a2ea-379c96b776ee" material="" model="weapons/axes/axe_cheap_03" owner_fading_coef="0.02" price="820" visibility_coef="1" weight="6" /&gt; </t>
  </si>
  <si>
    <t xml:space="preserve">      &lt;!--Broad Axe (Axe) --&gt; &lt;row entity_script="" item_id="ee4d4a9d-dfe7-432e-80ae-6be5ac6c6225" material="" model="weapons/axes/axe_medium_01" owner_fading_coef="0.02" price="3600" visibility_coef="1" weight="6" /&gt; </t>
  </si>
  <si>
    <t xml:space="preserve">      &lt;!--Carpenter's Axe (Axe) --&gt; &lt;row entity_script="" item_id="ad443031-370e-4a63-ba12-ee3fc4c338a8" material="" model="weapons/axes/axe_cheap_05" owner_fading_coef="0.02" price="520" visibility_coef="1" weight="4.5" /&gt; </t>
  </si>
  <si>
    <t xml:space="preserve">      &lt;!--Cooper's Axe (Axe) --&gt; &lt;row entity_script="" item_id="aa8ebb16-e117-46ae-8c85-5c53ceb79394" material="" model="weapons/axes/axe_cheap_04" owner_fading_coef="0.02" price="320" visibility_coef="1" weight="5" /&gt; </t>
  </si>
  <si>
    <t xml:space="preserve">      &lt;!--Cuman Axe (Axe) --&gt; &lt;row entity_script="" item_id="b97a2084-a5ca-4d16-ab58-e4665afe212f" material="" model="weapons/axes/axe_medium_04" owner_fading_coef="0.02" price="1200" visibility_coef="1" weight="4" /&gt; </t>
  </si>
  <si>
    <t xml:space="preserve">      &lt;!--Heavy Battle Axe (Axe) --&gt; &lt;row entity_script="" item_id="5bcd587a-4d97-4bad-a8b4-3248fc6d0cc6" material="" model="weapons/axes/axe_medium_03" owner_fading_coef="0.02" price="6850" visibility_coef="1" weight="8" /&gt; </t>
  </si>
  <si>
    <t xml:space="preserve">      &lt;!--Metal-Plated Battle Axe (Axe) --&gt; &lt;row entity_script="" item_id="8e2ccaa1-17c2-4cef-b378-e71dc83bddb7" material="" model="weapons/axes/axe_expensive_02" owner_fading_coef="0.02" price="15400" visibility_coef="1" weight="7" /&gt; </t>
  </si>
  <si>
    <t xml:space="preserve">      &lt;!--Metal-Plated Battle Axe (Axe) --&gt; &lt;row entity_script="" item_id="d5ca8f35-28ec-4bf3-b042-7c97ce4c4f14" material="" model="weapons/axes/axe_expensive_01" owner_fading_coef="0.02" price="13900" visibility_coef="1" weight="7" /&gt; </t>
  </si>
  <si>
    <t xml:space="preserve">      &lt;!--Testing Axe (Axe) --&gt; &lt;row entity_script="" item_id="4b6b9d8f-6b39-42da-90df-63d8d5adc68e" material="" model="weapons/axes/axe_medium_01" owner_fading_coef="0.02" price="3024" visibility_coef="1" weight="4" /&gt; </t>
  </si>
  <si>
    <t xml:space="preserve">      &lt;!--Woodcutter's Axe (Axe) --&gt; &lt;row entity_script="" item_id="b61b9315-d9b4-4a93-bcc0-3db9848886ab" material="" model="weapons/axes/axe_cheap_02" owner_fading_coef="0.02" price="230" visibility_coef="1" weight="4.5" /&gt; </t>
  </si>
  <si>
    <t xml:space="preserve">      &lt;!--Wooden Training Axe (Axe) --&gt; &lt;row entity_script="" item_id="e73cf113-a458-40fc-82a5-36c00f96da08" material="" model="weapons/axes/axe_wooden" owner_fading_coef="0.02" price="0" visibility_coef="1" weight="4" /&gt; </t>
  </si>
  <si>
    <t xml:space="preserve">  &lt;!--MISSING (Axe) --&gt; &lt;row entity_script="" item_id="b6ce8b62-9cab-428f-b1e8-0e12823f18c8" material="" model="weapons/axe_01/axe_01" owner_fading_coef="0.02" price="666" visibility_coef="1" weight="5" /&gt; </t>
  </si>
  <si>
    <t xml:space="preserve">      &lt;!--Assassin (Longsword) --&gt; &lt;row entity_script="" item_id="86386baf-5228-4a29-b545-4e6784b81f7c" material="" model="weapons/swords_long/long_sword_cheap_02" owner_fading_coef="0.02" price="1355" visibility_coef="1" weight="4.866667" /&gt; </t>
  </si>
  <si>
    <t xml:space="preserve">      &lt;!--Bastard Sword (Longsword) --&gt; &lt;row entity_script="" item_id="00000000-0000-0000-0000-000000000005" material="" model="weapons/sword_bastard_1/sword_bastard_1" owner_fading_coef="0.02" price="666" visibility_coef="1" weight="5" /&gt; </t>
  </si>
  <si>
    <t xml:space="preserve">      &lt;!--Bastard Sword (Longsword) --&gt; &lt;row entity_script="" item_id="581f1eb0-7d42-4d6d-9609-9902d3690c07" material="" model="weapons/swords_long/long_sword_d" owner_fading_coef="0.02" price="666" visibility_coef="1" weight="5" /&gt; </t>
  </si>
  <si>
    <t xml:space="preserve">      &lt;!--Bastard Sword (Longsword) --&gt; &lt;row entity_script="" item_id="6dda19ab-a26d-4585-9600-15942e16caeb" material="" model="weapons/sword_bastard_1/sword_bastard_1" owner_fading_coef="0.02" price="666" visibility_coef="1" weight="5" /&gt; </t>
  </si>
  <si>
    <t xml:space="preserve">      &lt;!--Bastard Sword (Longsword) --&gt; &lt;row entity_script="" item_id="8f2764bc-e4e7-407a-b1ed-8ee221b2bb5d" material="" model="weapons/swords_long/long_sword_e" owner_fading_coef="0.02" price="666" visibility_coef="1" weight="5" /&gt; </t>
  </si>
  <si>
    <t xml:space="preserve">      &lt;!--Duellist (Longsword) --&gt; &lt;row entity_script="" item_id="a415c3a7-82f0-4a73-925a-bb2c1674955f" material="" model="weapons/swords_long/long_sword_e" owner_fading_coef="0.02" price="7187" visibility_coef="1" weight="3.8" /&gt; </t>
  </si>
  <si>
    <t xml:space="preserve">      &lt;!--Executioner's Sword (Longsword) --&gt; &lt;row entity_script="" item_id="68a35c34-51db-4f5d-827b-fed5a45ddfcd" material="" model="weapons/executioner_sword/executioner_sword" owner_fading_coef="0.02" price="10213" visibility_coef="1" weight="4.066667" /&gt; </t>
  </si>
  <si>
    <t xml:space="preserve">      &lt;!--Fearnot (Longsword) --&gt; &lt;row entity_script="" item_id="d14a845b-3787-4172-9fe4-f4dfcd6ac0ec" material="" model="weapons/swords_long/long_sword_d" owner_fading_coef="0.02" price="8823" visibility_coef="1" weight="3.933333" /&gt; </t>
  </si>
  <si>
    <t xml:space="preserve">      &lt;!--Herod's Sword (Longsword) --&gt; &lt;row entity_script="" item_id="21afc054-37d2-4cce-928e-c7d0d2e295c5" material="" model="weapons/swords_long/long_sword_g" owner_fading_coef="0.02" price="13101" visibility_coef="1" weight="3.533333" /&gt; </t>
  </si>
  <si>
    <t xml:space="preserve">      &lt;!--Hoofpick (Longsword) --&gt; &lt;row entity_script="" item_id="e680ebb5-c752-4640-906d-70f332106154" material="" model="weapons/swords_long/long_sword_cheap_03" owner_fading_coef="0.02" price="1637" visibility_coef="1" weight="4.733333" /&gt; </t>
  </si>
  <si>
    <t xml:space="preserve">      &lt;!--Longinus' Sword (Longsword) --&gt; &lt;row entity_script="" item_id="9d2561cc-892f-4527-94cc-4fa607102949" material="" model="weapons/swords_long/long_sword_h" owner_fading_coef="0.02" price="14244" visibility_coef="1" weight="3.4" /&gt; </t>
  </si>
  <si>
    <t xml:space="preserve">      &lt;!--Magdeburg Sword (Longsword) --&gt; &lt;row entity_script="" item_id="9f754566-7fb2-47e1-951b-22c27debb3c8" material="" model="weapons/swords_long/long_sword_i" owner_fading_coef="0.02" price="25978" visibility_coef="1" weight="3.266667" /&gt; </t>
  </si>
  <si>
    <t xml:space="preserve">      &lt;!--Merchant's Sword (Longsword) --&gt; &lt;row entity_script="" item_id="ff2b21b8-c613-45ff-89c6-8a347cf37ff6" material="" model="weapons/swords_long/long_sword_a" owner_fading_coef="0.02" price="4144" visibility_coef="1" weight="4.333333" /&gt; </t>
  </si>
  <si>
    <t xml:space="preserve">      &lt;!--Old Bastard Sword (Longsword) --&gt; &lt;row entity_script="" item_id="2c9e4731-1858-423d-a898-a15484507cb7" material="" model="weapons/swords_long/long_sword_a" owner_fading_coef="0.02" price="666" visibility_coef="1" weight="5" /&gt; </t>
  </si>
  <si>
    <t xml:space="preserve">      &lt;!--Piercer (Longsword) --&gt; &lt;row entity_script="" item_id="1592a436-4a22-4636-b82d-14af8127ee01" material="" model="weapons/swords_long/long_sword_c" owner_fading_coef="0.02" price="4876" visibility_coef="1" weight="4.066667" /&gt; </t>
  </si>
  <si>
    <t xml:space="preserve">      &lt;!--Queen of Sheba's Sword (Longsword) --&gt; &lt;row entity_script="" item_id="d459cb3a-04b5-4de7-b115-35ec17d293ba" material="" model="weapons/swords_long/long_sword_b" owner_fading_coef="0.02" price="16442" visibility_coef="1" weight="3.133333" /&gt; </t>
  </si>
  <si>
    <t xml:space="preserve">      &lt;!--Robber's Sword (Longsword) --&gt; &lt;row entity_script="" item_id="1ff6e150-de1d-4cff-b263-e3dad48eef1a" material="" model="weapons/swords_long/long_sword_cheap_01" owner_fading_coef="0.02" price="1047" visibility_coef="1" weight="5" /&gt; </t>
  </si>
  <si>
    <t xml:space="preserve">      &lt;!--Saving Grace (Longsword) --&gt; &lt;row entity_script="" item_id="791ca878-59c2-455f-a3d1-c12bafa0e74f" material="" model="weapons/swords_long/long_sword_cheap_05" owner_fading_coef="0.02" price="1921" visibility_coef="1" weight="4.466667" /&gt; </t>
  </si>
  <si>
    <t xml:space="preserve">      &lt;!--Sir Radzig Kobyla's Sword (Longsword) --&gt; &lt;row entity_script="" item_id="d7a081e8-2b8c-49d0-915d-2d3c8d4c5274" material="" model="weapons/swords_long/long_sword_a" owner_fading_coef="0.02" price="1202" visibility_coef="1" weight="5" /&gt; </t>
  </si>
  <si>
    <t xml:space="preserve">      &lt;!--Soul Slicer (Longsword) --&gt; &lt;row entity_script="" item_id="5e2ba1cd-4a42-407c-9261-8afdbc3e86b4" material="" model="weapons/swords_long/long_sword_b" owner_fading_coef="0.02" price="3623" visibility_coef="1" weight="4.2" /&gt; </t>
  </si>
  <si>
    <t xml:space="preserve">      &lt;!--St. George's Sword (Longsword) --&gt; &lt;row entity_script="" item_id="db0725ac-c0e0-41db-b7a6-2887c57df612" material="" model="weapons/swords_long/long_sword_j" owner_fading_coef="0.02" price="22037" visibility_coef="1" weight="3.133333" /&gt; </t>
  </si>
  <si>
    <t xml:space="preserve">      &lt;!--St. Michael's Sword (Longsword) --&gt; &lt;row entity_script="" item_id="9fb601d5-486c-4082-93cc-6356b0771b05" material="" model="weapons/swords_long/long_sword_f" owner_fading_coef="0.02" price="15117" visibility_coef="1" weight="3.666667" /&gt; </t>
  </si>
  <si>
    <t xml:space="preserve">      &lt;!--Test Longsword (Longsword) --&gt; &lt;row entity_script="" item_id="f07a9b9b-10b5-4662-8b2a-8e5cd34b04a3" material="" model="weapons/swords_long/long_sword_a" owner_fading_coef="0.02" price="1202" visibility_coef="1" weight="5" /&gt; </t>
  </si>
  <si>
    <t xml:space="preserve">      &lt;!--Thumper (Longsword) --&gt; &lt;row entity_script="" item_id="85b71c81-e087-47f1-a290-bb80ed1bfaf2" material="" model="weapons/swords_long/long_sword_cheap_04" owner_fading_coef="0.02" price="2341" visibility_coef="1" weight="4.6" /&gt; </t>
  </si>
  <si>
    <t xml:space="preserve">      &lt;!--Wooden Training Sword (Longsword) --&gt; &lt;row entity_script="" item_id="a7d5c50c-de7d-4982-969e-33fcbccb749a" material="" model="weapons/wooden_sword/wooden_sword" owner_fading_coef="0.02" price="10330" visibility_coef="1" weight="3.8" /&gt; </t>
  </si>
  <si>
    <t xml:space="preserve">      &lt;!--Wooden Training Sword (Longsword) --&gt; &lt;row entity_script="" item_id="e5fc1a89-9bb1-44a9-a524-c6834a5e2e76" material="" model="weapons/wooden_sword/wooden_sword" owner_fading_coef="0.02" price="1202" visibility_coef="1" weight="5" /&gt; </t>
  </si>
  <si>
    <t xml:space="preserve">      &lt;!--Bailiff's Mace (Mace) --&gt; &lt;row entity_script="" item_id="c2d79308-ce89-41e4-b07c-8c00f4496370" material="" model="weapons/maces/mace_07" owner_fading_coef="0.02" price="8190" visibility_coef="1" weight="4.5" /&gt; </t>
  </si>
  <si>
    <t xml:space="preserve">      &lt;!--Bludgeon (Mace) --&gt; &lt;row entity_script="" item_id="11324f3e-d7f0-49f7-b39d-14622de4d410" material="" model="weapons/maces/mace_01" owner_fading_coef="0.02" price="666" visibility_coef="1" weight="2" /&gt; </t>
  </si>
  <si>
    <t xml:space="preserve">      &lt;!--Bludgeon (Mace) --&gt; &lt;row entity_script="" item_id="f7359b93-8312-4f13-8c51-ddb671a9edff" material="" model="weapons/maces/mace_01" owner_fading_coef="0.02" price="266" visibility_coef="1" weight="2" /&gt; </t>
  </si>
  <si>
    <t xml:space="preserve">      &lt;!--Captain's Mace (Mace) --&gt; &lt;row entity_script="" item_id="af7fd872-0830-4e33-843e-5c015bbe9e73" material="" model="weapons/maces/mace_06" owner_fading_coef="0.02" price="3804" visibility_coef="1" weight="5" /&gt; </t>
  </si>
  <si>
    <t xml:space="preserve">      &lt;!--Ceremonial Mace (Mace) --&gt; &lt;row entity_script="" item_id="0ad36c8c-cfc7-44ab-8e8f-fe85e7646b71" material="" model="weapons/maces/mace_08" owner_fading_coef="0.02" price="17233" visibility_coef="1" weight="7" /&gt; </t>
  </si>
  <si>
    <t xml:space="preserve">      &lt;!--Heavy Warhammer (Mace) --&gt; &lt;row entity_script="" item_id="662a3ac5-5883-4b7d-bd84-173eaa136a73" material="" model="weapons/war_hammers/warhammer_03.cgf" owner_fading_coef="0.02" price="6500" visibility_coef="1" weight="7" /&gt; </t>
  </si>
  <si>
    <t xml:space="preserve">      &lt;!--Heavy Warhammer (Mace) --&gt; &lt;row entity_script="" item_id="6ec15d56-4f77-4751-af72-e6225f825ae8" material="" model="weapons/war_hammers/warhammer_05.cgf" owner_fading_coef="0.02" price="5577" visibility_coef="1" weight="6" /&gt; </t>
  </si>
  <si>
    <t xml:space="preserve">      &lt;!--Mace (Mace) --&gt; &lt;row entity_script="" item_id="196be21b-6d21-4dd6-84e4-c95ecd2092a7" material="" model="weapons/maces/mace_02" owner_fading_coef="0.02" price="1096" visibility_coef="1" weight="5" /&gt; </t>
  </si>
  <si>
    <t xml:space="preserve">      &lt;!--Morgenstern (Mace) --&gt; &lt;row entity_script="" item_id="e85bbb3c-a40e-4c42-94c2-61372a4e889a" material="" model="weapons/maces/mace_04" owner_fading_coef="0.02" price="2228" visibility_coef="1" weight="4" /&gt; </t>
  </si>
  <si>
    <t xml:space="preserve">      &lt;!--Pernach (Mace) --&gt; &lt;row entity_script="" item_id="9d9bdc38-9e6e-459f-8a75-700fdc1e604f" material="" model="weapons/maces/mace_03" owner_fading_coef="0.02" price="2773" visibility_coef="1" weight="5" /&gt; </t>
  </si>
  <si>
    <t xml:space="preserve">      &lt;!--Raven's Beak (Mace) --&gt; &lt;row entity_script="" item_id="e16b0af6-fb6a-43e2-9a9c-1b8c227e64b8" material="" model="weapons/war_hammers/warhammer_04.cgf" owner_fading_coef="0.02" price="14615" visibility_coef="1" weight="6" /&gt; </t>
  </si>
  <si>
    <t xml:space="preserve">      &lt;!--Runt's Club (Mace) --&gt; &lt;row entity_script="" item_id="b741463f-fe65-430b-9082-13d1950a523d" material="" model="weapons/long_weapons/club.cgf" owner_fading_coef="0.02" price="9307" visibility_coef="1" weight="12" /&gt; </t>
  </si>
  <si>
    <t xml:space="preserve">      &lt;!--Spiked Club (Mace) --&gt; &lt;row entity_script="" item_id="931be8b2-e9e7-48f8-84f9-54f438d19cc4" material="" model="weapons/maces/mace_05" owner_fading_coef="0.02" price="486" visibility_coef="1" weight="3" /&gt; </t>
  </si>
  <si>
    <t xml:space="preserve">      &lt;!--Spiked Warhammer (Mace) --&gt; &lt;row entity_script="" item_id="488d9792-0dbf-41dc-a320-753d94d1f1b6" material="" model="weapons/war_hammers/warhammer_02.cgf" owner_fading_coef="0.02" price="3059" visibility_coef="1" weight="4.5" /&gt; </t>
  </si>
  <si>
    <t xml:space="preserve">      &lt;!--Test Mace (Mace) --&gt; &lt;row entity_script="" item_id="26ddf0fa-c425-42a2-8879-fabaa66f414e" material="" model="weapons/maces/mace_02" owner_fading_coef="0.02" price="666" visibility_coef="1" weight="5" /&gt; </t>
  </si>
  <si>
    <t xml:space="preserve">      &lt;!--Warhammer (Mace) --&gt; &lt;row entity_script="" item_id="24a7c868-f23f-4799-8e64-331435a77404" material="" model="weapons/war_hammers/warhammer_01.cgf" owner_fading_coef="0.02" price="3219" visibility_coef="1" weight="4" /&gt; </t>
  </si>
  <si>
    <t xml:space="preserve">      &lt;!--Bardiche (Halberd) --&gt; &lt;row entity_script="" item_id="8ef902ea-0c32-44c9-b101-71f35b9cbe3d" material="" model="weapons/long_weapons/polearm_05" owner_fading_coef="0.02" price="1570" visibility_coef="1" weight="14" /&gt; </t>
  </si>
  <si>
    <t xml:space="preserve">      &lt;!--Bohemian Earspoon (Halberd) --&gt; &lt;row entity_script="" item_id="f2817f34-9e28-4b97-8f6c-d2b2a7aaa61b" material="" model="weapons/long_weapons/polearm_08" owner_fading_coef="0.02" price="6120" visibility_coef="1" weight="12" /&gt; </t>
  </si>
  <si>
    <t xml:space="preserve">      &lt;!--Glaive (Halberd) --&gt; &lt;row entity_script="" item_id="7377215a-a0ca-44a2-b11a-113a024191ca" material="" model="weapons/long_weapons/polearm_02" owner_fading_coef="0.02" price="577" visibility_coef="1" weight="11" /&gt; </t>
  </si>
  <si>
    <t xml:space="preserve">      &lt;!--Guisarme (Halberd) --&gt; &lt;row entity_script="" item_id="033fc7b6-17b6-486d-95cb-a22afb131be2" material="" model="weapons/long_weapons/polearm_04" owner_fading_coef="0.02" price="1500" visibility_coef="1" weight="11.5" /&gt; </t>
  </si>
  <si>
    <t xml:space="preserve">      &lt;!--Halberd (Halberd) --&gt; &lt;row entity_script="" item_id="1f389792-6ddb-4060-8cc4-13bcc9117db8" material="" model="weapons/long_weapons/polearm_09" owner_fading_coef="0.02" price="10314" visibility_coef="1" weight="11" /&gt; </t>
  </si>
  <si>
    <t xml:space="preserve">      &lt;!--Hunting Spear (Halberd) --&gt; &lt;row entity_script="" item_id="cf58c28c-f2bd-41a0-9c6d-764767d144cf" material="" model="weapons/long_weapons/polearm_07" owner_fading_coef="0.02" price="2063" visibility_coef="1" weight="10.5" /&gt; </t>
  </si>
  <si>
    <t xml:space="preserve">      &lt;!--Italian Bill (Halberd) --&gt; &lt;row entity_script="" item_id="44940b6c-f1f9-4ad1-9419-b5705a88e5b0" material="" model="weapons/long_weapons/polearm_03" owner_fading_coef="0.02" price="810" visibility_coef="1" weight="11" /&gt; </t>
  </si>
  <si>
    <t xml:space="preserve">      &lt;!--Lucerne Hammer (Halberd) --&gt; &lt;row entity_script="" item_id="3ef71c79-57c2-4f28-8f31-a091d9b78798" material="" model="weapons/long_weapons/polearm_10" owner_fading_coef="0.02" price="5325" visibility_coef="1" weight="14" /&gt; </t>
  </si>
  <si>
    <t xml:space="preserve">      &lt;!--Reforged Scythe (Halberd) --&gt; &lt;row entity_script="" item_id="405c1865-413d-43b8-8db9-c44a0eefd350" material="" model="weapons/long_weapons/polearm_01" owner_fading_coef="0.02" price="217" visibility_coef="1" weight="10" /&gt; </t>
  </si>
  <si>
    <t xml:space="preserve">      &lt;!--Runt's Club (Halberd) --&gt; &lt;row entity_script="" item_id="2db35809-5a6b-4a5b-8782-eaf85c46f1d5" material="" model="weapons/long_weapons/club" owner_fading_coef="0.02" price="6609" visibility_coef="1" weight="18" /&gt; </t>
  </si>
  <si>
    <t xml:space="preserve">      &lt;!--Spear (Halberd) --&gt; &lt;row entity_script="" item_id="0f5be0ac-ff11-4a01-a7f4-bf8e84c2e31b" material="" model="weapons/long_weapons/polearm_06" owner_fading_coef="0.02" price="1314" visibility_coef="1" weight="10" /&gt; </t>
  </si>
  <si>
    <t xml:space="preserve">      &lt;!--Test Polearm (Halberd) --&gt; &lt;row entity_script="" item_id="d289be6f-a7cb-44b2-b2d0-a0a45105ef98" material="" model="weapons/long_weapons/polearm_03" owner_fading_coef="0.02" price="2888" visibility_coef="1" weight="10" /&gt; </t>
  </si>
  <si>
    <t xml:space="preserve">      &lt;!--Wooden Training Halberd (Halberd) --&gt; &lt;row entity_script="" item_id="49fa5ec9-92a9-4bfb-b56e-a33d04b69ee1" material="" model="weapons/long_weapons/polearm_wooden" owner_fading_coef="0.02" price="0" visibility_coef="1" weight="5" /&gt; </t>
  </si>
  <si>
    <t xml:space="preserve">  &lt;!--MISSING (Halberd) --&gt; &lt;row entity_script="" item_id="4bd249c6-0fea-4296-b60a-8d8a56ce76e6" material="" model="weapons/long_weapons/polearm_06" owner_fading_coef="0.02" price="666" visibility_coef="1" weight="5" /&gt; </t>
  </si>
  <si>
    <t xml:space="preserve">      &lt;!--Black Shield (Shield) --&gt; &lt;row entity_script="" item_id="80a90ce0-50f5-4273-8f3e-562f0965f30b" material="weapons/shields/shield_01_pista2" model="weapons/shields/shield_01" owner_fading_coef="0.02" price="684" visibility_coef="1" weight="9" /&gt; </t>
  </si>
  <si>
    <t xml:space="preserve">      &lt;!--Black Shield (Shield) --&gt; &lt;row entity_script="" item_id="a1ba1e1d-a9dd-4b31-b518-184070831576" material="weapons/shields/shield_01_pista3" model="weapons/shields/shield_01" owner_fading_coef="0.02" price="684" visibility_coef="1" weight="9" /&gt; </t>
  </si>
  <si>
    <t xml:space="preserve">      &lt;!--Bouche Shield (Shield) --&gt; &lt;row entity_script="" item_id="14aaa78f-49fe-49aa-bf46-bc6b8b06a6b7" material="weapons/shields/shield_03_3" model="weapons/shields/shield_03" owner_fading_coef="0.02" price="6097" visibility_coef="1" weight="6" /&gt; </t>
  </si>
  <si>
    <t xml:space="preserve">      &lt;!--Bouche Shield (Shield) --&gt; &lt;row entity_script="" item_id="375edea9-2d3c-4d1a-a6cc-e81ffa6bba26" material="weapons/shields/shield_03_2" model="weapons/shields/shield_03" owner_fading_coef="0.02" price="6097" visibility_coef="1" weight="6" /&gt; </t>
  </si>
  <si>
    <t xml:space="preserve">      &lt;!--Bouche Shield (Shield) --&gt; &lt;row entity_script="" item_id="d70b732b-c924-4dad-aa56-2f27e6e9c656" material="weapons/shields/shield_03_1" model="weapons/shields/shield_03" owner_fading_coef="0.02" price="6097" visibility_coef="1" weight="6" /&gt; </t>
  </si>
  <si>
    <t xml:space="preserve">      &lt;!--Common Shield (Shield) --&gt; &lt;row entity_script="" item_id="5348397f-9c7b-4638-8651-8f0764bb31af" material="weapons/shields/shield_01_bandit2" model="weapons/shields/shield_01" owner_fading_coef="0.02" price="241" visibility_coef="1" weight="10" /&gt; </t>
  </si>
  <si>
    <t xml:space="preserve">      &lt;!--Common Shield (Shield) --&gt; &lt;row entity_script="" item_id="cfa7a763-493e-41a7-98e8-7bd54bba4649" material="weapons/shields/shield_01_bandit1" model="weapons/shields/shield_01" owner_fading_coef="0.02" price="241" visibility_coef="1" weight="10" /&gt; </t>
  </si>
  <si>
    <t xml:space="preserve">      &lt;!--Cuman Metal Shield (Shield) --&gt; &lt;row entity_script="" item_id="1af2b27c-06bf-42a9-b203-8e7c83361d50" material="weapons/shield_round/shield_round_01" model="weapons/shield_round/shield_round_01" owner_fading_coef="0.02" price="241" visibility_coef="1" weight="10" /&gt; </t>
  </si>
  <si>
    <t xml:space="preserve">      &lt;!--Cuman Metal Shield (Shield) --&gt; &lt;row entity_script="" item_id="4bf59325-6ee7-4200-8b61-ed0c505674ae" material="weapons/shield_round/shield_round_03" model="weapons/shield_round/shield_round_03" owner_fading_coef="0.02" price="3325" visibility_coef="1" weight="7" /&gt; </t>
  </si>
  <si>
    <t xml:space="preserve">      &lt;!--Cuman Metal Shield (Shield) --&gt; &lt;row entity_script="" item_id="608922e3-0405-4110-a026-dcd3c69b2bf2" material="weapons/shield_round/shield_round_04" model="weapons/shield_round/shield_round_04" owner_fading_coef="0.02" price="3325" visibility_coef="1" weight="7" /&gt; </t>
  </si>
  <si>
    <t xml:space="preserve">      &lt;!--Cuman Metal Shield (Shield) --&gt; &lt;row entity_script="" item_id="b129a71e-cadb-47db-bc2c-6ce85e3b278c" material="weapons/shield_round/shield_round_02" model="weapons/shield_round/shield_round_02" owner_fading_coef="0.02" price="3325" visibility_coef="1" weight="7" /&gt; </t>
  </si>
  <si>
    <t xml:space="preserve">      &lt;!--Cuman Wooden Shield (Shield) --&gt; &lt;row entity_script="" item_id="75f6a7ef-7144-46c6-b044-b94ab4167f67" material="weapons/shield_round/shield_round_05" model="weapons/shield_round/shield_round_05" owner_fading_coef="0.02" price="1624" visibility_coef="1" weight="8" /&gt; </t>
  </si>
  <si>
    <t xml:space="preserve">      &lt;!--Cuman Wooden Shield (Shield) --&gt; &lt;row entity_script="" item_id="b173f48f-6f4f-42eb-a119-37d2402e74f0" material="weapons/shield_round/shield_round_05_2" model="weapons/shield_round/shield_round_05" owner_fading_coef="0.02" price="1624" visibility_coef="1" weight="8" /&gt; </t>
  </si>
  <si>
    <t xml:space="preserve">      &lt;!--Cuman Wooden Shield (Shield) --&gt; &lt;row entity_script="" item_id="d133cf8c-dc76-48ca-a823-cf837e7f0f99" material="weapons/shield_round/shield_round_05_1" model="weapons/shield_round/shield_round_05" owner_fading_coef="0.02" price="1624" visibility_coef="1" weight="8" /&gt; </t>
  </si>
  <si>
    <t xml:space="preserve">      &lt;!--Decorated Shield (Shield) --&gt; &lt;row entity_script="" item_id="bd0beb13-9c64-40fb-988c-ed1f0a122b14" material="weapons/shields/shield_01_1" model="weapons/shields/shield_01" owner_fading_coef="0.02" price="1624" visibility_coef="1" weight="8" /&gt; </t>
  </si>
  <si>
    <t xml:space="preserve">      &lt;!--Decorated Shield (Shield) --&gt; &lt;row entity_script="" item_id="e5dfafd0-f45b-4b79-9e5d-b95d545a85f8" material="weapons/shields/shield_01_2" model="weapons/shields/shield_01" owner_fading_coef="0.02" price="1624" visibility_coef="1" weight="8" /&gt; </t>
  </si>
  <si>
    <t xml:space="preserve">      &lt;!--Heavy Shield (Shield) --&gt; &lt;row entity_script="" item_id="0eb0ac15-f0d9-49ce-9dd8-b37381a7a508" material="weapons/shields/shield_02_5" model="weapons/shields/shield_02" owner_fading_coef="0.02" price="3325" visibility_coef="1" weight="7" /&gt; </t>
  </si>
  <si>
    <t xml:space="preserve">      &lt;!--Heavy Shield (Shield) --&gt; &lt;row entity_script="" item_id="2b652926-fb99-406f-9955-8a45dd1f1cd9" material="weapons/shields/shield_02_3" model="weapons/shields/shield_02" owner_fading_coef="0.02" price="3325" visibility_coef="1" weight="7" /&gt; </t>
  </si>
  <si>
    <t xml:space="preserve">      &lt;!--Heavy Shield (Shield) --&gt; &lt;row entity_script="" item_id="60734204-5a17-47cc-8fa2-9e8dfdf4ed62" material="weapons/shields/shield_02_2" model="weapons/shields/shield_02" owner_fading_coef="0.02" price="3325" visibility_coef="1" weight="7" /&gt; </t>
  </si>
  <si>
    <t xml:space="preserve">      &lt;!--Heavy Shield (Shield) --&gt; &lt;row entity_script="" item_id="6c67d354-a472-442b-9d43-7ba805880aa6" material="weapons/shields/shield_02_1" model="weapons/shields/shield_02" owner_fading_coef="0.02" price="3325" visibility_coef="1" weight="7" /&gt; </t>
  </si>
  <si>
    <t xml:space="preserve">      &lt;!--Heavy Shield (Shield) --&gt; &lt;row entity_script="" item_id="dcdc05d3-2ac9-40b1-b54f-d25c91966de8" material="weapons/shields/shield_02_4" model="weapons/shields/shield_02" owner_fading_coef="0.02" price="3325" visibility_coef="1" weight="7" /&gt; </t>
  </si>
  <si>
    <t xml:space="preserve">      &lt;!--Lords of Leipa Shield (Shield) --&gt; &lt;row entity_script="" item_id="b48f2290-b002-4b87-baf7-ad55a44727a1" material="weapons/shields/shield_01_rataje1" model="weapons/shields/shield_01" owner_fading_coef="0.02" price="684" visibility_coef="1" weight="9" /&gt; </t>
  </si>
  <si>
    <t xml:space="preserve">      &lt;!--Lords of Leipa Shield (Shield) --&gt; &lt;row entity_script="" item_id="cf84a3f5-781a-4f1d-94b7-db8745a9682e" material="weapons/shields/shield_01_rataje4" model="weapons/shields/shield_01" owner_fading_coef="0.02" price="684" visibility_coef="1" weight="9" /&gt; </t>
  </si>
  <si>
    <t xml:space="preserve">      &lt;!--Lords of Leipa Shield (Shield) --&gt; &lt;row entity_script="" item_id="eef9a291-fa86-454b-9a01-22d92647f5f1" material="weapons/shields/shield_01_rataje3" model="weapons/shields/shield_01" owner_fading_coef="0.02" price="684" visibility_coef="1" weight="9" /&gt; </t>
  </si>
  <si>
    <t xml:space="preserve">      &lt;!--Radzig's Garrison Shield / Skalitz Shield (Shield) --&gt; &lt;row entity_script="" item_id="04c2c966-f55b-4afe-b0c2-bfdf4ba0deeb" material="weapons/shields/shield_01_skalice1" model="weapons/shields/shield_01" owner_fading_coef="0.02" price="684" visibility_coef="1" weight="9" /&gt; </t>
  </si>
  <si>
    <t xml:space="preserve">      &lt;!--Radzig's Garrison Shield / Skalitz Shield (Shield) --&gt; &lt;row entity_script="" item_id="30a02ab0-eb1d-4bf7-a53f-eb1004b2cbd8" material="weapons/shields/shield_01_skalice6" model="weapons/shields/shield_01" owner_fading_coef="0.02" price="684" visibility_coef="1" weight="9" /&gt; </t>
  </si>
  <si>
    <t xml:space="preserve">      &lt;!--Radzig's Garrison Shield / Skalitz Shield (Shield) --&gt; &lt;row entity_script="" item_id="6de91117-0ce4-4a84-a903-3f0dcc1517a0" material="weapons/shields/shield_01_skalice2" model="weapons/shields/shield_01" owner_fading_coef="0.02" price="684" visibility_coef="1" weight="9" /&gt; </t>
  </si>
  <si>
    <t xml:space="preserve">      &lt;!--Shield with Crest (Shield) --&gt; &lt;row entity_script="" item_id="10f00d6e-66ce-4dbe-a4e0-71db8a1ba511" material="" model="weapons/shield_gothic_long/shield_gothic_long_2" owner_fading_coef="0.02" price="666" visibility_coef="1" weight="5" /&gt; </t>
  </si>
  <si>
    <t xml:space="preserve">      &lt;!--Shield with Crest (Shield) --&gt; &lt;row entity_script="" item_id="3e1e9a1d-37b5-4564-be23-af1017296d6c" material="" model="weapons/shield_gothic_long/shield_gothic_long_2" owner_fading_coef="0.02" price="666" visibility_coef="1" weight="5" /&gt; </t>
  </si>
  <si>
    <t xml:space="preserve">      &lt;!--Shield with Crest (Shield) --&gt; &lt;row entity_script="" item_id="726322dd-f2e6-4cf2-922f-0ff715e20633" material="" model="weapons/shield_gothic_long/shield_gothic_long_1" owner_fading_coef="0.02" price="666" visibility_coef="1" weight="5" /&gt; </t>
  </si>
  <si>
    <t xml:space="preserve">      &lt;!--Shield with Crest (Shield) --&gt; &lt;row entity_script="" item_id="929e08b0-9cda-4eb6-a7c4-28e8bd4dd32d" material="" model="weapons/shield_gothic_long/shield_gothic_long_3" owner_fading_coef="0.02" price="666" visibility_coef="1" weight="5" /&gt; </t>
  </si>
  <si>
    <t xml:space="preserve">      &lt;!--Shield with Crest (Shield) --&gt; &lt;row entity_script="" item_id="c76986a8-7b55-4bd3-bb20-cdbb0eea8727" material="" model="weapons/shield_gothic_long/shield_gothic_long_4" owner_fading_coef="0.02" price="666" visibility_coef="1" weight="5" /&gt; </t>
  </si>
  <si>
    <t xml:space="preserve">      &lt;!--Shield with Crest (Shield) --&gt; &lt;row entity_script="" item_id="c8c010e2-4ae9-42b3-8b02-df7d797237f9" material="" model="weapons/shield_gothic_long/shield_gothic_long_4" owner_fading_coef="0.02" price="666" visibility_coef="1" weight="5" /&gt; </t>
  </si>
  <si>
    <t xml:space="preserve">      &lt;!--Shield with Crest (Shield) --&gt; &lt;row entity_script="" item_id="d2fdde4f-0d45-46d0-949b-b061b6619af6" material="" model="weapons/shield_gothic_long/shield_gothic_long_1" owner_fading_coef="0.02" price="666" visibility_coef="1" weight="5" /&gt; </t>
  </si>
  <si>
    <t xml:space="preserve">      &lt;!--Shield with Crest (Shield) --&gt; &lt;row entity_script="" item_id="de21749a-627d-406c-9dc6-e3e08d65d8d9" material="" model="weapons/shield_gothic_long/shield_gothic_long_3" owner_fading_coef="0.02" price="666" visibility_coef="1" weight="5" /&gt; </t>
  </si>
  <si>
    <t xml:space="preserve">      &lt;!--Shield of Sasau Garrison (Shield) --&gt; &lt;row entity_script="" item_id="17b7104f-d747-41ed-b701-d964584a0b37" material="weapons/shields/shield_01_sazava4" model="weapons/shields/shield_01" owner_fading_coef="0.02" price="684" visibility_coef="1" weight="9" /&gt; </t>
  </si>
  <si>
    <t xml:space="preserve">      &lt;!--Shield of Sasau Garrison (Shield) --&gt; &lt;row entity_script="" item_id="3e7657f2-d653-4e57-ae77-6f2225ac642b" material="weapons/shields/shield_01_sazava1" model="weapons/shields/shield_01" owner_fading_coef="0.02" price="684" visibility_coef="1" weight="9" /&gt; </t>
  </si>
  <si>
    <t xml:space="preserve">      &lt;!--Shield of Sasau Garrison (Shield) --&gt; &lt;row entity_script="" item_id="ef79c956-744e-4731-a385-ecf9c57b3adc" material="weapons/shields/shield_01_sazava6" model="weapons/shields/shield_01" owner_fading_coef="0.02" price="684" visibility_coef="1" weight="9" /&gt; </t>
  </si>
  <si>
    <t xml:space="preserve">      &lt;!--Shield with Talmberg Crest (Shield) --&gt; &lt;row entity_script="" item_id="2e32ab30-aa7e-4628-8482-a229a68dfa72" material="weapons/shields/shield_01_talmberk5" model="weapons/shields/shield_01" owner_fading_coef="0.02" price="684" visibility_coef="1" weight="9" /&gt; </t>
  </si>
  <si>
    <t xml:space="preserve">      &lt;!--Shield with Talmberg Crest (Shield) --&gt; &lt;row entity_script="" item_id="539f94d5-d9b4-4e0b-a0b1-8403d27d96ff" material="weapons/shields/shield_01_talmberk3" model="weapons/shields/shield_01" owner_fading_coef="0.02" price="684" visibility_coef="1" weight="9" /&gt; </t>
  </si>
  <si>
    <t xml:space="preserve">      &lt;!--Shield with Talmberg Crest (Shield) --&gt; &lt;row entity_script="" item_id="5b7ed53e-3554-47c7-817b-b971a2d99713" material="weapons/shields/shield_01_talmberk2" model="weapons/shields/shield_01" owner_fading_coef="0.02" price="684" visibility_coef="1" weight="9" /&gt; </t>
  </si>
  <si>
    <t xml:space="preserve">      &lt;!--Shield with Talmberg Crest (Shield) --&gt; &lt;row entity_script="" item_id="772c5d38-66b3-43f7-9757-5f10439aee97" material="weapons/shields/shield_01_talmberk1" model="weapons/shields/shield_01" owner_fading_coef="0.02" price="684" visibility_coef="1" weight="9" /&gt; </t>
  </si>
  <si>
    <t xml:space="preserve">      &lt;!--Shield with Talmberg Crest (Shield) --&gt; &lt;row entity_script="" item_id="823df2a1-bd59-4820-ab53-35e23c46149c" material="weapons/shields/shield_01_talmberk4" model="weapons/shields/shield_01" owner_fading_coef="0.02" price="684" visibility_coef="1" weight="9" /&gt; </t>
  </si>
  <si>
    <t xml:space="preserve">      &lt;!--Test Shield (Shield) --&gt; &lt;row entity_script="" item_id="3846de6d-530b-4fcb-9d45-aac007498f04" material="weapons/shields/shield_01_skalice6" model="weapons/shields/shield_01" owner_fading_coef="0.02" price="1624" visibility_coef="1" weight="8" /&gt; </t>
  </si>
  <si>
    <t xml:space="preserve">      &lt;!--Torch (Torch) --&gt; &lt;row entity_script="Torch" item_id="4cea28a0-0814-405a-bf24-4fd711f7eb63" material="" model="props/misc/torches/torch01_short_player" owner_fading_coef="0.02" price="20" visibility_coef="1" weight="2" /&gt; </t>
  </si>
  <si>
    <t>&lt;!-- MISSILE WEAPONS --&gt;</t>
  </si>
  <si>
    <t>&lt;!-- BOW --&gt;</t>
  </si>
  <si>
    <t xml:space="preserve">      &lt;!-- Ash Hunting Bow (Bow) --&gt; &lt;row entity_script="" item_id="7fc2317f-6237-4423-82d2-8c809f651e85" material="" model="weapons/bow/bow_03.cdf" owner_fading_coef="0.02" price="2377" visibility_coef="1" weight="3" /&gt; </t>
  </si>
  <si>
    <t xml:space="preserve">      &lt;!-- Ash Longbow (Bow) --&gt; &lt;row entity_script="" item_id="c6909d59-330f-4fd6-8dad-36b4bd73613a" material="" model="weapons/bow/bow_05_a.cdf" owner_fading_coef="0.02" price="4972" visibility_coef="1" weight="3" /&gt; </t>
  </si>
  <si>
    <t xml:space="preserve">      &lt;!-- Capon's Hunting Bow (Bow) --&gt; &lt;row entity_script="" item_id="f2c83abc-2252-49f6-bbb7-dc8bc02979b2" material="" model="weapons/bow/bow_05_b.cdf" owner_fading_coef="0.02" price="3273" visibility_coef="1" weight="3" /&gt; </t>
  </si>
  <si>
    <t xml:space="preserve">      &lt;!-- Cuman Bow (Bow) --&gt; &lt;row entity_script="" item_id="3bafe608-b757-491d-a51c-3a48b758a6b8" material="" model="weapons/bow/cuman_bow_01.cdf" owner_fading_coef="0.02" price="2419" visibility_coef="1" weight="3" /&gt; </t>
  </si>
  <si>
    <t xml:space="preserve">      &lt;!-- Cuman Bow (Bow) --&gt; &lt;row entity_script="" item_id="47267303-7658-40a7-b39c-57aa8093c176" material="" model="weapons/bow/cuman_bow_02.cdf" owner_fading_coef="0.02" price="4001" visibility_coef="1" weight="3" /&gt; </t>
  </si>
  <si>
    <t xml:space="preserve">      &lt;!-- Cuman Bow (Bow) --&gt; &lt;row entity_script="" item_id="58649b63-8239-4ef5-a834-5530d145fe95" material="" model="weapons/bow/cuman_bow_01_b.cdf" owner_fading_coef="0.02" price="3614" visibility_coef="1" weight="3" /&gt; </t>
  </si>
  <si>
    <t xml:space="preserve">      &lt;!-- Cuman Bow (Bow) --&gt; &lt;row entity_script="" item_id="7c1ee5f9-e089-4ee5-9f65-524976e86e7d" material="" model="weapons/bow/cuman_bow_01_a.cdf" owner_fading_coef="0.02" price="2935" visibility_coef="1" weight="3" /&gt; </t>
  </si>
  <si>
    <t xml:space="preserve">      &lt;!-- EXAMPLE Bow (Bow) --&gt; &lt;row entity_script="" item_id="6e06e314-5cc0-41eb-a7b6-69896b121413" material="" model="weapons/bow/bow_01.cdf" owner_fading_coef="0.02" price="0" visibility_coef="1" weight="3" /&gt; </t>
  </si>
  <si>
    <t xml:space="preserve">      &lt;!-- Elm Longbow (Bow) --&gt; &lt;row entity_script="" item_id="0d03afe4-9785-44d2-88d2-2c870de8dbfa" material="" model="weapons/bow/bow_05.cdf" owner_fading_coef="0.02" price="4504" visibility_coef="1" weight="3" /&gt; </t>
  </si>
  <si>
    <t xml:space="preserve">      &lt;!-- Hazel Hunting Bow (Bow) --&gt; &lt;row entity_script="" item_id="e38a3c49-811b-4ff2-80d6-fc4d49d89ba5" material="" model="weapons/bow/bow_03_b.cdf" owner_fading_coef="0.02" price="3078" visibility_coef="1" weight="3" /&gt; </t>
  </si>
  <si>
    <t xml:space="preserve">      &lt;!-- Hunting Dogwood Bow (Bow) --&gt; &lt;row entity_script="" item_id="cea13fef-025c-47bb-b148-9783b9951acc" material="" model="weapons/bow/bow_03_a.cdf" owner_fading_coef="0.02" price="2689" visibility_coef="1" weight="3" /&gt; </t>
  </si>
  <si>
    <t xml:space="preserve">      &lt;!-- Testing/Trial Bow (Bow) --&gt; &lt;row entity_script="" item_id="03589a69-d3f4-403a-a389-ca021e7c8f40" material="" model="weapons/bow/bow_01.cdf" owner_fading_coef="0.02" price="0" visibility_coef="1" weight="3" /&gt; </t>
  </si>
  <si>
    <t xml:space="preserve">      &lt;!-- Very Light Bow (Bow) --&gt; &lt;row entity_script="" item_id="65eb17e8-29e4-435f-98b1-74f577fe764c" material="" model="weapons/bow/bow_01.cdf" owner_fading_coef="0.02" price="0" visibility_coef="1" weight="3" /&gt; </t>
  </si>
  <si>
    <t xml:space="preserve">      &lt;!-- Villager's Ash Bow (Bow) --&gt; &lt;row entity_script="" item_id="b3fea5de-4ef1-4bcd-9836-7b3c7765ffbb" material="" model="weapons/bow/bow_02.cdf" owner_fading_coef="0.02" price="703" visibility_coef="1" weight="3" /&gt; </t>
  </si>
  <si>
    <t xml:space="preserve">      &lt;!-- Villager's Bow (Bow) --&gt; &lt;row entity_script="" item_id="deb5276d-4926-4545-bdda-f457cac8bc01" material="" model="weapons/bow/bow_02.cdf" owner_fading_coef="0.02" price="703" visibility_coef="1" weight="3" /&gt;  </t>
  </si>
  <si>
    <t xml:space="preserve">      &lt;!-- Villager's Dogwood Bow (Bow) --&gt; &lt;row entity_script="" item_id="6096a15f-3d8a-496d-a24c-4776c10189d7" material="" model="weapons/bow/bow_02_a.cdf" owner_fading_coef="0.02" price="838" visibility_coef="1" weight="3" /&gt; </t>
  </si>
  <si>
    <t xml:space="preserve">      &lt;!-- Villager's Elm Bow (Bow) --&gt; &lt;row entity_script="" item_id="01b86c1e-1614-4310-8bed-10b7682e5815" material="" model="weapons/bow/bow_04.cdf" owner_fading_coef="0.02" price="1333" visibility_coef="1" weight="3" /&gt; </t>
  </si>
  <si>
    <t xml:space="preserve">      &lt;!-- Villager's Hazel Bow (Bow) --&gt; &lt;row entity_script="" item_id="b063cb37-8f17-49b9-88f8-04111fc81838" material="" model="weapons/bow/bow_02_b.cdf" owner_fading_coef="0.02" price="1026" visibility_coef="1" weight="3" /&gt; </t>
  </si>
  <si>
    <t xml:space="preserve">      &lt;!-- Villager's Yew Bow (Bow) --&gt; &lt;row entity_script="" item_id="481e7576-a6ee-4732-ba2f-98b88b430c41" material="" model="weapons/bow/bow_04_a.cdf" owner_fading_coef="0.02" price="1593" visibility_coef="1" weight="3" /&gt; </t>
  </si>
  <si>
    <t xml:space="preserve">      &lt;!-- Yew Hunting Bow (Bow) --&gt; &lt;row entity_script="" item_id="53dffc64-bf9c-4a28-af02-a2ec9705d4a7" material="" model="weapons/bow/bow_03_c.cdf" owner_fading_coef="0.02" price="3745" visibility_coef="1" weight="3" /&gt; </t>
  </si>
  <si>
    <t xml:space="preserve">      &lt;!-- Yew Longbow (Bow) --&gt; &lt;row entity_script="" item_id="57ace80d-3683-486a-93b1-1bbe4c21e598" material="" model="weapons/bow/bow_05_b.cdf" owner_fading_coef="0.02" price="5534" visibility_coef="1" weight="3" /&gt; </t>
  </si>
  <si>
    <t>&lt;!-- AMMO --&gt;</t>
  </si>
  <si>
    <t>&lt;!-- ARROW --&gt;</t>
  </si>
  <si>
    <t xml:space="preserve">      &lt;!-- Better Hunting Arrow (Arrow) --&gt; &lt;row entity_script="" item_id="710e3706-8974-404b-b23a-6f51670ef1ed" material="" model="weapons/arrow/arrow_beige" owner_fading_coef="0.02" price="20" visibility_coef="1" weight="0.1" /&gt; </t>
  </si>
  <si>
    <t xml:space="preserve">      &lt;!-- Better Long-Distance Arrow (Arrow) --&gt; &lt;row entity_script="" item_id="c70cbea8-64fc-4309-b559-6b1ed76ea9d4" material="" model="weapons/arrow/arrow_gray" owner_fading_coef="0.02" price="0" visibility_coef="1" weight="0.1" /&gt; </t>
  </si>
  <si>
    <t xml:space="preserve">      &lt;!-- Better Long-Distance Arrow (Arrow) --&gt; &lt;row entity_script="" item_id="d5e6764d-18ba-44cb-8dd0-6640a17785a8" material="" model="weapons/arrow/arrow_gray" owner_fading_coef="0.02" price="80" visibility_coef="1" weight="0.1" /&gt; </t>
  </si>
  <si>
    <t xml:space="preserve">      &lt;!-- Better Piercing Arrow (Arrow) --&gt; &lt;row entity_script="" item_id="a5b31bbc-1e11-4831-835b-c06d5b13a7da" material="" model="weapons/arrow/arrow_cheap_02" owner_fading_coef="0.02" price="70" visibility_coef="1" weight="0.1" /&gt; </t>
  </si>
  <si>
    <t xml:space="preserve">      &lt;!-- Better Wounding Arrow (Arrow) --&gt; &lt;row entity_script="" item_id="13ba7468-11a2-483d-8cb9-25ce36a2d228" material="" model="weapons/arrow/arrow_expensive_02" owner_fading_coef="0.02" price="60" visibility_coef="1" weight="0.1" /&gt; </t>
  </si>
  <si>
    <t xml:space="preserve">      &lt;!-- Hunting Arrow (Arrow) --&gt; &lt;row entity_script="" item_id="802507e9-d620-47b5-ae66-08fcc314e26a" material="" model="weapons/arrow/arrow_brown" owner_fading_coef="0.02" price="10" visibility_coef="1" weight="0.1" /&gt; </t>
  </si>
  <si>
    <t xml:space="preserve">      &lt;!-- Long-Distance Arrow (Arrow) --&gt; &lt;row entity_script="" item_id="ad6f0f01-aec4-44d1-982c-1210eb01b74a" material="" model="weapons/arrow/arrow_01" owner_fading_coef="0.02" price="50" visibility_coef="1" weight="0.1" /&gt; </t>
  </si>
  <si>
    <t xml:space="preserve">      &lt;!-- New Testing Arrow (Arrow) --&gt; &lt;row entity_script="" item_id="278d26d1-e9a7-4354-84f9-37d20cb72b45" material="" model="weapons/arrow/arrow_01" owner_fading_coef="0.02" price="50" visibility_coef="1" weight="0.1" /&gt; </t>
  </si>
  <si>
    <t xml:space="preserve">      &lt;!-- Ordinary Arrow (Arrow) --&gt; &lt;row entity_script="" item_id="4fd563e5-a44a-4a6e-958d-95bcb196814a" material="" model="weapons/arrow/arrow_expensive_01" owner_fading_coef="0.02" price="30" visibility_coef="1" weight="0.1" /&gt; </t>
  </si>
  <si>
    <t xml:space="preserve">      &lt;!-- Piercing Arrow (Arrow) --&gt; &lt;row entity_script="" item_id="dfea5d01-b25c-414a-9ab4-6911a5f82118" material="" model="weapons/arrow/arrow_cheap_01" owner_fading_coef="0.02" price="50" visibility_coef="1" weight="0.1" /&gt; </t>
  </si>
  <si>
    <t xml:space="preserve">      &lt;!-- Poor Quality Arrow (Arrow) --&gt; &lt;row entity_script="" item_id="19df1c5c-3dbf-45c0-ac01-336facf5f741" material="" model="weapons/arrow/arrow_gray" owner_fading_coef="0.02" price="60" visibility_coef="1" weight="0.1" /&gt; </t>
  </si>
  <si>
    <t xml:space="preserve">      &lt;!-- Quality Arrow (Arrow) --&gt; &lt;row entity_script="" item_id="e5b3f681-3714-4623-97be-4015fa454797" material="" model="weapons/arrow/arrow_medium_01" owner_fading_coef="0.02" price="60" visibility_coef="1" weight="0.1" /&gt; </t>
  </si>
  <si>
    <t xml:space="preserve">      &lt;!-- Tournament Arrow (Arrow) --&gt; &lt;row entity_script="" item_id="7db6b854-e307-4a47-ba39-943190b2469e" material="" model="weapons/arrow/arrow_beige" owner_fading_coef="0.02" price="1" visibility_coef="1" weight="0.1" /&gt; </t>
  </si>
  <si>
    <t xml:space="preserve">      &lt;!-- Wounding Arrow (Arrow) --&gt; &lt;row entity_script="" item_id="c49aa63a-07a6-4417-9f9b-97f2712a4cd0" material="" model="weapons/arrow/arrow_medium_02" owner_fading_coef="0.02" price="40" visibility_coef="1" weight="0.1" /&gt; </t>
  </si>
  <si>
    <t>&lt;!-- ARMOURS --&gt;</t>
  </si>
  <si>
    <t xml:space="preserve">      &lt;!-- Apron  (Default Cloth) --&gt; &lt;row entity_script="" item_id="42936ec8-4b9e-13d9-624f-6762c2f383b6" material="" model="characters/humans/cloth/cloth_folded" owner_fading_coef="0.02" price="689" visibility_coef="1" weight="2" /&gt; </t>
  </si>
  <si>
    <t xml:space="preserve">      &lt;!-- Black Combat Jacket (Default Cloth) --&gt; &lt;row entity_script="" item_id="4d838e31-5767-b65f-eb5d-22bd4ac7eaad" material="characters/humans/cloth/s1_p2_l1_v0_tx007_normal" model="characters/humans/cloth/gambeson001" owner_fading_coef="0.02" price="3072" visibility_coef="1" weight="8" /&gt; </t>
  </si>
  <si>
    <t xml:space="preserve">      &lt;!-- Blacksmith's Apron (Default Cloth) --&gt; &lt;row entity_script="" item_id="44041a83-3119-dfe4-e12f-5098935f409c" material="" model="characters/humans/cloth/cloth_folded" owner_fading_coef="0.02" price="761" visibility_coef="1" weight="5" /&gt; </t>
  </si>
  <si>
    <t xml:space="preserve">      &lt;!-- Blue Combat Jupon (Default Cloth) --&gt; &lt;row entity_script="" item_id="4373f01b-b49e-5a74-31f1-6302dcda5d8f" material="characters/humans/cloth/s1_p2_l1_v0_tx007_normal" model="characters/humans/cloth/gambeson001" owner_fading_coef="0.02" price="5218" visibility_coef="1" weight="8" /&gt; </t>
  </si>
  <si>
    <t xml:space="preserve">      &lt;!-- Blue Combat Jupon (Default Cloth) --&gt; &lt;row entity_script="" item_id="4facd4ae-32a6-2a57-6ec2-cad139af6e82" material="characters/humans/cloth/s1_p2_l1_v0_tx007_normal" model="characters/humans/cloth/gambeson001" owner_fading_coef="0.02" price="3092" visibility_coef="1" weight="8" /&gt; </t>
  </si>
  <si>
    <t xml:space="preserve">      &lt;!-- Brocade Combat Jupon (Default Cloth) --&gt; &lt;row entity_script="" item_id="45e28f40-6882-6a01-e281-25733f761f9f" material="characters/humans/cloth/s1_p2_l1_v0_tx007_normal" model="characters/humans/cloth/gambeson001" owner_fading_coef="0.02" price="6000" visibility_coef="1" weight="7" /&gt; </t>
  </si>
  <si>
    <t xml:space="preserve">      &lt;!-- Brocade Outer Jacket (Default Cloth) --&gt; &lt;row entity_script="" item_id="4f4e5326-5e10-5a3e-bf80-e38e381c19a2" material="characters/humans/cloth/s1_p2_l1_v0_tx007_normal" model="characters/humans/cloth/gambeson001" owner_fading_coef="0.02" price="12096" visibility_coef="1" weight="7" /&gt; </t>
  </si>
  <si>
    <t xml:space="preserve">      &lt;!-- Brocade Pourpoint (Default Cloth) --&gt; &lt;row entity_script="" item_id="4c98b6b4-9645-27f9-8b50-4bd4b63a09b4" material="characters/humans/cloth/s1_p2_l2_v0_tx014" model="characters/humans/cloth/gambeson001" owner_fading_coef="0.02" price="3424" visibility_coef="1" weight="4" /&gt; </t>
  </si>
  <si>
    <t xml:space="preserve">      &lt;!-- Brown Cotehardie (Default Cloth) --&gt; &lt;row entity_script="" item_id="41537adc-9759-2dd8-377d-5260815b3eb7" material="characters/humans/cloth/s1_p2_l2_v0_tx008" model="characters/humans/cloth/gambeson001" owner_fading_coef="0.02" price="407" visibility_coef="1" weight="2" /&gt; </t>
  </si>
  <si>
    <t xml:space="preserve">      &lt;!-- Brown Felt Hat (Default Cloth) --&gt; &lt;row entity_script="" item_id="4527de55-2a1f-6089-a182-2aa2e031fe99" material="" model="characters/humans/cloth/hat_006" owner_fading_coef="0.02" price="404" visibility_coef="1" weight="1" /&gt; </t>
  </si>
  <si>
    <t xml:space="preserve">      &lt;!-- Brown Felt Hat (Default Cloth) --&gt; &lt;row entity_script="" item_id="4c812542-2acf-0481-ec8a-adb77c057495" material="" model="characters/humans/cloth/hat_006" owner_fading_coef="0.02" price="382" visibility_coef="1" weight="1" /&gt; </t>
  </si>
  <si>
    <t xml:space="preserve">      &lt;!-- Brown Noble Cotehardie (Default Cloth) --&gt; &lt;row entity_script="" item_id="475aeca0-ddcb-ca9e-069d-e33b01b6edb8" material="characters/humans/cloth/s1_p2_l1_v0_tx016" model="characters/humans/cloth/gambeson001" owner_fading_coef="0.02" price="822" visibility_coef="1" weight="3" /&gt; </t>
  </si>
  <si>
    <t xml:space="preserve">      &lt;!-- Brown Shirt (Default Cloth) --&gt; &lt;row entity_script="" item_id="44dd60cb-a67f-395f-a6a2-25feeceadd99" material="props/tailor/shirt_pants_brown" model="props/tailor/shirt_folded01" owner_fading_coef="0.02" price="469" visibility_coef="1" weight="1" /&gt; </t>
  </si>
  <si>
    <t xml:space="preserve">      &lt;!-- Burgher's/Townswoman's Dress (Default Cloth) --&gt; &lt;row entity_script="" item_id="4dce971f-2d9d-ec8f-4f3e-568411de918e" material="props/tailor/shirt_pants_brown" model="props/tailor/shirt_folded02" owner_fading_coef="0.02" price="405" visibility_coef="1" weight="2" /&gt; </t>
  </si>
  <si>
    <t xml:space="preserve">      &lt;!-- Burgher's/Townswoman's Dress (Default Cloth) --&gt; &lt;row entity_script="" item_id="408660f0-4742-ef99-b434-7f52cfdc2b9c" material="props/tailor/shirt_pants_green" model="props/tailor/shirt_folded02" owner_fading_coef="0.02" price="2002" visibility_coef="1" weight="2" /&gt; </t>
  </si>
  <si>
    <t xml:space="preserve">      &lt;!-- Burgher's/Townswoman's Dress (Default Cloth) --&gt; &lt;row entity_script="" item_id="41d7815b-1696-571f-d688-d713b39472ba" material="props/tailor/cloth_folded_02_wool01" model="props/tailor/shirt_folded02" owner_fading_coef="0.02" price="316" visibility_coef="1" weight="2" /&gt; </t>
  </si>
  <si>
    <t xml:space="preserve">      &lt;!-- Burgher's/Townswoman's Dress (Default Cloth) --&gt; &lt;row entity_script="" item_id="42ab514e-a69d-e4b9-606d-3f46e0e6d0ad" material="props/tailor/cloth_folded_02_satin01" model="props/tailor/shirt_folded02" owner_fading_coef="0.02" price="1077" visibility_coef="1" weight="2" /&gt; </t>
  </si>
  <si>
    <t xml:space="preserve">      &lt;!-- Burgher's/Townswoman's Dress (Default Cloth) --&gt; &lt;row entity_script="" item_id="4706bb3a-d722-2c20-a6e1-b4d4b6bbc18c" material="props/tailor/shirt_pants_brown" model="props/tailor/shirt_folded02" owner_fading_coef="0.02" price="2002" visibility_coef="1" weight="2" /&gt; </t>
  </si>
  <si>
    <t xml:space="preserve">      &lt;!-- Burgher's/Townswoman's Dress (Default Cloth) --&gt; &lt;row entity_script="" item_id="4bedf5a4-f1c6-cf51-f99f-7fbbe1e89792" material="props/tailor/shirt_pants_brown" model="props/tailor/shirt_folded02" owner_fading_coef="0.02" price="405" visibility_coef="1" weight="2" /&gt; </t>
  </si>
  <si>
    <t xml:space="preserve">      &lt;!-- Burgher's/Townswoman's Dress (Default Cloth) --&gt; &lt;row entity_script="" item_id="4da95ac5-3f08-e1a5-874f-c2f3885759b2" material="props/tailor/shirt_pants_green" model="props/tailor/shirt_folded02" owner_fading_coef="0.02" price="405" visibility_coef="1" weight="2" /&gt; </t>
  </si>
  <si>
    <t xml:space="preserve">      &lt;!-- Buttoned Green Cotehardie (Default Cloth) --&gt; &lt;row entity_script="" item_id="4af7b975-1042-f94c-9eb8-4a6adc4e19a4" material="characters/humans/cloth/s1_p2_l2_v0_tx013" model="characters/humans/cloth/gambeson001" owner_fading_coef="0.02" price="872" visibility_coef="1" weight="3" /&gt; </t>
  </si>
  <si>
    <t xml:space="preserve">      &lt;!-- Buttoned Grey Cotehardie (Default Cloth) --&gt; &lt;row entity_script="" item_id="4327d9fc-2c1b-2d1b-e60d-63a202c133b9" material="characters/humans/cloth/s1_p2_l2_v0_tx013" model="characters/humans/cloth/gambeson001" owner_fading_coef="0.02" price="644" visibility_coef="1" weight="3" /&gt; </t>
  </si>
  <si>
    <t xml:space="preserve">      &lt;!-- Buttoned Red Cotehardie (Default Cloth) --&gt; &lt;row entity_script="" item_id="412e44fb-0e4c-0e80-b763-0b6493b13fa0" material="characters/humans/cloth/s1_p2_l2_v0_tx013" model="characters/humans/cloth/gambeson001" owner_fading_coef="0.02" price="867" visibility_coef="1" weight="3" /&gt; </t>
  </si>
  <si>
    <t xml:space="preserve">      &lt;!-- Caparison (Default Cloth) --&gt; &lt;row entity_script="" item_id="40024d27-b1c4-6ef7-3ca0-98025de43f9e" material="" model="characters/humans/cloth/cloth_folded" owner_fading_coef="0.02" price="700" visibility_coef="1" weight="8" /&gt; </t>
  </si>
  <si>
    <t xml:space="preserve">      &lt;!-- Caparison (Default Cloth) --&gt; &lt;row entity_script="" item_id="402c55d2-ae62-bf47-823f-8a5760eab7bd" material="" model="characters/humans/cloth/cloth_folded" owner_fading_coef="0.02" price="322" visibility_coef="1" weight="8" /&gt; </t>
  </si>
  <si>
    <t xml:space="preserve">      &lt;!-- Caparison (Default Cloth) --&gt; &lt;row entity_script="" item_id="407c5a00-2e73-f2dc-6a0b-8244c78e5da7" material="" model="characters/humans/cloth/cloth_folded" owner_fading_coef="0.02" price="353" visibility_coef="1" weight="8" /&gt; </t>
  </si>
  <si>
    <t xml:space="preserve">      &lt;!-- Caparison (Default Cloth) --&gt; &lt;row entity_script="" item_id="40a5de5a-d3a5-c4c3-f5f1-71ab661d55b4" material="" model="characters/humans/cloth/cloth_folded" owner_fading_coef="0.02" price="381" visibility_coef="1" weight="8" /&gt; </t>
  </si>
  <si>
    <t xml:space="preserve">      &lt;!-- Caparison (Default Cloth) --&gt; &lt;row entity_script="" item_id="40e576c7-74e8-216e-a4f0-a3aa6bd35387" material="" model="characters/humans/cloth/cloth_folded" owner_fading_coef="0.02" price="417" visibility_coef="1" weight="8" /&gt; </t>
  </si>
  <si>
    <t xml:space="preserve">      &lt;!-- Caparison (Default Cloth) --&gt; &lt;row entity_script="" item_id="411f568d-9e62-417c-38a1-ae108bb233ba" material="" model="characters/humans/cloth/cloth_folded" owner_fading_coef="0.02" price="417" visibility_coef="1" weight="8" /&gt; </t>
  </si>
  <si>
    <t xml:space="preserve">      &lt;!-- Caparison (Default Cloth) --&gt; &lt;row entity_script="" item_id="41c05047-74e5-f23d-1fe8-b0a8db360087" material="" model="characters/humans/cloth/cloth_folded" owner_fading_coef="0.02" price="642" visibility_coef="1" weight="8" /&gt; </t>
  </si>
  <si>
    <t xml:space="preserve">      &lt;!-- Caparison (Default Cloth) --&gt; &lt;row entity_script="" item_id="421ff758-4be3-cc11-1946-39ceb56aecb1" material="" model="characters/humans/cloth/cloth_folded" owner_fading_coef="0.02" price="700" visibility_coef="1" weight="8" /&gt; </t>
  </si>
  <si>
    <t xml:space="preserve">      &lt;!-- Caparison (Default Cloth) --&gt; &lt;row entity_script="" item_id="42e8c6bf-a457-4ad9-48c8-445fea1507ae" material="" model="characters/humans/cloth/cloth_folded" owner_fading_coef="0.02" price="597" visibility_coef="1" weight="8" /&gt; </t>
  </si>
  <si>
    <t xml:space="preserve">      &lt;!-- Caparison (Default Cloth) --&gt; &lt;row entity_script="" item_id="466c49e3-6cbc-e962-2571-c44183da449d" material="" model="characters/humans/cloth/cloth_folded" owner_fading_coef="0.02" price="500" visibility_coef="1" weight="8" /&gt; </t>
  </si>
  <si>
    <t xml:space="preserve">      &lt;!-- Caparison (Default Cloth) --&gt; &lt;row entity_script="" item_id="468a36a5-1aa9-e1c8-1d01-2c778ef84ea9" material="" model="characters/humans/cloth/cloth_folded" owner_fading_coef="0.02" price="457" visibility_coef="1" weight="8" /&gt; </t>
  </si>
  <si>
    <t xml:space="preserve">      &lt;!-- Caparison (Default Cloth) --&gt; &lt;row entity_script="" item_id="46ee8c8f-2c9a-3002-a31e-8623e2da529d" material="" model="characters/humans/cloth/cloth_folded" owner_fading_coef="0.02" price="293" visibility_coef="1" weight="8" /&gt; </t>
  </si>
  <si>
    <t xml:space="preserve">      &lt;!-- Caparison (Default Cloth) --&gt; &lt;row entity_script="" item_id="470d9803-e4cb-c9ae-da72-3466cf117cbb" material="" model="characters/humans/cloth/cloth_folded" owner_fading_coef="0.02" price="457" visibility_coef="1" weight="8" /&gt; </t>
  </si>
  <si>
    <t xml:space="preserve">      &lt;!-- Caparison (Default Cloth) --&gt; &lt;row entity_script="" item_id="473709c6-2b26-5d05-57cf-50e4d6fceaa7" material="" model="characters/humans/cloth/cloth_folded" owner_fading_coef="0.02" price="381" visibility_coef="1" weight="8" /&gt; </t>
  </si>
  <si>
    <t xml:space="preserve">      &lt;!-- Caparison (Default Cloth) --&gt; &lt;row entity_script="" item_id="47c3342a-3be4-8fe6-696e-436555714b8f" material="" model="characters/humans/cloth/cloth_folded" owner_fading_coef="0.02" price="597" visibility_coef="1" weight="8" /&gt; </t>
  </si>
  <si>
    <t xml:space="preserve">      &lt;!-- Caparison (Default Cloth) --&gt; &lt;row entity_script="" item_id="4849903a-5dd2-e0b8-bfd0-2e599509c68e" material="" model="characters/humans/cloth/cloth_folded" owner_fading_coef="0.02" price="762" visibility_coef="1" weight="8" /&gt; </t>
  </si>
  <si>
    <t xml:space="preserve">      &lt;!-- Caparison (Default Cloth) --&gt; &lt;row entity_script="" item_id="48a1ea8c-c52a-9b35-fda6-8df247fc18a2" material="" model="characters/humans/cloth/cloth_folded" owner_fading_coef="0.02" price="642" visibility_coef="1" weight="8" /&gt; </t>
  </si>
  <si>
    <t xml:space="preserve">      &lt;!-- Caparison (Default Cloth) --&gt; &lt;row entity_script="" item_id="49b83945-99a1-50ba-9107-c3d9846875b1" material="" model="characters/humans/cloth/cloth_folded" owner_fading_coef="0.02" price="642" visibility_coef="1" weight="8" /&gt; </t>
  </si>
  <si>
    <t xml:space="preserve">      &lt;!-- Caparison (Default Cloth) --&gt; &lt;row entity_script="" item_id="4a346515-2839-801d-3172-826486b9ee9d" material="" model="characters/humans/cloth/cloth_folded" owner_fading_coef="0.02" price="762" visibility_coef="1" weight="8" /&gt; </t>
  </si>
  <si>
    <t xml:space="preserve">      &lt;!-- Caparison (Default Cloth) --&gt; &lt;row entity_script="" item_id="4af5fe3b-3e23-1a10-4ff6-b2d53d4d7187" material="" model="characters/humans/cloth/cloth_folded" owner_fading_coef="0.02" price="353" visibility_coef="1" weight="8" /&gt; </t>
  </si>
  <si>
    <t xml:space="preserve">      &lt;!-- Caparison (Default Cloth) --&gt; &lt;row entity_script="" item_id="4b609a17-9266-0e3e-75dc-d4d709533dba" material="" model="characters/humans/cloth/cloth_folded" owner_fading_coef="0.02" price="322" visibility_coef="1" weight="8" /&gt;  </t>
  </si>
  <si>
    <t xml:space="preserve">      &lt;!-- Caparison (Default Cloth) --&gt; &lt;row entity_script="" item_id="4cc06ca7-46bf-609c-93de-3ce43481a28c" material="" model="characters/humans/cloth/cloth_folded" owner_fading_coef="0.02" price="546" visibility_coef="1" weight="8" /&gt; </t>
  </si>
  <si>
    <t xml:space="preserve">      &lt;!-- Caparison (Default Cloth) --&gt; &lt;row entity_script="" item_id="4f3d678e-553c-f810-86fe-5534db2e1ea9" material="" model="characters/humans/cloth/cloth_folded" owner_fading_coef="0.02" price="500" visibility_coef="1" weight="8" /&gt; </t>
  </si>
  <si>
    <t xml:space="preserve">      &lt;!-- Charlatan's Tunic (Default Cloth) --&gt; &lt;row entity_script="" item_id="49bf5eba-9762-38cb-162d-98248b894298" material="characters/humans/cloth/s1_p2_l2_v0_tx018" model="characters/humans/cloth/gambeson001" owner_fading_coef="0.02" price="1997" visibility_coef="1" weight="3" /&gt; </t>
  </si>
  <si>
    <t xml:space="preserve">      &lt;!-- Charlatan's Tunic (Default Cloth) --&gt; &lt;row entity_script="" item_id="4ae7732e-f2a7-b419-4619-e08d9f6de2bb" material="characters/humans/cloth/s1_p2_l2_v0_tx019" model="characters/humans/cloth/gambeson001" owner_fading_coef="0.02" price="1997" visibility_coef="1" weight="3" /&gt; </t>
  </si>
  <si>
    <t xml:space="preserve">      &lt;!-- Common Dress (Default Cloth) --&gt; &lt;row entity_script="" item_id="40aed3da-9bdd-180b-65cd-fd81947fc3a9" material="props/tailor/shirt_pants_blue" model="props/tailor/cloth_folded_02" owner_fading_coef="0.02" price="609" visibility_coef="1" weight="2" /&gt; </t>
  </si>
  <si>
    <t xml:space="preserve">      &lt;!-- Common Dress (Default Cloth) --&gt; &lt;row entity_script="" item_id="45e0477d-d891-810f-6783-265ba406beb5" material="props/tailor/shirt_pants_red" model="props/tailor/cloth_folded_02" owner_fading_coef="0.02" price="609" visibility_coef="1" weight="2" /&gt; </t>
  </si>
  <si>
    <t xml:space="preserve">      &lt;!-- Common Dress (Default Cloth) --&gt; &lt;row entity_script="" item_id="4a44b8d0-a562-3f6d-6ba4-defe8183a092" material="props/tailor/cloth_folded_02_linen01" model="props/tailor/cloth_folded_02" owner_fading_coef="0.02" price="408" visibility_coef="1" weight="2" /&gt; </t>
  </si>
  <si>
    <t xml:space="preserve">      &lt;!-- Cuffed Combat Jacket (Default Cloth) --&gt; &lt;row entity_script="" item_id="42bb0602-e6bc-5edd-b91c-ebc319568bad" material="characters/humans/cloth/s1_p2_l1_v0_tx007_normal" model="characters/humans/cloth/gambeson001" owner_fading_coef="0.02" price="10271" visibility_coef="1" weight="6" /&gt; </t>
  </si>
  <si>
    <t xml:space="preserve">      &lt;!-- Dark Combat Jacket (Default Cloth) --&gt; &lt;row entity_script="" item_id="48dafad3-3606-b7e8-d1dc-ebc1de6b99bd" material="characters/humans/cloth/s1_p2_l1_v0_tx007_normal" model="characters/humans/cloth/gambeson001" owner_fading_coef="0.02" price="8492" visibility_coef="1" weight="6" /&gt; </t>
  </si>
  <si>
    <t xml:space="preserve">      &lt;!-- Decorated Caftan (Default Cloth) --&gt; &lt;row entity_script="" item_id="468bca8d-888c-8705-3828-75a80686c192" material="characters/humans/cloth/s1_p2_l1_v0_tx017" model="characters/humans/cloth/gambeson001" owner_fading_coef="0.02" price="1462" visibility_coef="1" weight="3" /&gt; </t>
  </si>
  <si>
    <t xml:space="preserve">      &lt;!-- Decorated Combat Jacket (Default Cloth) --&gt; &lt;row entity_script="" item_id="48d88e9a-72b8-b605-0fe8-be6c62e5d58c" material="characters/humans/cloth/s1_p2_l1_v0_tx007_normal" model="characters/humans/cloth/gambeson001" owner_fading_coef="0.02" price="4115" visibility_coef="1" weight="8" /&gt; </t>
  </si>
  <si>
    <t xml:space="preserve">      &lt;!-- Decorated Cotte (Default Cloth) --&gt; &lt;row entity_script="" item_id="45e3d8ac-5d54-0a39-8ec4-a321fc136991" material="props/tailor/shirt_pants_brown" model="props/tailor/cloth_folded_02" owner_fading_coef="0.02" price="2504" visibility_coef="1" weight="2" /&gt; </t>
  </si>
  <si>
    <t xml:space="preserve">      &lt;!-- Decorated Cotte (Default Cloth) --&gt; &lt;row entity_script="" item_id="4608470b-b576-bff5-6777-c5bb7c9a8aa6" material="" model="props/tailor/cloth_folded_02" owner_fading_coef="0.02" price="2503" visibility_coef="1" weight="2" /&gt; </t>
  </si>
  <si>
    <t xml:space="preserve">      &lt;!-- Decorated Cotte (Default Cloth) --&gt; &lt;row entity_script="" item_id="4682ef21-53b0-55af-1017-588fe6af429e" material="props/tailor/shirt_pants_green" model="props/tailor/cloth_folded_02" owner_fading_coef="0.02" price="2504" visibility_coef="1" weight="2" /&gt; </t>
  </si>
  <si>
    <t xml:space="preserve">      &lt;!-- Decorated Cotte (Default Cloth) --&gt; &lt;row entity_script="" item_id="4d05ba28-6f24-924d-cd10-ef3d12e447a6" material="props/tailor/shirt_pants_green" model="props/tailor/cloth_folded_02" owner_fading_coef="0.02" price="2504" visibility_coef="1" weight="2" /&gt; </t>
  </si>
  <si>
    <t xml:space="preserve">      &lt;!-- Decorated Cotte (Default Cloth) --&gt; &lt;row entity_script="" item_id="4076ced0-55f6-49a0-3364-e6183c03368f" material="props/tailor/shirt_pants_brown" model="props/tailor/cloth_folded_02" owner_fading_coef="0.02" price="2504" visibility_coef="1" weight="2" /&gt; </t>
  </si>
  <si>
    <t xml:space="preserve">      &lt;!-- Decorated Cotte (Default Cloth) --&gt; &lt;row entity_script="" item_id="42391032-a081-32d9-fd70-ac88f3873487" material="" model="props/tailor/cloth_folded_02" owner_fading_coef="0.02" price="2503" visibility_coef="1" weight="2" /&gt; </t>
  </si>
  <si>
    <t xml:space="preserve">      &lt;!-- Decorated Cotte (Default Cloth) --&gt; &lt;row entity_script="" item_id="4548d3e7-b0d0-6749-4623-d3664a7410a7" material="" model="props/tailor/cloth_folded_02" owner_fading_coef="0.02" price="2503" visibility_coef="1" weight="2" /&gt; </t>
  </si>
  <si>
    <t xml:space="preserve">      &lt;!-- Decorated Dress (Default Cloth) --&gt; &lt;row entity_script="" item_id="453d9fa5-5eec-b6de-ab47-1775370f43b1" material="props/tailor/shirt_pants_blue" model="props/tailor/cloth_folded_02" owner_fading_coef="0.02" price="1467" visibility_coef="1" weight="2" /&gt; </t>
  </si>
  <si>
    <t xml:space="preserve">      &lt;!-- Decorated Dress (Default Cloth) --&gt; &lt;row entity_script="" item_id="49a720d9-cbe8-b771-f174-9c6f463645a6" material="props/tailor/cloth_folded_02_satin01" model="props/tailor/cloth_folded_02" owner_fading_coef="0.02" price="1467" visibility_coef="1" weight="2" /&gt; </t>
  </si>
  <si>
    <t xml:space="preserve">      &lt;!-- Decorated Dress (Default Cloth) --&gt; &lt;row entity_script="" item_id="4a23a37a-2f0c-c389-edab-7ccd673385b3" material="props/tailor/shirt_pants_green" model="props/tailor/cloth_folded_02" owner_fading_coef="0.02" price="1467" visibility_coef="1" weight="2" /&gt; </t>
  </si>
  <si>
    <t xml:space="preserve">      &lt;!-- Decorated Dress (Default Cloth) --&gt; &lt;row entity_script="" item_id="4c2bfcf7-b430-8b53-63ac-f7846cc4ad9b" material="props/tailor/shirt_pants_blue" model="props/tailor/cloth_folded_02" owner_fading_coef="0.02" price="1467" visibility_coef="1" weight="2" /&gt; </t>
  </si>
  <si>
    <t xml:space="preserve">      &lt;!-- Decorated Shirt (Default Cloth) --&gt; &lt;row entity_script="" item_id="48f6cde5-a747-dbee-2af1-9fae418ef68b" material="props/tailor/shirt_pants_green" model="props/tailor/shirt_folded02" owner_fading_coef="0.02" price="1076" visibility_coef="1" weight="1" /&gt; </t>
  </si>
  <si>
    <t xml:space="preserve">      &lt;!-- Devil's Costume (Default Cloth) --&gt; &lt;row entity_script="" item_id="4ce2cffc-ea72-98b0-1ffc-34c15d5ca7b0" material="" model="characters/humans/cloth/gambeson001" owner_fading_coef="0.02" price="80" visibility_coef="0" weight="0" /&gt; </t>
  </si>
  <si>
    <t xml:space="preserve">      &lt;!-- Devil's Costume (Default Cloth) --&gt; &lt;row entity_script="" item_id="41bdd901-3106-cae3-ac2b-479ef7642a9a" material="" model="characters/humans/cloth/gambeson001" owner_fading_coef="0.02" price="80" visibility_coef="0" weight="0" /&gt; </t>
  </si>
  <si>
    <t xml:space="preserve">      &lt;!-- Devil's Costume (Default Cloth) --&gt; &lt;row entity_script="" item_id="41e9f784-dd0d-9329-b0e9-88d0527a2ebc" material="" model="characters/humans/cloth/gambeson001" owner_fading_coef="0.02" price="80" visibility_coef="0" weight="2" /&gt; </t>
  </si>
  <si>
    <t xml:space="preserve">      &lt;!-- Devil's Costume (Default Cloth) --&gt; &lt;row entity_script="" item_id="4bba347a-dc31-4836-7995-3837dbbc3187" material="" model="characters/humans/cloth/gambeson001" owner_fading_coef="0.02" price="80" visibility_coef="0" weight="0" /&gt; </t>
  </si>
  <si>
    <t xml:space="preserve">      &lt;!-- Dirty Work Shirt (Default Cloth) --&gt; &lt;row entity_script="" item_id="4063f2eb-d6d6-a27e-c1d7-a0885269108c" material="props/tailor/shirt_pants_brown" model="props/tailor/shirt_folded02" owner_fading_coef="0.02" price="1365" visibility_coef="1" weight="2" /&gt;  </t>
  </si>
  <si>
    <t xml:space="preserve">      &lt;!-- Dirty Work Shirt (Default Cloth) --&gt; &lt;row entity_script="" item_id="42ff5615-e472-bfb0-27e9-6ba3962eca9f" material="" model="props/tailor/shirt_folded02" owner_fading_coef="0.02" price="386" visibility_coef="1" weight="1" /&gt; </t>
  </si>
  <si>
    <t xml:space="preserve">      &lt;!-- Dress and Apron (Default Cloth) --&gt; &lt;row entity_script="" item_id="4a6461df-8b4f-0ad7-d6db-551c2c45aca7" material="props/tailor/shirt_pants_red" model="props/tailor/cloth_folded_02" owner_fading_coef="0.02" price="310" visibility_coef="1" weight="2" /&gt; </t>
  </si>
  <si>
    <t xml:space="preserve">      &lt;!-- Dress and Apron (Default Cloth) --&gt; &lt;row entity_script="" item_id="4c6c8f11-7097-3ca1-3f20-4f1bbba1f68c" material="props/tailor/shirt_pants_blue" model="props/tailor/cloth_folded_02" owner_fading_coef="0.02" price="310" visibility_coef="1" weight="2" /&gt; </t>
  </si>
  <si>
    <t xml:space="preserve">      &lt;!-- Dress and Apron (Default Cloth) --&gt; &lt;row entity_script="" item_id="4dac45fe-351a-3e5f-9c27-5c47ddc960ba" material="props/tailor/cloth_folded_02_linen01" model="props/tailor/cloth_folded_02" owner_fading_coef="0.02" price="321" visibility_coef="1" weight="2" /&gt; </t>
  </si>
  <si>
    <t xml:space="preserve">      &lt;!-- Fashionable Dress (Default Cloth) --&gt; &lt;row entity_script="" item_id="41366e7f-a0e5-0f23-142a-40f1ca76aabb" material="props/tailor/shirt_pants_green" model="props/tailor/cloth_folded_02" owner_fading_coef="0.02" price="1080" visibility_coef="1" weight="2" /&gt; </t>
  </si>
  <si>
    <t xml:space="preserve">      &lt;!-- Fashionable Dress (Default Cloth) --&gt; &lt;row entity_script="" item_id="4854fc59-9c4a-c3b4-21d3-f7f21bb97a85" material="props/tailor/cloth_folded_01" model="props/tailor/cloth_folded_02" owner_fading_coef="0.02" price="6119" visibility_coef="1" weight="2" /&gt; </t>
  </si>
  <si>
    <t xml:space="preserve">      &lt;!-- Fashionable Dress (Default Cloth) --&gt; &lt;row entity_script="" item_id="4fb99cfb-d97f-3638-5f1f-cadc7cef0db6" material="props/tailor/cloth_folded_01" model="props/tailor/cloth_folded_02" owner_fading_coef="0.02" price="3428" visibility_coef="1" weight="2" /&gt; </t>
  </si>
  <si>
    <t xml:space="preserve">      &lt;!-- Fashionable Hat (Default Cloth) --&gt; &lt;row entity_script="" item_id="452c1f85-3219-c7fc-8d0c-de1d0b4d9885" material="" model="characters/humans/cloth/hat_009" owner_fading_coef="0.02" price="4613" visibility_coef="1" weight="1" /&gt; </t>
  </si>
  <si>
    <t xml:space="preserve">      &lt;!-- Green Cotehardie (Default Cloth) --&gt; &lt;row entity_script="" item_id="441caaeb-3921-f600-79f5-9256210026bf" material="characters/humans/cloth/s1_p2_l2_v0_tx008" model="characters/humans/cloth/gambeson001" owner_fading_coef="0.02" price="1074" visibility_coef="1" weight="2" /&gt; </t>
  </si>
  <si>
    <t xml:space="preserve">      &lt;!-- Green Merchant's Hat (Default Cloth) --&gt; &lt;row entity_script="" item_id="49160240-18dd-dc84-66fe-2ed005eba1b9" material="" model="characters/humans/cloth/hat_010" owner_fading_coef="0.02" price="645" visibility_coef="1" weight="1" /&gt; </t>
  </si>
  <si>
    <t xml:space="preserve">      &lt;!-- Green Outer Vest (Default Cloth) --&gt; &lt;row entity_script="" item_id="496651b7-ddcb-2f4e-1774-3c37fab166a7" material="characters/humans/cloth/s1_p2_l1_v0_tx007_normal" model="characters/humans/cloth/gambeson001" owner_fading_coef="0.02" price="1601" visibility_coef="1" weight="7" /&gt; </t>
  </si>
  <si>
    <t xml:space="preserve">      &lt;!-- Green Shirt (Default Cloth) --&gt; &lt;row entity_script="" item_id="434f28e3-25e8-8bef-ee5b-1b331d106e99" material="props/tailor/shirt_pants_green" model="props/tailor/shirt_folded01" owner_fading_coef="0.02" price="301" visibility_coef="1" weight="1" /&gt; </t>
  </si>
  <si>
    <t xml:space="preserve">      &lt;!-- Green Shirt (Default Cloth) --&gt; &lt;row entity_script="" item_id="4b31fbf6-01d3-fb06-a1d9-f284ab277ca0" material="props/tailor/shirt_pants_green" model="props/tailor/shirt_folded01" owner_fading_coef="0.02" price="97" visibility_coef="1" weight="1" /&gt; </t>
  </si>
  <si>
    <t xml:space="preserve">      &lt;!-- Green Shirt (Default Cloth) --&gt; &lt;row entity_script="" item_id="4e9a2fc1-c984-28b5-436b-fc669315948f" material="props/tailor/shirt_pants_green" model="props/tailor/shirt_folded01" owner_fading_coef="0.02" price="301" visibility_coef="1" weight="1" /&gt; </t>
  </si>
  <si>
    <t xml:space="preserve">      &lt;!-- Head Ring / Head Wreath (Default Cloth) --&gt; &lt;row entity_script="" item_id="44641203-1426-4db8-90f7-8638e3e9fbba" material="" model="characters/humans/cloth/cloth_folded" owner_fading_coef="0.02" price="392" visibility_coef="1" weight="1" /&gt; </t>
  </si>
  <si>
    <t xml:space="preserve">      &lt;!-- Head Scarf (Default Cloth) --&gt; &lt;row entity_script="" item_id="439e49c5-e468-57c2-d44c-9ac6066f14b6" material="" model="characters/humans/cloth/cloth_folded" owner_fading_coef="0.02" price="392" visibility_coef="1" weight="1" /&gt; </t>
  </si>
  <si>
    <t xml:space="preserve">      &lt;!-- Head Scarf (Default Cloth) --&gt; &lt;row entity_script="" item_id="4bade180-e6ba-1c8a-5c43-b980a22434b3" material="" model="characters/humans/cloth/cloth_folded" owner_fading_coef="0.02" price="392" visibility_coef="1" weight="1" /&gt; </t>
  </si>
  <si>
    <t xml:space="preserve">      &lt;!-- Hunting Cap (Default Cloth) --&gt; &lt;row entity_script="" item_id="48c1161d-7bdf-52ff-75a5-3c210060ae8a" material="" model="characters/humans/cloth/hat_008" owner_fading_coef="0.02" price="3485" visibility_coef="1" weight="1" /&gt; </t>
  </si>
  <si>
    <t xml:space="preserve">      &lt;!-- Leather Apron (Default Cloth) --&gt; &lt;row entity_script="" item_id="41a87049-190c-d5d4-40e8-5950ec296680" material="" model="characters/humans/cloth/cloth_folded" owner_fading_coef="0.02" price="561" visibility_coef="1" weight="5" /&gt; </t>
  </si>
  <si>
    <t xml:space="preserve">      &lt;!-- Men's Cotehardie - Green (Default Cloth) --&gt; &lt;row entity_script="" item_id="4ea4d59c-20e0-fd17-3366-d4bb16f68385" material="characters/humans/cloth/s1_p2_l1_v0_tx016" model="characters/humans/cloth/gambeson001" owner_fading_coef="0.02" price="1078" visibility_coef="1" weight="3" /&gt; </t>
  </si>
  <si>
    <t xml:space="preserve">      &lt;!-- Men's Cotehardie - Red (Default Cloth) --&gt; &lt;row entity_script="" item_id="4eabe21e-e15e-34f8-f6a9-86059ba313a8" material="characters/humans/cloth/s1_p2_l1_v0_tx016" model="characters/humans/cloth/gambeson001" owner_fading_coef="0.02" price="643" visibility_coef="1" weight="3" /&gt; </t>
  </si>
  <si>
    <t xml:space="preserve">      &lt;!-- Merchant's Blue Hat (Default Cloth) --&gt; &lt;row entity_script="" item_id="41e70a43-df7c-9acc-afe6-42dc972ee891" material="" model="characters/humans/cloth/hat_010" owner_fading_coef="0.02" price="645" visibility_coef="1" weight="1" /&gt; </t>
  </si>
  <si>
    <t xml:space="preserve">      &lt;!-- Miller's Cap (Default Cloth) --&gt; &lt;row entity_script="" item_id="4a4d56b4-8c9c-7840-6398-dbfe8132d78b" material="" model="characters/humans/cloth/hat_005" owner_fading_coef="0.02" price="69" visibility_coef="1" weight="1" /&gt; </t>
  </si>
  <si>
    <t xml:space="preserve">      &lt;!-- Multi Slot Test (Default Cloth) --&gt; &lt;row entity_script="" item_id="416511f7-268c-03fe-6cd2-2135987e2686" material="" model="characters/humans/cloth/cloth_folded" owner_fading_coef="0.02" price="150" visibility_coef="1" weight="17.9" /&gt;  </t>
  </si>
  <si>
    <t xml:space="preserve">      &lt;!-- Multi Slot Test 2 (Default Cloth) --&gt; &lt;row entity_script="" item_id="43858f99-def2-df4b-b86d-8dd9f6773ea5" material="" model="characters/humans/cloth/cloth_folded" owner_fading_coef="0.02" price="270" visibility_coef="1" weight="9.5" /&gt; </t>
  </si>
  <si>
    <t xml:space="preserve">      &lt;!-- Multi Slot Test 2 (Default Cloth) --&gt; &lt;row entity_script="" item_id="44eaf3b9-c5a3-9225-1573-2a85e7c1e780" material="" model="characters/humans/cloth/cloth_folded" owner_fading_coef="0.02" price="270" visibility_coef="1" weight="9.5" /&gt; </t>
  </si>
  <si>
    <t xml:space="preserve">      &lt;!-- Multi Slot Test Renamed (Default Cloth) --&gt; &lt;row entity_script="" item_id="49598d90-3804-8b6b-d775-0758ad24d682" material="" model="characters/humans/cloth/cloth_folded" owner_fading_coef="0.02" price="260" visibility_coef="1" weight="17.9" /&gt; </t>
  </si>
  <si>
    <t xml:space="preserve">      &lt;!-- Nightgown (Default Cloth) --&gt; &lt;row entity_script="" item_id="4bf89a4d-b596-1c22-b2fd-ed420433f887" material="" model="characters/humans/cloth/cloth_folded" owner_fading_coef="0.02" price="206" visibility_coef="1" weight="1" /&gt; </t>
  </si>
  <si>
    <t xml:space="preserve">      &lt;!-- Nobleman's Hat (Default Cloth) --&gt; &lt;row entity_script="" item_id="42663739-349d-8b14-a737-8cd056f7559e" material="" model="characters/humans/cloth/hat_011" owner_fading_coef="0.02" price="10309" visibility_coef="1" weight="1" /&gt; </t>
  </si>
  <si>
    <t xml:space="preserve">      &lt;!-- Old Working Shirt (Default Cloth) --&gt; &lt;row entity_script="" item_id="4893589c-cdd8-887e-3e00-c1f53fab648c" material="" model="props/tailor/shirt_folded02" owner_fading_coef="0.02" price="384" visibility_coef="1" weight="1" /&gt; </t>
  </si>
  <si>
    <t xml:space="preserve">      &lt;!-- Orange Felt Hat (Default Cloth) --&gt; &lt;row entity_script="" item_id="4bf98be0-1893-bb82-3ddb-5dd35b0f84b1" material="" model="characters/humans/cloth/hat_006" owner_fading_coef="0.02" price="215" visibility_coef="1" weight="1" /&gt; </t>
  </si>
  <si>
    <t xml:space="preserve">      &lt;!-- Orange Shirt (Default Cloth) --&gt; &lt;row entity_script="" item_id="4472ab5e-def2-e154-34a3-15349c976283" material="props/tailor/shirt_pants_brown" model="props/tailor/shirt_folded01" owner_fading_coef="0.02" price="386" visibility_coef="1" weight="1" /&gt; </t>
  </si>
  <si>
    <t xml:space="preserve">      &lt;!-- Piece of Cloth (Default Cloth) --&gt; &lt;row entity_script="" item_id="4285fd0b-4e57-9fde-6264-f987ba080bb9" material="" model="characters/humans/cloth/cloth_folded" owner_fading_coef="0.02" price="80" visibility_coef="1" weight="0" /&gt; </t>
  </si>
  <si>
    <t xml:space="preserve">      &lt;!-- Plain Chemise (Default Cloth) --&gt; &lt;row entity_script="" item_id="415525ee-9ecb-2fd0-edbd-bac703478b93" material="" model="props/tailor/shirt_folded01" owner_fading_coef="0.02" price="298" visibility_coef="1" weight="2" /&gt; </t>
  </si>
  <si>
    <t xml:space="preserve">      &lt;!-- Pointed Green Hat (Default Cloth) --&gt; &lt;row entity_script="" item_id="4fb18a35-7abd-d93d-ac7e-c5a1d6bf809f" material="" model="characters/humans/cloth/hat_007" owner_fading_coef="0.02" price="1319" visibility_coef="1" weight="1" /&gt; </t>
  </si>
  <si>
    <t xml:space="preserve">      &lt;!-- Pointed Red Hat (Default Cloth) --&gt; &lt;row entity_script="" item_id="491a1973-e6d2-e04d-f718-8f24db2ec4bb" material="" model="characters/humans/cloth/hat_007" owner_fading_coef="0.02" price="1850" visibility_coef="1" weight="1" /&gt; </t>
  </si>
  <si>
    <t xml:space="preserve">      &lt;!-- Pointed Yellow Hat (Default Cloth) --&gt; &lt;row entity_script="" item_id="4a5ec182-a249-b5d8-9975-b8fa57d5ae9f" material="" model="characters/humans/cloth/hat_007" owner_fading_coef="0.02" price="1319" visibility_coef="1" weight="1" /&gt; </t>
  </si>
  <si>
    <t xml:space="preserve">      &lt;!-- Quartered Combat Jacket (Default Cloth) --&gt; &lt;row entity_script="" item_id="4e1c3929-0e6d-e0c2-61e0-363f8e7ac289" material="characters/humans/cloth/s1_p2_l1_v0_tx007_normal" model="characters/humans/cloth/gambeson001" owner_fading_coef="0.02" price="12588" visibility_coef="1" weight="6" /&gt; </t>
  </si>
  <si>
    <t xml:space="preserve">      &lt;!-- Quartered Outer Vest (Default Cloth) --&gt; &lt;row entity_script="" item_id="4621b468-38bc-79ed-f0ce-9219543d7fa9" material="characters/humans/cloth/s1_p2_l1_v0_tx007_normal" model="characters/humans/cloth/gambeson001" owner_fading_coef="0.02" price="1602" visibility_coef="1" weight="7" /&gt; </t>
  </si>
  <si>
    <t xml:space="preserve">      &lt;!-- Red Cotehardie (Default Cloth) --&gt; &lt;row entity_script="" item_id="41c44a2b-9d1c-4c64-f07a-bba3f7288ba0" material="characters/humans/cloth/s1_p2_l2_v0_tx008" model="characters/humans/cloth/gambeson001" owner_fading_coef="0.02" price="646" visibility_coef="1" weight="2" /&gt; </t>
  </si>
  <si>
    <t xml:space="preserve">      &lt;!-- Red Cotehardie (Default Cloth) --&gt; &lt;row entity_script="" item_id="4db0679c-af60-b7df-e7af-58886f6354a6" material="characters/humans/cloth/s1_p2_l2_v0_tx008" model="characters/humans/cloth/gambeson001" owner_fading_coef="0.02" price="1332" visibility_coef="1" weight="2" /&gt; </t>
  </si>
  <si>
    <t xml:space="preserve">      &lt;!-- Red Merchant's Hat (Default Cloth) --&gt; &lt;row entity_script="" item_id="40d19389-b8e6-8f54-cf74-f3715b0cea8c" material="" model="characters/humans/cloth/hat_010" owner_fading_coef="0.02" price="645" visibility_coef="1" weight="1" /&gt; </t>
  </si>
  <si>
    <t xml:space="preserve">      &lt;!-- Red Outer Jacket (Default Cloth) --&gt; &lt;row entity_script="" item_id="4fc17391-b9ec-aedc-997e-0e0b9e094898" material="characters/humans/cloth/s1_p2_l1_v0_tx007_normal" model="characters/humans/cloth/gambeson001" owner_fading_coef="0.02" price="1767" visibility_coef="1" weight="9" /&gt; </t>
  </si>
  <si>
    <t xml:space="preserve">      &lt;!-- Red Vest (Default Cloth) --&gt; &lt;row entity_script="" item_id="46857626-d7c9-985d-4acc-a6ad9a79afa2" material="characters/humans/cloth/s1_p2_l2_v0_tx012" model="characters/humans/cloth/gambeson001" owner_fading_coef="0.02" price="1792" visibility_coef="1" weight="2" /&gt; </t>
  </si>
  <si>
    <t xml:space="preserve">      &lt;!-- Scarf (Default Cloth) --&gt; &lt;row entity_script="" item_id="48cb2661-3c3a-99bc-b09b-3b6a79c9f5a9" material="" model="characters/humans/cloth/cloth_folded" owner_fading_coef="0.02" price="392" visibility_coef="1" weight="1" /&gt; </t>
  </si>
  <si>
    <t xml:space="preserve">      &lt;!-- Servant's Dress (Default Cloth) --&gt; &lt;row entity_script="" item_id="46f4ab47-ff0a-a617-7b7b-b3203a7ed7a5" material="" model="characters/humans/cloth/cloth_folded" owner_fading_coef="0.02" price="301" visibility_coef="1" weight="2" /&gt; </t>
  </si>
  <si>
    <t xml:space="preserve">      &lt;!-- Servant's Dress (Default Cloth) --&gt; &lt;row entity_script="" item_id="4bb8c21f-fe2d-92f5-cf1f-7d2c809fb580" material="" model="characters/humans/cloth/cloth_folded" owner_fading_coef="0.02" price="301" visibility_coef="1" weight="2" /&gt; </t>
  </si>
  <si>
    <t xml:space="preserve">      &lt;!-- Simple Cotte (Default Cloth) --&gt; &lt;row entity_script="" item_id="4251c432-e9a3-bafe-cf3e-60ff40794287" material="props/tailor/shirt_pants_brown" model="props/tailor/cloth_folded_02" owner_fading_coef="0.02" price="341" visibility_coef="1" weight="2" /&gt; </t>
  </si>
  <si>
    <t xml:space="preserve">      &lt;!-- Simple Cotte (Default Cloth) --&gt; &lt;row entity_script="" item_id="4a74e308-fce9-7823-3248-2b4234a286b4" material="props/tailor/shirt_pants_brown" model="props/tailor/cloth_folded_02" owner_fading_coef="0.02" price="274" visibility_coef="1" weight="2" /&gt; </t>
  </si>
  <si>
    <t xml:space="preserve">      &lt;!-- Simple Cotte (Default Cloth) --&gt; &lt;row entity_script="" item_id="4c9cb8ed-e891-2b8b-7e06-c77a32ef2ca8" material="props/tailor/shirt_pants_brown" model="props/tailor/cloth_folded_02" owner_fading_coef="0.02" price="274" visibility_coef="1" weight="2" /&gt; </t>
  </si>
  <si>
    <t xml:space="preserve">      &lt;!-- Simple Cotte (Default Cloth) --&gt; &lt;row entity_script="" item_id="4f8ccd8a-fa24-eac9-74e9-4c603ffed1ac" material="props/tailor/shirt_pants_brown" model="props/tailor/cloth_folded_02" owner_fading_coef="0.02" price="274" visibility_coef="1" weight="2" /&gt; </t>
  </si>
  <si>
    <t xml:space="preserve">      &lt;!-- Some Garment (Default Cloth) --&gt; &lt;row entity_script="" item_id="41737fee-a0ce-0b64-e660-fbe660befb81" material="" model="characters/humans/cloth/gambeson001" owner_fading_coef="0.02" price="404" visibility_coef="1" weight="2" /&gt; </t>
  </si>
  <si>
    <t xml:space="preserve">      &lt;!-- Some Garment (Default Cloth) --&gt; &lt;row entity_script="" item_id="41c13ac4-ee03-073c-3a31-3f04a97e6abd" material="" model="characters/humans/cloth/cloth_folded" owner_fading_coef="0.02" price="0" visibility_coef="1" weight="1" /&gt; </t>
  </si>
  <si>
    <t xml:space="preserve">      &lt;!-- Some Garment (Default Cloth) --&gt; &lt;row entity_script="" item_id="4b509412-cf66-497f-7dc2-845e149d99bf" material="" model="characters/humans/cloth/gambeson001" owner_fading_coef="0.02" price="404" visibility_coef="1" weight="2" /&gt; </t>
  </si>
  <si>
    <t xml:space="preserve">      &lt;!-- Some Garment (Default Cloth) --&gt; &lt;row entity_script="" item_id="4fae9467-6bac-0669-cacf-0a7f1d21e889" material="" model="characters/humans/cloth/gambeson001" owner_fading_coef="0.02" price="404" visibility_coef="1" weight="2" /&gt; </t>
  </si>
  <si>
    <t xml:space="preserve">      &lt;!-- Sunday Dress (Default Cloth) --&gt; &lt;row entity_script="" item_id="4476da15-6311-7757-da7d-196e812d7885" material="props/tailor/cloth_folded_02_linen01" model="props/tailor/cloth_folded_02" owner_fading_coef="0.02" price="798" visibility_coef="1" weight="2" /&gt; </t>
  </si>
  <si>
    <t xml:space="preserve">      &lt;!-- Sunday Dress (Default Cloth) --&gt; &lt;row entity_script="" item_id="45250d25-a050-fd3d-5fcd-c1e046582681" material="props/tailor/cloth_folded_02_wool01" model="props/tailor/cloth_folded_02" owner_fading_coef="0.02" price="391" visibility_coef="1" weight="2" /&gt;  </t>
  </si>
  <si>
    <t xml:space="preserve">      &lt;!-- Sunday Dress (Default Cloth) --&gt; &lt;row entity_script="" item_id="45bf8d25-f598-c977-8aa4-84f4658446ab" material="props/tailor/shirt_pants_green" model="props/tailor/cloth_folded_02" owner_fading_coef="0.02" price="392" visibility_coef="1" weight="2" /&gt; </t>
  </si>
  <si>
    <t xml:space="preserve">      &lt;!-- Sunday Dress (Default Cloth) --&gt; &lt;row entity_script="" item_id="45e17389-6776-749b-838a-cd7229935fbb" material="props/tailor/shirt_pants_brown" model="props/tailor/cloth_folded_02" owner_fading_coef="0.02" price="798" visibility_coef="1" weight="2" /&gt; </t>
  </si>
  <si>
    <t xml:space="preserve">      &lt;!-- Sunday Dress (Default Cloth) --&gt; &lt;row entity_script="" item_id="45e290d0-92ed-2895-c1bb-7115baf54992" material="props/tailor/cloth_folded_02_satin01" model="props/tailor/cloth_folded_02" owner_fading_coef="0.02" price="798" visibility_coef="1" weight="2" /&gt; </t>
  </si>
  <si>
    <t xml:space="preserve">      &lt;!-- Sunday Dress (Default Cloth) --&gt; &lt;row entity_script="" item_id="46aebc93-ea64-820e-27a7-8ff4a286fa91" material="props/tailor/shirt_pants_red" model="props/tailor/cloth_folded_02" owner_fading_coef="0.02" price="349" visibility_coef="1" weight="2" /&gt; </t>
  </si>
  <si>
    <t xml:space="preserve">      &lt;!-- Sunday Dress (Default Cloth) --&gt; &lt;row entity_script="" item_id="4841e3ab-ec02-2953-6d7a-931f132459b5" material="props/tailor/shirt_pants_brown" model="props/tailor/cloth_folded_02" owner_fading_coef="0.02" price="349" visibility_coef="1" weight="2" /&gt; </t>
  </si>
  <si>
    <t xml:space="preserve">      &lt;!-- Sunday Dress (Default Cloth) --&gt; &lt;row entity_script="" item_id="4b97e0ac-2280-9ddf-7f17-336f82327f9d" material="props/tailor/shirt_pants_green" model="props/tailor/cloth_folded_02" owner_fading_coef="0.02" price="349" visibility_coef="1" weight="2" /&gt; </t>
  </si>
  <si>
    <t xml:space="preserve">      &lt;!-- Sunday Dress (Default Cloth) --&gt; &lt;row entity_script="" item_id="4d1e63d8-34c4-834c-4d7d-41084a2ff980" material="props/tailor/cloth_folded_02_wool01" model="props/tailor/cloth_folded_02" owner_fading_coef="0.02" price="391" visibility_coef="1" weight="2" /&gt; </t>
  </si>
  <si>
    <t xml:space="preserve">      &lt;!-- Test Sabre (Default Cloth) --&gt; &lt;row entity_script="" item_id="4be4d062-de7b-4b61-f941-80d0058c22a1" material="" model="characters/humans/cloth/cloth_folded" owner_fading_coef="0.02" price="70" visibility_coef="1" weight="0.5" /&gt; </t>
  </si>
  <si>
    <t xml:space="preserve">      &lt;!-- Test Sabre (Default Cloth) --&gt; &lt;row entity_script="" item_id="4cb04f94-b9e2-3ffc-83bb-229c917e5194" material="" model="characters/humans/cloth/cloth_folded" owner_fading_coef="0.02" price="70" visibility_coef="1" weight="0.5" /&gt; </t>
  </si>
  <si>
    <t xml:space="preserve">      &lt;!-- Undershirt (Default Cloth) --&gt; &lt;row entity_script="" item_id="4dc915d1-8724-0037-047b-f331128a52a2" material="props/tailor/cloth_folded_02_wool01" model="props/tailor/cloth_folded_01" owner_fading_coef="0.02" price="72" visibility_coef="1" weight="2" /&gt; </t>
  </si>
  <si>
    <t xml:space="preserve">      &lt;!-- Upper Cotte (Default Cloth) --&gt; &lt;row entity_script="" item_id="46a85760-7d6d-2dae-2634-a8db495e29b9" material="props/tailor/shirt_pants_brown" model="props/tailor/cloth_folded_02" owner_fading_coef="0.02" price="876" visibility_coef="1" weight="2" /&gt; </t>
  </si>
  <si>
    <t xml:space="preserve">      &lt;!-- Upper Cotte (Default Cloth) --&gt; &lt;row entity_script="" item_id="4876ade8-6f08-20e8-8068-6298fa329988" material="props/tailor/cloth_folded_02_wool01" model="props/tailor/cloth_folded_02" owner_fading_coef="0.02" price="406" visibility_coef="1" weight="2" /&gt; </t>
  </si>
  <si>
    <t xml:space="preserve">      &lt;!-- Upper Cotte (Default Cloth) --&gt; &lt;row entity_script="" item_id="498db788-9972-d973-caa5-6460bd3294af" material="props/tailor/shirt_pants_brown" model="props/tailor/cloth_folded_02" owner_fading_coef="0.02" price="192" visibility_coef="1" weight="2" /&gt; </t>
  </si>
  <si>
    <t xml:space="preserve">      &lt;!-- Upper Cotte (Default Cloth) --&gt; &lt;row entity_script="" item_id="4be31ff9-55ce-a5d8-0726-3e99ed54168f" material="props/tailor/shirt_pants_blue" model="props/tailor/cloth_folded_02" owner_fading_coef="0.02" price="876" visibility_coef="1" weight="2" /&gt; </t>
  </si>
  <si>
    <t xml:space="preserve">      &lt;!-- Upper Cotte (Default Cloth) --&gt; &lt;row entity_script="" item_id="4c9c5c6b-f50b-d0f4-3037-24ef73f28482" material="props/tailor/shirt_pants_green" model="props/tailor/cloth_folded_02" owner_fading_coef="0.02" price="876" visibility_coef="1" weight="2" /&gt; </t>
  </si>
  <si>
    <t xml:space="preserve">      &lt;!-- Wimple (Default Cloth) --&gt; &lt;row entity_script="" item_id="4c5db521-d5cc-8cbc-5564-541e0de1e096" material="" model="props/tailor/cloth_folded_02" owner_fading_coef="0.02" price="392" visibility_coef="1" weight="1" /&gt;</t>
  </si>
  <si>
    <t xml:space="preserve">      &lt;!-- Work Shirt (Default Cloth) --&gt; &lt;row entity_script="" item_id="4efaa0ac-2c9d-3a7e-6529-e2b6b57bfc82" material="props/tailor/cloth_folded_02_wool01" model="props/tailor/shirt_folded02" owner_fading_coef="0.02" price="237" visibility_coef="1" weight="1" /&gt; </t>
  </si>
  <si>
    <t xml:space="preserve">      &lt;!-- Working Garment (Default Cloth) --&gt; &lt;row entity_script="" item_id="4c1ad4d4-f5f2-9b19-a470-14581138b9a9" material="props/tailor/shirt_pants_green" model="props/tailor/cloth_folded_02" owner_fading_coef="0.02" price="1858" visibility_coef="1" weight="2" /&gt; </t>
  </si>
  <si>
    <t xml:space="preserve">      &lt;!-- Working Garment (Default Cloth) --&gt; &lt;row entity_script="" item_id="4d82d77b-9543-5a5c-a3c7-e93e62ad20b5" material="props/tailor/shirt_pants_red" model="props/tailor/cloth_folded_02" owner_fading_coef="0.02" price="1858" visibility_coef="1" weight="2" /&gt; </t>
  </si>
  <si>
    <t xml:space="preserve">      &lt;!-- Yellow Combat Jupon (Default Cloth) --&gt; &lt;row entity_script="" item_id="43a7cb95-710e-b5f4-35be-43f1a281a692" material="characters/humans/cloth/s1_p2_l1_v0_tx007_normal" model="characters/humans/cloth/gambeson001" owner_fading_coef="0.02" price="4486" visibility_coef="1" weight="8" /&gt; </t>
  </si>
  <si>
    <t xml:space="preserve">      &lt;!-- Yellow Cotehardie (Default Cloth) --&gt; &lt;row entity_script="" item_id="4d879617-b6f3-24c3-1dc5-dfc50ac4d09d" material="characters/humans/cloth/s1_p2_l2_v0_tx007" model="characters/humans/cloth/gambeson001" owner_fading_coef="0.02" price="1851" visibility_coef="1" weight="2" /&gt; </t>
  </si>
  <si>
    <t xml:space="preserve">      &lt;!-- Yellow Outer Jacket (Default Cloth) --&gt; &lt;row entity_script="" item_id="4da15cb9-ab68-def0-f5c4-cb44e6c4a393" material="characters/humans/cloth/s1_p2_l1_v0_tx007_normal" model="characters/humans/cloth/gambeson001" owner_fading_coef="0.02" price="2293" visibility_coef="1" weight="9" /&gt; </t>
  </si>
  <si>
    <t xml:space="preserve">  &lt;!-- MISSING (Default Cloth) --&gt; &lt;row entity_script="" item_id="419318a6-d970-bc9c-de88-f404bc01ce9c" material="" model="characters/humans/cloth/cloth_folded" owner_fading_coef="0.02" price="0" visibility_coef="1" weight="0.1" /&gt; </t>
  </si>
  <si>
    <t xml:space="preserve">      &lt;!-- Cuman Brigandine (Light Leather) --&gt; &lt;row entity_script="" item_id="40031fce-5752-3279-92f6-b564d55aeb8f" material="" model="characters/humans/cloth/la_cuman_chest" owner_fading_coef="0.02" price="2904" visibility_coef="1" weight="10" /&gt; </t>
  </si>
  <si>
    <t xml:space="preserve">      &lt;!-- Cuman Caftan (Light Leather) --&gt; &lt;row entity_script="" item_id="41895ca4-a65a-026d-d5f6-0515a9f5e29a" material="characters/humans/cloth/s1_p2_l1_v0_tx011" model="characters/humans/cloth/gambeson001" owner_fading_coef="0.02" price="346" visibility_coef="1" weight="9" /&gt; </t>
  </si>
  <si>
    <t xml:space="preserve">      &lt;!-- Cuman Caftan (Light Leather) --&gt; &lt;row entity_script="" item_id="4428b573-53c4-bb84-4118-2de98c6ce19d" material="characters/humans/cloth/s1_p2_l1_v0_tx011" model="characters/humans/cloth/gambeson001" owner_fading_coef="0.02" price="346" visibility_coef="1" weight="9" /&gt; </t>
  </si>
  <si>
    <t xml:space="preserve">      &lt;!-- Cuman Caftan (Light Leather) --&gt; &lt;row entity_script="" item_id="46a73915-ff3a-d13c-3373-af2934af59b3" material="characters/humans/cloth/s1_p2_l1_v0_tx011" model="characters/humans/cloth/gambeson001" owner_fading_coef="0.02" price="346" visibility_coef="1" weight="9" /&gt; </t>
  </si>
  <si>
    <t xml:space="preserve">      &lt;!-- Cuman Caftan (Light Leather) --&gt; &lt;row entity_script="" item_id="47253d38-5e4b-4c0a-225d-09c3c826e2ae" material="characters/humans/cloth/s1_p2_l1_v0_tx011" model="characters/humans/cloth/gambeson001" owner_fading_coef="0.02" price="346" visibility_coef="1" weight="9" /&gt; </t>
  </si>
  <si>
    <t xml:space="preserve">      &lt;!-- Cuman Cotehardie (Light Leather) --&gt; &lt;row entity_script="" item_id="4c18d9e1-1fca-0abb-57be-5ca7cdce14a1" material="characters/humans/cloth/s1_p2_l1_v0_tx010" model="characters/humans/cloth/gambeson001" owner_fading_coef="0.02" price="283" visibility_coef="1" weight="3" /&gt; </t>
  </si>
  <si>
    <t xml:space="preserve">      &lt;!-- Cuman Vambraces (Light Leather) --&gt; &lt;row entity_script="" item_id="4d29d49a-e6d1-d0a0-47b7-3fac105c23b5" material="" model="characters/humans/cloth/cuman_arm_base" owner_fading_coef="0.02" price="2847" visibility_coef="1" weight="3" /&gt; </t>
  </si>
  <si>
    <t xml:space="preserve">      &lt;!-- Green Doublet (Light Leather) --&gt; &lt;row entity_script="" item_id="4962e864-5964-aecf-7a62-6e117b96ec99" material="characters/humans/cloth/s1_p2_l1_v0_tx013" model="characters/humans/cloth/gambeson001" owner_fading_coef="0.02" price="2594" visibility_coef="1" weight="0" /&gt;  </t>
  </si>
  <si>
    <t xml:space="preserve">      &lt;!-- Long Cuman Caftan (Light Leather) --&gt; &lt;row entity_script="" item_id="468cddc5-668b-9b8c-46b5-4b53c828f4ad" material="characters/humans/cloth/s1_p2_l1_v0_tx012" model="characters/humans/cloth/gambeson001" owner_fading_coef="0.02" price="289" visibility_coef="1" weight="10" /&gt; </t>
  </si>
  <si>
    <t xml:space="preserve">      &lt;!-- Long Cuman Caftan (Light Leather) --&gt; &lt;row entity_script="" item_id="480650af-dda4-1ccc-d597-e13000639f9c" material="characters/humans/cloth/s1_p2_l1_v0_tx012" model="characters/humans/cloth/gambeson001" owner_fading_coef="0.02" price="289" visibility_coef="1" weight="10" /&gt; </t>
  </si>
  <si>
    <t xml:space="preserve">      &lt;!-- Long Cuman Caftan (Light Leather) --&gt; &lt;row entity_script="" item_id="486d7cf9-9e4e-d88e-40da-bae153f2a3b5" material="characters/humans/cloth/s1_p2_l1_v0_tx012" model="characters/humans/cloth/gambeson001" owner_fading_coef="0.02" price="289" visibility_coef="1" weight="10" /&gt; </t>
  </si>
  <si>
    <t xml:space="preserve">      &lt;!-- Long Cuman Caftan (Light Leather) --&gt; &lt;row entity_script="" item_id="4f51599b-65ce-b708-0dbb-c9184eca3ba6" material="characters/humans/cloth/s1_p2_l1_v0_tx012" model="characters/humans/cloth/gambeson001" owner_fading_coef="0.02" price="291" visibility_coef="1" weight="10" /&gt; </t>
  </si>
  <si>
    <t xml:space="preserve">      &lt;!-- Long Linen Shirt (Light Leather) --&gt; &lt;row entity_script="" item_id="00000000-0000-0000-0000-000000000020" material="" model="props/tailor/shirt_folded01" owner_fading_coef="0.02" price="91" visibility_coef="1" weight="1" /&gt;  </t>
  </si>
  <si>
    <t xml:space="preserve">      &lt;!-- Long Linen Shirt (Light Leather) --&gt; &lt;row entity_script="" item_id="4cac53f7-2971-4b94-577a-a4b310a7c4a8" material="" model="characters/humans/cloth/cloth_folded" owner_fading_coef="0.02" price="50" visibility_coef="1" weight="1" /&gt; </t>
  </si>
  <si>
    <t xml:space="preserve">      &lt;!-- Long Linen Shirt (Light Leather) --&gt; &lt;row entity_script="" item_id="4ed68c0c-2c7e-af75-09eb-63a4ca3fc5af" material="" model="props/tailor/shirt_folded01" owner_fading_coef="0.02" price="77" visibility_coef="1" weight="1" /&gt; </t>
  </si>
  <si>
    <t xml:space="preserve">      &lt;!-- Long Linen Shirt (Light Leather) --&gt; &lt;row entity_script="" item_id="4fabc3bf-94c7-c7af-f403-0c1632091ea1" material="props/tailor/shirt_pants_brown" model="props/tailor/shirt_folded01" owner_fading_coef="0.02" price="303" visibility_coef="1" weight="1" /&gt; </t>
  </si>
  <si>
    <t xml:space="preserve">      &lt;!-- Orange Tunic (Light Leather) --&gt; &lt;row entity_script="" item_id="400b4bb0-a1d0-9bec-1b90-5b2bfcb9e9af" material="" model="props/tailor/shirt_folded01" owner_fading_coef="0.02" price="97" visibility_coef="1" weight="1" /&gt; </t>
  </si>
  <si>
    <t xml:space="preserve">      &lt;!-- Servant's Shirt (Light Leather) --&gt; &lt;row entity_script="" item_id="60e78fa6-2155-4f5f-8173-5fd0cfd4f314" material="" model="characters/humans/cloth/cloth_folded" owner_fading_coef="0.02" price="700" visibility_coef="0" weight="1" /&gt; </t>
  </si>
  <si>
    <t xml:space="preserve">      &lt;!-- Test AntiStealth Shirt (Light Leather) --&gt; &lt;row entity_script="" item_id="275bc631-75cb-41ad-be6c-bc9f319fcb5d" material="" model="characters/humans/cloth/cloth_folded" owner_fading_coef="0.02" price="700" visibility_coef="0" weight="1" /&gt;  </t>
  </si>
  <si>
    <t xml:space="preserve">  &lt;!-- Test AntiStealth Shirt (Light Leather) --&gt; &lt;row entity_script="" item_id="70405729-62b8-4ea9-b369-4e7e73cfb74a" material="" model="characters/humans/cloth/cloth_folded" owner_fading_coef="0.02" price="700" visibility_coef="1" weight="1" /&gt; </t>
  </si>
  <si>
    <t xml:space="preserve">      &lt;!-- Bright Milanese Brigandine (Heavy Leather) --&gt; &lt;row entity_script="" item_id="4222ca69-3a10-91c1-91ff-26f36122b8a2" material="" model="characters/humans/cloth/brigandine_009" owner_fading_coef="0.02" price="28619" visibility_coef="1" weight="8" /&gt; </t>
  </si>
  <si>
    <t xml:space="preserve">      &lt;!-- Burgundy/Aachen Dark Brigandine (Heavy Leather) --&gt; &lt;row entity_script="" item_id="418864f6-f9c0-ead7-dd4e-6f3aacb0288c" material="" model="characters/humans/cloth/brigandine_005" owner_fading_coef="0.02" price="15810" visibility_coef="1" weight="9" /&gt; </t>
  </si>
  <si>
    <t xml:space="preserve">      &lt;!-- Burgundy/Aachen Dark Brigandine (Heavy Leather) --&gt; &lt;row entity_script="" item_id="4c9e2e36-d746-b6ca-fe1a-5405cd465895" material="" model="characters/humans/cloth/brigandine_005" owner_fading_coef="0.02" price="15813" visibility_coef="1" weight="9" /&gt; </t>
  </si>
  <si>
    <t xml:space="preserve">      &lt;!-- Burgundy/Aachen Dyed Brigandine (Heavy Leather) --&gt; &lt;row entity_script="" item_id="4cbcab6e-332c-535c-e8ed-860581ced9ad" material="" model="characters/humans/cloth/brigandine_005" owner_fading_coef="0.02" price="16716" visibility_coef="1" weight="9" /&gt; </t>
  </si>
  <si>
    <t xml:space="preserve">      &lt;!-- Burgundy/Aachen Dyed Brigandine (Heavy Leather) --&gt; &lt;row entity_script="" item_id="4e4f2711-dc79-d2da-1377-719d6525b6b5" material="" model="characters/humans/cloth/brigandine_005" owner_fading_coef="0.02" price="16716" visibility_coef="1" weight="9" /&gt; </t>
  </si>
  <si>
    <t xml:space="preserve">      &lt;!-- Burgundy/Aachen Dyed Brigandine (Heavy Leather) --&gt; &lt;row entity_script="" item_id="4eb0f0ad-008d-8b4c-4ca7-6626eb428481" material="" model="characters/humans/cloth/brigandine_005" owner_fading_coef="0.02" price="16716" visibility_coef="1" weight="9" /&gt; </t>
  </si>
  <si>
    <t xml:space="preserve">      &lt;!-- Burgundy/Aachen Dyed Brigandine (Heavy Leather) --&gt; &lt;row entity_script="" item_id="4f564b29-350f-df8b-dc0b-9f4bf1d75c9c" material="" model="characters/humans/cloth/brigandine_005" owner_fading_coef="0.02" price="16716" visibility_coef="1" weight="9" /&gt; </t>
  </si>
  <si>
    <t xml:space="preserve">      &lt;!-- Dark Milanese Brigandine (Heavy Leather) --&gt; &lt;row entity_script="" item_id="4e0fbb0b-70c0-1ae3-da9c-fc74e2512193" material="" model="characters/humans/cloth/brigandine_009" owner_fading_coef="0.02" price="27912" visibility_coef="1" weight="7" /&gt; </t>
  </si>
  <si>
    <t xml:space="preserve">      &lt;!-- Dyed Milanese Brigandine (Heavy Leather) --&gt; &lt;row entity_script="" item_id="440074cf-4d3d-5d80-2944-f49d91d642a1" material="" model="characters/humans/cloth/brigandine_009" owner_fading_coef="0.02" price="27910" visibility_coef="1" weight="7" /&gt; </t>
  </si>
  <si>
    <t xml:space="preserve">      &lt;!-- Dyed Milanese Brigandine (Heavy Leather) --&gt; &lt;row entity_script="" item_id="4964faf4-b122-9856-e3d4-7e026ce4a0a7" material="" model="characters/humans/cloth/brigandine_009" owner_fading_coef="0.02" price="28619" visibility_coef="1" weight="7" /&gt; </t>
  </si>
  <si>
    <t xml:space="preserve">      &lt;!-- Dyed Milanese Brigandine (Heavy Leather) --&gt; &lt;row entity_script="" item_id="4d3eb06c-581c-72a2-acf5-07c56cbb47b4" material="" model="characters/humans/cloth/brigandine_009" owner_fading_coef="0.02" price="27910" visibility_coef="1" weight="7" /&gt;</t>
  </si>
  <si>
    <t xml:space="preserve">      &lt;!-- Dyed Milanese Brigandine (Heavy Leather) --&gt; &lt;row entity_script="" item_id="4c8f4d4b-72d3-c337-ed0c-41225e7b2382" material="" model="characters/humans/cloth/brigandine_009" owner_fading_coef="0.02" price="27910" visibility_coef="1" weight="7" /&gt; </t>
  </si>
  <si>
    <t xml:space="preserve">      &lt;!-- Light Brigandine (Heavy Leather) --&gt; &lt;row entity_script="" item_id="41fe34ab-46ea-6c34-da68-f1e66f46fb89" material="" model="characters/humans/cloth/brigandine_006" owner_fading_coef="0.02" price="5342" visibility_coef="1" weight="6" /&gt; </t>
  </si>
  <si>
    <t xml:space="preserve">      &lt;!-- Light Brigandine (Heavy Leather) --&gt; &lt;row entity_script="" item_id="4439d7db-c440-9576-cd07-2d531afa7bb6" material="" model="characters/humans/cloth/brigandine_006" owner_fading_coef="0.02" price="5380" visibility_coef="1" weight="6" /&gt; </t>
  </si>
  <si>
    <t xml:space="preserve">      &lt;!-- Light Brigandine (Heavy Leather) --&gt; &lt;row entity_script="" item_id="4e992c69-fcd2-57a1-5be3-5c2e03fcc0ba" material="" model="characters/humans/cloth/brigandine_006" owner_fading_coef="0.02" price="5353" visibility_coef="1" weight="6" /&gt; </t>
  </si>
  <si>
    <t xml:space="preserve">      &lt;!-- Light Short Brigandine (Heavy Leather) --&gt; &lt;row entity_script="" item_id="40b08f5c-ffdf-4e83-de69-23a17580c3bc" material="" model="characters/humans/cloth/brigandine_007" owner_fading_coef="0.02" price="4688" visibility_coef="1" weight="7" /&gt; </t>
  </si>
  <si>
    <t xml:space="preserve">      &lt;!-- Lightweight Dark Brigandine (Heavy Leather) --&gt; &lt;row entity_script="" item_id="44d904d0-03cc-8851-8fb9-31bc292d208c" material="" model="characters/humans/cloth/brigandine_006" owner_fading_coef="0.02" price="5443" visibility_coef="1" weight="7" /&gt; </t>
  </si>
  <si>
    <t xml:space="preserve">      &lt;!-- Milanese Brigandine (Heavy Leather) --&gt; &lt;row entity_script="" item_id="41e550e4-12df-49f0-3b05-74959224a8a5" material="" model="characters/humans/cloth/brigandine_009" owner_fading_coef="0.02" price="27378" visibility_coef="1" weight="7" /&gt; </t>
  </si>
  <si>
    <t xml:space="preserve">      &lt;!-- Sasau Bailiff's Brigandine (Heavy Leather) --&gt; &lt;row entity_script="" item_id="bb1bf9c5-002b-40e4-a2fd-3fdaf639c6d1" material="" model="characters/humans/cloth/cloth_folded" owner_fading_coef="0.02" price="4310" visibility_coef="1" weight="9" /&gt; </t>
  </si>
  <si>
    <t xml:space="preserve">      &lt;!-- Short Light Brigandine (Heavy Leather) --&gt; &lt;row entity_script="" item_id="44342f54-fc71-f435-c68a-d6382d1e0ca2" material="" model="characters/humans/cloth/brigandine_007" owner_fading_coef="0.02" price="4665" visibility_coef="1" weight="7" /&gt; </t>
  </si>
  <si>
    <t xml:space="preserve">      &lt;!-- Short-Sleeved Brigandine (Heavy Leather) --&gt; &lt;row entity_script="" item_id="4d887670-13cb-746d-5e27-5d234e146cb3" material="" model="characters/humans/cloth/cloth_folded" owner_fading_coef="0.02" price="660" visibility_coef="1" weight="8" /&gt; </t>
  </si>
  <si>
    <t xml:space="preserve">      &lt;!-- Warhorse Brigandine (Heavy Leather) --&gt; &lt;row entity_script="" item_id="4bef1aa8-1d05-6ecc-7797-083fa321cf80" material="" model="characters/humans/cloth/brigandine_009" owner_fading_coef="0.02" price="10" visibility_coef="1" weight="6" /&gt; </t>
  </si>
  <si>
    <t xml:space="preserve">      &lt;!-- Bandit's Plate Jack (Heavy Leather) --&gt; &lt;row entity_script="" item_id="4dc4999b-c8e2-c6ba-7115-b26e6f7470b5" material="" model="characters/humans/cloth/brigandine_003" owner_fading_coef="0.02" price="1820" visibility_coef="1" weight="9" /&gt; </t>
  </si>
  <si>
    <t xml:space="preserve">      &lt;!-- Bandit's Reinforced Jack (Heavy Leather) --&gt; &lt;row entity_script="" item_id="45dbc6f8-944d-7df1-dae7-985673a4aa97" material="" model="characters/humans/cloth/brigandine_003" owner_fading_coef="0.02" price="3976" visibility_coef="1" weight="9" /&gt; </t>
  </si>
  <si>
    <t xml:space="preserve">      &lt;!-- Dark Plate-Armour Jacket (Heavy Leather) --&gt; &lt;row entity_script="" item_id="491a93ae-fb02-b2fe-fa37-c87aa5f4c980" material="" model="characters/humans/cloth/brigandine_008" owner_fading_coef="0.02" price="9287" visibility_coef="1" weight="8" /&gt; </t>
  </si>
  <si>
    <t xml:space="preserve">      &lt;!-- Leather Jerkin (Heavy Leather) --&gt; &lt;row entity_script="" item_id="464a913e-9b03-ae4e-3561-89a1b2d9ac98" material="" model="characters/humans/cloth/brigandine_004" owner_fading_coef="0.02" price="283" visibility_coef="1" weight="6.5" /&gt; </t>
  </si>
  <si>
    <t xml:space="preserve">      &lt;!-- Leather Jerkin (Heavy Leather) --&gt; &lt;row entity_script="" item_id="495e7020-24d1-6001-d660-33120f250ab2" material="" model="characters/humans/cloth/brigandine_004" owner_fading_coef="0.02" price="289" visibility_coef="1" weight="6.5" /&gt; </t>
  </si>
  <si>
    <t xml:space="preserve">      &lt;!-- Leather Jerkin (Heavy Leather) --&gt; &lt;row entity_script="" item_id="4a22fe68-b9c5-7b04-ee81-23613de682b6" material="" model="characters/humans/cloth/brigandine_004" owner_fading_coef="0.02" price="281" visibility_coef="1" weight="6.5" /&gt; </t>
  </si>
  <si>
    <t xml:space="preserve">      &lt;!-- Leather Jerkin (Heavy Leather) --&gt; &lt;row entity_script="" item_id="4e204e92-7832-af18-73ff-71885ab02788" material="" model="characters/humans/cloth/brigandine_004" owner_fading_coef="0.02" price="291" visibility_coef="1" weight="6.5" /&gt; </t>
  </si>
  <si>
    <t xml:space="preserve">  &lt;!-- Light Lamellar Armour (Heavy Leather) --&gt; &lt;row entity_script="" item_id="45d503dc-ac4b-62c9-5994-c09288667dbf" material="" model="characters/humans/cloth/la_cuman_chest_002" owner_fading_coef="0.02" price="4655" visibility_coef="1" weight="7" /&gt;</t>
  </si>
  <si>
    <t xml:space="preserve">      &lt;!-- Plated/Plate Jack Dyed (Heavy Leather) --&gt; &lt;row entity_script="" item_id="4f8dc7eb-f1c4-f01a-dc3e-170d4288cd9d" material="" model="characters/humans/cloth/brigandine_008" owner_fading_coef="0.02" price="9335" visibility_coef="1" weight="8" /&gt; </t>
  </si>
  <si>
    <t xml:space="preserve">      &lt;!-- Plated/Plate Jack Dyed (Heavy Leather) --&gt; &lt;row entity_script="" item_id="44f1b7f3-9098-6bc9-2965-ceb35571719c" material="" model="characters/humans/cloth/brigandine_008" owner_fading_coef="0.02" price="9252" visibility_coef="1" weight="8" /&gt; </t>
  </si>
  <si>
    <t xml:space="preserve">      &lt;!-- Riveted Vambraces (Heavy Leather) --&gt; &lt;row entity_script="" item_id="42f8d0ed-63d9-a104-cf0a-de415f6aa8b3" material="" model="characters/humans/cloth/pa_arm_005" owner_fading_coef="0.02" price="4986" visibility_coef="1" weight="8" /&gt; </t>
  </si>
  <si>
    <t xml:space="preserve">      &lt;!-- Some Garment (Heavy Leather) --&gt; &lt;row entity_script="" item_id="48a3e071-1a87-a5c1-9291-568fdea21e8c" material="" model="characters/humans/cloth/cloth_folded" owner_fading_coef="0.02" price="150" visibility_coef="1" weight="6" /&gt; </t>
  </si>
  <si>
    <t xml:space="preserve">      &lt;!-- Apprentice Vitus' Armour (Chain) --&gt; &lt;row entity_script="" item_id="c9f0b623-8cbe-4934-bd40-49aa8ff465a3" material="characters/humans/cloth/s1_p2_l2_v0_tx020" model="characters/humans/cloth/cloth_folded" owner_fading_coef="0.02" price="220" visibility_coef="1" weight="16.4" /&gt; </t>
  </si>
  <si>
    <t xml:space="preserve">      &lt;!-- Blacksmith Ota's Armour (Chain) --&gt; &lt;row entity_script="" item_id="88e3f8f2-e820-40e5-9fc5-82024ded0c5e" material="characters/humans/cloth/s1_p2_l2_v0_tx020" model="characters/humans/cloth/cloth_folded" owner_fading_coef="0.02" price="220" visibility_coef="1" weight="16.4" /&gt; </t>
  </si>
  <si>
    <t xml:space="preserve">      &lt;!-- Chainmail (Chain) --&gt; &lt;row entity_script="" item_id="4ac6fa35-a801-56cb-5cc7-7c7554e61c8a" material="characters/humans/cloth/s1_p2_l2_v0_tx020" model="characters/humans/cloth/gambeson002" owner_fading_coef="0.02" price="4480" visibility_coef="1" weight="19" /&gt; </t>
  </si>
  <si>
    <t xml:space="preserve">      &lt;!-- Chainmail (Chain) --&gt; &lt;row entity_script="" item_id="4d8ce20d-2002-b4c5-596c-e3302a96299d" material="characters/humans/cloth/s1_p2_l2_v0_tx020" model="characters/humans/cloth/gambeson002" owner_fading_coef="0.02" price="2190" visibility_coef="1" weight="16" /&gt; </t>
  </si>
  <si>
    <t xml:space="preserve">      &lt;!-- Cuman Hauberk (Chain) --&gt; &lt;row entity_script="" item_id="43f19e40-1107-38aa-a226-5d6179e9b4a3" material="characters/humans/cloth/s1_p2_l2_v0_tx020" model="characters/humans/cloth/gambeson002" owner_fading_coef="0.02" price="2192" visibility_coef="1" weight="16" /&gt; </t>
  </si>
  <si>
    <t xml:space="preserve">      &lt;!-- Decorated Bavarian Hauberk (Chain) --&gt; &lt;row entity_script="" item_id="42960eae-d460-e350-5a80-e1689724269d" material="characters/humans/cloth/s1_p2_l2_v0_tx020" model="characters/humans/cloth/gambeson002" owner_fading_coef="0.02" price="5278" visibility_coef="1" weight="17" /&gt; </t>
  </si>
  <si>
    <t xml:space="preserve">      &lt;!-- Decorated Bavarian Hauberk (Chain) --&gt; &lt;row entity_script="" item_id="4f210bf5-0eab-7d8f-1c3b-fbb4615a1dae" material="characters/humans/cloth/s1_p2_l2_v0_tx020" model="characters/humans/cloth/gambeson002" owner_fading_coef="0.02" price="5287" visibility_coef="1" weight="17" /&gt; </t>
  </si>
  <si>
    <t xml:space="preserve">      &lt;!-- Decorated Mail Coif (Chain) --&gt; &lt;row entity_script="" item_id="45edc80c-1b34-a0f5-001c-a08a1fe632a6" material="" model="characters/humans/cloth/ca_hood_004" owner_fading_coef="0.02" price="5295" visibility_coef="1" weight="4" /&gt; </t>
  </si>
  <si>
    <t xml:space="preserve">      &lt;!-- Elongated Mail Coif (Chain) --&gt; &lt;row entity_script="" item_id="446d9158-a7e3-910b-95a8-12eee9e04997" material="" model="characters/humans/cloth/ca_hood_004" owner_fading_coef="0.02" price="4039" visibility_coef="1" weight="5" /&gt; </t>
  </si>
  <si>
    <t xml:space="preserve">      &lt;!-- Hauberk (Chain) --&gt; &lt;row entity_script="" item_id="413806e7-f3b7-c6cf-2309-e47ce3c97fa2" material="characters/humans/cloth/s1_p2_l2_v0_tx020" model="characters/humans/cloth/gambeson002" owner_fading_coef="0.02" price="220" visibility_coef="1" weight="16.4" /&gt; </t>
  </si>
  <si>
    <t xml:space="preserve">      &lt;!-- Hauberk (Chain) --&gt; &lt;row entity_script="" item_id="4a15b1e2-c083-7bad-6fdc-8b2548241c80" material="characters/humans/cloth/s1_p2_l2_v0_tx020" model="characters/humans/cloth/gambeson002" owner_fading_coef="0.02" price="4009" visibility_coef="1" weight="17" /&gt; </t>
  </si>
  <si>
    <t xml:space="preserve">      &lt;!-- Hauberk (Chain) --&gt; &lt;row entity_script="" item_id="4fec3673-04fe-45ae-b200-600704ecea70" material="characters/humans/cloth/s1_p2_l2_v0_tx020" model="characters/humans/cloth/gambeson002" owner_fading_coef="0.02" price="220" visibility_coef="1" weight="16.4" /&gt; </t>
  </si>
  <si>
    <t xml:space="preserve">      &lt;!-- Heavy Hauberk (Chain) --&gt; &lt;row entity_script="" item_id="45a39144-03ee-67b2-e79c-864bedf93186" material="characters/humans/cloth/s1_p2_l2_v0_tx020" model="characters/humans/cloth/gambeson002" owner_fading_coef="0.02" price="6947" visibility_coef="1" weight="18" /&gt; </t>
  </si>
  <si>
    <t xml:space="preserve">      &lt;!-- Hungarian Hauberk (Chain) --&gt; &lt;row entity_script="" item_id="416efb7c-8e5f-3518-89d2-5b9af35ad7b6" material="characters/humans/cloth/s1_p2_l2_v0_tx020" model="characters/humans/cloth/gambeson002" owner_fading_coef="0.02" price="6970" visibility_coef="1" weight="11" /&gt; </t>
  </si>
  <si>
    <t xml:space="preserve">      &lt;!-- Hungarian Hauberk (Chain) --&gt; &lt;row entity_script="" item_id="4a946556-ee8b-ed84-ecf1-f848601cf486" material="characters/humans/cloth/s1_p2_l2_v0_tx020" model="characters/humans/cloth/gambeson002" owner_fading_coef="0.02" price="6949" visibility_coef="1" weight="11" /&gt; </t>
  </si>
  <si>
    <t xml:space="preserve">      &lt;!-- Long Noble Hauberk (Chain) --&gt; &lt;row entity_script="" item_id="431a2a36-312d-d6b0-ddff-fcaddc294291" material="characters/humans/cloth/s1_p2_l2_v0_tx020" model="characters/humans/cloth/gambeson002" owner_fading_coef="0.02" price="8958" visibility_coef="1" weight="14" /&gt; </t>
  </si>
  <si>
    <t xml:space="preserve">      &lt;!-- Mail Chausses (Chain) --&gt; &lt;row entity_script="" item_id="44135951-cf1c-f2fd-15f0-0f0ea223a584" material="characters/humans/cloth/s1_p2_l2_v0_tx020" model="characters/humans/cloth/ca_legs_001" owner_fading_coef="0.02" price="12499" visibility_coef="1" weight="8" /&gt; </t>
  </si>
  <si>
    <t xml:space="preserve">      &lt;!-- Mail Coif (Chain) --&gt; &lt;row entity_script="" item_id="45ff98b0-d684-5f01-5a6f-679d2e8b5696" material="" model="characters/humans/cloth/ca_hood_004" owner_fading_coef="0.02" price="4983" visibility_coef="1" weight="4" /&gt; </t>
  </si>
  <si>
    <t xml:space="preserve">      &lt;!-- Mail Coif (Chain) --&gt; &lt;row entity_script="" item_id="46eb884b-a0ed-7da8-4d4f-0a18284dc9bc" material="" model="characters/humans/cloth/ca_hood_004" owner_fading_coef="0.02" price="330" visibility_coef="1" weight="4.5" /&gt; </t>
  </si>
  <si>
    <t xml:space="preserve">      &lt;!-- Mail Coif (Chain) --&gt; &lt;row entity_script="" item_id="4eee90c8-2406-357f-6d9f-8e8e4274b387" material="" model="characters/humans/cloth/ca_hood_004" owner_fading_coef="0.02" price="3265" visibility_coef="1" weight="5" /&gt; </t>
  </si>
  <si>
    <t xml:space="preserve">      &lt;!-- Mail Collar (Chain) --&gt; &lt;row entity_script="" item_id="4ef2fdb9-ad9d-012b-f526-92f78f8f6f91" material="" model="characters/humans/cloth/ca_hood_004" owner_fading_coef="0.02" price="458" visibility_coef="1" weight="2.5" /&gt; </t>
  </si>
  <si>
    <t xml:space="preserve">      &lt;!-- Noble Short Hauberk (Chain) --&gt; &lt;row entity_script="" item_id="401ad7c8-4a34-0ef9-7117-9e4ce2044e9a" material="characters/humans/cloth/s1_p2_l2_v0_tx020" model="characters/humans/cloth/gambeson002" owner_fading_coef="0.02" price="8958" visibility_coef="1" weight="14" /&gt;  </t>
  </si>
  <si>
    <t xml:space="preserve">      &lt;!-- Noble's Mail Coif (Chain) --&gt; &lt;row entity_script="" item_id="4fbc8b16-6e58-af4e-8b95-59963da5ef96" material="" model="characters/humans/cloth/ca_hood_004" owner_fading_coef="0.02" price="6118" visibility_coef="1" weight="4" /&gt; </t>
  </si>
  <si>
    <t xml:space="preserve">      &lt;!-- Noble's Mail Collar (Chain) --&gt; &lt;row entity_script="" item_id="4f953795-b11c-9a8a-c373-97c249e853ad" material="" model="characters/humans/cloth/ca_hood_004" owner_fading_coef="0.02" price="708" visibility_coef="1" weight="1" /&gt; </t>
  </si>
  <si>
    <t xml:space="preserve">      &lt;!-- Reinforced Cuman Hauberk (Chain) --&gt; &lt;row entity_script="" item_id="4f2d2511-7ee5-4ec4-9fe9-79b76d83378a" material="characters/humans/cloth/s1_p2_l2_v0_tx020" model="characters/humans/cloth/gambeson002" owner_fading_coef="0.02" price="4011" visibility_coef="1" weight="13" /&gt; </t>
  </si>
  <si>
    <t xml:space="preserve">      &lt;!-- Reinforced Mail Collar (Chain) --&gt; &lt;row entity_script="" item_id="4d171f84-c6d1-95ac-0dfe-9c3860bfa3a5" material="" model="characters/humans/cloth/ca_hood_004" owner_fading_coef="0.02" price="575" visibility_coef="1" weight="1" /&gt; </t>
  </si>
  <si>
    <t xml:space="preserve">      &lt;!-- Short Common Hauberk (Chain) --&gt; &lt;row entity_script="" item_id="422c924d-eed3-9183-f47f-3b62e6b66ea1" material="characters/humans/cloth/s1_p2_l2_v0_tx020" model="characters/humans/cloth/gambeson002" owner_fading_coef="0.02" price="3011" visibility_coef="1" weight="21" /&gt;  </t>
  </si>
  <si>
    <t xml:space="preserve">      &lt;!-- Short Common Hauberk (Chain) --&gt; &lt;row entity_script="" item_id="47af49ef-bdd7-2e07-2fc8-d53b6b4faea9" material="characters/humans/cloth/s1_p2_l2_v0_tx020" model="characters/humans/cloth/gambeson002" owner_fading_coef="0.02" price="3011" visibility_coef="1" weight="21" /&gt; </t>
  </si>
  <si>
    <t xml:space="preserve">      &lt;!-- Warhorse Coif (Chain) --&gt; &lt;row entity_script="" item_id="42414d23-c8dc-7b1a-31e6-00644075feaa" material="" model="characters/humans/cloth/ca_hood_004" owner_fading_coef="0.02" price="10" visibility_coef="1" weight="5" /&gt; </t>
  </si>
  <si>
    <t xml:space="preserve">      &lt;!-- Warhorse Hauberk (Chain) --&gt; &lt;row entity_script="" item_id="40a2b1d3-f475-a8f3-667a-075486518b8f" material="characters/humans/cloth/s1_p2_l2_v0_tx020" model="characters/humans/cloth/gambeson002" owner_fading_coef="0.02" price="10" visibility_coef="1" weight="17" /&gt; </t>
  </si>
  <si>
    <t xml:space="preserve">      &lt;!-- Black Brigandine Pauldrons (Plate) --&gt; &lt;row entity_script="" item_id="4d0691f6-632e-f5fd-0b5e-349509655698" material="" model="characters/humans/cloth/pa_arm_003" owner_fading_coef="0.02" price="3243" visibility_coef="1" weight="11" /&gt; </t>
  </si>
  <si>
    <t xml:space="preserve">      &lt;!-- Brigandine Dyed Pauldrons (Plate) --&gt; &lt;row entity_script="" item_id="4038ccc9-976c-efd3-014c-0cc80a6695b5" material="" model="characters/humans/cloth/pa_arm_003" owner_fading_coef="0.02" price="3080" visibility_coef="1" weight="11" /&gt; </t>
  </si>
  <si>
    <t xml:space="preserve">      &lt;!-- Brigandine Pauldrons (Plate) --&gt; &lt;row entity_script="" item_id="45e0883f-b164-edce-8f8a-4df43039759d" material="" model="characters/humans/cloth/pa_arm_008" owner_fading_coef="0.02" price="9545" visibility_coef="1" weight="9.5" /&gt; </t>
  </si>
  <si>
    <t xml:space="preserve">      &lt;!-- Brigandine Pauldrons (Plate) --&gt; &lt;row entity_script="" item_id="49692af5-b44e-f166-b6cf-27bf9874bcac" material="" model="characters/humans/cloth/pa_arm_008" owner_fading_coef="0.02" price="9545" visibility_coef="1" weight="9.5" /&gt; </t>
  </si>
  <si>
    <t xml:space="preserve">      &lt;!-- Burgundy/Aachen Brigandine Chausses (Plate) --&gt; &lt;row entity_script="" item_id="40324632-16c8-5979-2c76-e38210ee2a9b" material="" model="characters/humans/cloth/pa_legs_007" owner_fading_coef="0.02" price="6264" visibility_coef="1" weight="11" /&gt; </t>
  </si>
  <si>
    <t xml:space="preserve">      &lt;!-- Burgundy/Aachen Brigandine Chausses (Plate) --&gt; &lt;row entity_script="" item_id="431fac2f-58f6-38e8-953e-5738656f1a87" material="" model="characters/humans/cloth/pa_legs_007" owner_fading_coef="0.02" price="5969" visibility_coef="1" weight="11" /&gt; </t>
  </si>
  <si>
    <t xml:space="preserve">      &lt;!-- Burgundy/Aachen Brigandine Chausses (Plate) --&gt; &lt;row entity_script="" item_id="4b3dae7a-eb8a-c312-3afe-b5e0db85d7b2" material="" model="characters/humans/cloth/pa_legs_007" owner_fading_coef="0.02" price="13312" visibility_coef="1" weight="11" /&gt; </t>
  </si>
  <si>
    <t xml:space="preserve">      &lt;!-- Light Brigandine Chausses (Plate) --&gt; &lt;row entity_script="" item_id="4b50992e-c69e-37da-366e-dc0c804536ac" material="" model="characters/humans/cloth/pa_legs_004" owner_fading_coef="0.02" price="1772" visibility_coef="1" weight="8.5" /&gt; </t>
  </si>
  <si>
    <t xml:space="preserve">      &lt;!-- Light Brigandine Chausses (Plate) --&gt; &lt;row entity_script="" item_id="4f7541b9-7854-2e70-27e0-89029dda2782" material="" model="characters/humans/cloth/pa_legs_017" owner_fading_coef="0.02" price="1861" visibility_coef="1" weight="8.5" /&gt; </t>
  </si>
  <si>
    <t xml:space="preserve">      &lt;!-- Short Brigandine Chausses (Plate) --&gt; &lt;row entity_script="" item_id="42c0a17c-123a-6416-8620-56fcf1a5199c" material="" model="characters/humans/cloth/pa_legs_004" owner_fading_coef="0.02" price="1576" visibility_coef="1" weight="10.5" /&gt; </t>
  </si>
  <si>
    <t xml:space="preserve">      &lt;!-- Short Brigandine Chausses (Plate) --&gt; &lt;row entity_script="" item_id="45143b21-88c0-6217-1848-099a680d26b9" material="" model="characters/humans/cloth/pa_legs_004" owner_fading_coef="0.02" price="1866" visibility_coef="1" weight="10.5" /&gt; </t>
  </si>
  <si>
    <t xml:space="preserve">      &lt;!-- Short Brigandine Chausses (Plate) --&gt; &lt;row entity_script="" item_id="487ff48f-5ecc-86f9-fb0f-cbbb2c9b6788" material="" model="characters/humans/cloth/pa_legs_004" owner_fading_coef="0.02" price="2444" visibility_coef="1" weight="10.5" /&gt; </t>
  </si>
  <si>
    <t xml:space="preserve">      &lt;!-- Short Brigandine Chausses (Plate) --&gt; &lt;row entity_script="" item_id="4d3ef67e-9a67-38aa-c6f1-0285338aa583" material="" model="characters/humans/cloth/pa_legs_004" owner_fading_coef="0.02" price="2342" visibility_coef="1" weight="10.5" /&gt; </t>
  </si>
  <si>
    <t xml:space="preserve">      &lt;!-- Short Brigandine Chausses (Plate) --&gt; &lt;row entity_script="" item_id="4f36ba66-e139-fca3-42d5-b5d8bcaf91b9" material="" model="characters/humans/cloth/pa_legs_004" owner_fading_coef="0.02" price="1576" visibility_coef="1" weight="10.5" /&gt; </t>
  </si>
  <si>
    <t xml:space="preserve">      &lt;!-- Arching Bascinet (Plate) --&gt; &lt;row entity_script="" item_id="421f173c-99b2-f030-cedd-0ba2a25270ac" material="" model="characters/humans/cloth/pa_helmet_023" owner_fading_coef="0.02" price="24190" visibility_coef="1" weight="6" /&gt; </t>
  </si>
  <si>
    <t xml:space="preserve">      &lt;!-- Armourer Ota's Cuirass (Plate) --&gt; &lt;row entity_script="" item_id="f86783e8-b406-44c9-b659-858f94ce2189" material="" model="characters/humans/cloth/pa_kyrys_001" owner_fading_coef="0.02" price="8948" visibility_coef="1" weight="10" /&gt; </t>
  </si>
  <si>
    <t xml:space="preserve">      &lt;!-- Augsburg Plate Chausses (Plate) --&gt; &lt;row entity_script="" item_id="48a827cd-c6ea-4976-9561-327a122326b7" material="" model="characters/humans/cloth/pa_legs_015" owner_fading_coef="0.02" price="25299" visibility_coef="1" weight="6" /&gt; </t>
  </si>
  <si>
    <t xml:space="preserve">      &lt;!-- Augsburg Plate Pauldrons (Plate) --&gt; &lt;row entity_script="" item_id="4516652a-7e40-d46d-cdd7-62ea97c3bb83" material="" model="characters/humans/cloth/pa_arm_016" owner_fading_coef="0.02" price="26704" visibility_coef="1" weight="6" /&gt; </t>
  </si>
  <si>
    <t xml:space="preserve">      &lt;!-- Augsburg Gauntlets (Plate) --&gt; &lt;row entity_script="" item_id="424d9151-9ccb-989f-7bd8-3c690a9e4393" material="" model="characters/humans/cloth/gauntlets_008" owner_fading_coef="0.02" price="2634" visibility_coef="1" weight="3" /&gt; </t>
  </si>
  <si>
    <t xml:space="preserve">      &lt;!-- Bascinet with Bretache (Plate) --&gt; &lt;row entity_script="" item_id="45cacc1b-dc58-a1c0-9873-d954e7cf3ebc" material="" model="characters/humans/cloth/pa_helmet_017" owner_fading_coef="0.02" price="5217" visibility_coef="1" weight="6" /&gt; </t>
  </si>
  <si>
    <t xml:space="preserve">      &lt;!-- Bascinet with Bretache (Plate) --&gt; &lt;row entity_script="" item_id="436b6b1d-1471-da5f-ad03-f64bafbd8bb6" material="" model="characters/humans/cloth/pa_helmet_018" owner_fading_coef="0.02" price="5217" visibility_coef="1" weight="6" /&gt; </t>
  </si>
  <si>
    <t xml:space="preserve">      &lt;!-- Bascinet with Klappvisor (Plate) --&gt; &lt;row entity_script="" item_id="48146c21-3bc0-fc8c-24b3-cd0f0427dc8c" material="" model="characters/humans/cloth/pa_helmet_005" owner_fading_coef="0.02" price="9198" visibility_coef="1" weight="4" /&gt; </t>
  </si>
  <si>
    <t xml:space="preserve">      &lt;!-- Bellshaped Kettle Hat (Plate) --&gt; &lt;row entity_script="" item_id="40bafc6f-ea0f-d9d2-57f7-0da666d60083" material="" model="characters/humans/cloth/pa_helmet_007" owner_fading_coef="0.02" price="6253" visibility_coef="1" weight="4" /&gt; </t>
  </si>
  <si>
    <t xml:space="preserve">      &lt;!-- Burgundy/Aachen Decorated Chausses (Plate) --&gt; &lt;row entity_script="" item_id="464c250d-7e30-e71e-85cd-37a67b9641a7" material="" model="characters/humans/cloth/pa_legs_006" owner_fading_coef="0.02" price="5166" visibility_coef="1" weight="9" /&gt; </t>
  </si>
  <si>
    <t xml:space="preserve">      &lt;!-- Burgundy/Aachen Decorated Chausses (Plate) --&gt; &lt;row entity_script="" item_id="4b858ce9-030d-b78a-e138-a29d53466ba4" material="" model="characters/humans/cloth/pa_legs_006" owner_fading_coef="0.02" price="5302" visibility_coef="1" weight="9" /&gt; </t>
  </si>
  <si>
    <t xml:space="preserve">      &lt;!-- Burgundy/Aachen Gauntlets (Plate) --&gt; &lt;row entity_script="" item_id="403f6db2-1285-31da-81c6-db426db9d6a5" material="" model="characters/humans/cloth/gauntlets_009" owner_fading_coef="0.02" price="5262" visibility_coef="1" weight="3" /&gt; </t>
  </si>
  <si>
    <t xml:space="preserve">      &lt;!-- Common Bascinet (Plate) --&gt; &lt;row entity_script="" item_id="4af19514-66e8-1a2b-67d5-6528225681b4" material="" model="characters/humans/cloth/pa_helmet_004" owner_fading_coef="0.02" price="861" visibility_coef="1" weight="3" /&gt; </t>
  </si>
  <si>
    <t xml:space="preserve">      &lt;!-- Common Plate Chausses (Plate) --&gt; &lt;row entity_script="" item_id="48aa8949-fd2a-39af-8a69-0d81290f42ae" material="" model="characters/humans/cloth/pa_legs_016" owner_fading_coef="0.02" price="2266" visibility_coef="1" weight="11" /&gt; </t>
  </si>
  <si>
    <t xml:space="preserve">      &lt;!-- Common Plate Chausses (Plate) --&gt; &lt;row entity_script="" item_id="4da1a54a-4d69-d13d-6b38-de37a88e14b3" material="" model="characters/humans/cloth/pa_legs_014" owner_fading_coef="0.02" price="2266" visibility_coef="1" weight="11" /&gt; </t>
  </si>
  <si>
    <t xml:space="preserve">      &lt;!-- Composite Gauntlets (Plate) --&gt; &lt;row entity_script="" item_id="449e796c-59b4-7ceb-1f61-4162b0caf4aa" material="" model="characters/humans/cloth/gauntlets_002" owner_fading_coef="0.02" price="2310" visibility_coef="1" weight="3" /&gt; </t>
  </si>
  <si>
    <t xml:space="preserve">      &lt;!-- Covered Bascinet (Plate) --&gt; &lt;row entity_script="" item_id="44dc0755-74c4-582d-c92c-4a54990da4b9" material="" model="characters/humans/cloth/pa_helmet_015" owner_fading_coef="0.02" price="3653" visibility_coef="1" weight="7" /&gt; </t>
  </si>
  <si>
    <t xml:space="preserve">      &lt;!-- Cuirass (Plate) --&gt; &lt;row entity_script="" item_id="45f96751-8f3b-09dd-a06d-d75bb80e8e9c" material="" model="characters/humans/cloth/pa_kyrys_003" owner_fading_coef="0.02" price="6700" visibility_coef="1" weight="8" /&gt; </t>
  </si>
  <si>
    <t xml:space="preserve">      &lt;!-- Cuman Captain's Helmet (Plate) --&gt; &lt;row entity_script="" item_id="44e4e7ba-05b1-fd0f-5aac-2e6f8d8cf682" material="" model="characters/humans/cloth/cuman_helmet_2" owner_fading_coef="0.02" price="11049" visibility_coef="1" weight="4" /&gt; </t>
  </si>
  <si>
    <t xml:space="preserve">      &lt;!-- Cuman Disguise (Plate) --&gt; &lt;row entity_script="" item_id="4ef8618b-a87c-f25f-dd1d-94558fceab8d" material="" model="characters/humans/cloth/pa_cuman_chest" owner_fading_coef="0.02" price="667" visibility_coef="0" weight="7" /&gt; </t>
  </si>
  <si>
    <t xml:space="preserve">  &lt;!-- Cuman Harness (Plate) --&gt; &lt;row entity_script="" item_id="46798a36-0e40-4822-ec6e-bf682955b0b4" material="" model="characters/humans/cloth/pa_cuman_chest" owner_fading_coef="0.02" price="280" visibility_coef="1" weight="10" /&gt; </t>
  </si>
  <si>
    <t xml:space="preserve">      &lt;!-- Cuman Helmet (Plate) --&gt; &lt;row entity_script="" item_id="4582224b-55b8-82f8-4230-371ca1093db3" material="" model="characters/humans/cloth/pa_helmet_003" owner_fading_coef="0.02" price="860" visibility_coef="1" weight="6" /&gt; </t>
  </si>
  <si>
    <t xml:space="preserve">      &lt;!-- Cuman Mask (Plate) --&gt; &lt;row entity_script="" item_id="4da8f74d-dd58-6895-e0b0-bf94a31a5b92" material="" model="characters/humans/cloth/cuman_helmet_001" owner_fading_coef="0.02" price="3653" visibility_coef="0" weight="1" /&gt; </t>
  </si>
  <si>
    <t xml:space="preserve">      &lt;!-- Cuman Shishak (Plate) --&gt; &lt;row entity_script="" item_id="4aa23d07-ef96-e285-2cec-c7eb93ec4999" material="" model="characters/humans/cloth/cuman_helmet_4" owner_fading_coef="0.02" price="4158" visibility_coef="1" weight="4" /&gt; </t>
  </si>
  <si>
    <t xml:space="preserve">      &lt;!-- Decorated Cuirass (Plate) --&gt; &lt;row entity_script="" item_id="40c05582-26f8-b1dc-f0ba-80e717a8869e" material="" model="characters/humans/cloth/pa_kyrys_004" owner_fading_coef="0.02" price="21422" visibility_coef="1" weight="6" /&gt; </t>
  </si>
  <si>
    <t xml:space="preserve">      &lt;!-- Decorated German Bascinet (Plate) --&gt; &lt;row entity_script="" item_id="498ca985-c074-886b-af88-aec5b12dc7ad" material="" model="characters/humans/cloth/pa_helmet_020" owner_fading_coef="0.02" price="10010" visibility_coef="1" weight="7" /&gt; </t>
  </si>
  <si>
    <t xml:space="preserve">      &lt;!-- Decorated/Ornamented Cuman Shishak (Plate) --&gt; &lt;row entity_script="" item_id="4e8bfdae-a38a-fae5-1177-b513733f1c90" material="" model="characters/humans/cloth/cuman_helmet_001" owner_fading_coef="0.02" price="3343" visibility_coef="1" weight="4" /&gt; </t>
  </si>
  <si>
    <t xml:space="preserve">      &lt;!-- German Bascinet (Plate) --&gt; &lt;row entity_script="" item_id="4135abae-bcce-b9f7-7fff-9139b57aebbe" material="" model="characters/humans/cloth/pa_helmet_021" owner_fading_coef="0.02" price="7900" visibility_coef="1" weight="7" /&gt; </t>
  </si>
  <si>
    <t xml:space="preserve">      &lt;!-- German Bascinet (Plate) --&gt; &lt;row entity_script="" item_id="416efa2d-68db-6dfb-3d5d-98489f638bad" material="" model="characters/humans/cloth/pa_helmet_022" owner_fading_coef="0.02" price="8768" visibility_coef="1" weight="7" /&gt; </t>
  </si>
  <si>
    <t xml:space="preserve">      &lt;!-- German Bascinet (Plate) --&gt; &lt;row entity_script="" item_id="4cd854dd-7c7c-3050-27e4-8b67b1d1338c" material="" model="characters/humans/cloth/pa_helmet_019" owner_fading_coef="0.02" price="7900" visibility_coef="1" weight="7" /&gt; </t>
  </si>
  <si>
    <t xml:space="preserve">      &lt;!-- Grand Bascinet (Plate) --&gt; &lt;row entity_script="" item_id="413a23a3-3d34-de11-abeb-2dfc9af846a9" material="" model="characters/humans/cloth/pa_helmet_012" owner_fading_coef="0.02" price="13595" visibility_coef="1" weight="7" /&gt; </t>
  </si>
  <si>
    <t xml:space="preserve">      &lt;!-- Grand Bascinet (Plate) --&gt; &lt;row entity_script="" item_id="457922f9-5c5b-8caa-5df0-7449097cff90" material="" model="characters/humans/cloth/pa_helmet_013" owner_fading_coef="0.02" price="13595" visibility_coef="1" weight="7" /&gt; </t>
  </si>
  <si>
    <t xml:space="preserve">  &lt;!-- Heavy Lamellar Armour (Plate) --&gt; &lt;row entity_script="" item_id="4651e310-5ad4-cf89-7f57-9755e344ed84" material="" model="characters/humans/cloth/la_cuman_chest_002" owner_fading_coef="0.02" price="10470" visibility_coef="1" weight="9" /&gt; </t>
  </si>
  <si>
    <t xml:space="preserve">      &lt;!-- Hounskull (Plate) --&gt; &lt;row entity_script="" item_id="4a0b54a0-f893-122d-5171-74ac68e933ad" material="" model="characters/humans/cloth/pa_helmet_006" owner_fading_coef="0.02" price="18585" visibility_coef="1" weight="7" /&gt; </t>
  </si>
  <si>
    <t xml:space="preserve">      &lt;!-- Hunter's Gloves (Plate) --&gt; &lt;row entity_script="" item_id="49f22875-6f21-0d2c-fc78-11fa556779b4" material="" model="characters/humans/cloth/gloves_001" owner_fading_coef="0.02" price="1455" visibility_coef="1" weight="0.5" /&gt; </t>
  </si>
  <si>
    <t xml:space="preserve">      &lt;!-- Italian Bascinet (Plate) --&gt; &lt;row entity_script="" item_id="481b929a-0e8e-05da-54c5-2939bd72e594" material="" model="characters/humans/cloth/pa_helmet_014" owner_fading_coef="0.02" price="16026" visibility_coef="1" weight="9" /&gt; </t>
  </si>
  <si>
    <t xml:space="preserve">      &lt;!-- Kettle Hat (Plate) --&gt; &lt;row entity_script="" item_id="0082de35-b635-4b85-a9ec-95024713f3ab" material="" model="characters/humans/cloth/cloth_folded" owner_fading_coef="0.02" price="400" visibility_coef="1" weight="2.4" /&gt;  </t>
  </si>
  <si>
    <t xml:space="preserve">      &lt;!-- Kettle Hat (Plate) --&gt; &lt;row entity_script="" item_id="4a16b1e8-f30f-eea1-4329-aa3030891bbb" material="" model="characters/humans/cloth/pa_helmet_008" owner_fading_coef="0.02" price="2060" visibility_coef="1" weight="3" /&gt; </t>
  </si>
  <si>
    <t xml:space="preserve">      &lt;!-- Kettle Hat (Plate) --&gt; &lt;row entity_script="" item_id="4a2e6701-7c43-b97a-0823-6e22ea1d8fb3" material="" model="characters/humans/cloth/helmet_007" owner_fading_coef="0.02" price="2626" visibility_coef="1" weight="3" /&gt; </t>
  </si>
  <si>
    <t xml:space="preserve">      &lt;!-- Kettle Hat Decorated (Plate) --&gt; &lt;row entity_script="" item_id="41c9dee4-7f56-917c-cf8d-3482bbb3ad9a" material="" model="characters/humans/cloth/pa_helmet_009" owner_fading_coef="0.02" price="2069" visibility_coef="1" weight="4" /&gt; </t>
  </si>
  <si>
    <t xml:space="preserve">      &lt;!-- Kuttenberg Cuirass (Plate) --&gt; &lt;row entity_script="" item_id="47d11f76-1007-00c0-1c63-cfb2b02b0c80" material="" model="characters/humans/cloth/pa_kyrys_009" owner_fading_coef="0.02" price="19567" visibility_coef="1" weight="8" /&gt; </t>
  </si>
  <si>
    <t xml:space="preserve">      &lt;!-- Kuttenberg Gauntlets (Plate) --&gt; &lt;row entity_script="" item_id="4206570b-ab9b-a407-e693-29b90e475d81" material="" model="characters/humans/cloth/gauntlets_005" owner_fading_coef="0.02" price="8813" visibility_coef="1" weight="4" /&gt; </t>
  </si>
  <si>
    <t xml:space="preserve">      &lt;!-- Lamellar Pauldrons (Plate) --&gt; &lt;row entity_script="" item_id="44059610-696d-7039-c0ee-c69a92217392" material="" model="characters/humans/cloth/pa_cuman_arm_001" owner_fading_coef="0.02" price="5392" visibility_coef="1" weight="8" /&gt; </t>
  </si>
  <si>
    <t xml:space="preserve">      &lt;!-- Leather Gloves (Plate) --&gt; &lt;row entity_script="" item_id="4765b22e-ac12-f985-ebfe-19f9c7e37481" material="" model="characters/humans/cloth/gloves_001" owner_fading_coef="0.02" price="2796" visibility_coef="1" weight="0.5" /&gt; </t>
  </si>
  <si>
    <t xml:space="preserve">      &lt;!-- Light Cuman Helmet (Plate) --&gt; &lt;row entity_script="" item_id="43c6062f-7a46-aa6a-ce45-9f8b90adb7a9" material="" model="characters/humans/cloth/cuman_helmet_3" owner_fading_coef="0.02" price="1556" visibility_coef="1" weight="4" /&gt; </t>
  </si>
  <si>
    <t xml:space="preserve">      &lt;!-- Magdeburg Cuirass (Plate) --&gt; &lt;row entity_script="" item_id="47b8a5a6-0912-c070-49b9-d126e8c55bbd" material="" model="characters/humans/cloth/pa_kyrys_008" owner_fading_coef="0.02" price="24473" visibility_coef="1" weight="8" /&gt;  </t>
  </si>
  <si>
    <t xml:space="preserve">      &lt;!-- Magdeburg Gauntlets (Plate) --&gt; &lt;row entity_script="" item_id="40cda4e4-8741-4f52-e43c-71fec6d81a96" material="" model="characters/humans/cloth/gauntlets_006" owner_fading_coef="0.02" price="6058" visibility_coef="1" weight="4" /&gt; </t>
  </si>
  <si>
    <t xml:space="preserve">      &lt;!-- Magdeburg Plate Chausses (Plate) --&gt; &lt;row entity_script="" item_id="4dc120cc-1a9c-aaf4-939a-c843e2ea2394" material="" model="characters/humans/cloth/pa_legs_012" owner_fading_coef="0.02" price="18740" visibility_coef="1" weight="8" /&gt;  </t>
  </si>
  <si>
    <t xml:space="preserve">      &lt;!-- Magdeburg Plate Pauldrons (Plate) --&gt; &lt;row entity_script="" item_id="42ed6b9c-19c5-0b8c-5feb-bfe0d7001997" material="" model="characters/humans/cloth/pa_arm_012" owner_fading_coef="0.02" price="28301" visibility_coef="1" weight="7" /&gt; </t>
  </si>
  <si>
    <t xml:space="preserve">      &lt;!-- Magic Cuman Mask (Plate) --&gt; &lt;row entity_script="" item_id="51d21693-820d-423a-bac5-fae8d370dcbe" material="" model="characters/humans/cloth/cuman_helmet_001" owner_fading_coef="0.02" price="3653" visibility_coef="0" weight="1" /&gt; </t>
  </si>
  <si>
    <t xml:space="preserve">      &lt;!-- Magical Cuman Disguise (Plate) --&gt; &lt;row entity_script="" item_id="f12b7150-9e2c-4442-9070-2cde6a32b1a1" material="" model="characters/humans/cloth/pa_cuman_chest" owner_fading_coef="0.02" price="667" visibility_coef="0" weight="2" /&gt; </t>
  </si>
  <si>
    <t xml:space="preserve">      &lt;!-- Meissen Plate Chausses (Plate) --&gt; &lt;row entity_script="" item_id="480b95cf-9c92-3b6f-df51-1e9a84701f8b" material="" model="characters/humans/cloth/pa_legs_009" owner_fading_coef="0.02" price="9081" visibility_coef="1" weight="8" /&gt; </t>
  </si>
  <si>
    <t xml:space="preserve">      &lt;!-- Meissen Plate Pauldrons (Plate) --&gt; &lt;row entity_script="" item_id="47a86203-78c8-463a-6ce6-4b22754786ba" material="" model="characters/humans/cloth/pa_arm_010" owner_fading_coef="0.02" price="25228" visibility_coef="1" weight="7" /&gt; </t>
  </si>
  <si>
    <t xml:space="preserve">      &lt;!-- Milanese Cuirass (Plate) --&gt; &lt;row entity_script="" item_id="4ab8c97d-6977-4b6c-4d66-86b471549483" material="" model="characters/humans/cloth/pa_kyrys_001" owner_fading_coef="0.02" price="18282" visibility_coef="1" weight="7" /&gt; </t>
  </si>
  <si>
    <t xml:space="preserve">      &lt;!-- Milanese Gauntlets (Plate) --&gt; &lt;row entity_script="" item_id="4769ab73-cf6a-ce13-d43a-c549a39980b6" material="" model="characters/humans/cloth/gauntlets_007" owner_fading_coef="0.02" price="3105" visibility_coef="1" weight="4" /&gt; </t>
  </si>
  <si>
    <t xml:space="preserve">      &lt;!-- Milanese Plate Chausses (Plate) --&gt; &lt;row entity_script="" item_id="4fc634a9-798c-d6ab-6db1-c586e55d468a" material="" model="characters/humans/cloth/pa_legs_012" owner_fading_coef="0.02" price="12099" visibility_coef="1" weight="7" /&gt; </t>
  </si>
  <si>
    <t xml:space="preserve">      &lt;!-- Milanese Plate Pauldrons (Plate) --&gt; &lt;row entity_script="" item_id="422917fc-435a-f436-3245-a356367f8881" material="" model="characters/humans/cloth/pa_arm_013" owner_fading_coef="0.02" price="21993" visibility_coef="1" weight="6" /&gt; </t>
  </si>
  <si>
    <t xml:space="preserve">      &lt;!-- Noble Cuirass (Plate) --&gt; &lt;row entity_script="" item_id="4c71ff43-0696-66e4-71d9-45f30cf05392" material="" model="characters/humans/cloth/pa_kyrys_007" owner_fading_coef="0.02" price="25106" visibility_coef="1" weight="9" /&gt; </t>
  </si>
  <si>
    <t xml:space="preserve">      &lt;!-- Noble's Composite Chausses (Plate) --&gt; &lt;row entity_script="" item_id="45bc3e68-adc8-b03d-29e3-93e044472fbf" material="" model="characters/humans/cloth/pa_legs_010" owner_fading_coef="0.02" price="13392" visibility_coef="1" weight="9" /&gt; </t>
  </si>
  <si>
    <t xml:space="preserve">      &lt;!-- Nobleman's Gauntlets (Plate) --&gt; &lt;row entity_script="" item_id="434098fa-7f58-be87-9524-dc2b5ba11ca3" material="" model="characters/humans/cloth/gauntlets_003" owner_fading_coef="0.02" price="2426" visibility_coef="1" weight="5" /&gt; </t>
  </si>
  <si>
    <t xml:space="preserve">      &lt;!-- Nobleman's Gauntlets (Plate) --&gt; &lt;row entity_script="" item_id="46f0f01a-ec0e-82af-8947-fc15bcf1df82" material="characters/humans/cloth/s1_p2_l3_v011c" model="characters/humans/cloth/gauntlets_011" owner_fading_coef="0.02" price="7496" visibility_coef="1" weight="5" /&gt; </t>
  </si>
  <si>
    <t xml:space="preserve">      &lt;!-- Nuremburg Gauntlets (Plate) --&gt; &lt;row entity_script="" item_id="4de13cf6-e7b7-c058-23e1-baf4717c4a8a" material="" model="characters/humans/cloth/gauntlets_004" owner_fading_coef="0.02" price="2375" visibility_coef="1" weight="6" /&gt; </t>
  </si>
  <si>
    <t xml:space="preserve">      &lt;!-- Nuremburg Plate Chausses (Plate) --&gt; &lt;row entity_script="" item_id="45ff9e32-ee90-4051-f963-1058dd4360a4" material="" model="characters/humans/cloth/pa_legs_011" owner_fading_coef="0.02" price="10354" visibility_coef="1" weight="10" /&gt; </t>
  </si>
  <si>
    <t xml:space="preserve">      &lt;!-- Nuremburg Plate Pauldrons (Plate) --&gt; &lt;row entity_script="" item_id="4af53552-ba45-84fc-7dea-aabc594a55a0" material="" model="characters/humans/cloth/pa_arm_014" owner_fading_coef="0.02" price="10612" visibility_coef="1" weight="9" /&gt; </t>
  </si>
  <si>
    <t xml:space="preserve">      &lt;!-- Nuremburgian Cuirass (Plate) --&gt; &lt;row entity_script="" item_id="40edf98e-f577-4192-67cd-4f1776d14ea4" material="" model="characters/humans/cloth/pa_kyrys_006" owner_fading_coef="0.02" price="32245" visibility_coef="1" weight="12" /&gt; </t>
  </si>
  <si>
    <t xml:space="preserve">      &lt;!-- Old Bascinet (Plate) --&gt; &lt;row entity_script="" item_id="4ad02fe1-d15c-db1f-1981-59ac21854e9c" material="" model="characters/humans/cloth/pa_helmet_001" owner_fading_coef="0.02" price="416" visibility_coef="1" weight="4" /&gt; </t>
  </si>
  <si>
    <t xml:space="preserve">      &lt;!-- Old Plain Chausses (Plate) --&gt; &lt;row entity_script="" item_id="4b808fa2-b621-57b3-e973-b695ce96e9b2" material="" model="characters/humans/cloth/pa_legs_001" owner_fading_coef="0.02" price="2788" visibility_coef="1" weight="10" /&gt; </t>
  </si>
  <si>
    <t xml:space="preserve">      &lt;!-- Old Plate Pauldrons (Plate) --&gt; &lt;row entity_script="" item_id="417fd467-dbb9-0016-6e6d-89ce0b507fbe" material="" model="characters/humans/cloth/pa_arm_001" owner_fading_coef="0.02" price="4199" visibility_coef="1" weight="8" /&gt; </t>
  </si>
  <si>
    <t xml:space="preserve">      &lt;!-- Open Bascinet (Plate) --&gt; &lt;row entity_script="" item_id="4d60338a-8a13-40f8-9002-fcbc79fc36b1" material="" model="characters/humans/cloth/pa_helmet_016" owner_fading_coef="0.02" price="4252" visibility_coef="1" weight="6" /&gt; </t>
  </si>
  <si>
    <t xml:space="preserve">      &lt;!-- Plate Couters (Plate) --&gt; &lt;row entity_script="" item_id="40af7f97-143c-95a5-5e0b-01efbfac29b6" material="" model="characters/humans/cloth/pa_arm_017" owner_fading_coef="0.02" price="1240" visibility_coef="1" weight="2" /&gt;  </t>
  </si>
  <si>
    <t xml:space="preserve">      &lt;!-- Plate Couters (Plate) --&gt; &lt;row entity_script="" item_id="491e4460-878a-20aa-3d69-5a9d88d75795" material="" model="characters/humans/cloth/pa_arm_002" owner_fading_coef="0.02" price="451" visibility_coef="1" weight="2" /&gt; </t>
  </si>
  <si>
    <t xml:space="preserve">      &lt;!-- Polish Composite Chausses (Plate) --&gt; &lt;row entity_script="" item_id="40317a13-b96c-e894-3334-e5d70b9420bb" material="" model="characters/humans/cloth/pa_legs_003" owner_fading_coef="0.02" price="4891" visibility_coef="1" weight="9" /&gt; </t>
  </si>
  <si>
    <t xml:space="preserve">      &lt;!-- Polish Composite Chausses (Plate) --&gt; &lt;row entity_script="" item_id="46425a75-bfd9-1824-6cf9-d87632030d88" material="" model="characters/humans/cloth/pa_legs_002" owner_fading_coef="0.02" price="3985" visibility_coef="1" weight="10" /&gt; </t>
  </si>
  <si>
    <t xml:space="preserve">      &lt;!-- Polish Cuirass (Plate) --&gt; &lt;row entity_script="" item_id="4bffbc58-792a-e84d-1665-797d31cbc486" material="" model="characters/humans/cloth/pa_kyrys_005" owner_fading_coef="0.02" price="11260" visibility_coef="1" weight="7" /&gt; </t>
  </si>
  <si>
    <t xml:space="preserve">      &lt;!-- Polish Plate Pauldrons (Plate) --&gt; &lt;row entity_script="" item_id="4f24ba2e-3b5d-9e11-a55f-1861ef8b1098" material="" model="characters/humans/cloth/pa_arm_011" owner_fading_coef="0.02" price="7379" visibility_coef="1" weight="7" /&gt; </t>
  </si>
  <si>
    <t xml:space="preserve">      &lt;!-- Rider's Cuirass (Plate) --&gt; &lt;row entity_script="" item_id="498d3f6d-49a2-6f80-e1ae-d07cd1d4d08f" material="" model="characters/humans/cloth/pa_kyrys_010" owner_fading_coef="0.02" price="7220" visibility_coef="1" weight="6" /&gt; </t>
  </si>
  <si>
    <t xml:space="preserve">      &lt;!-- Riveted Bright Chausses (Plate) --&gt; &lt;row entity_script="" item_id="4347d1c1-1035-f342-4447-eae73bd785a7" material="" model="characters/humans/cloth/pa_legs_021" owner_fading_coef="0.02" price="14616" visibility_coef="1" weight="9" /&gt; </t>
  </si>
  <si>
    <t xml:space="preserve">      &lt;!-- Riveted Bright Chausses (Plate) --&gt; &lt;row entity_script="" item_id="434d07c4-ec87-4e17-b3d7-354e1cd55f8b" material="characters/humans/cloth/s1_p2_l1_v0_tx020" model="characters/humans/cloth/gambeson001" owner_fading_coef="0.02" price="1568" visibility_coef="1" weight="9" /&gt; </t>
  </si>
  <si>
    <t xml:space="preserve">      &lt;!-- Riveted Chausses (Plate) --&gt; &lt;row entity_script="" item_id="464ae38b-89f3-57f0-760d-7a1b7458d5bc" material="" model="characters/humans/cloth/pa_legs_019" owner_fading_coef="0.02" price="5447" visibility_coef="1" weight="10" /&gt; </t>
  </si>
  <si>
    <t xml:space="preserve">      &lt;!-- Riveted Chausses (Plate) --&gt; &lt;row entity_script="" item_id="4c831cd1-9484-7eb7-8165-f441b38b439d" material="" model="characters/humans/cloth/pa_legs_019" owner_fading_coef="0.02" price="6156" visibility_coef="1" weight="10" /&gt; </t>
  </si>
  <si>
    <t xml:space="preserve">      &lt;!-- Riveted Decorated Chausses (Plate) --&gt; &lt;row entity_script="" item_id="406d2498-5b1e-90dc-4beb-37a0a67ce5a4" material="" model="characters/humans/cloth/pa_legs_021" owner_fading_coef="0.02" price="8919" visibility_coef="1" weight="9" /&gt; </t>
  </si>
  <si>
    <t xml:space="preserve">      &lt;!-- Riveted Decorated Chausses (Plate) --&gt; &lt;row entity_script="" item_id="40b60983-804f-22fc-8259-ab4a6820829b" material="" model="characters/humans/cloth/pa_legs_021" owner_fading_coef="0.02" price="12299" visibility_coef="1" weight="9" /&gt; </t>
  </si>
  <si>
    <t xml:space="preserve">      &lt;!-- Riveted Decorated Chausses (Plate) --&gt; &lt;row entity_script="" item_id="44a86f03-1c17-1efb-966f-2202f6360c88" material="" model="characters/humans/cloth/pa_legs_021" owner_fading_coef="0.02" price="8919" visibility_coef="1" weight="9" /&gt; </t>
  </si>
  <si>
    <t xml:space="preserve">      &lt;!-- Riveted Decorated Chausses (Plate) --&gt; &lt;row entity_script="" item_id="49a405c2-4cb7-997d-9ebf-e13b0a9325be" material="" model="characters/humans/cloth/pa_legs_021" owner_fading_coef="0.02" price="5173" visibility_coef="1" weight="9" /&gt; </t>
  </si>
  <si>
    <t xml:space="preserve">      &lt;!-- Riveted Decorated Chausses (Plate) --&gt; &lt;row entity_script="" item_id="49ca1a1b-be96-f994-be7f-2adaa73d37b8" material="" model="characters/humans/cloth/pa_legs_021" owner_fading_coef="0.02" price="8919" visibility_coef="1" weight="9" /&gt; </t>
  </si>
  <si>
    <t xml:space="preserve">      &lt;!-- Riveted Gilded Chausses (Plate) --&gt; &lt;row entity_script="" item_id="4d56566c-5d57-9795-ca45-139668a75195" material="" model="characters/humans/cloth/pa_legs_021" owner_fading_coef="0.02" price="13907" visibility_coef="1" weight="9" /&gt; </t>
  </si>
  <si>
    <t xml:space="preserve">      &lt;!-- Riveted Gloves (Plate) --&gt; &lt;row entity_script="" item_id="45f87e26-cda3-9d99-4591-a7f7e6968f92" material="" model="characters/humans/cloth/gauntlets_001" owner_fading_coef="0.02" price="1184" visibility_coef="1" weight="4" /&gt; </t>
  </si>
  <si>
    <t xml:space="preserve">      &lt;!-- Riveted Pauldrons (Plate) --&gt; &lt;row entity_script="" item_id="4a9c8bc3-759d-f9a4-87f8-77cd31481e9b" material="" model="characters/humans/cloth/pa_arm_007" owner_fading_coef="0.02" price="7543" visibility_coef="1" weight="8" /&gt; </t>
  </si>
  <si>
    <t xml:space="preserve">      &lt;!-- Riveted Pauldrons (Plate) --&gt; &lt;row entity_script="" item_id="4e969bae-648a-194c-5d9d-3e52a0225597" material="" model="characters/humans/cloth/pa_arm_006" owner_fading_coef="0.02" price="6300" visibility_coef="1" weight="8" /&gt; </t>
  </si>
  <si>
    <t xml:space="preserve">      &lt;!-- Saxon Composite Chausses (Plate) --&gt; &lt;row entity_script="" item_id="40129e7b-b9e0-a193-1145-d53292caf7a1" material="" model="characters/humans/cloth/pa_legs_018" owner_fading_coef="0.02" price="6906" visibility_coef="1" weight="11" /&gt;  </t>
  </si>
  <si>
    <t xml:space="preserve">      &lt;!-- Saxon Composite Chausses (Plate) --&gt; &lt;row entity_script="" item_id="4396554c-2efb-6a68-f490-eee58844a7b5" material="" model="characters/humans/cloth/pa_legs_018" owner_fading_coef="0.02" price="9309" visibility_coef="1" weight="11" /&gt; </t>
  </si>
  <si>
    <t xml:space="preserve">      &lt;!-- Saxon Composite Chausses (Plate) --&gt; &lt;row entity_script="" item_id="4405924b-de8b-e31b-72f1-29bb227ff1b1" material="" model="characters/humans/cloth/pa_legs_018" owner_fading_coef="0.02" price="10235" visibility_coef="1" weight="11" /&gt;  </t>
  </si>
  <si>
    <t xml:space="preserve">      &lt;!-- Saxon Plate Pauldrons (Plate) --&gt; &lt;row entity_script="" item_id="44ee56de-46f9-0169-0d72-606c82576b97" material="" model="characters/humans/cloth/pa_arm_015" owner_fading_coef="0.02" price="13489" visibility_coef="1" weight="9" /&gt; </t>
  </si>
  <si>
    <t xml:space="preserve">      &lt;!-- Scaly Skullcap (Plate) --&gt; &lt;row entity_script="" item_id="44501763-1d31-6b8b-fb85-a57b3fce9596" material="" model="characters/humans/cloth/pa_helmet_011" owner_fading_coef="0.02" price="1612" visibility_coef="1" weight="4" /&gt; </t>
  </si>
  <si>
    <t xml:space="preserve">      &lt;!-- Shortened Milanese Cuirass (Plate) --&gt; &lt;row entity_script="" item_id="49cbb237-9280-ba16-cfe4-3d05bacb85a3" material="" model="characters/humans/cloth/pa_kyrys_002" owner_fading_coef="0.02" price="14180" visibility_coef="1" weight="7" /&gt; </t>
  </si>
  <si>
    <t xml:space="preserve">      &lt;!-- Simple Plate Pauldrons (Plate) --&gt; &lt;row entity_script="" item_id="4b82dda9-7cfe-4c26-01c7-c1322b7fc8b4" material="" model="characters/humans/cloth/pa_arm_009" owner_fading_coef="0.02" price="10979" visibility_coef="1" weight="8" /&gt; </t>
  </si>
  <si>
    <t xml:space="preserve">      &lt;!-- Skullcap (Plate) --&gt; &lt;row entity_script="" item_id="441979f2-838e-9f91-36ef-64fd17735492" material="" model="characters/humans/cloth/pa_helmet_010" owner_fading_coef="0.02" price="625" visibility_coef="1" weight="4" /&gt; </t>
  </si>
  <si>
    <t xml:space="preserve">      &lt;!-- Two-Piece Kettle Hat (Plate) --&gt; &lt;row entity_script="" item_id="447acc02-8ee6-ff70-1cb3-ccafd3ba01b3" material="" model="characters/humans/cloth/pa_helmet_002" owner_fading_coef="0.02" price="1181" visibility_coef="1" weight="5" /&gt; </t>
  </si>
  <si>
    <t xml:space="preserve">      &lt;!-- Vambraces (Plate) --&gt; &lt;row entity_script="" item_id="4573af03-8382-d87c-93aa-5dbb6fc79698" material="" model="characters/humans/cloth/pa_arm_004" owner_fading_coef="0.02" price="2302" visibility_coef="1" weight="3" /&gt; </t>
  </si>
  <si>
    <t xml:space="preserve">      &lt;!-- Vitus' Cuirass (Plate) --&gt; &lt;row entity_script="" item_id="4fedd7a1-ac86-40b1-ba0b-847e602df774" material="" model="characters/humans/cloth/pa_kyrys_010" owner_fading_coef="0.02" price="23576" visibility_coef="1" weight="11" /&gt; </t>
  </si>
  <si>
    <t xml:space="preserve">      &lt;!-- Warhorse Gauntlets (Plate) --&gt; &lt;row entity_script="" item_id="42c04555-15cb-ac3a-aef4-e377a125aca5" material="" model="characters/humans/cloth/gauntlets_011" owner_fading_coef="0.02" price="10" visibility_coef="1" weight="3" /&gt; </t>
  </si>
  <si>
    <t xml:space="preserve">      &lt;!-- Warhorse Greaves (Plate) --&gt; &lt;row entity_script="" item_id="41a9ea6a-eed1-471c-754a-196d368245a6" material="" model="characters/humans/cloth/pa_legs_011" owner_fading_coef="0.02" price="10" visibility_coef="1" weight="9" /&gt; </t>
  </si>
  <si>
    <t xml:space="preserve">      &lt;!-- Warhorse Greaves (Plate) --&gt; &lt;row entity_script="" item_id="4e86424c-a3db-64e9-e7f9-c8108f1686a2" material="" model="characters/humans/cloth/pa_legs_016" owner_fading_coef="0.02" price="10" visibility_coef="1" weight="9" /&gt; </t>
  </si>
  <si>
    <t xml:space="preserve">      &lt;!-- Warhorse Helmet (Plate) --&gt; &lt;row entity_script="" item_id="481cfd5b-b646-1c6b-ff58-af749941cf9e" material="" model="characters/humans/cloth/pa_helmet_023" owner_fading_coef="0.02" price="10" visibility_coef="1" weight="7" /&gt; </t>
  </si>
  <si>
    <t xml:space="preserve">      &lt;!-- Warhorse Pauldrons (Plate) --&gt; &lt;row entity_script="" item_id="44f5058a-a445-887b-d443-32fe726b528c" material="" model="characters/humans/cloth/pa_arm_015" owner_fading_coef="0.02" price="10" visibility_coef="1" weight="8" /&gt; </t>
  </si>
  <si>
    <t>&lt;!-- DECORATED --&gt;</t>
  </si>
  <si>
    <t xml:space="preserve">      &lt;!-- Bauble (Decorated) --&gt; &lt;row entity_script="" item_id="566e08ae-105e-407a-a3da-c6008191a84c" material="" model="props/interiors/sacks/sack_02/sack_02_stand" owner_fading_coef="0.02" price="857" visibility_coef="1" weight="0" /&gt; </t>
  </si>
  <si>
    <t xml:space="preserve">      &lt;!-- Bianka's Ring (Decorated) --&gt; &lt;row entity_script="" item_id="aac0794c-8fb7-41f5-ba6a-90c313c286b2" material="" model="props/interiors/sacks/sack_02/sack_02_stand" owner_fading_coef="0.02" price="540" visibility_coef="1" weight="0" /&gt; </t>
  </si>
  <si>
    <t xml:space="preserve">      &lt;!-- Copper Ring (Decorated) --&gt; &lt;row entity_script="" item_id="69d47dce-243f-46a6-9a07-ebf793f93e0b" material="" model="props/interiors/sacks/sack_02/sack_02_stand" owner_fading_coef="0.02" price="857" visibility_coef="1" weight="0" /&gt; </t>
  </si>
  <si>
    <t xml:space="preserve">      &lt;!-- Drahomira's Ring (Decorated) --&gt; &lt;row entity_script="" item_id="ca92311e-6413-4c6b-b47a-963211f174e1" material="" model="props/interiors/sacks/sack_02/sack_02_stand" owner_fading_coef="0.02" price="1550" visibility_coef="1" weight="0" /&gt; </t>
  </si>
  <si>
    <t xml:space="preserve">      &lt;!-- Family Ring (Decorated) --&gt; &lt;row entity_script="" item_id="88e2cfca-1f87-40f6-9691-4406676d702c" material="" model="props/interiors/sacks/sack_02/sack_02_stand" owner_fading_coef="0.02" price="10730" visibility_coef="1" weight="0" /&gt; </t>
  </si>
  <si>
    <t xml:space="preserve">      &lt;!-- Gold Necklace (Decorated) --&gt; &lt;row entity_script="" item_id="7bf71bcf-275a-4a01-ad3b-adb059b0bc80" material="" model="props/interiors/sacks/sack_02/sack_02_stand" owner_fading_coef="0.02" price="3559" visibility_coef="1" weight="0" /&gt; </t>
  </si>
  <si>
    <t xml:space="preserve">      &lt;!-- Gold Ring (Decorated) --&gt; &lt;row entity_script="" item_id="63def33d-7353-4b22-a517-ef6caff3f4dc" material="" model="props/interiors/sacks/sack_02/sack_02_stand" owner_fading_coef="0.02" price="3559" visibility_coef="1" weight="0" /&gt; </t>
  </si>
  <si>
    <t xml:space="preserve">      &lt;!-- Gold/Golden Chain (Decorated) --&gt; &lt;row entity_script="" item_id="0bf732db-ca19-4f0b-a56f-c83a79806d8f" material="" model="props/interiors/sacks/sack_02/sack_02_stand" owner_fading_coef="0.02" price="10730" visibility_coef="1" weight="0" /&gt; </t>
  </si>
  <si>
    <t xml:space="preserve">      &lt;!-- Heraldic Neckchain (Decorated) --&gt; &lt;row entity_script="" item_id="e1bf8852-92b3-4373-a1c7-c4726ada6e27" material="" model="props/interiors/sacks/sack_02/sack_02_stand" owner_fading_coef="0.02" price="6371" visibility_coef="1" weight="0" /&gt; </t>
  </si>
  <si>
    <t xml:space="preserve">      &lt;!-- Necklace (Decorated) --&gt; &lt;row entity_script="" item_id="b20baf24-2cc2-4a7d-91d8-f494c6575042" material="" model="characters/humans/cloth/cloth_folded" owner_fading_coef="0.02" price="10730" visibility_coef="1" weight="0" /&gt; </t>
  </si>
  <si>
    <t xml:space="preserve">      &lt;!-- Ring (Decorated) --&gt; &lt;row entity_script="" item_id="3b2f6f90-615d-4e8d-b9a4-bf04c4e99d59" material="" model="characters/humans/cloth/cloth_folded" owner_fading_coef="0.02" price="1000" visibility_coef="1" weight="0.5" /&gt;  </t>
  </si>
  <si>
    <t xml:space="preserve">      &lt;!-- Ring (Decorated) --&gt; &lt;row entity_script="" item_id="69ff2530-2556-439f-a486-a073ee44fb61" material="" model="characters/humans/cloth/cloth_folded" owner_fading_coef="0.02" price="0" visibility_coef="1" weight="0.5" /&gt; </t>
  </si>
  <si>
    <t xml:space="preserve">      &lt;!-- Ring (Decorated) --&gt; &lt;row entity_script="" item_id="6edc8135-6795-4f18-81fc-95b22503afbb" material="" model="characters/humans/cloth/cloth_folded" owner_fading_coef="0.02" price="0" visibility_coef="1" weight="0.5" /&gt; </t>
  </si>
  <si>
    <t xml:space="preserve">      &lt;!-- Signet Ring (Decorated) --&gt; &lt;row entity_script="" item_id="563778d3-b014-4a20-b8f6-00ae8a3cfc40" material="" model="props/interiors/sacks/sack_02/sack_02_stand" owner_fading_coef="0.02" price="6371" visibility_coef="1" weight="0" /&gt; </t>
  </si>
  <si>
    <t xml:space="preserve">      &lt;!-- Silver Necklace/Neckchain (Decorated) --&gt; &lt;row entity_script="" item_id="0a79aed1-1d5a-4104-ae2e-6de2648ea9b4" material="" model="props/interiors/sacks/sack_02/sack_02_stand" owner_fading_coef="0.02" price="1840" visibility_coef="1" weight="0" /&gt;  </t>
  </si>
  <si>
    <t xml:space="preserve">      &lt;!-- Silver Ring (Decorated) --&gt; &lt;row entity_script="" item_id="fda33b13-125c-4d88-8a71-790c77c044be" material="" model="props/interiors/sacks/sack_02/sack_02_stand" owner_fading_coef="0.02" price="1840" visibility_coef="1" weight="0" /&gt; </t>
  </si>
  <si>
    <t xml:space="preserve">      &lt;!-- Aketon Dark (Cloth) --&gt; &lt;row entity_script="" item_id="455ce2bd-2e97-1dc1-9e14-90927f0b4b9d" material="characters/humans/cloth/s1_p2_l1_v0_tx020" model="characters/humans/cloth/gambeson001" owner_fading_coef="0.02" price="1279" visibility_coef="1" weight="12" /&gt; </t>
  </si>
  <si>
    <t xml:space="preserve">      &lt;!-- Aketon Dyed (Cloth) --&gt; &lt;row entity_script="" item_id="4638d719-74df-29ba-2bea-99f46ff9e1a7" material="characters/humans/cloth/s1_p2_l1_v0_tx020" model="characters/humans/cloth/gambeson001" owner_fading_coef="0.02" price="1170" visibility_coef="1" weight="12" /&gt; </t>
  </si>
  <si>
    <t xml:space="preserve">      &lt;!-- Aketon Short (Cloth) --&gt; &lt;row entity_script="" item_id="4bc9a38b-a310-3ca7-cfa5-6eed1259ad86" material="characters/humans/cloth/s1_p2_l1_v0_tx020" model="characters/humans/cloth/gambeson001" owner_fading_coef="0.02" price="711" visibility_coef="1" weight="12" /&gt; </t>
  </si>
  <si>
    <t xml:space="preserve">      &lt;!-- Aketon Short (Cloth) --&gt; &lt;row entity_script="" item_id="4e3144b5-cf35-2142-1493-a0a75820e781" material="characters/humans/cloth/s1_p2_l1_v0_tx020" model="characters/humans/cloth/gambeson001" owner_fading_coef="0.02" price="711" visibility_coef="1" weight="12" /&gt; </t>
  </si>
  <si>
    <t xml:space="preserve">      &lt;!-- Batwat/Padded Coif (Cloth) --&gt; &lt;row entity_script="" item_id="40dac35d-5df7-e4b3-ba7c-ca2c9c706f93" material="" model="characters/humans/cloth/g_hood_002" owner_fading_coef="0.02" price="1594" visibility_coef="1" weight="2" /&gt; </t>
  </si>
  <si>
    <t xml:space="preserve">      &lt;!-- Bavarian Gambeson (Cloth) --&gt; &lt;row entity_script="" item_id="4e225489-88e6-cbbc-a13f-15c04e4a6a83" material="characters/humans/cloth/s1_p2_l1_v0_tx020" model="characters/humans/cloth/gambeson001" owner_fading_coef="0.02" price="2303" visibility_coef="1" weight="9" /&gt; </t>
  </si>
  <si>
    <t xml:space="preserve">      &lt;!-- Beggar's Dark Tunic (Cloth) --&gt; &lt;row entity_script="" item_id="41ba5cc8-60ba-5e3e-8e80-39270a2acf83" material="" model="characters/humans/cloth/gambeson001" owner_fading_coef="0.02" price="298" visibility_coef="1" weight="2" /&gt; </t>
  </si>
  <si>
    <t xml:space="preserve">      &lt;!-- Beggar's Tunic (Cloth) --&gt; &lt;row entity_script="" item_id="419c5f08-fcdb-ac66-9d5f-97eda0f49393" material="" model="characters/humans/cloth/gambeson001" owner_fading_coef="0.02" price="298" visibility_coef="1" weight="2" /&gt; </t>
  </si>
  <si>
    <t xml:space="preserve">      &lt;!-- Beggar's Tunic (Cloth) --&gt; &lt;row entity_script="" item_id="470014a7-9032-6f6c-e448-b0f15bb03e81" material="" model="characters/humans/cloth/gambeson001" owner_fading_coef="0.02" price="298" visibility_coef="1" weight="2" /&gt; </t>
  </si>
  <si>
    <t xml:space="preserve">      &lt;!-- Beige Cuman Tunic (Cloth) --&gt; &lt;row entity_script="" item_id="46cf7471-dccd-7e3a-18e8-e4a2e05d7ea5" material="characters/humans/cloth/s1_p2_l1_v0_tx008" model="characters/humans/cloth/gambeson001" owner_fading_coef="0.02" price="47" visibility_coef="1" weight="3" /&gt; </t>
  </si>
  <si>
    <t xml:space="preserve">      &lt;!-- Beige Scarf (Cloth) --&gt; &lt;row entity_script="" item_id="4715c753-bafa-df3e-d3a6-c3fcd5d76f8c" material="" model="characters/humans/cloth/gambeson001" owner_fading_coef="0.02" price="126" visibility_coef="1" weight="2" /&gt; </t>
  </si>
  <si>
    <t xml:space="preserve">      &lt;!-- Black Chaperon (Cloth) --&gt; &lt;row entity_script="" item_id="48f4d62f-f2d7-c064-be4b-450aeea1f39a" material="" model="characters/humans/cloth/chaperon_001_red" owner_fading_coef="0.02" price="3450" visibility_coef="1" weight="2" /&gt; </t>
  </si>
  <si>
    <t xml:space="preserve">      &lt;!-- Black Fashionable Hose (Cloth) --&gt; &lt;row entity_script="" item_id="40280c67-9421-1fc8-0d54-ae5d47c978b9" material="props/tailor/shirt_pants_brown" model="props/tailor/pants_folded01" owner_fading_coef="0.02" price="461" visibility_coef="1" weight="1" /&gt; </t>
  </si>
  <si>
    <t xml:space="preserve">      &lt;!-- Black Hood (Cloth) --&gt; &lt;row entity_script="" item_id="49f1d199-c8e4-5e9a-7aeb-09e3999a25a7" material="" model="characters/humans/cloth/gambeson001" owner_fading_coef="0.02" price="220" visibility_coef="1" weight="2" /&gt; </t>
  </si>
  <si>
    <t xml:space="preserve">      &lt;!-- Black Hood (Cloth) --&gt; &lt;row entity_script="" item_id="4d83cddb-a7ce-dfd5-d2d0-aa7454313f8d" material="" model="characters/humans/cloth/gambeson001" owner_fading_coef="0.02" price="1107" visibility_coef="1" weight="2" /&gt; </t>
  </si>
  <si>
    <t xml:space="preserve">      &lt;!-- Black Hood (Cloth) --&gt; &lt;row entity_script="" item_id="4dd34997-a8f3-9f9f-ddaa-ca0ca4b07c9f" material="" model="characters/humans/cloth/gambeson001" owner_fading_coef="0.02" price="1858" visibility_coef="1" weight="2" /&gt; </t>
  </si>
  <si>
    <t xml:space="preserve">      &lt;!-- Black Pourpoint (Cloth) --&gt; &lt;row entity_script="" item_id="4119b64e-f072-0cf2-4b8c-13e5ee901994" material="characters/humans/cloth/s1_p2_l1_v0_tx007_normal" model="characters/humans/cloth/gambeson001" owner_fading_coef="0.02" price="1665" visibility_coef="1" weight="4" /&gt; </t>
  </si>
  <si>
    <t xml:space="preserve">      &lt;!-- Black Pourpoint (Cloth) --&gt; &lt;row entity_script="" item_id="4d49d1bd-5a73-3659-5209-5a38acd4c0b6" material="characters/humans/cloth/s1_p2_l1_v0_tx007v1" model="characters/humans/cloth/gambeson001" owner_fading_coef="0.02" price="4613" visibility_coef="1" weight="4" /&gt; </t>
  </si>
  <si>
    <t xml:space="preserve">      &lt;!-- Black Pourpoint (Cloth) --&gt; &lt;row entity_script="" item_id="4faf7c4a-08a6-3a5e-e75c-3f06b16f939c" material="characters/humans/cloth/s1_p2_l1_v0_tx007_normal" model="characters/humans/cloth/gambeson001" owner_fading_coef="0.02" price="907" visibility_coef="1" weight="4" /&gt; </t>
  </si>
  <si>
    <t xml:space="preserve">      &lt;!-- Black Scarf (Cloth) --&gt; &lt;row entity_script="" item_id="4c41350f-f3dc-8910-0e46-1f937e46d893" material="" model="characters/humans/cloth/gambeson001" owner_fading_coef="0.02" price="509" visibility_coef="1" weight="2" /&gt; </t>
  </si>
  <si>
    <t xml:space="preserve">      &lt;!-- Black and White Hood (Cloth) --&gt; &lt;row entity_script="" item_id="4d4ed856-9d3a-e66f-2d2e-a08384f215b1" material="" model="characters/humans/cloth/gambeson001" owner_fading_coef="0.02" price="135" visibility_coef="1" weight="2" /&gt; </t>
  </si>
  <si>
    <t xml:space="preserve">      &lt;!-- Black and White Hood (Cloth) --&gt; &lt;row entity_script="" item_id="4f71cd89-9889-1498-ca5a-b8699c4afbaa" material="" model="characters/humans/cloth/gambeson001" owner_fading_coef="0.02" price="278" visibility_coef="1" weight="2" /&gt; </t>
  </si>
  <si>
    <t xml:space="preserve">      &lt;!-- Black and Yellow Hood (Cloth) --&gt; &lt;row entity_script="" item_id="42f920a7-4d72-38f2-7f30-84bed084868f" material="" model="characters/humans/cloth/gambeson001" owner_fading_coef="0.02" price="183" visibility_coef="1" weight="2" /&gt; </t>
  </si>
  <si>
    <t xml:space="preserve">      &lt;!-- Black and Yellow Hood (Cloth) --&gt; &lt;row entity_script="" item_id="46f60a88-47c9-9fa9-e55b-58553a841592" material="" model="characters/humans/cloth/gambeson001" owner_fading_coef="0.02" price="183" visibility_coef="1" weight="2" /&gt; </t>
  </si>
  <si>
    <t xml:space="preserve">      &lt;!-- Black and Yellow Hood (Cloth) --&gt; &lt;row entity_script="" item_id="48146a0b-3476-c43f-63a0-5d9bf1ec1985" material="" model="characters/humans/cloth/gambeson001" owner_fading_coef="0.02" price="129" visibility_coef="1" weight="2" /&gt; </t>
  </si>
  <si>
    <t xml:space="preserve">      &lt;!-- Black and Yellow Hood (Cloth) --&gt; &lt;row entity_script="" item_id="4901d670-706e-e710-a3ce-4b2d4a1116ad" material="" model="characters/humans/cloth/gambeson001" owner_fading_coef="0.02" price="276" visibility_coef="1" weight="2" /&gt; </t>
  </si>
  <si>
    <t xml:space="preserve">      &lt;!-- Black-Yellow Hood (Cloth) --&gt; &lt;row entity_script="" item_id="46a124e4-481c-5880-d187-573c1d8a57b9" material="" model="characters/humans/cloth/gambeson001" owner_fading_coef="0.02" price="6116" visibility_coef="1" weight="2" /&gt; </t>
  </si>
  <si>
    <t xml:space="preserve">      &lt;!-- Blue Chaperon (Cloth) --&gt; &lt;row entity_script="" item_id="4e760438-c3b5-7acd-6329-55e19c4e8896" material="" model="characters/humans/cloth/chaperon_001_red" owner_fading_coef="0.02" price="3425" visibility_coef="1" weight="2" /&gt; </t>
  </si>
  <si>
    <t xml:space="preserve">      &lt;!-- Blue Fashionable Hose (Cloth) --&gt; &lt;row entity_script="" item_id="41412ccb-2199-b9bf-9c79-21c9227b94a7" material="props/tailor/shirt_pants_brown" model="props/tailor/pants_folded01" owner_fading_coef="0.02" price="2091" visibility_coef="1" weight="1" /&gt; </t>
  </si>
  <si>
    <t xml:space="preserve">      &lt;!-- Blue Hood (Cloth) --&gt; &lt;row entity_script="" item_id="4a5b1f83-07dc-3530-3831-e110aed5ffb7" material="" model="characters/humans/cloth/gambeson001" owner_fading_coef="0.02" price="140" visibility_coef="1" weight="2" /&gt; </t>
  </si>
  <si>
    <t xml:space="preserve">      &lt;!-- Blue Horse (Cloth) --&gt; &lt;row entity_script="" item_id="4187ee7a-4331-8224-4853-0d071256b7ad" material="props/tailor/shirt_pants_brown" model="props/tailor/pants_folded02" owner_fading_coef="0.02" price="357" visibility_coef="1" weight="1" /&gt; </t>
  </si>
  <si>
    <t xml:space="preserve">      &lt;!-- Blue Long-Sleeved Tunic (Cloth) --&gt; &lt;row entity_script="" item_id="41e3f765-4595-8384-6f46-f7ad2a89a6b2" material="props/tailor/shirt_pants_blue" model="props/tailor/shirt_folded01" owner_fading_coef="0.02" price="108" visibility_coef="1" weight="2" /&gt; </t>
  </si>
  <si>
    <t xml:space="preserve">      &lt;!-- Blue Pourpoint (Cloth) --&gt; &lt;row entity_script="" item_id="40b49226-beb6-64df-e1c5-c34f627379be" material="characters/humans/cloth/s1_p2_l1_v0_tx007_normal" model="characters/humans/cloth/gambeson001" owner_fading_coef="0.02" price="813" visibility_coef="1" weight="5" /&gt; </t>
  </si>
  <si>
    <t xml:space="preserve">      &lt;!-- Blue Scarf (Cloth) --&gt; &lt;row entity_script="" item_id="469b7b94-1191-fc54-f679-318a734b43be" material="" model="characters/humans/cloth/gambeson001" owner_fading_coef="0.02" price="124" visibility_coef="1" weight="2" /&gt;</t>
  </si>
  <si>
    <t xml:space="preserve">      &lt;!-- Blue Scarf (Cloth) --&gt; &lt;row entity_script="" item_id="48d624ae-0149-0854-2c41-82dba1f99088" material="" model="characters/humans/cloth/gambeson001" owner_fading_coef="0.02" price="124" visibility_coef="1" weight="2" /&gt; </t>
  </si>
  <si>
    <t xml:space="preserve">      &lt;!-- Blue Tunic (Cloth) --&gt; &lt;row entity_script="" item_id="45ee23f0-9bbf-c895-f490-906644ac08b3" material="props/tailor/shirt_pants_blue" model="props/tailor/shirt_folded01" owner_fading_coef="0.02" price="210" visibility_coef="1" weight="1" /&gt;  </t>
  </si>
  <si>
    <t xml:space="preserve">      &lt;!-- Blue Tunic (Cloth) --&gt; &lt;row entity_script="" item_id="4cdc5248-ce5b-7f52-529a-d7e390bb5dac" material="props/tailor/shirt_pants_green" model="props/tailor/shirt_folded01" owner_fading_coef="0.02" price="108" visibility_coef="1" weight="1" /&gt; </t>
  </si>
  <si>
    <t xml:space="preserve">      &lt;!-- Blue and Green Hose (Cloth) --&gt; &lt;row entity_script="" item_id="441b0b1a-719b-cacc-4a6c-f2668cb96a92" material="props/tailor/shirt_pants_green" model="props/tailor/pants_folded02" owner_fading_coef="0.02" price="396" visibility_coef="1" weight="1" /&gt; </t>
  </si>
  <si>
    <t xml:space="preserve">      &lt;!-- Blue-Green Hood (Cloth) --&gt; &lt;row entity_script="" item_id="4d1ad34a-88e0-ee56-8456-0c02eb26c4bd" material="" model="characters/humans/cloth/gambeson001" owner_fading_coef="0.02" price="183" visibility_coef="1" weight="2" /&gt; </t>
  </si>
  <si>
    <t xml:space="preserve">      &lt;!-- Blue-Green Hood (Cloth) --&gt; &lt;row entity_script="" item_id="4fe5d61e-dc96-685e-4e5f-6c86a42fb0b1" material="" model="characters/humans/cloth/gambeson001" owner_fading_coef="0.02" price="276" visibility_coef="1" weight="2" /&gt; </t>
  </si>
  <si>
    <t xml:space="preserve">      &lt;!-- Braies (Cloth) --&gt; &lt;row entity_script="" item_id="49d8e1c5-1c6a-a388-173d-a207d94c78a1" material="props/tailor/shirt_pants_brown" model="props/tailor/pants_folded01" owner_fading_coef="0.02" price="336" visibility_coef="1" weight="1" /&gt; </t>
  </si>
  <si>
    <t xml:space="preserve">      &lt;!-- Brown Felt Hat (Cloth) --&gt; &lt;row entity_script="" item_id="00000000-0000-0000-0000-000000000025" material="characters/humans/cloth/s1_p1_l4_v0_tx002_normal" model="characters/humans/cloth/hat_001" owner_fading_coef="0.02" price="139" visibility_coef="1" weight="1" /&gt;  </t>
  </si>
  <si>
    <t xml:space="preserve">      &lt;!-- Brown Felt Hat (Cloth) --&gt; &lt;row entity_script="" item_id="c80e67a7-8dbd-4662-ae63-26a92b6ae28b" material="" model="characters/humans/cloth/cloth_folded" owner_fading_coef="0.02" price="0" visibility_coef="1" weight="1" /&gt; </t>
  </si>
  <si>
    <t xml:space="preserve">      &lt;!-- Brown Hood (Cloth) --&gt; &lt;row entity_script="" item_id="4ab733db-71b5-d2da-4c84-1d50ca7b6aa0" material="" model="characters/humans/cloth/gambeson001" owner_fading_coef="0.02" price="662" visibility_coef="1" weight="2" /&gt; </t>
  </si>
  <si>
    <t xml:space="preserve">      &lt;!-- Brown Hood (Cloth) --&gt; &lt;row entity_script="" item_id="4f4a20ad-4510-8df6-782a-e96c4aabd7b0" material="" model="characters/humans/cloth/gambeson001" owner_fading_coef="0.02" price="666" visibility_coef="1" weight="2" /&gt; </t>
  </si>
  <si>
    <t xml:space="preserve">      &lt;!-- Brown Hood (Cloth) --&gt; &lt;row entity_script="" item_id="a4e01cf1-78af-4692-b6db-7c6be15cbe4c" material="" model="characters/humans/cloth/cloth_folded" owner_fading_coef="0.02" price="700" visibility_coef="1" weight="0.5" /&gt; </t>
  </si>
  <si>
    <t xml:space="preserve">  &lt;!-- Brown Hose (Cloth) --&gt; &lt;row entity_script="" item_id="4493f515-b6d8-ebc4-8bd3-469c524b339f" material="props/tailor/shirt_pants_brown" model="props/tailor/pants_folded02" owner_fading_coef="0.02" price="297" visibility_coef="1" weight="1" /&gt; </t>
  </si>
  <si>
    <t xml:space="preserve">      &lt;!-- Brown Tunic (Cloth) --&gt; &lt;row entity_script="" item_id="4a7dd6db-46c4-2cf0-9701-df09daf459ab" material="props/tailor/shirt_pants_brown" model="props/tailor/shirt_folded01" owner_fading_coef="0.02" price="153" visibility_coef="1" weight="1" /&gt; </t>
  </si>
  <si>
    <t xml:space="preserve">      &lt;!-- Burgundy/Aachen Dyed Gambeson (Cloth) --&gt; &lt;row entity_script="" item_id="402d9c88-ef9a-8eef-7475-107459ea1794" material="characters/humans/cloth/s1_p2_l1_v0_tx020" model="characters/humans/cloth/gambeson001" owner_fading_coef="0.02" price="2848" visibility_coef="1" weight="10" /&gt; </t>
  </si>
  <si>
    <t xml:space="preserve">      &lt;!-- Burgundy/Aachen Gambeson (Cloth) --&gt; &lt;row entity_script="" item_id="4f1da9ed-8bbb-af3d-18a5-98803ad18082" material="characters/humans/cloth/s1_p2_l1_v0_tx020" model="characters/humans/cloth/gambeson001" owner_fading_coef="0.02" price="1651" visibility_coef="1" weight="10" /&gt; </t>
  </si>
  <si>
    <t xml:space="preserve">      &lt;!-- Burgundy/Aachen Short Gambeson (Cloth) --&gt; &lt;row entity_script="" item_id="46898847-2ffc-dcda-890e-8027524c2f91" material="characters/humans/cloth/s1_p2_l1_v0_tx020" model="characters/humans/cloth/gambeson001" owner_fading_coef="0.02" price="1568" visibility_coef="1" weight="10" /&gt; </t>
  </si>
  <si>
    <t xml:space="preserve">      &lt;!-- Burial Cloth/Shroud (Cloth) --&gt; &lt;row entity_script="" item_id="4c9e14f0-23d0-2a72-247f-4c4bb1aa34ba" material="" model="characters/humans/cloth/gambeson001" owner_fading_coef="0.0001" price="50" visibility_coef="1" weight="1" /&gt; </t>
  </si>
  <si>
    <t xml:space="preserve">      &lt;!-- Chequered Red-Blue Hood (Cloth) --&gt; &lt;row entity_script="" item_id="4bcb4913-408e-a9bc-ead2-b294248a5e90" material="" model="characters/humans/cloth/gambeson001" owner_fading_coef="0.02" price="6116" visibility_coef="1" weight="2" /&gt; </t>
  </si>
  <si>
    <t xml:space="preserve">      &lt;!-- Coif (Cloth) --&gt; &lt;row entity_script="" item_id="00000000-0000-0000-0000-000000000024" material="" model="characters/humans/cloth/cap_001" owner_fading_coef="0.02" price="142" visibility_coef="1" weight="1" /&gt; </t>
  </si>
  <si>
    <t xml:space="preserve">      &lt;!-- Coif (Cloth) --&gt; &lt;row entity_script="" item_id="4403dcbc-2050-0622-6232-b905c452bbb1" material="" model="characters/humans/cloth/cap_001" owner_fading_coef="0.02" price="142" visibility_coef="1" weight="1" /&gt; </t>
  </si>
  <si>
    <t xml:space="preserve">      &lt;!-- Coif (Cloth) --&gt; &lt;row entity_script="" item_id="4eaca32f-da3e-c71a-0934-061fcda24088" material="" model="characters/humans/cloth/cap_001" owner_fading_coef="0.02" price="142" visibility_coef="1" weight="1" /&gt; </t>
  </si>
  <si>
    <t xml:space="preserve">      &lt;!-- Common Gambeson (Cloth) --&gt; &lt;row entity_script="" item_id="45683673-edcb-4446-a995-3e76c0f11bae" material="characters/humans/cloth/s1_p2_l1_v0_tx020" model="characters/humans/cloth/gambeson001" owner_fading_coef="0.02" price="345" visibility_coef="1" weight="14" /&gt; </t>
  </si>
  <si>
    <t xml:space="preserve">      &lt;!-- Cuman Cap (Cloth) --&gt; &lt;row entity_script="" item_id="4ef61ee8-aaff-7b19-9b2f-3310e7ee72be" material="" model="characters/humans/cloth/hat_003" owner_fading_coef="0.02" price="137" visibility_coef="1" weight="1" /&gt; </t>
  </si>
  <si>
    <t xml:space="preserve">      &lt;!-- Cuman Cotte (Cloth) --&gt; &lt;row entity_script="" item_id="44c87fc7-cbb4-0f2c-de4c-f2ac16781b98" material="characters/humans/cloth/s1_p2_l4_v2_tx002" model="characters/humans/cloth/gambeson001" owner_fading_coef="0.02" price="65" visibility_coef="1" weight="2" /&gt; </t>
  </si>
  <si>
    <t xml:space="preserve">      &lt;!-- Cuman Riding Breeches (Cloth) --&gt; &lt;row entity_script="" item_id="4249522f-a1db-7d3e-020f-237390c80ba2" material="" model="characters/humans/cloth/pants_001" owner_fading_coef="0.02" price="158" visibility_coef="1" weight="2" /&gt; </t>
  </si>
  <si>
    <t xml:space="preserve">      &lt;!-- Cuman Tunic (Cloth) --&gt; &lt;row entity_script="" item_id="42d6c8cd-d109-5bd2-0cbf-62f6dae942b9" material="characters/humans/cloth/s1_p2_l1_v0_tx009" model="characters/humans/cloth/gambeson001" owner_fading_coef="0.02" price="46" visibility_coef="1" weight="2" /&gt; </t>
  </si>
  <si>
    <t xml:space="preserve">      &lt;!-- Dagged Cotehardie (Cloth) --&gt; &lt;row entity_script="" item_id="453ea77f-9f5a-dfb5-1934-f18e44ab08a0" material="characters/humans/cloth/s1_p2_l1_v0_tx018" model="characters/humans/cloth/gambeson001" owner_fading_coef="0.02" price="866" visibility_coef="1" weight="4" /&gt; </t>
  </si>
  <si>
    <t xml:space="preserve">      &lt;!-- Dagged Cotehardie (Cloth) --&gt; &lt;row entity_script="" item_id="464ec169-a1a7-851c-c7d6-b2654dc78c92" material="characters/humans/cloth/s1_p2_l1_v0_tx018" model="characters/humans/cloth/gambeson001" owner_fading_coef="0.02" price="866" visibility_coef="1" weight="2" /&gt; </t>
  </si>
  <si>
    <t xml:space="preserve">      &lt;!-- Dagged Cotehardie (Cloth) --&gt; &lt;row entity_script="" item_id="4c002997-1eb6-e1fd-ef1d-56bbc23b3b92" material="characters/humans/cloth/s1_p2_l1_v0_tx018" model="characters/humans/cloth/gambeson001" owner_fading_coef="0.02" price="866" visibility_coef="1" weight="2" /&gt; </t>
  </si>
  <si>
    <t xml:space="preserve">      &lt;!-- Dark Padded Coif (Cloth) --&gt; &lt;row entity_script="" item_id="4dcb6884-0be0-ca1b-32e6-e20ccbc58c8f" material="" model="characters/humans/cloth/g_hood_002" owner_fading_coef="0.02" price="1602" visibility_coef="1" weight="2" /&gt; </t>
  </si>
  <si>
    <t xml:space="preserve">      &lt;!-- Dark Pourpoint (Cloth) --&gt; &lt;row entity_script="" item_id="4f1eeff7-c946-b7c2-6a04-a700844487b1" material="characters/humans/cloth/s1_p2_l1_v0_tx007_normal" model="characters/humans/cloth/gambeson001" owner_fading_coef="0.02" price="839" visibility_coef="1" weight="5" /&gt; </t>
  </si>
  <si>
    <t xml:space="preserve">      &lt;!-- Dark Quilted Vest (Cloth) --&gt; &lt;row entity_script="" item_id="41afa317-7311-5ecb-8a91-94189c2dc2a9" material="characters/humans/cloth/s1_p2_l1_v0_tx020" model="characters/humans/cloth/gambeson001" owner_fading_coef="0.02" price="581" visibility_coef="1" weight="10" /&gt; </t>
  </si>
  <si>
    <t xml:space="preserve">      &lt;!-- Dark Saxon Gambeson (Cloth) --&gt; &lt;row entity_script="" item_id="4517b07b-ca19-07bf-6011-e2cec8868185" material="characters/humans/cloth/s1_p2_l1_v0_tx020" model="characters/humans/cloth/gambeson001" owner_fading_coef="0.02" price="3867" visibility_coef="1" weight="10" /&gt; </t>
  </si>
  <si>
    <t xml:space="preserve">      &lt;!-- Dark Saxon Gambeson (Cloth) --&gt; &lt;row entity_script="" item_id="49232ade-9c7b-55de-aaf2-418b246b9a81" material="characters/humans/cloth/s1_p2_l1_v0_tx020" model="characters/humans/cloth/gambeson001" owner_fading_coef="0.02" price="1967" visibility_coef="1" weight="10" /&gt; </t>
  </si>
  <si>
    <t xml:space="preserve">      &lt;!-- Dark Silesian Gambeson (Cloth) --&gt; &lt;row entity_script="" item_id="4deb11fd-f319-17b9-8d46-27f7f3d7a7a3" material="characters/humans/cloth/s1_p2_l1_v0_tx020" model="characters/humans/cloth/gambeson001" owner_fading_coef="0.02" price="1992" visibility_coef="1" weight="11" /&gt; </t>
  </si>
  <si>
    <t xml:space="preserve">      &lt;!-- Decorated Arming Doublet (Cloth) --&gt; &lt;row entity_script="" item_id="401179d4-8a48-cc9a-ceac-eeaf7eb7b099" material="characters/humans/cloth/s1_p2_l1_v0_tx020" model="characters/humans/cloth/gambeson001" owner_fading_coef="0.02" price="6890" visibility_coef="1" weight="9" /&gt; </t>
  </si>
  <si>
    <t xml:space="preserve">      &lt;!-- Decorated Arming Doublet (Cloth) --&gt; &lt;row entity_script="" item_id="4088843b-6f0b-7016-1e16-e2455e33dcb6" material="characters/humans/cloth/s1_p2_l1_v0_tx020" model="characters/humans/cloth/gambeson001" owner_fading_coef="0.02" price="4776" visibility_coef="1" weight="9" /&gt; </t>
  </si>
  <si>
    <t xml:space="preserve">      &lt;!-- Decorated Arming Doublet (Cloth) --&gt; &lt;row entity_script="" item_id="44eaf818-5cb6-3868-b3c4-f51d821773a0" material="characters/humans/cloth/s1_p2_l1_v0_tx020" model="characters/humans/cloth/gambeson001" owner_fading_coef="0.02" price="4776" visibility_coef="1" weight="9" /&gt;  </t>
  </si>
  <si>
    <t xml:space="preserve">      &lt;!-- Decorated Arming Doublet (Cloth) --&gt; &lt;row entity_script="" item_id="475a8c7a-1162-6641-efe5-b8a401e72c8f" material="characters/humans/cloth/s1_p2_l1_v0_tx020" model="characters/humans/cloth/gambeson001" owner_fading_coef="0.02" price="4776" visibility_coef="1" weight="9" /&gt; </t>
  </si>
  <si>
    <t xml:space="preserve">      &lt;!-- Decorated Arming Doublet (Cloth) --&gt; &lt;row entity_script="" item_id="4e392593-3a86-318b-65bc-05907a52fe8a" material="characters/humans/cloth/s1_p2_l1_v0_tx020" model="characters/humans/cloth/gambeson001" owner_fading_coef="0.02" price="6890" visibility_coef="1" weight="9" /&gt; </t>
  </si>
  <si>
    <t xml:space="preserve">      &lt;!-- Decorated Arming Doublet (Cloth) --&gt; &lt;row entity_script="" item_id="4f56d88a-c1d6-6213-36c8-b44bb552b782" material="characters/humans/cloth/s1_p2_l1_v0_tx020" model="characters/humans/cloth/gambeson001" owner_fading_coef="0.02" price="4776" visibility_coef="1" weight="9" /&gt; </t>
  </si>
  <si>
    <t xml:space="preserve">      &lt;!-- Decorated Black Hose (Cloth) --&gt; &lt;row entity_script="" item_id="486fb98b-9cbe-79dd-314a-ac379dfc96b3" material="props/tailor/cloth_folded_01_brocade01" model="props/tailor/pants_folded01" owner_fading_coef="0.02" price="8439" visibility_coef="1" weight="1" /&gt; </t>
  </si>
  <si>
    <t xml:space="preserve">      &lt;!-- Decorated Blue Hose (Cloth) --&gt; &lt;row entity_script="" item_id="4181c649-2642-3d6c-7eb4-6c09f74dbe8d" material="props/tailor/shirt_pants_brown" model="props/tailor/pants_folded02" owner_fading_coef="0.02" price="316" visibility_coef="1" weight="1" /&gt; </t>
  </si>
  <si>
    <t xml:space="preserve">      &lt;!-- Decorated Orange Vest (Cloth) --&gt; &lt;row entity_script="" item_id="49702364-128c-d061-ce8e-26df44b823a3" material="characters/humans/cloth/s1_p2_l2_v0_tx012" model="characters/humans/cloth/gambeson001" owner_fading_coef="0.02" price="1274" visibility_coef="1" weight="1" /&gt; </t>
  </si>
  <si>
    <t xml:space="preserve">      &lt;!-- Decorated Rattay Waffenrock (Cloth) --&gt; &lt;row entity_script="" item_id="4c249176-daf9-7b59-507d-90b3d6ec59a2" material="props/tailor/cloth_folded_02_satin01" model="props/tailor/cloth_folded_02" owner_fading_coef="0.02" price="298" visibility_coef="1" weight="2" /&gt; </t>
  </si>
  <si>
    <t xml:space="preserve">      &lt;!-- Decorated Red Vest (Cloth) --&gt; &lt;row entity_script="" item_id="486dd691-8359-fa6b-65bb-3d90424232bf" material="characters/humans/cloth/s1_p2_l2_v0_tx012" model="characters/humans/cloth/gambeson001" owner_fading_coef="0.02" price="1791" visibility_coef="1" weight="1" /&gt; </t>
  </si>
  <si>
    <t xml:space="preserve">      &lt;!-- Decorated Red Waffenrock (Cloth) --&gt; &lt;row entity_script="" item_id="42a18a5a-b2d0-07eb-14c7-ed9f665ca695" material="props/tailor/cloth_folded_01" model="props/tailor/cloth_folded_02" owner_fading_coef="0.02" price="283" visibility_coef="1" weight="2" /&gt; </t>
  </si>
  <si>
    <t xml:space="preserve">      &lt;!-- Decorated Red Waffenrock (Cloth) --&gt; &lt;row entity_script="" item_id="42fc11fb-bf16-152b-c94b-6493adf24686" material="props/tailor/cloth_folded_01" model="props/tailor/cloth_folded_02" owner_fading_coef="0.02" price="298" visibility_coef="1" weight="2" /&gt; </t>
  </si>
  <si>
    <t xml:space="preserve">      &lt;!-- Decorated Sasau Waffenrock (Cloth) --&gt; &lt;row entity_script="" item_id="4bcba582-c984-44d9-225f-2895c7b912b3" material="props/tailor/cloth_folded_02_satin03" model="props/tailor/cloth_folded_02" owner_fading_coef="0.02" price="378" visibility_coef="1" weight="2" /&gt; </t>
  </si>
  <si>
    <t xml:space="preserve">      &lt;!-- Decorated Skalitz Waffenrock (Cloth) --&gt; &lt;row entity_script="" item_id="4a7fff4d-37d9-74a6-7d7a-8e237b32069b" material="props/tailor/cloth_folded_02_satin01" model="props/tailor/cloth_folded_02" owner_fading_coef="0.02" price="378" visibility_coef="1" weight="2" /&gt; </t>
  </si>
  <si>
    <t xml:space="preserve">      &lt;!-- Dyed Bavarian Gambeson (Cloth) --&gt; &lt;row entity_script="" item_id="43043f1f-64ad-95cb-f55c-fd7d624ba294" material="characters/humans/cloth/s1_p2_l1_v0_tx020" model="characters/humans/cloth/gambeson001" owner_fading_coef="0.02" price="2623" visibility_coef="1" weight="9" /&gt; </t>
  </si>
  <si>
    <t xml:space="preserve">      &lt;!-- Dyed Bavarian Gambeson (Cloth) --&gt; &lt;row entity_script="" item_id="4b0bdc51-a989-db25-bccb-9fe09655a8b0" material="characters/humans/cloth/s1_p2_l1_v0_tx020" model="characters/humans/cloth/gambeson001" owner_fading_coef="0.02" price="3393" visibility_coef="1" weight="9" /&gt; </t>
  </si>
  <si>
    <t xml:space="preserve">      &lt;!-- Dyed Quilted Coif (Cloth) --&gt; &lt;row entity_script="" item_id="4c159c35-5ccd-9eed-4b5b-85f24af989a6" material="" model="characters/humans/cloth/g_hood_001" owner_fading_coef="0.02" price="1177" visibility_coef="1" weight="3" /&gt; </t>
  </si>
  <si>
    <t xml:space="preserve">      &lt;!-- Dyed Quilted Vest (Cloth) --&gt; &lt;row entity_script="" item_id="465d76a9-1d09-8b19-8b7e-20a57e7e5495" material="characters/humans/cloth/s1_p2_l1_v0_tx020" model="characters/humans/cloth/gambeson001" owner_fading_coef="0.02" price="753" visibility_coef="1" weight="10" /&gt; </t>
  </si>
  <si>
    <t xml:space="preserve">      &lt;!-- Fancy Black Shirt (Cloth) --&gt; &lt;row entity_script="" item_id="4e217a75-42fb-aeef-8052-de015d81a895" material="props/tailor/cloth_folded_02_wool01" model="props/tailor/shirt_folded02" owner_fading_coef="0.02" price="597" visibility_coef="1" weight="1" /&gt; </t>
  </si>
  <si>
    <t xml:space="preserve">      &lt;!-- Fancy Shirt (Cloth) --&gt; &lt;row entity_script="" item_id="4614fd41-bf3e-99bb-8b46-cf7ed8754cb1" material="props/tailor/cloth_folded_02_wool01" model="props/tailor/shirt_folded02" owner_fading_coef="0.02" price="402" visibility_coef="1" weight="1" /&gt; </t>
  </si>
  <si>
    <t xml:space="preserve">      &lt;!-- Fancy Shirt (Cloth) --&gt; &lt;row entity_script="" item_id="474aee53-2ae2-8127-4ea5-8dc971279596" material="" model="props/tailor/shirt_folded02" owner_fading_coef="0.02" price="595" visibility_coef="1" weight="1" /&gt; </t>
  </si>
  <si>
    <t xml:space="preserve">      &lt;!-- Fancy Shirt (Cloth) --&gt; &lt;row entity_script="" item_id="4785f1fa-6299-4972-9c4a-e7c848909599" material="props/tailor/cloth_folded_02_wool01" model="props/tailor/shirt_folded02" owner_fading_coef="0.02" price="402" visibility_coef="1" weight="1" /&gt; </t>
  </si>
  <si>
    <t xml:space="preserve">      &lt;!-- Fancy Shirt (Cloth) --&gt; &lt;row entity_script="" item_id="49feaeb0-1dbe-91b3-d971-958e6c4212ad" material="props/tailor/shirt_pants_brown" model="props/tailor/shirt_folded02" owner_fading_coef="0.02" price="898" visibility_coef="1" weight="1" /&gt; </t>
  </si>
  <si>
    <t xml:space="preserve">      &lt;!-- Fashionable Black Hose (Cloth) --&gt; &lt;row entity_script="" item_id="473110cf-b888-a84b-7c65-e5b1beab47ac" material="props/tailor/shirt_pants_brown" model="props/tailor/pants_folded02" owner_fading_coef="0.02" price="2691" visibility_coef="1" weight="1" /&gt; </t>
  </si>
  <si>
    <t xml:space="preserve">      &lt;!-- Fashionable Black Hose (Cloth) --&gt; &lt;row entity_script="" item_id="4799c9b6-d3fb-c2e4-d4a3-dd034b0a87ab" material="props/tailor/shirt_pants_brown" model="props/tailor/pants_folded01" owner_fading_coef="0.02" price="128" visibility_coef="1" weight="1" /&gt; </t>
  </si>
  <si>
    <t xml:space="preserve">      &lt;!-- Fashionable Black Hose (Cloth) --&gt; &lt;row entity_script="" item_id="47e60a8f-e458-454c-861f-bd596c9d18df" material="" model="characters/humans/cloth/cloth_folded" owner_fading_coef="0.02" price="120" visibility_coef="1" weight="2" /&gt; </t>
  </si>
  <si>
    <t xml:space="preserve">      &lt;!-- Fashionable Black Hose (Cloth) --&gt; &lt;row entity_script="" item_id="4cc65a8a-3d0b-4a3b-bc3a-763027c4329c" material="props/tailor/shirt_pants_brown" model="props/tailor/pants_folded01" owner_fading_coef="0.02" price="1688" visibility_coef="1" weight="1" /&gt; </t>
  </si>
  <si>
    <t xml:space="preserve">      &lt;!-- Fashionable Green Hose (Cloth) --&gt; &lt;row entity_script="" item_id="429628f5-b491-51fe-d644-654f6fc13fbe" material="props/tailor/shirt_pants_green" model="props/tailor/pants_folded01" owner_fading_coef="0.02" price="1254" visibility_coef="1" weight="1" /&gt; </t>
  </si>
  <si>
    <t xml:space="preserve">      &lt;!-- Fashionable Red Hose (Cloth) --&gt; &lt;row entity_script="" item_id="4bdfe759-8f53-2b2e-1567-cb1e6af469ad" material="props/tailor/shirt_pants_red" model="props/tailor/pants_folded01" owner_fading_coef="0.02" price="1128" visibility_coef="1" weight="1" /&gt; </t>
  </si>
  <si>
    <t xml:space="preserve">      &lt;!-- Gambeson (Cloth) --&gt; &lt;row entity_script="" item_id="45c80502-3dbd-e88e-5250-ba4f38c6f689" material="characters/humans/cloth/s1_p2_l1_v0_tx020" model="characters/humans/cloth/gambeson001" owner_fading_coef="0.02" price="600" visibility_coef="1" weight="8" /&gt; </t>
  </si>
  <si>
    <t xml:space="preserve">      &lt;!-- Gambeson (Cloth) --&gt; &lt;row entity_script="" item_id="464325c1-4aca-b41c-360c-7937cfc74eb9" material="characters/humans/cloth/s1_p2_l1_v0_tx020" model="characters/humans/cloth/gambeson001" owner_fading_coef="0.02" price="600" visibility_coef="1" weight="8" /&gt; </t>
  </si>
  <si>
    <t xml:space="preserve">      &lt;!-- Gambeson (Cloth) --&gt; &lt;row entity_script="" item_id="49f3fce6-6942-2cda-e863-2b6e673322b3" material="characters/humans/cloth/s1_p2_l1_v0_tx020" model="characters/humans/cloth/gambeson001" owner_fading_coef="0.02" price="600" visibility_coef="1" weight="8" /&gt; </t>
  </si>
  <si>
    <t xml:space="preserve">      &lt;!-- Gambeson (Cloth) --&gt; &lt;row entity_script="" item_id="4c5c4d12-4e1c-e969-0b7f-11a5884b13ba" material="characters/humans/cloth/s1_p2_l1_v0_tx020" model="characters/humans/cloth/gambeson001" owner_fading_coef="0.02" price="600" visibility_coef="1" weight="11" /&gt; </t>
  </si>
  <si>
    <t xml:space="preserve">      &lt;!-- Gambeson (Cloth) --&gt; &lt;row entity_script="" item_id="4fed003b-d1ee-aaed-a397-9d4083dc688d" material="characters/humans/cloth/s1_p2_l1_v0_tx020" model="characters/humans/cloth/gambeson001" owner_fading_coef="0.02" price="600" visibility_coef="1" weight="8" /&gt; </t>
  </si>
  <si>
    <t xml:space="preserve">      &lt;!-- Gambeson (Cloth) --&gt; &lt;row entity_script="" item_id="64114eed-ddad-4f06-a419-3c9dc0d0cc47" material="" model="characters/humans/cloth/cloth_folded" owner_fading_coef="0.02" price="600" visibility_coef="1" weight="6" /&gt; </t>
  </si>
  <si>
    <t xml:space="preserve">      &lt;!-- Garment (Cloth) --&gt; &lt;row entity_script="" item_id="5d3cdbd1-d972-4130-b861-aaf415678152" material="" model="characters/humans/cloth/gambeson001" owner_fading_coef="0.02" price="80" visibility_coef="1" weight="1" /&gt; </t>
  </si>
  <si>
    <t xml:space="preserve">      &lt;!-- Gray/Grey Felt Hat (Cloth) --&gt; &lt;row entity_script="" item_id="48641946-e22a-7925-8120-9f8825df12ac" material="characters/humans/cloth/s1_p1_l4_v0_tx002_normal" model="characters/humans/cloth/hat_001" owner_fading_coef="0.02" price="136" visibility_coef="1" weight="1" /&gt; </t>
  </si>
  <si>
    <t xml:space="preserve">      &lt;!-- Gray/Grey Hood (Cloth) --&gt; &lt;row entity_script="" item_id="497b2695-4c3a-eb06-bf4c-dd2f07d27c9c" material="" model="characters/humans/cloth/gambeson001" owner_fading_coef="0.02" price="324" visibility_coef="1" weight="2" /&gt; </t>
  </si>
  <si>
    <t xml:space="preserve">      &lt;!-- Gray/Grey Hose (Cloth) --&gt; &lt;row entity_script="" item_id="41392bb2-9214-92e9-0e7d-e0438149eaa4" material="" model="props/tailor/pants_folded01" owner_fading_coef="0.02" price="268" visibility_coef="1" weight="1" /&gt; </t>
  </si>
  <si>
    <t xml:space="preserve">      &lt;!-- Gray/Grey Scarf (Cloth) --&gt; &lt;row entity_script="" item_id="4fd0a36f-ea8f-4968-a225-1d3aab3447b4" material="" model="characters/humans/cloth/gambeson001" owner_fading_coef="0.02" price="158" visibility_coef="1" weight="2" /&gt; </t>
  </si>
  <si>
    <t xml:space="preserve">      &lt;!-- Gray/Grey Tunic (Cloth) --&gt; &lt;row entity_script="" item_id="40dd1053-b0b7-2390-9f5d-b844104748b5" material="props/tailor/shirt_pants_brown" model="props/tailor/shirt_folded01" owner_fading_coef="0.02" price="126" visibility_coef="1" weight="1" /&gt; </t>
  </si>
  <si>
    <t xml:space="preserve">      &lt;!-- Gray/Grey Tunic (Cloth) --&gt; &lt;row entity_script="" item_id="47ab3f62-3c4b-c898-8825-f1359541fa85" material="" model="props/tailor/shirt_folded01" owner_fading_coef="0.02" price="115" visibility_coef="1" weight="2" /&gt; </t>
  </si>
  <si>
    <t xml:space="preserve">      &lt;!-- Green Cuman Tunic (Cloth) --&gt; &lt;row entity_script="" item_id="45345fd3-43ed-b961-fde6-af37d4993aa7" material="characters/humans/cloth/s1_p2_l1_v0_tx009" model="characters/humans/cloth/gambeson001" owner_fading_coef="0.02" price="47" visibility_coef="1" weight="3" /&gt; </t>
  </si>
  <si>
    <t xml:space="preserve">      &lt;!-- Green Felt Hat (Cloth) --&gt; &lt;row entity_script="" item_id="43dd7f89-93d5-801a-7dc6-824c367284b4" material="characters/humans/cloth/s1_p1_l4_v0_tx002_normal" model="characters/humans/cloth/hat_001" owner_fading_coef="0.02" price="139" visibility_coef="1" weight="1" /&gt; </t>
  </si>
  <si>
    <t xml:space="preserve">      &lt;!-- Green Hood (Cloth) --&gt; &lt;row entity_script="" item_id="416e3fea-aa2d-da7e-45f1-f8d39e1cf6b2" material="" model="characters/humans/cloth/gambeson001" owner_fading_coef="0.02" price="183" visibility_coef="1" weight="2" /&gt; </t>
  </si>
  <si>
    <t xml:space="preserve">      &lt;!-- Green Hood (Cloth) --&gt; &lt;row entity_script="" item_id="45c1c6ff-b658-9ed5-5395-66d1ce58cf93" material="" model="characters/humans/cloth/gambeson001" owner_fading_coef="0.02" price="283" visibility_coef="1" weight="2" /&gt; </t>
  </si>
  <si>
    <t xml:space="preserve">      &lt;!-- Green Hose (Cloth) --&gt; &lt;row entity_script="" item_id="4235868c-a29d-0e49-e7dd-20c97940d7ba" material="props/tailor/shirt_pants_green" model="props/tailor/pants_folded02" owner_fading_coef="0.02" price="408" visibility_coef="1" weight="1" /&gt; </t>
  </si>
  <si>
    <t xml:space="preserve">      &lt;!-- Green Nobleman's Hose (Cloth) --&gt; &lt;row entity_script="" item_id="4903be20-7d0c-ca13-5a9b-4ab2fd5a10bd" material="props/tailor/shirt_pants_green" model="props/tailor/pants_folded01" owner_fading_coef="0.02" price="5236" visibility_coef="1" weight="1" /&gt; </t>
  </si>
  <si>
    <t xml:space="preserve">      &lt;!-- Green Shirt (Cloth) --&gt; &lt;row entity_script="" item_id="425f0fc1-64b6-f3c1-e555-844714ae1581" material="props/tailor/shirt_pants_green" model="props/tailor/shirt_folded01" owner_fading_coef="0.02" price="190" visibility_coef="1" weight="1" /&gt; </t>
  </si>
  <si>
    <t xml:space="preserve">      &lt;!-- Green Shirt (Cloth) --&gt; &lt;row entity_script="" item_id="4e6ec506-03c3-d8fd-e1ec-f6882ea314b4" material="props/tailor/shirt_pants_green" model="props/tailor/shirt_folded01" owner_fading_coef="0.02" price="154" visibility_coef="1" weight="1" /&gt; </t>
  </si>
  <si>
    <t xml:space="preserve">      &lt;!-- Green Tunic (Cloth) --&gt; &lt;row entity_script="" item_id="420ee3b3-d9a6-583a-23f4-ec1399a1eea3" material="props/tailor/shirt_pants_green" model="props/tailor/shirt_folded01" owner_fading_coef="0.02" price="108" visibility_coef="1" weight="2" /&gt; </t>
  </si>
  <si>
    <t xml:space="preserve">      &lt;!-- Green Tunic (Cloth) --&gt; &lt;row entity_script="" item_id="458a11a5-7293-463b-4a8b-0ec665af1388" material="props/tailor/shirt_pants_green" model="props/tailor/shirt_folded01" owner_fading_coef="0.02" price="245" visibility_coef="1" weight="2" /&gt; </t>
  </si>
  <si>
    <t xml:space="preserve">      &lt;!-- Green Tunic (Cloth) --&gt; &lt;row entity_script="" item_id="49a8b0d2-da70-7c04-b705-0fc7de26d881" material="props/tailor/shirt_pants_green" model="props/tailor/shirt_folded01" owner_fading_coef="0.02" price="149" visibility_coef="1" weight="1" /&gt; </t>
  </si>
  <si>
    <t xml:space="preserve">      &lt;!-- Green and Yellow Hood (Cloth) --&gt; &lt;row entity_script="" item_id="41033745-5681-2a81-3010-446999b7f8ad" material="" model="characters/humans/cloth/gambeson001" owner_fading_coef="0.02" price="183" visibility_coef="1" weight="2" /&gt; </t>
  </si>
  <si>
    <t xml:space="preserve">      &lt;!-- Heavy Gambeson (Cloth) --&gt; &lt;row entity_script="" item_id="478e9d83-c4e7-7d76-1b02-60ba80597ebb" material="characters/humans/cloth/s1_p2_l1_v0_tx020" model="characters/humans/cloth/gambeson001" owner_fading_coef="0.02" price="1568" visibility_coef="1" weight="10" /&gt; </t>
  </si>
  <si>
    <t xml:space="preserve">      &lt;!-- Heavy Gambeson (Cloth) --&gt; &lt;row entity_script="" item_id="4ddf36d8-d7b7-0bfd-1e3e-ba55a5879caa" material="characters/humans/cloth/s1_p2_l1_v0_tx020" model="characters/humans/cloth/gambeson001" owner_fading_coef="0.02" price="1243" visibility_coef="1" weight="11" /&gt; </t>
  </si>
  <si>
    <t xml:space="preserve">      &lt;!-- Heavy Quartered Gambeson (Cloth) --&gt; &lt;row entity_script="" item_id="40a9b459-1058-26a6-19f8-0e6ffe01418e" material="characters/humans/cloth/s1_p2_l1_v0_tx020" model="characters/humans/cloth/gambeson001" owner_fading_coef="0.02" price="1568" visibility_coef="1" weight="10" /&gt; </t>
  </si>
  <si>
    <t xml:space="preserve">      &lt;!-- Hemmed Rattay Waffenrock (Cloth) --&gt; &lt;row entity_script="" item_id="4af4b15c-c5ca-a611-cb3a-368458e5dfb8" material="props/tailor/cloth_folded_02_satin01" model="props/tailor/cloth_folded_02" owner_fading_coef="0.02" price="327" visibility_coef="1" weight="2" /&gt; </t>
  </si>
  <si>
    <t xml:space="preserve">      &lt;!-- Hemmed Sasau Waffenrock (Cloth) --&gt; &lt;row entity_script="" item_id="482c587f-5fe2-fbe2-a72d-b85d7f0a2393" material="props/tailor/cloth_folded_02_satin03" model="props/tailor/cloth_folded_02" owner_fading_coef="0.02" price="327" visibility_coef="1" weight="2" /&gt; </t>
  </si>
  <si>
    <t xml:space="preserve">      &lt;!-- Hemmed Waffenrock (Cloth) --&gt; &lt;row entity_script="" item_id="40b23098-b54b-19e3-2fd6-88dd8e63878c" material="props/tailor/cloth_folded_02" model="props/tailor/cloth_folded_02" owner_fading_coef="0.02" price="300" visibility_coef="1" weight="2" /&gt; </t>
  </si>
  <si>
    <t xml:space="preserve">      &lt;!-- Heralded Waffenrock (Cloth) --&gt; &lt;row entity_script="" item_id="40e7af0d-4262-1d6b-ea86-aaf55d6e76a2" material="props/tailor/cloth_folded_02" model="props/tailor/cloth_folded_02" owner_fading_coef="0.02" price="277" visibility_coef="1" weight="2" /&gt; </t>
  </si>
  <si>
    <t xml:space="preserve">      &lt;!-- Hungarian Gambeson (Cloth) --&gt; &lt;row entity_script="" item_id="40e66e8a-bf10-8c39-66e0-aac2eb644dba" material="characters/humans/cloth/s1_p2_l1_v0_tx020" model="characters/humans/cloth/gambeson001" owner_fading_coef="0.02" price="1691" visibility_coef="1" weight="10" /&gt; </t>
  </si>
  <si>
    <t xml:space="preserve">      &lt;!-- Knight's Waffenrock (Cloth) --&gt; &lt;row entity_script="" item_id="4afaf60a-6e69-808f-3ba2-1c946008a89b" material="props/tailor/cloth_folded_02" model="props/tailor/cloth_folded_02" owner_fading_coef="0.02" price="299" visibility_coef="1" weight="2" /&gt; </t>
  </si>
  <si>
    <t xml:space="preserve">      &lt;!-- Knight's Waffenrock (Cloth) --&gt; &lt;row entity_script="" item_id="4d30b28b-bebf-0d52-67b5-bf3387a38dbe" material="props/tailor/cloth_folded_02" model="props/tailor/cloth_folded_02" owner_fading_coef="0.02" price="329" visibility_coef="1" weight="2" /&gt; </t>
  </si>
  <si>
    <t xml:space="preserve">      &lt;!-- Kuttenberg Gambeson (Cloth) --&gt; &lt;row entity_script="" item_id="434e3f99-d8f6-bf7b-3e26-43d95b91f693" material="characters/humans/cloth/s1_p2_l1_v0_tx020" model="characters/humans/cloth/gambeson001" owner_fading_coef="0.02" price="979" visibility_coef="1" weight="12" /&gt; </t>
  </si>
  <si>
    <t xml:space="preserve">      &lt;!-- Kuttenberg Gambeson (Cloth) --&gt; &lt;row entity_script="" item_id="48f4b085-973d-247d-bc22-b43c27f995b3" material="characters/humans/cloth/s1_p2_l1_v0_tx020" model="characters/humans/cloth/gambeson001" owner_fading_coef="0.02" price="979" visibility_coef="1" weight="12" /&gt; </t>
  </si>
  <si>
    <t xml:space="preserve">      &lt;!-- Kuttenberg Split Gambeson (Cloth) --&gt; &lt;row entity_script="" item_id="41866b96-12d5-290a-90a6-67cf4db3ab83" material="characters/humans/cloth/s1_p2_l1_v0_tx020" model="characters/humans/cloth/gambeson001" owner_fading_coef="0.02" price="928" visibility_coef="1" weight="12" /&gt; </t>
  </si>
  <si>
    <t xml:space="preserve">      &lt;!-- Kuttenberg Split Gambeson (Cloth) --&gt; &lt;row entity_script="" item_id="4a60cbcc-9de1-055d-e37c-0856d8897482" material="characters/humans/cloth/s1_p2_l1_v0_tx020" model="characters/humans/cloth/gambeson001" owner_fading_coef="0.02" price="1063" visibility_coef="1" weight="12" /&gt; </t>
  </si>
  <si>
    <t xml:space="preserve">      &lt;!-- Light Decorated Hose (Cloth) --&gt; &lt;row entity_script="" item_id="4314de6e-9f05-d843-18d8-2de11aa07798" material="props/tailor/cloth_folded_02_brocade02" model="props/tailor/pants_folded01" owner_fading_coef="0.02" price="4712" visibility_coef="1" weight="1" /&gt; </t>
  </si>
  <si>
    <t xml:space="preserve">      &lt;!-- Light Gambeson (Cloth) --&gt; &lt;row entity_script="" item_id="49bccc9b-8290-8958-5df2-471f9db9b784" material="characters/humans/cloth/s1_p2_l1_v0_tx020" model="characters/humans/cloth/gambeson001" owner_fading_coef="0.02" price="441" visibility_coef="1" weight="13" /&gt; </t>
  </si>
  <si>
    <t xml:space="preserve">      &lt;!-- Light Padded Armour (Cloth) --&gt; &lt;row entity_script="" item_id="4377c0a6-98d4-ebdb-eb0a-f35220fb1398" material="characters/humans/cloth/s1_p2_l1_v0_tx020" model="characters/humans/cloth/gambeson001" owner_fading_coef="0.02" price="375" visibility_coef="1" weight="13" /&gt; </t>
  </si>
  <si>
    <t xml:space="preserve">      &lt;!-- Light Tarred Jacket (Cloth) --&gt; &lt;row entity_script="" item_id="490d57d4-3e96-3a75-96ca-54cb52c6f6ab" material="characters/humans/cloth/s1_p2_l1_v0_tx020" model="characters/humans/cloth/gambeson001" owner_fading_coef="0.02" price="1909" visibility_coef="1" weight="13" /&gt; </t>
  </si>
  <si>
    <t xml:space="preserve">      &lt;!-- Linen Hood (Cloth) --&gt; &lt;row entity_script="" item_id="420f7feb-dc22-a2ec-b2a6-e1178f8c8386" material="" model="characters/humans/cloth/gambeson001" owner_fading_coef="0.02" price="274" visibility_coef="1" weight="2" /&gt; </t>
  </si>
  <si>
    <t xml:space="preserve">      &lt;!-- Linen Hood (Cloth) --&gt; &lt;row entity_script="" item_id="4dd7d65f-26ee-8189-d398-10ed812b6e98" material="" model="characters/humans/cloth/gambeson001" owner_fading_coef="0.02" price="151" visibility_coef="1" weight="2" /&gt; </t>
  </si>
  <si>
    <t xml:space="preserve">      &lt;!-- Linen Shirt (Cloth) --&gt; &lt;row entity_script="" item_id="4191cf8a-14e4-2c6e-91fb-1d8f3410ef88" material="" model="props/tailor/shirt_folded01" owner_fading_coef="0.02" price="56" visibility_coef="1" weight="1" /&gt; </t>
  </si>
  <si>
    <t xml:space="preserve">      &lt;!-- Linen Shirt (Cloth) --&gt; &lt;row entity_script="" item_id="41acce88-081c-c9a2-e16a-e956bf39a2ac" material="props/tailor/shirt_pants_brown" model="props/tailor/shirt_folded01" owner_fading_coef="0.02" price="75" visibility_coef="1" weight="1" /&gt; </t>
  </si>
  <si>
    <t xml:space="preserve">      &lt;!-- Linen Shirt (Cloth) --&gt; &lt;row entity_script="" item_id="427c2cae-550e-9dc6-f050-467c3901b4aa" material="" model="props/tailor/shirt_folded01" owner_fading_coef="0.02" price="153" visibility_coef="1" weight="1" /&gt; </t>
  </si>
  <si>
    <t xml:space="preserve">      &lt;!-- Linen Shirt (Cloth) --&gt; &lt;row entity_script="" item_id="4fb3fd57-78dc-f14d-2188-59ebb7fff78b" material="" model="props/tailor/shirt_folded01" owner_fading_coef="0.02" price="50" visibility_coef="1" weight="1" /&gt; </t>
  </si>
  <si>
    <t xml:space="preserve">      &lt;!-- Long Black Waffenrock (Cloth) --&gt; &lt;row entity_script="" item_id="4d757aeb-813b-1cf5-cfde-8b07a8294ca5" material="props/tailor/cloth_folded_02_linen01" model="props/tailor/cloth_folded_02" owner_fading_coef="0.02" price="203" visibility_coef="1" weight="2" /&gt; </t>
  </si>
  <si>
    <t xml:space="preserve">      &lt;!-- Long Dark Waffenrock (Cloth) --&gt; &lt;row entity_script="" item_id="4015718d-f526-1bb1-da6f-6e390b15e2b8" material="" model="props/tailor/cloth_folded_02" owner_fading_coef="0.02" price="149" visibility_coef="1" weight="2" /&gt; </t>
  </si>
  <si>
    <t xml:space="preserve">      &lt;!-- Long Dark Waffenrock (Cloth) --&gt; &lt;row entity_script="" item_id="414d7408-c2b3-e891-a652-88d1d9c9da8a" material="" model="props/tailor/cloth_folded_02" owner_fading_coef="0.02" price="61" visibility_coef="1" weight="2" /&gt; </t>
  </si>
  <si>
    <t xml:space="preserve">      &lt;!-- Long Linen Shirt (Cloth) --&gt; &lt;row entity_script="" item_id="43f3824e-53b6-1b32-99e0-87b4eeef238f" material="props/tailor/cloth_folded_02_wool01" model="props/tailor/shirt_folded01" owner_fading_coef="0.02" price="75" visibility_coef="1" weight="1" /&gt; </t>
  </si>
  <si>
    <t xml:space="preserve">      &lt;!-- Long Plain Waffenrock (Cloth) --&gt; &lt;row entity_script="" item_id="4b1ddc3c-954f-da6d-4947-81621d77119e" material="characters/humans/cloth/s1_p2_l4_v2_tx001v4" model="characters/humans/cloth/gambeson001" owner_fading_coef="0.02" price="52" visibility_coef="1" weight="2" /&gt; </t>
  </si>
  <si>
    <t xml:space="preserve">      &lt;!-- Long Rattay Waffenrock (Cloth) --&gt; &lt;row entity_script="" item_id="4afcb01c-c7a9-7310-68e3-22943098f8a3" material="props/tailor/cloth_folded_02_linen01" model="props/tailor/cloth_folded_02" owner_fading_coef="0.02" price="51" visibility_coef="1" weight="2" /&gt; </t>
  </si>
  <si>
    <t xml:space="preserve">      &lt;!-- Long Sasau Waffenrock (Cloth) --&gt; &lt;row entity_script="" item_id="409cf64d-afc1-1c2c-0af2-2042f2d4f6a0" material="characters/humans/cloth/s1_p2_l4_v2_tx001v4" model="characters/humans/cloth/gambeson001" owner_fading_coef="0.02" price="54" visibility_coef="1" weight="2" /&gt; </t>
  </si>
  <si>
    <t xml:space="preserve">      &lt;!-- Long Sasau Waffenrock (Cloth) --&gt; &lt;row entity_script="" item_id="41d8e48a-a3a1-1cb6-76b2-fc99ed139b85" material="props/tailor/cloth_folded_02_satin03" model="props/tailor/cloth_folded_02" owner_fading_coef="0.02" price="51" visibility_coef="1" weight="2" /&gt;  </t>
  </si>
  <si>
    <t xml:space="preserve">      &lt;!-- Long Silesian Gambeson (Cloth) --&gt; &lt;row entity_script="" item_id="499f8ebf-cdb7-e65f-33c5-a2818b40a5b4" material="characters/humans/cloth/s1_p2_l1_v0_tx020" model="characters/humans/cloth/gambeson001" owner_fading_coef="0.02" price="1042" visibility_coef="1" weight="11" /&gt; </t>
  </si>
  <si>
    <t xml:space="preserve">      &lt;!-- Long Skalitz Waffenrock (Cloth) --&gt; &lt;row entity_script="" item_id="45bdd999-3050-c096-8e2a-56dec9e231a5" material="props/tailor/cloth_folded_01" model="props/tailor/cloth_folded_02" owner_fading_coef="0.02" price="51" visibility_coef="1" weight="2" /&gt; </t>
  </si>
  <si>
    <t xml:space="preserve">      &lt;!-- Long Skalitz Waffenrock (Cloth) --&gt; &lt;row entity_script="" item_id="49d89f9b-31a9-1b5d-a389-7e7545fa4590" material="characters/humans/cloth/s1_p2_l4_v2_tx001v1" model="characters/humans/cloth/gambeson001" owner_fading_coef="0.02" price="54" visibility_coef="1" weight="2" /&gt; </t>
  </si>
  <si>
    <t xml:space="preserve">      &lt;!-- Long Talmberg Waffenrock (Cloth) --&gt; &lt;row entity_script="" item_id="4320bd8b-1039-799c-4503-ad2cbf79b4ad" material="characters/humans/cloth/s1_p2_l4_v2_tx001v4" model="characters/humans/cloth/gambeson001" owner_fading_coef="0.02" price="51" visibility_coef="1" weight="2" /&gt; </t>
  </si>
  <si>
    <t xml:space="preserve">      &lt;!-- Long Talmberg Waffenrock (Cloth) --&gt; &lt;row entity_script="" item_id="44b27e34-566f-cb38-775b-e5981a74f6b8" material="characters/humans/cloth/s1_p2_l4_v2_tx001v4" model="characters/humans/cloth/gambeson001" owner_fading_coef="0.02" price="51" visibility_coef="1" weight="2" /&gt; </t>
  </si>
  <si>
    <t xml:space="preserve">      &lt;!-- Long Talmberg Waffenrock (Cloth) --&gt; &lt;row entity_script="" item_id="4999ec4c-a60d-3ab0-52ca-1c0fdd761d94" material="characters/humans/cloth/s1_p2_l4_v2_tx001v4" model="characters/humans/cloth/gambeson001" owner_fading_coef="0.02" price="54" visibility_coef="1" weight="2" /&gt; </t>
  </si>
  <si>
    <t xml:space="preserve">      &lt;!-- Long Talmberg Waffenrock (Cloth) --&gt; &lt;row entity_script="" item_id="4a9b335a-6341-d053-fe8e-13f6f0d67297" material="props/tailor/cloth_folded_01" model="props/tailor/cloth_folded_02" owner_fading_coef="0.02" price="51" visibility_coef="1" weight="2" /&gt; </t>
  </si>
  <si>
    <t xml:space="preserve">      &lt;!-- Long Talmberg Waffenrock (Cloth) --&gt; &lt;row entity_script="" item_id="4b977cd2-0067-3f05-90c0-650bfd801a96" material="characters/humans/cloth/s1_p2_l4_v2_tx001v5" model="characters/humans/cloth/gambeson001" owner_fading_coef="0.02" price="51" visibility_coef="1" weight="2" /&gt; </t>
  </si>
  <si>
    <t xml:space="preserve">      &lt;!-- Long Waffenrock Rattay (Cloth) --&gt; &lt;row entity_script="" item_id="477ef2b7-5b29-f7a7-c8f7-2cce627ab681" material="characters/humans/cloth/s1_p2_l4_v2_tx001v2" model="characters/humans/cloth/gambeson001" owner_fading_coef="0.02" price="51" visibility_coef="1" weight="2" /&gt; </t>
  </si>
  <si>
    <t xml:space="preserve">      &lt;!-- Long Waffenrock Rattay (Cloth) --&gt; &lt;row entity_script="" item_id="4af8619d-aeca-2a65-8012-5392b5655bae" material="characters/humans/cloth/s1_p2_l4_v2_tx001v2" model="characters/humans/cloth/gambeson001" owner_fading_coef="0.02" price="51" visibility_coef="1" weight="2" /&gt; </t>
  </si>
  <si>
    <t xml:space="preserve">      &lt;!-- Long Waffenrock Rattay (Cloth) --&gt; &lt;row entity_script="" item_id="4cca04da-9b0a-3f16-b904-ecdf7c74a7b9" material="characters/humans/cloth/s1_p2_l4_v2_tx001v1" model="characters/humans/cloth/gambeson001" owner_fading_coef="0.02" price="54" visibility_coef="1" weight="2" /&gt; </t>
  </si>
  <si>
    <t xml:space="preserve">      &lt;!-- Loose Hose (Cloth) --&gt; &lt;row entity_script="" item_id="44469251-9749-7d7c-7903-0810520959a4" material="" model="characters/humans/cloth/pants_001" owner_fading_coef="0.02" price="698" visibility_coef="1" weight="1" /&gt; </t>
  </si>
  <si>
    <t xml:space="preserve">      &lt;!-- Lords of Leipa Pourpoint (Cloth) --&gt; &lt;row entity_script="" item_id="46a58b43-9c1c-5f0e-32a7-5655b44470b9" material="characters/humans/cloth/s1_p2_l1_v0_tx007_normal" model="characters/humans/cloth/gambeson001" owner_fading_coef="0.02" price="2703" visibility_coef="1" weight="5" /&gt; </t>
  </si>
  <si>
    <t xml:space="preserve">      &lt;!-- Lords of Leipa Waffenrock (Cloth) --&gt; &lt;row entity_script="" item_id="4a641ae4-ee0a-9311-872e-7742a2fdedbe" material="props/tailor/cloth_folded_02_satin01" model="props/tailor/cloth_folded_02" owner_fading_coef="0.02" price="283" visibility_coef="1" weight="2" /&gt; </t>
  </si>
  <si>
    <t xml:space="preserve">      &lt;!-- Lords of Leipa Waffenrock (Cloth) --&gt; &lt;row entity_script="" item_id="4fa636da-dda1-7b97-36fb-537cb4800e9d" material="props/tailor/cloth_folded_02_satin01" model="props/tailor/cloth_folded_02" owner_fading_coef="0.02" price="283" visibility_coef="1" weight="2" /&gt; </t>
  </si>
  <si>
    <t xml:space="preserve">      &lt;!-- Monk's Habit (Cloth) --&gt; &lt;row entity_script="" item_id="40ffe5a0-95c6-1bb6-8347-25d93cfd4fbd" material="characters/humans/cloth/s1_p2_l1_v0_tx003_kolin2" model="characters/humans/cloth/gambeson001" owner_fading_coef="0.02" price="352" visibility_coef="1" weight="2" /&gt; </t>
  </si>
  <si>
    <t xml:space="preserve">      &lt;!-- Monk's Habit (Cloth) --&gt; &lt;row entity_script="" item_id="41b0dcfd-e60f-dd06-41bd-08c8d4ba7d91" material="characters/humans/cloth/s1_p2_l1_v0_tx003_kolin2" model="characters/humans/cloth/gambeson001" owner_fading_coef="0.02" price="752" visibility_coef="1" weight="2" /&gt; </t>
  </si>
  <si>
    <t xml:space="preserve">      &lt;!-- Monk's Habit (Cloth) --&gt; &lt;row entity_script="" item_id="452a54af-683d-e31d-a396-671272017a90" material="characters/humans/cloth/s1_p2_l1_v0_tx003_kolin2" model="characters/humans/cloth/gambeson001" owner_fading_coef="0.02" price="132" visibility_coef="1" weight="2" /&gt;  </t>
  </si>
  <si>
    <t xml:space="preserve">      &lt;!-- Monk's Habit (Cloth) --&gt; &lt;row entity_script="" item_id="457ca6d3-b64a-66b8-4c1e-fd606a6530af" material="characters/humans/cloth/s1_p2_l1_v0_tx003_kolin2" model="characters/humans/cloth/gambeson001" owner_fading_coef="0.02" price="1038" visibility_coef="1" weight="2" /&gt; </t>
  </si>
  <si>
    <t xml:space="preserve">      &lt;!-- Monk's Habit (Cloth) --&gt; &lt;row entity_script="" item_id="4727da17-f74e-f71e-ec1b-c43fe01c9e96" material="characters/humans/cloth/s1_p2_l1_v0_tx003_kolin2" model="characters/humans/cloth/gambeson001" owner_fading_coef="0.02" price="243" visibility_coef="1" weight="2" /&gt; </t>
  </si>
  <si>
    <t xml:space="preserve">      &lt;!-- Monk's Habit (Cloth) --&gt; &lt;row entity_script="" item_id="486fe517-b412-0a0a-3693-e57302d20b8b" material="characters/humans/cloth/s1_p2_l1_v0_tx003_kolin2" model="characters/humans/cloth/gambeson001" owner_fading_coef="0.02" price="253" visibility_coef="1" weight="2" /&gt; </t>
  </si>
  <si>
    <t xml:space="preserve">      &lt;!-- Monk's Habit (Cloth) --&gt; &lt;row entity_script="" item_id="49b1cf4e-d874-d9a6-25fd-b6e4fffc7680" material="characters/humans/cloth/s1_p2_l1_v0_tx003_kolin2" model="characters/humans/cloth/gambeson001" owner_fading_coef="0.02" price="154" visibility_coef="1" weight="2" /&gt; </t>
  </si>
  <si>
    <t xml:space="preserve">      &lt;!-- Monk's Habit (Cloth) --&gt; &lt;row entity_script="" item_id="49b4595d-298a-df15-0418-8a2633db7487" material="characters/humans/cloth/s1_p2_l1_v0_tx003_kolin2" model="characters/humans/cloth/gambeson001" owner_fading_coef="0.02" price="552" visibility_coef="1" weight="2" /&gt; </t>
  </si>
  <si>
    <t xml:space="preserve">      &lt;!-- Monk's Habit (Cloth) --&gt; &lt;row entity_script="" item_id="4ae1d488-675e-c68c-a5a0-0100d6f078a4" material="characters/humans/cloth/s1_p2_l1_v0_tx003_kolin2" model="characters/humans/cloth/gambeson001" owner_fading_coef="0.02" price="389" visibility_coef="1" weight="2" /&gt; </t>
  </si>
  <si>
    <t xml:space="preserve">      &lt;!-- Monk's Habit (Cloth) --&gt; &lt;row entity_script="" item_id="4f41911f-6b7a-6dc6-83fc-948c3d5d04b2" material="characters/humans/cloth/s1_p2_l1_v0_tx003_kolin2" model="characters/humans/cloth/gambeson001" owner_fading_coef="0.02" price="130" visibility_coef="1" weight="2" /&gt; </t>
  </si>
  <si>
    <t xml:space="preserve">      &lt;!-- Monk's Habit (Cloth) --&gt; &lt;row entity_script="" item_id="4faaf3aa-1801-dec3-4127-cd7ab50f45be" material="characters/humans/cloth/s1_p2_l1_v0_tx003_kolin2" model="characters/humans/cloth/gambeson001" owner_fading_coef="0.02" price="304" visibility_coef="1" weight="2" /&gt; </t>
  </si>
  <si>
    <t xml:space="preserve">      &lt;!-- Noble Yellow-Green Hose (Cloth) --&gt; &lt;row entity_script="" item_id="434525c9-f3b4-c1e5-9ab0-f1002b13a68d" material="props/tailor/shirt_pants_green" model="props/tailor/pants_folded01" owner_fading_coef="0.02" price="4817" visibility_coef="1" weight="1" /&gt; </t>
  </si>
  <si>
    <t xml:space="preserve">      &lt;!-- Noble's Black-Yellow Hood (Cloth) --&gt; &lt;row entity_script="" item_id="4c6a0d58-e6c2-0b9c-3c89-5765c289479c" material="" model="characters/humans/cloth/gambeson001" owner_fading_coef="0.02" price="3486" visibility_coef="1" weight="2" /&gt; </t>
  </si>
  <si>
    <t xml:space="preserve">      &lt;!-- Noble's Green Hood (Cloth) --&gt; &lt;row entity_script="" item_id="4af8b24b-892b-02cd-beb9-4873a70c86b5" material="" model="characters/humans/cloth/gambeson001" owner_fading_coef="0.02" price="3485" visibility_coef="1" weight="2" /&gt; </t>
  </si>
  <si>
    <t xml:space="preserve">      &lt;!-- Noble's Red-Blue Hose (Cloth) --&gt; &lt;row entity_script="" item_id="4cf10c00-5150-b4c2-7c56-ee25a5cd6b82" material="props/tailor/shirt_pants_red" model="props/tailor/pants_folded01" owner_fading_coef="0.02" price="6324" visibility_coef="1" weight="1" /&gt; </t>
  </si>
  <si>
    <t xml:space="preserve">      &lt;!-- Noble's Yellow Hood (Cloth) --&gt; &lt;row entity_script="" item_id="4b92491f-060f-d00d-642c-c7b5f9807aaf" material="" model="characters/humans/cloth/gambeson001" owner_fading_coef="0.02" price="3485" visibility_coef="1" weight="2" /&gt; </t>
  </si>
  <si>
    <t xml:space="preserve">      &lt;!-- Nobleman's Blue Hose (Cloth) --&gt; &lt;row entity_script="" item_id="4d253305-bc59-a0b0-1d6f-ff202e1aaf89" material="props/tailor/shirt_pants_blue" model="props/tailor/pants_folded01" owner_fading_coef="0.02" price="2239" visibility_coef="1" weight="1" /&gt; </t>
  </si>
  <si>
    <t xml:space="preserve">      &lt;!-- Nobleman's Brown Hose (Cloth) --&gt; &lt;row entity_script="" item_id="4897be0e-7054-cc15-f8a5-bc05bde0b6bd" material="props/tailor/shirt_pants_brown" model="props/tailor/pants_folded01" owner_fading_coef="0.02" price="1369" visibility_coef="1" weight="1" /&gt; </t>
  </si>
  <si>
    <t xml:space="preserve">      &lt;!-- Nobleman's Red Hose (Cloth) --&gt; &lt;row entity_script="" item_id="495fc236-eb42-596a-09a6-1c58eb51a384" material="props/tailor/shirt_pants_red" model="props/tailor/pants_folded01" owner_fading_coef="0.02" price="3634" visibility_coef="1" weight="1" /&gt; </t>
  </si>
  <si>
    <t xml:space="preserve">      &lt;!-- Nobleman's Red Hose (Cloth) --&gt; &lt;row entity_script="" item_id="4b67ffb3-2b21-81bd-768b-57f9cecffcaa" material="props/tailor/shirt_pants_red" model="props/tailor/pants_folded01" owner_fading_coef="0.02" price="2708" visibility_coef="1" weight="1" /&gt; </t>
  </si>
  <si>
    <t xml:space="preserve">      &lt;!-- Nobleman's Waffenrock (Cloth) --&gt; &lt;row entity_script="" item_id="4c3fc7de-b235-099b-be1f-dff67ca952b6" material="props/tailor/cloth_folded_02_satin01" model="props/tailor/cloth_folded_02" owner_fading_coef="0.02" price="462" visibility_coef="1" weight="2" /&gt; </t>
  </si>
  <si>
    <t xml:space="preserve">      &lt;!-- Old Shirt (Cloth) --&gt; &lt;row entity_script="" item_id="42afd2cb-91ec-ad09-c39d-57d198dde4a4" material="props/tailor/shirt_pants_brown" model="props/tailor/shirt_folded01" owner_fading_coef="0.02" price="152" visibility_coef="1" weight="1" /&gt; </t>
  </si>
  <si>
    <t xml:space="preserve">      &lt;!-- Oleshnitz Waffenrock (Cloth) --&gt; &lt;row entity_script="" item_id="4047af36-3956-e89a-490a-0c38d55c97a4" material="props/tailor/cloth_folded_02_satin03" model="props/tailor/cloth_folded_02" owner_fading_coef="0.02" price="126" visibility_coef="1" weight="2" /&gt; </t>
  </si>
  <si>
    <t xml:space="preserve">      &lt;!-- Oleshnitz Waffenrock (Cloth) --&gt; &lt;row entity_script="" item_id="4b986296-1ac7-24fd-2366-653b20887aa5" material="props/tailor/cloth_folded_02_satin03" model="props/tailor/cloth_folded_02" owner_fading_coef="0.02" price="126" visibility_coef="1" weight="2" /&gt; </t>
  </si>
  <si>
    <t xml:space="preserve">      &lt;!-- Olive Felt Hat (Cloth) --&gt; &lt;row entity_script="" item_id="415cb852-5910-50cf-9802-4375257dd3b5" material="characters/humans/cloth/s1_p1_l4_v0_tx002_normal" model="characters/humans/cloth/hat_001" owner_fading_coef="0.02" price="139" visibility_coef="1" weight="1" /&gt; </t>
  </si>
  <si>
    <t xml:space="preserve">      &lt;!-- Ordinary Tarred Jacket (Cloth) --&gt; &lt;row entity_script="" item_id="49ed390f-1d7d-50d8-83d8-62a35b054bbd" material="characters/humans/cloth/s1_p2_l1_v0_tx020" model="characters/humans/cloth/gambeson001" owner_fading_coef="0.02" price="792" visibility_coef="1" weight="14" /&gt; </t>
  </si>
  <si>
    <t xml:space="preserve">      &lt;!-- Padded Black Coif (Cloth) --&gt; &lt;row entity_script="" item_id="4143839b-d46c-0c4f-6bb5-764c742bdba9" material="" model="characters/humans/cloth/g_hood_001" owner_fading_coef="0.02" price="1242" visibility_coef="1" weight="3" /&gt; </t>
  </si>
  <si>
    <t xml:space="preserve">      &lt;!-- Padded Chausses (Cloth) --&gt; &lt;row entity_script="" item_id="4156d594-be4a-71c2-8ede-4d517ac668a5" material="" model="props/tailor/pants_folded01" owner_fading_coef="0.02" price="1680" visibility_coef="1" weight="4" /&gt; </t>
  </si>
  <si>
    <t xml:space="preserve">      &lt;!-- Padded Chausses (Cloth) --&gt; &lt;row entity_script="" item_id="4d72afbc-18ac-6ef6-50f1-b9e1f6774b82" material="props/tailor/shirt_pants_green" model="props/tailor/pants_folded01" owner_fading_coef="0.02" price="1764" visibility_coef="1" weight="4" /&gt;</t>
  </si>
  <si>
    <t xml:space="preserve">      &lt;!-- Padded Coif (Cloth) --&gt; &lt;row entity_script="" item_id="44e9bb1f-35fb-9ccb-c0d0-482cd005b990" material="" model="characters/humans/cloth/g_hood_001" owner_fading_coef="0.02" price="980" visibility_coef="1" weight="3" /&gt; </t>
  </si>
  <si>
    <t xml:space="preserve">      &lt;!-- Padded Coif (Cloth) --&gt; &lt;row entity_script="" item_id="41be015c-6d05-d058-f5d8-62c17ac8c3a2" material="" model="characters/humans/cloth/g_hood_001" owner_fading_coef="0.02" price="1487" visibility_coef="1" weight="3" /&gt; </t>
  </si>
  <si>
    <t xml:space="preserve">      &lt;!-- Padded Coif (Cloth) --&gt; &lt;row entity_script="" item_id="42de552f-eaac-ee43-5e36-129615d2b4ab" material="" model="characters/humans/cloth/g_hood_001" owner_fading_coef="0.02" price="1413" visibility_coef="1" weight="3" /&gt; </t>
  </si>
  <si>
    <t xml:space="preserve">      &lt;!-- Padded Coif (Cloth) --&gt; &lt;row entity_script="" item_id="441e44c2-718d-c0bb-4c52-32ce88adda98" material="" model="characters/humans/cloth/cap_001" owner_fading_coef="0.02" price="194" visibility_coef="1" weight="0.5" /&gt; </t>
  </si>
  <si>
    <t xml:space="preserve">      &lt;!-- Padded Coif (Cloth) --&gt; &lt;row entity_script="" item_id="4a8c97cb-9312-333e-2384-6a2a12aba398" material="" model="characters/humans/cloth/g_hood_001" owner_fading_coef="0.02" price="1234" visibility_coef="1" weight="3" /&gt; </t>
  </si>
  <si>
    <t xml:space="preserve">      &lt;!-- Padded Coif (Cloth) --&gt; &lt;row entity_script="" item_id="4f0f5d0b-cccb-6888-8eab-46cb73688caf" material="" model="characters/humans/cloth/cap_001" owner_fading_coef="0.02" price="198" visibility_coef="1" weight="0.5" /&gt; </t>
  </si>
  <si>
    <t xml:space="preserve">      &lt;!-- Patched Dark Hose (Cloth) --&gt; &lt;row entity_script="" item_id="4ebeeea1-87a2-cee7-1e24-9d003c1b0989" material="props/tailor/shirt_pants_brown" model="props/tailor/pants_folded01" owner_fading_coef="0.02" price="416" visibility_coef="1" weight="1" /&gt; </t>
  </si>
  <si>
    <t xml:space="preserve">      &lt;!-- Patched Hose (Cloth) --&gt; &lt;row entity_script="" item_id="460fef47-6ee2-1f6e-3e86-8c88da1a0c95" material="props/tailor/shirt_pants_brown" model="props/tailor/pants_folded01" owner_fading_coef="0.02" price="732" visibility_coef="1" weight="1" /&gt; </t>
  </si>
  <si>
    <t xml:space="preserve">      &lt;!-- Patched Hose (Cloth) --&gt; &lt;row entity_script="" item_id="4a30758f-c3f2-cf3c-84d0-4ba26c4d849c" material="" model="props/tailor/pants_folded01" owner_fading_coef="0.02" price="492" visibility_coef="1" weight="1" /&gt; </t>
  </si>
  <si>
    <t xml:space="preserve">      &lt;!-- Pourpoint (Cloth) --&gt; &lt;row entity_script="" item_id="4a38d9e5-7092-4d00-f5e4-47533bb94dbc" material="characters/humans/cloth/s1_p2_l1_v0_tx007_normal" model="characters/humans/cloth/gambeson001" owner_fading_coef="0.02" price="1792" visibility_coef="1" weight="4" /&gt; </t>
  </si>
  <si>
    <t xml:space="preserve">      &lt;!-- Quilted Brown Jacket (Cloth) --&gt; &lt;row entity_script="" item_id="4865e91b-5644-2109-a0b2-539793a6fca6" material="characters/humans/cloth/s1_p2_l1_v0_tx007_normal" model="characters/humans/cloth/gambeson001" owner_fading_coef="0.02" price="1519" visibility_coef="1" weight="4" /&gt; </t>
  </si>
  <si>
    <t xml:space="preserve">      &lt;!-- Quilted Brown Jacket (Cloth) --&gt; &lt;row entity_script="" item_id="c8d7fd2d-8237-47f5-a8f6-17549ff59a4e" material="" model="characters/humans/cloth/cloth_folded" owner_fading_coef="0.02" price="1800" visibility_coef="1" weight="3" /&gt; </t>
  </si>
  <si>
    <t xml:space="preserve">      &lt;!-- Quilted Dyed Jacket (Cloth) --&gt; &lt;row entity_script="" item_id="406b05fb-c409-f2d0-ec82-8c9e6dd422b8" material="characters/humans/cloth/s1_p2_l1_v0_tx020" model="characters/humans/cloth/gambeson001" owner_fading_coef="0.02" price="2481" visibility_coef="1" weight="12" /&gt; </t>
  </si>
  <si>
    <t xml:space="preserve">      &lt;!-- Quilted Vest (Cloth) --&gt; &lt;row entity_script="" item_id="42ed0221-fee6-22c1-a86a-70126610fa84" material="characters/humans/cloth/s1_p2_l1_v0_tx020" model="characters/humans/cloth/gambeson001" owner_fading_coef="0.02" price="442" visibility_coef="1" weight="10" /&gt; </t>
  </si>
  <si>
    <t xml:space="preserve">      &lt;!-- Quilted Vest (Cloth) --&gt; &lt;row entity_script="" item_id="4db5f5f4-b653-9e9d-0f04-dc7ed9e47fb0" material="characters/humans/cloth/s1_p2_l1_v0_tx020" model="characters/humans/cloth/gambeson001" owner_fading_coef="0.02" price="561" visibility_coef="1" weight="10" /&gt; </t>
  </si>
  <si>
    <t xml:space="preserve">      &lt;!-- Quilted Vest (Cloth) --&gt; &lt;row entity_script="" item_id="4eff8951-db9e-5710-48be-5c2a9445f4be" material="characters/humans/cloth/s1_p2_l1_v0_tx020" model="characters/humans/cloth/gambeson001" owner_fading_coef="0.02" price="770" visibility_coef="1" weight="10" /&gt; </t>
  </si>
  <si>
    <t xml:space="preserve">      &lt;!-- Rattay Noble's Waffenrock (Cloth) --&gt; &lt;row entity_script="" item_id="4277266f-8712-e8bf-8020-7a8b857f5795" material="props/tailor/cloth_folded_02_satin01" model="props/tailor/cloth_folded_02" owner_fading_coef="0.02" price="462" visibility_coef="1" weight="2" /&gt; </t>
  </si>
  <si>
    <t xml:space="preserve">      &lt;!-- Red Chaperon (Cloth) --&gt; &lt;row entity_script="" item_id="4498482d-a404-5646-16d0-f49eaac6d58e" material="" model="characters/humans/cloth/chaperon_001_red" owner_fading_coef="0.02" price="3425" visibility_coef="1" weight="2" /&gt; </t>
  </si>
  <si>
    <t xml:space="preserve">      &lt;!-- Red Felt Hat (Cloth) --&gt; &lt;row entity_script="" item_id="43dc25b5-3962-a772-7eeb-dd7820574395" material="characters/humans/cloth/s1_p1_l4_v0_tx002_normal" model="characters/humans/cloth/hat_001" owner_fading_coef="0.02" price="160" visibility_coef="1" weight="1" /&gt; </t>
  </si>
  <si>
    <t xml:space="preserve">      &lt;!-- Red Hemmed Waffenrock (Cloth) --&gt; &lt;row entity_script="" item_id="40c728ba-95cb-9ffc-7688-4ed73eb053ab" material="props/tailor/cloth_folded_02" model="props/tailor/cloth_folded_02" owner_fading_coef="0.02" price="282" visibility_coef="1" weight="2" /&gt; </t>
  </si>
  <si>
    <t xml:space="preserve">      &lt;!-- Red Hemmed Waffenrock (Cloth) --&gt; &lt;row entity_script="" item_id="44414acf-f175-7e9b-3af0-57f2b339aa90" material="props/tailor/cloth_folded_02" model="props/tailor/cloth_folded_02" owner_fading_coef="0.02" price="275" visibility_coef="1" weight="2" /&gt; </t>
  </si>
  <si>
    <t xml:space="preserve">      &lt;!-- Red Hood (Cloth) --&gt; &lt;row entity_script="" item_id="00000000-0000-0000-0000-000000000023" material="" model="characters/humans/cloth/gambeson001" owner_fading_coef="0.02" price="183" visibility_coef="1" weight="2" /&gt;  </t>
  </si>
  <si>
    <t xml:space="preserve">      &lt;!-- Red Hood (Cloth) --&gt; &lt;row entity_script="" item_id="4454e377-d0d8-5bbb-e968-3e41cd366899" material="" model="characters/humans/cloth/gambeson001" owner_fading_coef="0.02" price="183" visibility_coef="1" weight="2" /&gt; </t>
  </si>
  <si>
    <t xml:space="preserve">      &lt;!-- Red Hood (Cloth) --&gt; &lt;row entity_script="" item_id="4c32b632-b5b4-2a87-31a4-6b88c87a1d97" material="" model="characters/humans/cloth/gambeson001" owner_fading_coef="0.02" price="139" visibility_coef="1" weight="2" /&gt;  </t>
  </si>
  <si>
    <t xml:space="preserve">      &lt;!-- Red Hood (Cloth) --&gt; &lt;row entity_script="" item_id="4d10b728-a63d-c1ec-1ec6-8f8754b1e1b6" material="" model="characters/humans/cloth/gambeson001" owner_fading_coef="0.02" price="283" visibility_coef="1" weight="2" /&gt; </t>
  </si>
  <si>
    <t xml:space="preserve">      &lt;!-- Red Hose (Cloth) --&gt; &lt;row entity_script="" item_id="00000000-0000-0000-0000-00000000001d" material="props/tailor/shirt_pants_red" model="props/tailor/pants_folded02" owner_fading_coef="0.02" price="140" visibility_coef="1" weight="1" /&gt;  </t>
  </si>
  <si>
    <t xml:space="preserve">      &lt;!-- Red Hose (Cloth) --&gt; &lt;row entity_script="" item_id="41c75f0e-a8a1-e4f0-07be-67ebce8b7bab" material="props/tailor/shirt_pants_red" model="props/tailor/pants_folded01" owner_fading_coef="0.02" price="61" visibility_coef="1" weight="2" /&gt; </t>
  </si>
  <si>
    <t xml:space="preserve">      &lt;!-- Red Hose (Cloth) --&gt; &lt;row entity_script="" item_id="4c3ce212-fc6e-c14a-11e5-973ae0e749b8" material="props/tailor/shirt_pants_red" model="props/tailor/pants_folded01" owner_fading_coef="0.02" price="156" visibility_coef="1" weight="1" /&gt; </t>
  </si>
  <si>
    <t xml:space="preserve">      &lt;!-- Red Hose (Cloth) --&gt; &lt;row entity_script="" item_id="4f1dfede-9abd-c403-ce22-3bc088c60b8a" material="props/tailor/shirt_pants_brown" model="props/tailor/pants_folded02" owner_fading_coef="0.02" price="132" visibility_coef="1" weight="1" /&gt; </t>
  </si>
  <si>
    <t xml:space="preserve">      &lt;!-- Red Noble's Hood (Cloth) --&gt; &lt;row entity_script="" item_id="453044fc-b31c-e8df-76a1-6f4b701758b8" material="" model="characters/humans/cloth/gambeson001" owner_fading_coef="0.02" price="3485" visibility_coef="1" weight="2" /&gt; </t>
  </si>
  <si>
    <t xml:space="preserve">      &lt;!-- Red Pourpoint (Cloth) --&gt; &lt;row entity_script="" item_id="49a80640-63aa-00ee-3699-3a4939f45283" material="characters/humans/cloth/s1_p2_l1_v0_tx007_normal" model="characters/humans/cloth/gambeson001" owner_fading_coef="0.02" price="2703" visibility_coef="1" weight="5" /&gt; </t>
  </si>
  <si>
    <t xml:space="preserve">      &lt;!-- Red Scarf (Cloth) --&gt; &lt;row entity_script="" item_id="42e146c8-f2d1-1db1-c44c-7482b0f307b2" material="" model="props/tailor/cloth_folded_02" owner_fading_coef="0.02" price="123" visibility_coef="1" weight="2" /&gt; </t>
  </si>
  <si>
    <t xml:space="preserve">      &lt;!-- Red Shirt (Cloth) --&gt; &lt;row entity_script="" item_id="40975019-110c-86fc-4f18-5b36799744bb" material="props/tailor/shirt_pants_brown" model="props/tailor/shirt_folded01" owner_fading_coef="0.02" price="153" visibility_coef="1" weight="1" /&gt; </t>
  </si>
  <si>
    <t xml:space="preserve">      &lt;!-- Red Tunic (Cloth) --&gt; &lt;row entity_script="" item_id="00000000-0000-0000-0000-000000000032" material="props/tailor/shirt_pants_red" model="props/tailor/shirt_folded01" owner_fading_coef="0.02" price="108" visibility_coef="1" weight="2" /&gt;  </t>
  </si>
  <si>
    <t xml:space="preserve">      &lt;!-- Red Tunic (Cloth) --&gt; &lt;row entity_script="" item_id="44c85d0b-cc09-e054-7fd0-c2183d36cda9" material="props/tailor/shirt_pants_red" model="props/tailor/shirt_folded01" owner_fading_coef="0.02" price="106" visibility_coef="1" weight="2" /&gt; </t>
  </si>
  <si>
    <t xml:space="preserve">      &lt;!-- Red Tunic (Cloth) --&gt; &lt;row entity_script="" item_id="4acb877c-ffe5-43b2-7a85-75e474a929b3" material="props/tailor/shirt_pants_red" model="props/tailor/shirt_folded01" owner_fading_coef="0.02" price="106" visibility_coef="1" weight="2" /&gt; </t>
  </si>
  <si>
    <t xml:space="preserve">      &lt;!-- Red Tunic (Cloth) --&gt; &lt;row entity_script="" item_id="4e758a4d-1182-56e1-190f-658c91a45986" material="props/tailor/shirt_pants_red" model="props/tailor/shirt_folded01" owner_fading_coef="0.02" price="108" visibility_coef="1" weight="2" /&gt; </t>
  </si>
  <si>
    <t xml:space="preserve">      &lt;!-- Red Waffenrock (Cloth) --&gt; &lt;row entity_script="" item_id="45f6875b-1c46-c12e-5e3a-deb4bbfaceab" material="props/tailor/cloth_folded_02" model="props/tailor/cloth_folded_02" owner_fading_coef="0.02" price="277" visibility_coef="1" weight="2" /&gt; </t>
  </si>
  <si>
    <t xml:space="preserve">      &lt;!-- Red Waffenrock (Cloth) --&gt; &lt;row entity_script="" item_id="46662768-5a8b-06ca-1352-d02f56fed083" material="props/tailor/cloth_folded_01" model="props/tailor/cloth_folded_02" owner_fading_coef="0.02" price="53" visibility_coef="1" weight="2" /&gt; </t>
  </si>
  <si>
    <t xml:space="preserve">      &lt;!-- Red Waffenrock (Cloth) --&gt; &lt;row entity_script="" item_id="499c6d00-8d5e-66c2-206f-ba7c0f84a3bc" material="props/tailor/cloth_folded_01" model="props/tailor/cloth_folded_02" owner_fading_coef="0.02" price="53" visibility_coef="1" weight="2" /&gt; </t>
  </si>
  <si>
    <t xml:space="preserve">      &lt;!-- Red and White Hood (Cloth) --&gt; &lt;row entity_script="" item_id="41cc3e13-635a-38e0-59b1-0225461b6c85" material="" model="characters/humans/cloth/gambeson001" owner_fading_coef="0.02" price="133" visibility_coef="1" weight="2" /&gt; </t>
  </si>
  <si>
    <t xml:space="preserve">      &lt;!-- Red and White Hood (Cloth) --&gt; &lt;row entity_script="" item_id="432237ec-b13a-bd6c-4026-a3db68e4d89e" material="" model="characters/humans/cloth/gambeson001" owner_fading_coef="0.02" price="274" visibility_coef="1" weight="2" /&gt; </t>
  </si>
  <si>
    <t xml:space="preserve">      &lt;!-- Red and White Hood (Cloth) --&gt; &lt;row entity_script="" item_id="4662e866-6a82-eb4b-ed98-26213ca118a8" material="" model="characters/humans/cloth/gambeson001" owner_fading_coef="0.02" price="183" visibility_coef="1" weight="2" /&gt; </t>
  </si>
  <si>
    <t xml:space="preserve">      &lt;!-- Red and White Hood (Cloth) --&gt; &lt;row entity_script="" item_id="486c1cda-e1ec-5d01-b1f1-1540d0863c9e" material="" model="characters/humans/cloth/gambeson001" owner_fading_coef="0.02" price="274" visibility_coef="1" weight="2" /&gt; </t>
  </si>
  <si>
    <t xml:space="preserve">      &lt;!-- Red and White Hood (Cloth) --&gt; &lt;row entity_script="" item_id="4bdc6232-47e7-e675-3730-5d218359e3ac" material="" model="characters/humans/cloth/gambeson001" owner_fading_coef="0.02" price="276" visibility_coef="1" weight="2" /&gt; </t>
  </si>
  <si>
    <t xml:space="preserve">      &lt;!-- Red and White Hose (Cloth) --&gt; &lt;row entity_script="" item_id="496a8268-aacd-4f85-0050-b6403bc8d399" material="props/tailor/shirt_pants_red" model="props/tailor/pants_folded02" owner_fading_coef="0.02" price="325" visibility_coef="1" weight="1" /&gt; </t>
  </si>
  <si>
    <t xml:space="preserve">      &lt;!-- Red-Blue Hood (Cloth) --&gt; &lt;row entity_script="" item_id="47aedf46-0047-053a-28f0-03e51a9f0baf" material="" model="characters/humans/cloth/gambeson001" owner_fading_coef="0.02" price="327" visibility_coef="1" weight="2" /&gt; </t>
  </si>
  <si>
    <t xml:space="preserve">      &lt;!-- Red-White Miparti Hose (Cloth) --&gt; &lt;row entity_script="" item_id="4793c108-a30d-641a-71da-efc58a24bf9e" material="props/tailor/shirt_pants_red" model="props/tailor/pants_folded01" owner_fading_coef="0.02" price="155" visibility_coef="1" weight="1" /&gt; </t>
  </si>
  <si>
    <t xml:space="preserve">      &lt;!-- Red-White Miparti Hose (Cloth) --&gt; &lt;row entity_script="" item_id="490695a0-15ef-3a8e-7c1c-facfab40148a" material="props/tailor/cloth_folded_01_brocade01" model="props/tailor/pants_folded01" owner_fading_coef="0.02" price="8248" visibility_coef="1" weight="2" /&gt; </t>
  </si>
  <si>
    <t xml:space="preserve">      &lt;!-- Red-Yellow Hood (Cloth) --&gt; &lt;row entity_script="" item_id="47f14e4b-26fc-207e-e891-c84ea2c85797" material="" model="characters/humans/cloth/gambeson001" owner_fading_coef="0.02" price="154" visibility_coef="1" weight="2" /&gt; </t>
  </si>
  <si>
    <t xml:space="preserve">      &lt;!-- Red-Yellow Hood (Cloth) --&gt; &lt;row entity_script="" item_id="4824d5d0-8f58-c48e-5e80-34a1ce9795a6" material="" model="characters/humans/cloth/gambeson001" owner_fading_coef="0.02" price="154" visibility_coef="1" weight="2" /&gt; </t>
  </si>
  <si>
    <t xml:space="preserve">      &lt;!-- Red-Yellow Hood (Cloth) --&gt; &lt;row entity_script="" item_id="4a3d8ffa-9a65-9e4c-ab86-c07a2898e699" material="" model="characters/humans/cloth/gambeson001" owner_fading_coef="0.02" price="133" visibility_coef="1" weight="2" /&gt; </t>
  </si>
  <si>
    <t xml:space="preserve">      &lt;!-- Red-Yellow Hose (Cloth) --&gt; &lt;row entity_script="" item_id="4798e8f3-ebcf-a330-1b0b-af27a88897a8" material="props/tailor/cloth_folded_01" model="props/tailor/pants_folded02" owner_fading_coef="0.02" price="236" visibility_coef="1" weight="1" /&gt; </t>
  </si>
  <si>
    <t xml:space="preserve">      &lt;!-- Red-Yellow hood (Cloth) --&gt; &lt;row entity_script="" item_id="4b46c1f6-e72f-f6dd-e98c-491a6702c3b3" material="" model="characters/humans/cloth/gambeson001" owner_fading_coef="0.02" price="276" visibility_coef="1" weight="2" /&gt; </t>
  </si>
  <si>
    <t xml:space="preserve">      &lt;!-- Red-Yellow/Red and Yellow Tunic (Cloth) --&gt; &lt;row entity_script="" item_id="423b537e-8fa9-fc3d-10db-443d45e27cbf" material="props/tailor/shirt_pants_red" model="props/tailor/shirt_folded01" owner_fading_coef="0.02" price="76" visibility_coef="1" weight="2" /&gt; </t>
  </si>
  <si>
    <t xml:space="preserve">      &lt;!-- Sasau Noble's Waffenrock (Cloth) --&gt; &lt;row entity_script="" item_id="4a3446fa-4f4f-1792-3f20-2977b531aea8" material="props/tailor/cloth_folded_02_satin03" model="props/tailor/cloth_folded_02" owner_fading_coef="0.02" price="378" visibility_coef="1" weight="2" /&gt; </t>
  </si>
  <si>
    <t xml:space="preserve">      &lt;!-- Saxon Dyed Gambeson (Cloth) --&gt; &lt;row entity_script="" item_id="4025719c-da4e-cb6e-963a-c26ca4cdaa9d" material="characters/humans/cloth/s1_p2_l1_v0_tx020" model="characters/humans/cloth/gambeson001" owner_fading_coef="0.02" price="2373" visibility_coef="1" weight="10" /&gt;  </t>
  </si>
  <si>
    <t xml:space="preserve">      &lt;!-- Saxon Dyed Gambeson (Cloth) --&gt; &lt;row entity_script="" item_id="43631624-d640-42c8-be81-0a236b8ed094" material="characters/humans/cloth/s1_p2_l1_v0_tx020" model="characters/humans/cloth/gambeson001" owner_fading_coef="0.02" price="3045" visibility_coef="1" weight="10" /&gt; </t>
  </si>
  <si>
    <t xml:space="preserve">      &lt;!-- Saxon Dyed Gambeson (Cloth) --&gt; &lt;row entity_script="" item_id="4dcb9bbd-ace9-131d-96ea-cd3964180185" material="characters/humans/cloth/s1_p2_l1_v0_tx020" model="characters/humans/cloth/gambeson001" owner_fading_coef="0.02" price="2050" visibility_coef="1" weight="10" /&gt; </t>
  </si>
  <si>
    <t xml:space="preserve">      &lt;!-- Saxon Gambeson (Cloth) --&gt; &lt;row entity_script="" item_id="40ebc815-c78f-24ea-aff7-0e4beb4136b8" material="characters/humans/cloth/s1_p2_l1_v0_tx020" model="characters/humans/cloth/gambeson001" owner_fading_coef="0.02" price="1967" visibility_coef="1" weight="10" /&gt; </t>
  </si>
  <si>
    <t xml:space="preserve">      &lt;!-- Saxon Gambeson (Cloth) --&gt; &lt;row entity_script="" item_id="4897feb7-a12e-ad0e-a93c-2699798d1ba7" material="characters/humans/cloth/s1_p2_l1_v0_tx020" model="characters/humans/cloth/gambeson001" owner_fading_coef="0.02" price="1194" visibility_coef="1" weight="11" /&gt; </t>
  </si>
  <si>
    <t xml:space="preserve">      &lt;!-- Saxon Halved Gambeson (Cloth) --&gt; &lt;row entity_script="" item_id="430f6156-27f7-b985-9b1d-18c495273cbd" material="characters/humans/cloth/s1_p2_l1_v0_tx020" model="characters/humans/cloth/gambeson001" owner_fading_coef="0.02" price="2373" visibility_coef="1" weight="10" /&gt; </t>
  </si>
  <si>
    <t xml:space="preserve">      &lt;!-- Servant Cap (Cloth) --&gt; &lt;row entity_script="" item_id="33069aba-2dcf-42c4-97ea-f9c8a6f7e06e" material="" model="characters/humans/cloth/cloth_folded" owner_fading_coef="0.02" price="300" visibility_coef="0" weight="2.5" /&gt;  </t>
  </si>
  <si>
    <t xml:space="preserve">      &lt;!-- Servant's Hose (Cloth) --&gt; &lt;row entity_script="" item_id="5450027a-1499-4b4c-ab96-6370976fc2da" material="" model="characters/humans/cloth/cloth_folded" owner_fading_coef="0.02" price="120" visibility_coef="0" weight="4" /&gt; </t>
  </si>
  <si>
    <t xml:space="preserve">      &lt;!-- Shirt from Stephanie (Cloth) --&gt; &lt;row entity_script="" item_id="ff5ab403-62fa-41d2-9afd-7d6857f999c4" material="" model="props/tailor/shirt_folded02" owner_fading_coef="0.02" price="950" visibility_coef="1" weight="1" /&gt; </t>
  </si>
  <si>
    <t xml:space="preserve">      &lt;!-- Short Dark Waffenrock (Cloth) --&gt; &lt;row entity_script="" item_id="4c5142bd-015f-e0a8-67a2-f8193bb7fb80" material="props/tailor/cloth_folded_02_linen01" model="props/tailor/cloth_folded_02" owner_fading_coef="0.02" price="413" visibility_coef="1" weight="2" /&gt; </t>
  </si>
  <si>
    <t xml:space="preserve">      &lt;!-- Short Kuttenberg Gambeson (Cloth) --&gt; &lt;row entity_script="" item_id="46b1fa29-8a71-e06d-c1f0-499fc1ad86b9" material="characters/humans/cloth/s1_p2_l1_v0_tx020" model="characters/humans/cloth/gambeson001" owner_fading_coef="0.02" price="978" visibility_coef="1" weight="12" /&gt; </t>
  </si>
  <si>
    <t xml:space="preserve">      &lt;!-- Short Quilted Jacket (Cloth) --&gt; &lt;row entity_script="" item_id="4cc0f5a0-1531-68a2-ff52-4d9234617db7" material="characters/humans/cloth/s1_p2_l1_v0_tx020" model="characters/humans/cloth/gambeson001" owner_fading_coef="0.02" price="871" visibility_coef="1" weight="12" /&gt; </t>
  </si>
  <si>
    <t xml:space="preserve">      &lt;!-- Short Rattay Waffenrock (Cloth) --&gt; &lt;row entity_script="" item_id="4526668a-3a05-6aa2-f9f9-280de886c48f" material="props/tailor/cloth_folded_02_linen01" model="props/tailor/cloth_folded_02" owner_fading_coef="0.02" price="132" visibility_coef="1" weight="2" /&gt; </t>
  </si>
  <si>
    <t xml:space="preserve">      &lt;!-- Short Red Waffenrock (Cloth) --&gt; &lt;row entity_script="" item_id="41c031a0-b9f5-4d3f-3968-7f453be343b5" material="props/tailor/cloth_folded_01" model="props/tailor/cloth_folded_02" owner_fading_coef="0.02" price="131" visibility_coef="1" weight="2" /&gt; </t>
  </si>
  <si>
    <t xml:space="preserve">      &lt;!-- Short Sasau Waffenrock (Cloth) --&gt; &lt;row entity_script="" item_id="4ffafc67-6df7-7b0e-1e33-f1a2760ff58f" material="props/tailor/cloth_folded_02_satin03" model="props/tailor/cloth_folded_02" owner_fading_coef="0.02" price="131" visibility_coef="1" weight="2" /&gt; </t>
  </si>
  <si>
    <t xml:space="preserve">      &lt;!-- Short Skalitz Waffenrock (Cloth) --&gt; &lt;row entity_script="" item_id="496cad42-be32-9556-9dc2-137b629c1191" material="props/tailor/cloth_folded_02_satin01" model="props/tailor/cloth_folded_02" owner_fading_coef="0.02" price="130" visibility_coef="1" weight="2" /&gt; </t>
  </si>
  <si>
    <t xml:space="preserve">      &lt;!-- Short Skalitz Waffenrock (Cloth) --&gt; &lt;row entity_script="" item_id="498d77ab-14ce-90dd-b8c0-d955dc8aebbb" material="props/tailor/cloth_folded_01" model="props/tailor/cloth_folded_02" owner_fading_coef="0.02" price="131" visibility_coef="1" weight="2" /&gt; </t>
  </si>
  <si>
    <t xml:space="preserve">      &lt;!-- Short Talmberg Waffenrock (Cloth) --&gt; &lt;row entity_script="" item_id="4ae8ddd0-e4d5-dde8-4f53-65f7ed8e12b7" material="props/tailor/cloth_folded_01" model="props/tailor/cloth_folded_02" owner_fading_coef="0.02" price="131" visibility_coef="1" weight="2" /&gt; </t>
  </si>
  <si>
    <t xml:space="preserve">      &lt;!-- Short Waffenrock (Cloth) --&gt; &lt;row entity_script="" item_id="4700eb58-fa98-fb17-dcd2-34d12cd4febf" material="props/tailor/cloth_folded_02_linen01" model="props/tailor/cloth_folded_02" owner_fading_coef="0.02" price="139" visibility_coef="1" weight="2" /&gt; </t>
  </si>
  <si>
    <t xml:space="preserve">      &lt;!-- Silesian Dyed Gambeson (Cloth) --&gt; &lt;row entity_script="" item_id="429b05ff-5eec-37ac-e8c0-5e5a51feb99c" material="characters/humans/cloth/s1_p2_l1_v0_tx020" model="characters/humans/cloth/gambeson001" owner_fading_coef="0.02" price="2186" visibility_coef="1" weight="11" /&gt; </t>
  </si>
  <si>
    <t xml:space="preserve">      &lt;!-- Silesian Gambeson (Cloth) --&gt; &lt;row entity_script="" item_id="4fed49d1-4203-c258-12ea-a1630dd6979b" material="characters/humans/cloth/s1_p2_l1_v0_tx020" model="characters/humans/cloth/gambeson001" owner_fading_coef="0.02" price="1027" visibility_coef="1" weight="11" /&gt; </t>
  </si>
  <si>
    <t xml:space="preserve">      &lt;!-- Sir Radzig's Hood (Cloth) --&gt; &lt;row entity_script="" item_id="4a7f675e-b980-1895-675b-6386127c2cb8" material="" model="characters/humans/cloth/gambeson001" owner_fading_coef="0.02" price="183" visibility_coef="1" weight="2" /&gt; </t>
  </si>
  <si>
    <t xml:space="preserve">      &lt;!-- Some Garment (Cloth) --&gt; &lt;row entity_script="" item_id="40298c73-9675-13b1-77ad-4ed61a6e36bb" material="characters/humans/cloth/s1_p2_l4_v2_tx001v1" model="characters/humans/cloth/gambeson001" owner_fading_coef="0.02" price="0" visibility_coef="1" weight="0.5" /&gt; </t>
  </si>
  <si>
    <t xml:space="preserve">      &lt;!-- Some Garment (Cloth) --&gt; &lt;row entity_script="" item_id="4169c72a-d47d-530e-1631-ee46c0f3549e" material="characters/humans/cloth/s1_p2_l4_v2_tx001v4" model="characters/humans/cloth/gambeson001" owner_fading_coef="0.02" price="230" visibility_coef="1" weight="4" /&gt; </t>
  </si>
  <si>
    <t xml:space="preserve">      &lt;!-- Some Garment (Cloth) --&gt; &lt;row entity_script="" item_id="42076ef6-c07e-c43f-b9a1-56bc290a95a0" material="" model="characters/humans/cloth/gambeson001" owner_fading_coef="0.02" price="0" visibility_coef="1" weight="5" /&gt; </t>
  </si>
  <si>
    <t xml:space="preserve">      &lt;!-- Straw Hat (Cloth) --&gt; &lt;row entity_script="" item_id="4daf7e11-bd8a-5e7a-181d-37c790ba1c95" material="" model="characters/humans/cloth/hat_002" owner_fading_coef="0.02" price="69" visibility_coef="1" weight="1" /&gt; </t>
  </si>
  <si>
    <t xml:space="preserve">      &lt;!-- Sturdy Dark Gambeson (Cloth) --&gt; &lt;row entity_script="" item_id="406bc0f2-ba52-b3f7-8844-10bcdec68195" material="characters/humans/cloth/s1_p2_l1_v0_tx020" model="characters/humans/cloth/gambeson001" owner_fading_coef="0.02" price="1458" visibility_coef="1" weight="11" /&gt; </t>
  </si>
  <si>
    <t xml:space="preserve">      &lt;!-- Sturdy Gambeson (Cloth) --&gt; &lt;row entity_script="" item_id="47c7f6cf-2f8b-9591-3825-c805205e71ac" material="characters/humans/cloth/s1_p2_l1_v0_tx020" model="characters/humans/cloth/gambeson001" owner_fading_coef="0.02" price="1400" visibility_coef="1" weight="11" /&gt; </t>
  </si>
  <si>
    <t xml:space="preserve">      &lt;!-- Talmberg Hemmed Waffenrock (Cloth) --&gt; &lt;row entity_script="" item_id="468323ad-f0f0-bad7-c80b-6ae432977d91" material="props/tailor/cloth_folded_01" model="props/tailor/cloth_folded_02" owner_fading_coef="0.02" price="298" visibility_coef="1" weight="2" /&gt; </t>
  </si>
  <si>
    <t xml:space="preserve">      &lt;!-- Talmberg Waffenrock (Cloth) --&gt; &lt;row entity_script="" item_id="4350ad68-f244-477a-f4af-f8e0019041ad" material="props/tailor/cloth_folded_01" model="props/tailor/cloth_folded_02" owner_fading_coef="0.02" price="462" visibility_coef="1" weight="2" /&gt; </t>
  </si>
  <si>
    <t xml:space="preserve">      &lt;!-- Test AntiStealth Pants (Cloth) --&gt; &lt;row entity_script="" item_id="bc9cee60-c0b3-4f83-95e3-e55d493360ab" material="" model="characters/humans/cloth/cloth_folded" owner_fading_coef="0.02" price="120" visibility_coef="0" weight="4" /&gt; </t>
  </si>
  <si>
    <t xml:space="preserve">      &lt;!-- Test AntiStealth Pants (Cloth) --&gt; &lt;row entity_script="" item_id="dab2c84b-83b8-4214-920c-03042e38209e" material="" model="characters/humans/cloth/cloth_folded" owner_fading_coef="0.02" price="120" visibility_coef="1" weight="4" /&gt; </t>
  </si>
  <si>
    <t xml:space="preserve">      &lt;!-- Threadbare Dark Gambeson (Cloth) --&gt; &lt;row entity_script="" item_id="4659edf0-7122-577c-effd-5e03afac77bf" material="characters/humans/cloth/s1_p2_l1_v0_tx020" model="characters/humans/cloth/gambeson001" owner_fading_coef="0.02" price="898" visibility_coef="1" weight="12" /&gt; </t>
  </si>
  <si>
    <t xml:space="preserve">      &lt;!-- Threadbare Gambeson (Cloth) --&gt; &lt;row entity_script="" item_id="4c8920a7-4745-0ec1-0c52-471aef7d8e9b" material="characters/humans/cloth/s1_p2_l1_v0_tx020" model="characters/humans/cloth/gambeson001" owner_fading_coef="0.02" price="677" visibility_coef="1" weight="13" /&gt; </t>
  </si>
  <si>
    <t xml:space="preserve">      &lt;!-- Tight Blue Hose (Cloth) --&gt; &lt;row entity_script="" item_id="4fec4b5d-a1f3-2664-de46-08b3ce64299d" material="props/tailor/shirt_pants_brown" model="props/tailor/pants_folded02" owner_fading_coef="0.02" price="2299" visibility_coef="1" weight="1" /&gt; </t>
  </si>
  <si>
    <t xml:space="preserve">      &lt;!-- Tight Green Hose (Cloth) --&gt; &lt;row entity_script="" item_id="4efb55de-6380-31fd-0e64-928f5486db90" material="props/tailor/shirt_pants_green" model="props/tailor/pants_folded02" owner_fading_coef="0.02" price="2000" visibility_coef="1" weight="1" /&gt; </t>
  </si>
  <si>
    <t xml:space="preserve">      &lt;!-- Tight Hose (Cloth) --&gt; &lt;row entity_script="" item_id="4585d5bc-f93a-9c76-495c-405c81027491" material="props/tailor/shirt_pants_green" model="props/tailor/pants_folded02" owner_fading_coef="0.02" price="280" visibility_coef="1" weight="1" /&gt; </t>
  </si>
  <si>
    <t xml:space="preserve">      &lt;!-- Tight Hose (Cloth) --&gt; &lt;row entity_script="" item_id="4ec7d236-6b41-409d-c960-52790b09e89f" material="props/tailor/shirt_pants_green" model="props/tailor/pants_folded02" owner_fading_coef="0.02" price="280" visibility_coef="1" weight="1" /&gt; </t>
  </si>
  <si>
    <t xml:space="preserve">      &lt;!-- Tight Olive Hose (Cloth) --&gt; &lt;row entity_script="" item_id="4f07bb72-5fa2-8f1e-dd38-3cd78b4785a6" material="props/tailor/shirt_pants_green" model="props/tailor/pants_folded02" owner_fading_coef="0.02" price="187" visibility_coef="1" weight="1" /&gt; </t>
  </si>
  <si>
    <t xml:space="preserve">      &lt;!-- Waffenrock (Cloth) --&gt; &lt;row entity_script="" item_id="4386177a-6262-3144-72c9-0e4ec9922cb3" material="props/tailor/cloth_folded_02" model="props/tailor/cloth_folded_02" owner_fading_coef="0.02" price="274" visibility_coef="1" weight="2" /&gt; </t>
  </si>
  <si>
    <t xml:space="preserve">      &lt;!-- Waffenrock (Cloth) --&gt; &lt;row entity_script="" item_id="45af7bc3-18ae-8314-9064-3fad540615bc" material="props/tailor/cloth_folded_02" model="props/tailor/cloth_folded_02" owner_fading_coef="0.02" price="274" visibility_coef="1" weight="2" /&gt; </t>
  </si>
  <si>
    <t xml:space="preserve">      &lt;!-- Waffenrock (Cloth) --&gt; &lt;row entity_script="" item_id="463645bd-4e9e-ed5d-e63d-d373f28b5eb2" material="props/tailor/cloth_folded_01" model="props/tailor/cloth_folded_02" owner_fading_coef="0.02" price="284" visibility_coef="1" weight="2" /&gt; </t>
  </si>
  <si>
    <t xml:space="preserve">      &lt;!-- Waffenrock (Cloth) --&gt; &lt;row entity_script="" item_id="4a1db471-2425-34ef-bcdc-ed581f6cc794" material="props/tailor/cloth_folded_02_linen01" model="props/tailor/cloth_folded_02" owner_fading_coef="0.02" price="659" visibility_coef="1" weight="2" /&gt; </t>
  </si>
  <si>
    <t xml:space="preserve">      &lt;!-- Waffenrock (Cloth) --&gt; &lt;row entity_script="" item_id="4a50a029-0970-6258-6fa1-cbdd9659b4b0" material="props/tailor/cloth_folded_01" model="props/tailor/cloth_folded_02" owner_fading_coef="0.02" price="273" visibility_coef="1" weight="2" /&gt; </t>
  </si>
  <si>
    <t xml:space="preserve">      &lt;!-- Waffenrock (Cloth) --&gt; &lt;row entity_script="" item_id="4b0e9c04-57c7-cd6a-b916-97984fa73098" material="props/tailor/cloth_folded_01" model="props/tailor/cloth_folded_02" owner_fading_coef="0.02" price="276" visibility_coef="1" weight="2" /&gt; </t>
  </si>
  <si>
    <t xml:space="preserve">      &lt;!-- Waffenrock (Cloth) --&gt; &lt;row entity_script="" item_id="4bedf6ce-a99e-a009-1d01-a7dd8f671f92" material="props/tailor/cloth_folded_02_linen01" model="props/tailor/cloth_folded_02" owner_fading_coef="0.02" price="281" visibility_coef="1" weight="2" /&gt; </t>
  </si>
  <si>
    <t xml:space="preserve">      &lt;!-- Waffenrock (Cloth) --&gt; &lt;row entity_script="" item_id="4c2a7b22-8d20-ea9e-8772-849883fa89a7" material="props/tailor/cloth_folded_02" model="props/tailor/cloth_folded_02" owner_fading_coef="0.02" price="283" visibility_coef="1" weight="2" /&gt; </t>
  </si>
  <si>
    <t xml:space="preserve">      &lt;!-- Waffenrock (Cloth) --&gt; &lt;row entity_script="" item_id="4cdff9b7-febc-360c-18ba-c872a1fac28c" material="props/tailor/cloth_folded_02_linen01" model="props/tailor/cloth_folded_02" owner_fading_coef="0.02" price="283" visibility_coef="1" weight="2" /&gt; </t>
  </si>
  <si>
    <t xml:space="preserve">      &lt;!-- Warhorse Gambeson (Cloth) --&gt; &lt;row entity_script="" item_id="4afcfba0-8899-4509-b099-c30f58e100b8" material="characters/humans/cloth/s1_p2_l1_v0_tx020" model="characters/humans/cloth/gambeson001" owner_fading_coef="0.02" price="123456789" visibility_coef="1" weight="12" /&gt; </t>
  </si>
  <si>
    <t xml:space="preserve">      &lt;!-- Warhorse Gambeson Chausses (Cloth) --&gt; &lt;row entity_script="" item_id="4572c66d-bdf2-fa90-def9-c6fd3e877ca9" material="props/tailor/shirt_pants_red" model="props/tailor/pants_folded01" owner_fading_coef="0.02" price="10" visibility_coef="1" weight="3" /&gt; </t>
  </si>
  <si>
    <t xml:space="preserve">      &lt;!-- Warhorse Waffenrock (Cloth) --&gt; &lt;row entity_script="" item_id="4c828be7-10e9-d339-7492-cf73f5c5ba88" material="props/tailor/cloth_folded_01" model="props/tailor/cloth_folded_02" owner_fading_coef="0.02" price="10" visibility_coef="1" weight="3" /&gt; </t>
  </si>
  <si>
    <t xml:space="preserve">      &lt;!-- White Tunic (Cloth) --&gt; &lt;row entity_script="" item_id="40c72054-15bf-abaa-ab7d-ee053314458c" material="" model="props/tailor/shirt_folded01" owner_fading_coef="0.02" price="117" visibility_coef="1" weight="2" /&gt; </t>
  </si>
  <si>
    <t xml:space="preserve">      &lt;!-- Yellow Chaperon (Cloth) --&gt; &lt;row entity_script="" item_id="42566810-49be-e92f-5181-705bdd2eb1ae" material="" model="characters/humans/cloth/chaperon_001_red" owner_fading_coef="0.02" price="3425" visibility_coef="1" weight="2" /&gt; </t>
  </si>
  <si>
    <t xml:space="preserve">      &lt;!-- Yellow Cuman Tunic (Cloth) --&gt; &lt;row entity_script="" item_id="4d29cf34-5fc1-f4cd-ba8a-04f4a55ed08a" material="characters/humans/cloth/s1_p2_l1_v0_tx009" model="characters/humans/cloth/gambeson001" owner_fading_coef="0.02" price="46" visibility_coef="1" weight="3" /&gt; </t>
  </si>
  <si>
    <t xml:space="preserve">      &lt;!-- Yellow Felt Hat (Cloth) --&gt; &lt;row entity_script="" item_id="450ee588-bc3d-d0ed-69a8-eea895d9998c" material="characters/humans/cloth/s1_p1_l4_v0_tx002_normal" model="characters/humans/cloth/hat_001" owner_fading_coef="0.02" price="159" visibility_coef="1" weight="1" /&gt; </t>
  </si>
  <si>
    <t xml:space="preserve">      &lt;!-- Yellow Hood (Cloth) --&gt; &lt;row entity_script="" item_id="48399982-a538-e6c9-78c0-2cf1df976cad" material="" model="characters/humans/cloth/gambeson001" owner_fading_coef="0.02" price="183" visibility_coef="1" weight="2" /&gt; </t>
  </si>
  <si>
    <t xml:space="preserve">      &lt;!-- Yellow Hood (Cloth) --&gt; &lt;row entity_script="" item_id="4f18383a-bbed-61d1-59ef-09da740aaaa0" material="" model="characters/humans/cloth/gambeson001" owner_fading_coef="0.02" price="326" visibility_coef="1" weight="2" /&gt; </t>
  </si>
  <si>
    <t xml:space="preserve">      &lt;!-- Yellow Hose (Cloth) --&gt; &lt;row entity_script="" item_id="41bcef0c-d101-397a-0897-8367d9f8ffa6" material="props/tailor/shirt_pants_red" model="props/tailor/pants_folded01" owner_fading_coef="0.02" price="926" visibility_coef="1" weight="1" /&gt; </t>
  </si>
  <si>
    <t xml:space="preserve">      &lt;!-- Yellow Hose (Cloth) --&gt; &lt;row entity_script="" item_id="48b9f3f2-8cca-5a8d-a588-8b1198380d89" material="props/tailor/cloth_folded_02_satin01" model="props/tailor/pants_folded02" owner_fading_coef="0.02" price="191" visibility_coef="1" weight="1" /&gt; </t>
  </si>
  <si>
    <t xml:space="preserve">      &lt;!-- Yellow Scarf (Cloth) --&gt; &lt;row entity_script="" item_id="4922e6f6-aeef-7ad2-24cd-348a6801ad9c" material="" model="characters/humans/cloth/gambeson001" owner_fading_coef="0.02" price="123" visibility_coef="1" weight="2" /&gt; </t>
  </si>
  <si>
    <t xml:space="preserve">      &lt;!-- Yellow Shirt (Cloth) --&gt; &lt;row entity_script="" item_id="44bb813b-e0cc-da13-3dd3-8d31977064be" material="" model="props/tailor/shirt_folded01" owner_fading_coef="0.02" price="193" visibility_coef="1" weight="1" /&gt; </t>
  </si>
  <si>
    <t xml:space="preserve">      &lt;!-- Yellow Tunic (Cloth) --&gt; &lt;row entity_script="" item_id="4d13e73c-ef64-612c-c5cd-6497041383b3" material="props/tailor/shirt_pants_brown" model="props/tailor/shirt_folded01" owner_fading_coef="0.02" price="105" visibility_coef="1" weight="2" /&gt; </t>
  </si>
  <si>
    <t xml:space="preserve">      &lt;!-- Yellow-Black Hose (Cloth) --&gt; &lt;row entity_script="" item_id="4321398a-0000-834f-5c6b-624ba7caaf89" material="props/tailor/shirt_pants_brown" model="props/tailor/pants_folded02" owner_fading_coef="0.02" price="327" visibility_coef="1" weight="1" /&gt; </t>
  </si>
  <si>
    <t xml:space="preserve">      &lt;!-- Yellow-Brown Tunic (Cloth) --&gt; &lt;row entity_script="" item_id="4cf927fe-32a6-e48f-9b6c-d7cec8d4c3a1" material="props/tailor/shirt_pants_brown" model="props/tailor/shirt_folded01" owner_fading_coef="0.02" price="568" visibility_coef="1" weight="2" /&gt; </t>
  </si>
  <si>
    <t xml:space="preserve">      &lt;!-- Yellow-Grey Tunic (Cloth) --&gt; &lt;row entity_script="" item_id="427b04b2-3827-ad9f-39ef-3f2b595b0db3" material="props/tailor/shirt_pants_brown" model="props/tailor/shirt_folded01" owner_fading_coef="0.02" price="298" visibility_coef="1" weight="2" /&gt; </t>
  </si>
  <si>
    <t xml:space="preserve">      &lt;!-- Yellow-Grey Tunic (Cloth) --&gt; &lt;row entity_script="" item_id="42c725fb-00fc-c7ce-953a-b675b007d792" material="props/tailor/shirt_pants_brown" model="props/tailor/shirt_folded01" owner_fading_coef="0.02" price="244" visibility_coef="1" weight="2" /&gt; </t>
  </si>
  <si>
    <t xml:space="preserve">      &lt;!-- Cuman Spurs (Spur) --&gt; &lt;row entity_script="" item_id="229d96aa-a435-4e89-85ce-8119a1df8228" material="" model="characters/humans/cloth/spur" owner_fading_coef="0.02" price="2813" visibility_coef="1" weight="1" /&gt; </t>
  </si>
  <si>
    <t xml:space="preserve">      &lt;!-- Golded Spurs (Spur) --&gt; &lt;row entity_script="" item_id="af6f2946-ce54-4e38-9b2b-5ab95d5c4777" material="" model="characters/humans/cloth/spur" owner_fading_coef="0.02" price="23924" visibility_coef="1" weight="1" /&gt; </t>
  </si>
  <si>
    <t xml:space="preserve">      &lt;!-- Knight's Spurs (Spur) --&gt; &lt;row entity_script="" item_id="19d5def6-e491-43c7-ab1d-5978ac197485" material="" model="characters/humans/cloth/spur" owner_fading_coef="0.02" price="5540" visibility_coef="1" weight="1" /&gt; </t>
  </si>
  <si>
    <t xml:space="preserve">      &lt;!-- Plain Riding Spurs (Spur) --&gt; &lt;row entity_script="" item_id="5c430200-dd37-408b-9b41-27684dac6d30" material="" model="characters/humans/cloth/spur" owner_fading_coef="0.02" price="1813" visibility_coef="1" weight="1" /&gt; </t>
  </si>
  <si>
    <t xml:space="preserve">      &lt;!-- Silver Spurs (Spur) --&gt; &lt;row entity_script="" item_id="15656c3e-d29e-48a8-bc0e-1451102a9ce5" material="" model="characters/humans/cloth/spur" owner_fading_coef="0.02" price="10247" visibility_coef="1" weight="1" /&gt;  </t>
  </si>
  <si>
    <t xml:space="preserve">      &lt;!-- Boots (Shoe) --&gt; &lt;row entity_script="" item_id="4fa7416d-486e-905d-30fa-79c11069ad8d" material="" model="characters/humans/cloth/boots_008" owner_fading_coef="0.02" price="509" visibility_coef="1" weight="4" /&gt; </t>
  </si>
  <si>
    <t xml:space="preserve">      &lt;!-- Burgher's Slippers (Shoe) --&gt; &lt;row entity_script="" item_id="4740da1a-d317-4248-0e00-9df6cd843ba5" material="" model="characters/humans/cloth/boots_006" owner_fading_coef="0.02" price="449" visibility_coef="1" weight="2" /&gt; </t>
  </si>
  <si>
    <t xml:space="preserve">      &lt;!-- Cuman Riding Boots (Shoe) --&gt; &lt;row entity_script="" item_id="407f6f52-d70e-7e3b-056d-cda8069aab86" material="" model="characters/humans/cloth/cuman_boots_base" owner_fading_coef="0.02" price="820" visibility_coef="1" weight="3" /&gt; </t>
  </si>
  <si>
    <t xml:space="preserve">      &lt;!-- Cuman Riding Boots (Shoe) --&gt; &lt;row entity_script="" item_id="43479cae-7ed8-097f-01f5-8234d5d38f85" material="" model="characters/humans/cloth/cuman_boots_base" owner_fading_coef="0.02" price="819" visibility_coef="1" weight="3" /&gt; </t>
  </si>
  <si>
    <t xml:space="preserve">      &lt;!-- Cuman Riding Boots (Shoe) --&gt; &lt;row entity_script="" item_id="4e594114-e45f-24c4-73b8-be718de35eb3" material="" model="characters/humans/cloth/cuman_boots_base" owner_fading_coef="0.02" price="817" visibility_coef="1" weight="3" /&gt; </t>
  </si>
  <si>
    <t xml:space="preserve">      &lt;!-- Dark Footwraps And Soles (Shoe) --&gt; &lt;row entity_script="" item_id="45f0293a-b0b9-cd56-6864-ade54db775b8" material="" model="characters/humans/cloth/boots_001" owner_fading_coef="0.02" price="74" visibility_coef="1" weight="2" /&gt; </t>
  </si>
  <si>
    <t xml:space="preserve">      &lt;!-- Dark Riding Boots (Shoe) --&gt; &lt;row entity_script="" item_id="4d50a641-bc57-e341-ac1d-c741f51d6d9c" material="" model="characters/humans/cloth/boots_010" owner_fading_coef="0.02" price="1151" visibility_coef="1" weight="4" /&gt; </t>
  </si>
  <si>
    <t xml:space="preserve">      &lt;!-- Decorated Riding Boots (Shoe) --&gt; &lt;row entity_script="" item_id="47eea19c-bb27-891b-e2e4-47e76c601d94" material="" model="characters/humans/cloth/boots_005" owner_fading_coef="0.02" price="6470" visibility_coef="1" weight="2" /&gt; </t>
  </si>
  <si>
    <t xml:space="preserve">      &lt;!-- Fashionable Slippers (Shoe) --&gt; &lt;row entity_script="" item_id="4a444ba6-19ca-c4d4-114b-b922f88148b3" material="" model="characters/humans/cloth/boots_007" owner_fading_coef="0.02" price="4635" visibility_coef="1" weight="2" /&gt; </t>
  </si>
  <si>
    <t xml:space="preserve">      &lt;!-- Footwraps and Soles (Shoe) --&gt; &lt;row entity_script="" item_id="00000000-0000-0000-0000-00000000001b" material="" model="characters/humans/cloth/boots_001" owner_fading_coef="0.02" price="59" visibility_coef="1" weight="2" /&gt;  </t>
  </si>
  <si>
    <t xml:space="preserve">      &lt;!-- Footwraps with Leather Sole (Shoe) --&gt; &lt;row entity_script="" item_id="c6053348-3bfd-43c5-a716-2aad4143ba35" material="" model="characters/humans/cloth/cloth_folded" owner_fading_coef="0.02" price="200" visibility_coef="1" weight="2" /&gt; </t>
  </si>
  <si>
    <t xml:space="preserve">      &lt;!-- High Boots (Shoe) --&gt; &lt;row entity_script="" item_id="42a8fd44-fca0-79b6-e17e-461d966100a1" material="" model="characters/humans/cloth/boots_009" owner_fading_coef="0.02" price="80" visibility_coef="1" weight="4.75" /&gt; </t>
  </si>
  <si>
    <t xml:space="preserve">      &lt;!-- Hunting Boots (Shoe) --&gt; &lt;row entity_script="" item_id="4d6b0d7f-0660-cb9a-af17-3cfc6908e187" material="" model="characters/humans/cloth/boots_009" owner_fading_coef="0.02" price="864" visibility_coef="1" weight="4" /&gt; </t>
  </si>
  <si>
    <t xml:space="preserve">      &lt;!-- Leather Boots (Shoe) --&gt; &lt;row entity_script="" item_id="4a0dd944-824b-e3ed-620a-2d51d6732ba9" material="" model="characters/humans/cloth/boots_009" owner_fading_coef="0.02" price="3484" visibility_coef="1" weight="4" /&gt; </t>
  </si>
  <si>
    <t xml:space="preserve">      &lt;!-- Noble's Dark Shoes (Shoe) --&gt; &lt;row entity_script="" item_id="43241eed-522c-0369-97e9-ae414829a9ba" material="" model="characters/humans/cloth/boots_014" owner_fading_coef="0.02" price="9419" visibility_coef="1" weight="2" /&gt; </t>
  </si>
  <si>
    <t xml:space="preserve">      &lt;!-- Noble's Shoes (Shoe) --&gt; &lt;row entity_script="" item_id="42a467aa-a1d6-fe8d-31e2-a3fcda5a1f98" material="" model="characters/humans/cloth/boots_009" owner_fading_coef="0.02" price="1057" visibility_coef="1" weight="3" /&gt; </t>
  </si>
  <si>
    <t xml:space="preserve">      &lt;!-- Nobleman's Boots (Shoe) --&gt; &lt;row entity_script="" item_id="40692480-f24c-54fa-c938-50ccf45918b9" material="" model="characters/humans/cloth/boots_014" owner_fading_coef="0.02" price="11584" visibility_coef="1" weight="2" /&gt; </t>
  </si>
  <si>
    <t xml:space="preserve">      &lt;!-- Old Boots (Shoe) --&gt; &lt;row entity_script="" item_id="00000000-0000-0000-0000-00000000001c" material="" model="characters/humans/cloth/boots_002" owner_fading_coef="0.02" price="57" visibility_coef="1" weight="2" /&gt;  </t>
  </si>
  <si>
    <t xml:space="preserve">      &lt;!-- Pilgrim's Shoes (Shoe) --&gt; &lt;row entity_script="" item_id="4fe77e7d-10eb-f7d5-ad13-1bdc697969a3" material="" model="characters/humans/cloth/boots_012" owner_fading_coef="0.02" price="4998" visibility_coef="1" weight="2" /&gt; </t>
  </si>
  <si>
    <t xml:space="preserve">      &lt;!-- Quiet Dark Shoes (Shoe) --&gt; &lt;row entity_script="" item_id="4a0742c5-ec0d-b5d5-dadc-b5e9776e22bb" material="" model="characters/humans/cloth/boots_013" owner_fading_coef="0.02" price="2252" visibility_coef="1" weight="2" /&gt; </t>
  </si>
  <si>
    <t xml:space="preserve">      &lt;!-- Riding Boots (Shoe) --&gt; &lt;row entity_script="" item_id="4838434b-91d7-20b6-da95-33227d5fc6b4" material="" model="characters/humans/cloth/boots_010" owner_fading_coef="0.02" price="1098" visibility_coef="1" weight="4" /&gt; </t>
  </si>
  <si>
    <t xml:space="preserve">      &lt;!-- Riding Boots (Shoe) --&gt; &lt;row entity_script="" item_id="4dd025d4-1f9e-b029-da07-28d3b60c898a" material="" model="characters/humans/cloth/boots_010" owner_fading_coef="0.02" price="1054" visibility_coef="1" weight="4" /&gt; </t>
  </si>
  <si>
    <t xml:space="preserve">      &lt;!-- Servant's Boots (Shoe) --&gt; &lt;row entity_script="" item_id="c9e42db7-4f90-4b4f-89f1-b3a81e7e2108" material="" model="characters/humans/cloth/cloth_folded" owner_fading_coef="0.02" price="270" visibility_coef="0" weight="2" /&gt; </t>
  </si>
  <si>
    <t xml:space="preserve">      &lt;!-- Shoes (Shoe) --&gt; &lt;row entity_script="" item_id="40b5371b-6235-e4de-db1e-4528b11a25b6" material="" model="characters/humans/cloth/cloth_folded" owner_fading_coef="0.02" price="0" visibility_coef="1" weight="2" /&gt;  </t>
  </si>
  <si>
    <t xml:space="preserve">      &lt;!-- Shoes (Shoe) --&gt; &lt;row entity_script="" item_id="4942b812-d8e5-98c9-912d-0af78e3264a3" material="" model="characters/humans/cloth/boots_003" owner_fading_coef="0.02" price="80" visibility_coef="1" weight="2" /&gt; </t>
  </si>
  <si>
    <t xml:space="preserve">      &lt;!-- Silent Shoes (Shoe) --&gt; &lt;row entity_script="" item_id="4cee3ad0-5249-8bc6-de75-a00f4e4b0d8e" material="" model="characters/humans/cloth/boots_013" owner_fading_coef="0.02" price="2023" visibility_coef="1" weight="2" /&gt; </t>
  </si>
  <si>
    <t xml:space="preserve">      &lt;!-- Slippers (Shoe) --&gt; &lt;row entity_script="" item_id="45c7c691-4279-7556-10c3-deb101b1cc8b" material="" model="characters/humans/cloth/boots_003" owner_fading_coef="0.02" price="337" visibility_coef="1" weight="2" /&gt; </t>
  </si>
  <si>
    <t xml:space="preserve">      &lt;!-- Slippers (Shoe) --&gt; &lt;row entity_script="" item_id="4f4b2cdc-1690-4e32-bba8-00eff2f14f0c" material="" model="characters/humans/cloth/cloth_folded" owner_fading_coef="0.02" price="3687" visibility_coef="1" weight="2" /&gt;  </t>
  </si>
  <si>
    <t xml:space="preserve">      &lt;!-- Test AntiStealth Boots (Shoe) --&gt; &lt;row entity_script="" item_id="38d4a88c-068f-4067-8000-0604b3d41ac8" material="" model="characters/humans/cloth/boots_006" owner_fading_coef="0.02" price="1000" visibility_coef="1" weight="2" /&gt; </t>
  </si>
  <si>
    <t xml:space="preserve">      &lt;!-- Test AntiStealth Boots (Shoe) --&gt; &lt;row entity_script="" item_id="9e6badb0-3249-4e3c-9707-0092dc62572f" material="" model="characters/humans/cloth/boots_006" owner_fading_coef="0.02" price="1000" visibility_coef="0" weight="2" /&gt; </t>
  </si>
  <si>
    <t xml:space="preserve">      &lt;!-- Warhorse Shoes (Shoe) --&gt; &lt;row entity_script="" item_id="485e549c-73c9-6caa-2d62-f03de0c20e91" material="" model="characters/humans/cloth/boots_012" owner_fading_coef="0.02" price="10" visibility_coef="1" weight="3" /&gt; </t>
  </si>
  <si>
    <t xml:space="preserve">      &lt;!-- Working Boots (Shoe) --&gt; &lt;row entity_script="" item_id="48ebbf6a-ab57-f5ee-6fed-c77c63c31391" material="" model="characters/humans/cloth/boots_004" owner_fading_coef="0.02" price="231" visibility_coef="1" weight="2" /&gt; </t>
  </si>
  <si>
    <t xml:space="preserve">      &lt;!-- Fine Saddle (Horse Saddle) --&gt; &lt;row entity_script="" item_id="42a14b38-295a-a659-3e43-c1684a5dfa88" material="characters/animals/horse/horse_saddle_pickable_003" model="characters/animals/horse/horse_saddle_001" owner_fading_coef="0.02" price="3182" visibility_coef="1" weight="25" /&gt; </t>
  </si>
  <si>
    <t xml:space="preserve">      &lt;!-- Fine Saddle with Saddlebag (Horse Saddle) --&gt; &lt;row entity_script="" item_id="4f7a8fa9-6701-df14-8a95-1166c9de20a3" material="characters/animals/horse/horse_saddle_pickable_003a" model="characters/animals/horse/horse_saddle_001a" owner_fading_coef="0.02" price="3681" visibility_coef="1" weight="25" /&gt; </t>
  </si>
  <si>
    <t xml:space="preserve">      &lt;!-- Fine Saddle, 2 Saddlebags (Horse Saddle) --&gt; &lt;row entity_script="" item_id="41b3cfda-0a6c-c009-9482-4c78ea2f1980" material="characters/animals/horse/horse_saddle_pickable_003b" model="characters/animals/horse/horse_saddle_001b" owner_fading_coef="0.02" price="4272" visibility_coef="1" weight="25" /&gt; </t>
  </si>
  <si>
    <t xml:space="preserve">      &lt;!-- Fine Saddle, 3 Saddlebags (Horse Saddle) --&gt; &lt;row entity_script="" item_id="406c92ad-4c17-25d7-84d7-28500800f59e" material="characters/animals/horse/horse_saddle_pickable_003c" model="characters/animals/horse/horse_saddle_001c" owner_fading_coef="0.02" price="4967" visibility_coef="1" weight="25" /&gt;  </t>
  </si>
  <si>
    <t xml:space="preserve">      &lt;!-- Fine Saddle, 4 Saddlebags (Horse Saddle) --&gt; &lt;row entity_script="" item_id="43062de7-afe1-5743-5aec-d4dcff83c1b8" material="characters/animals/horse/horse_saddle_pickable_003d" model="characters/animals/horse/horse_saddle_001d" owner_fading_coef="0.02" price="5782" visibility_coef="1" weight="25" /&gt; </t>
  </si>
  <si>
    <t xml:space="preserve">      &lt;!-- Hunter Saddle (Horse Saddle) --&gt; &lt;row entity_script="" item_id="43c85848-0181-06b6-a870-2b3c951e8aa8" material="characters/animals/horse/horse_saddle_pickable_002" model="characters/animals/horse/horse_saddle_001" owner_fading_coef="0.02" price="1687" visibility_coef="1" weight="30" /&gt; </t>
  </si>
  <si>
    <t xml:space="preserve">      &lt;!-- Hunter Saddle with Saddlebag (Horse Saddle) --&gt; &lt;row entity_script="" item_id="4838fa1c-da32-9c55-b20b-d4b17b70ecac" material="characters/animals/horse/horse_saddle_pickable_002a" model="characters/animals/horse/horse_saddle_001a" owner_fading_coef="0.02" price="1883" visibility_coef="1" weight="30" /&gt; </t>
  </si>
  <si>
    <t xml:space="preserve">      &lt;!-- Hunter Saddle, 2 Saddlebags (Horse Saddle) --&gt; &lt;row entity_script="" item_id="4e75a619-e574-65af-b95f-6648c6db6295" material="characters/animals/horse/horse_saddle_pickable_002b" model="characters/animals/horse/horse_saddle_001b" owner_fading_coef="0.02" price="2123" visibility_coef="1" weight="30" /&gt; </t>
  </si>
  <si>
    <t xml:space="preserve">      &lt;!-- Hunter Saddle, 3 Saddlebags (Horse Saddle) --&gt; &lt;row entity_script="" item_id="4b1d6789-532c-97dd-48e0-51f2d0bd5db9" material="characters/animals/horse/horse_saddle_pickable_002c" model="characters/animals/horse/horse_saddle_001c" owner_fading_coef="0.02" price="2413" visibility_coef="1" weight="30" /&gt; </t>
  </si>
  <si>
    <t xml:space="preserve">      &lt;!-- Hunter Saddle, 4 Saddlebags (Horse Saddle) --&gt; &lt;row entity_script="" item_id="4353f1e8-e0c6-30a6-c5e8-5b76a22093a0" material="characters/animals/horse/horse_saddle_pickable_002d" model="characters/animals/horse/horse_saddle_001d" owner_fading_coef="0.02" price="2763" visibility_coef="1" weight="30" /&gt; </t>
  </si>
  <si>
    <t xml:space="preserve">      &lt;!-- Noble Saddle (Horse Saddle) --&gt; &lt;row entity_script="" item_id="4866cba5-da9f-00b9-bed9-2d135eb760ba" material="characters/animals/horse/horse_saddle_pickable_004" model="characters/animals/horse/horse_saddle_001" owner_fading_coef="0.02" price="6733" visibility_coef="1" weight="25" /&gt; </t>
  </si>
  <si>
    <t xml:space="preserve">      &lt;!-- Noble Saddle with Saddlebag (Horse Saddle) --&gt; &lt;row entity_script="" item_id="47fd7eb2-de81-37fc-0ca2-772fd3c54baa" material="characters/animals/horse/horse_saddle_pickable_004a" model="characters/animals/horse/horse_saddle_001a" owner_fading_coef="0.02" price="7838" visibility_coef="1" weight="20" /&gt; </t>
  </si>
  <si>
    <t xml:space="preserve">      &lt;!-- Noble Saddle, 2 Saddlebags (Horse Saddle) --&gt; &lt;row entity_script="" item_id="40c16f73-5b83-c139-96eb-c39ff5e9e7a6" material="characters/animals/horse/horse_saddle_pickable_004b" model="characters/animals/horse/horse_saddle_001b" owner_fading_coef="0.02" price="9116" visibility_coef="1" weight="20" /&gt; </t>
  </si>
  <si>
    <t xml:space="preserve">      &lt;!-- Noble Saddle, 3 Saddlebags (Horse Saddle) --&gt; &lt;row entity_script="" item_id="4e874d43-cf70-1d41-7510-296b8e2c839d" material="characters/animals/horse/horse_saddle_pickable_004c" model="characters/animals/horse/horse_saddle_001c" owner_fading_coef="0.02" price="10589" visibility_coef="1" weight="20" /&gt; </t>
  </si>
  <si>
    <t xml:space="preserve">      &lt;!-- Noble Saddle, 4 Saddlebags (Horse Saddle) --&gt; &lt;row entity_script="" item_id="41f6e46c-bca6-16da-169a-f0c8f1a6e2ab" material="characters/animals/horse/horse_saddle_pickable_004d" model="characters/animals/horse/horse_saddle_001d" owner_fading_coef="0.02" price="12282" visibility_coef="1" weight="20" /&gt; </t>
  </si>
  <si>
    <t xml:space="preserve">      &lt;!-- Ordinary/Plain Saddle (Horse Saddle) --&gt; &lt;row entity_script="" item_id="41382adf-569c-4f33-90a0-36b6e874eca7" material="characters/animals/horse/horse_saddle_pickable_001" model="characters/animals/horse/horse_saddle_001" owner_fading_coef="0.02" price="1152" visibility_coef="1" weight="35" /&gt; </t>
  </si>
  <si>
    <t xml:space="preserve">      &lt;!-- Plain Saddle with Saddlebag (Horse Saddle) --&gt; &lt;row entity_script="" item_id="475642da-17e6-c06e-b035-2b1ab31cbb8f" material="characters/animals/horse/horse_saddle_pickable_001a" model="characters/animals/horse/horse_saddle_001a" owner_fading_coef="0.02" price="1215" visibility_coef="1" weight="35" /&gt; </t>
  </si>
  <si>
    <t xml:space="preserve">      &lt;!-- Plain Saddle, 2 Saddlebags (Horse Saddle) --&gt; &lt;row entity_script="" item_id="45e2b460-dbd4-4bf4-3643-33c2648d60bc" material="characters/animals/horse/horse_saddle_pickable_001b" model="characters/animals/horse/horse_saddle_001b" owner_fading_coef="0.02" price="1296" visibility_coef="1" weight="35" /&gt; </t>
  </si>
  <si>
    <t xml:space="preserve">      &lt;!-- Plain Saddle, 3 Saddlebags (Horse Saddle) --&gt; &lt;row entity_script="" item_id="4692f1e5-e4bc-c8af-1b0b-1da823ec1db9" material="characters/animals/horse/horse_saddle_pickable_001c" model="characters/animals/horse/horse_saddle_001c" owner_fading_coef="0.02" price="1399" visibility_coef="1" weight="35" /&gt; </t>
  </si>
  <si>
    <t xml:space="preserve">      &lt;!-- Plain Saddle, 4 Saddlebags (Horse Saddle) --&gt; &lt;row entity_script="" item_id="42b152d3-d3f4-b390-088e-3127534281aa" material="characters/animals/horse/horse_saddle_pickable_001d" model="characters/animals/horse/horse_saddle_001d" owner_fading_coef="0.02" price="1528" visibility_coef="1" weight="35" /&gt; </t>
  </si>
  <si>
    <t xml:space="preserve">      &lt;!-- Farm Horseshoes (Horse Shoe) --&gt; &lt;row entity_script="" item_id="cf103890-cd29-4d20-80bc-63522602d6c5" material="" model="props/blacksmith_tools/horseshoe" owner_fading_coef="0.02" price="1422" visibility_coef="1" weight="4" /&gt; </t>
  </si>
  <si>
    <t xml:space="preserve">      &lt;!-- Military Horseshoes (Horse Shoe) --&gt; &lt;row entity_script="" item_id="a9d80dd4-2792-463a-9fcb-825677667e69" material="" model="props/blacksmith_tools/horseshoe" owner_fading_coef="0.02" price="12796" visibility_coef="1" weight="4" /&gt; </t>
  </si>
  <si>
    <t xml:space="preserve">      &lt;!-- Noble Horseshoes (Horse Shoe) --&gt; &lt;row entity_script="" item_id="5dc9c415-5b5a-4278-b507-053ae258f505" material="" model="props/blacksmith_tools/horseshoe" owner_fading_coef="0.02" price="5193" visibility_coef="1" weight="4" /&gt; </t>
  </si>
  <si>
    <t xml:space="preserve">      &lt;!-- Travel Horseshoes (Horse Shoe) --&gt; &lt;row entity_script="" item_id="00c214ca-d9cb-4d2a-b3e8-95545fd2f3e9" material="" model="props/blacksmith_tools/horseshoe" owner_fading_coef="0.02" price="2846" visibility_coef="1" weight="4" /&gt;  </t>
  </si>
  <si>
    <t>&lt;!-- HORSE BRIDLE --&gt;</t>
  </si>
  <si>
    <t xml:space="preserve">  &lt;!-- Ordinary Bridle (Horse Bridle) --&gt; &lt;row entity_script="" item_id="40092838-9807-c0f7-4a48-264b6ed78c8c" material="" model="characters/humans/cloth/cloth_folded" owner_fading_coef="0.02" price="2206" visibility_coef="1" weight="2" /&gt; </t>
  </si>
  <si>
    <t xml:space="preserve">      &lt;!-- Cavalry Bridle (Horse Bridle) --&gt; &lt;row entity_script="" item_id="79e78e2a-8c66-430d-aba4-040ffde5c66f" material="" model="characters/humans/cloth/cloth_folded" owner_fading_coef="0.02" price="5050" visibility_coef="1" weight="2" /&gt; </t>
  </si>
  <si>
    <t xml:space="preserve">      &lt;!-- Chanfron and Criniere (Horse Bridle) --&gt; &lt;row entity_script="" item_id="46021c09-1a2e-2683-bd92-d17cb66fb390" material="" model="characters/humans/cloth/cloth_folded" owner_fading_coef="0.02" price="7708" visibility_coef="1" weight="14" /&gt; </t>
  </si>
  <si>
    <t xml:space="preserve">      &lt;!-- Groom's Bridle (Horse Bridle) --&gt; &lt;row entity_script="" item_id="4bc6e580-eb02-3c7e-1e5c-899767f21cbd" material="" model="characters/humans/cloth/cloth_folded" owner_fading_coef="0.02" price="3265" visibility_coef="1" weight="2" /&gt; </t>
  </si>
  <si>
    <t xml:space="preserve">      &lt;!-- Knight's Bridle (Horse Bridle) --&gt; &lt;row entity_script="" item_id="ac0f228d-b1dd-493d-909d-105b07192ec9" material="" model="characters/humans/cloth/cloth_folded" owner_fading_coef="0.02" price="7921" visibility_coef="1" weight="2" /&gt; </t>
  </si>
  <si>
    <t xml:space="preserve">      &lt;!-- Noble Bridle (Horse Bridle) --&gt; &lt;row entity_script="" item_id="9f30ca3f-65c0-42f4-be71-cb8f4cc2af7f" material="" model="characters/humans/cloth/cloth_folded" owner_fading_coef="0.02" price="12365" visibility_coef="1" weight="2" /&gt; </t>
  </si>
  <si>
    <t>&lt;!-- FOOD &amp; DRINK --&gt;</t>
  </si>
  <si>
    <t xml:space="preserve">&lt;!-- N/A --&gt; </t>
  </si>
  <si>
    <t xml:space="preserve">      &lt;!-- Honey (N/A) --&gt; &lt;row entity_script="" item_id="7beb4bdc-6478-455c-8746-afb92c604be8" material="" model="props/alchemy/honeycomb/honeycomb" owner_fading_coef="0.02" price="17" visibility_coef="1" weight="0.8" /&gt;</t>
  </si>
  <si>
    <t xml:space="preserve">      &lt;!-- Lentil Mash (N/A) --&gt; &lt;row entity_script="" item_id="b73fc42f-829f-4f3e-8ae5-2b6fc5f4b157" material="" model="props/tavern_things/bowl_mash.cgf" owner_fading_coef="0.02" price="18" visibility_coef="1" weight="0.33" /&gt;</t>
  </si>
  <si>
    <t xml:space="preserve">      &lt;!-- Lentil Soup (N/A) --&gt; &lt;row entity_script="" item_id="6198800d-2524-4b66-b9ca-b640e2ae99f5" material="" model="props/tavern_things/bowl_lentil_mash.cgf" owner_fading_coef="0.02" price="13" visibility_coef="1" weight="0.44" /&gt;</t>
  </si>
  <si>
    <t xml:space="preserve">      &lt;!-- Porridge (N/A) --&gt; &lt;row entity_script="" item_id="b7ef543a-3421-43d3-b57d-94f382ae6822" material="" model="props/tavern_things/bowl_porridge.cgf" owner_fading_coef="0.02" price="10" visibility_coef="1" weight="0.44" /&gt;</t>
  </si>
  <si>
    <t xml:space="preserve">      &lt;!-- Powdered Unicorn Horn (N/A) --&gt; &lt;row entity_script="" item_id="4f4b113c-0d1c-4f37-b846-77869d810ab5" material="" model="props/interiors/sacks/sack_02/sack_02_stand" owner_fading_coef="0.02" price="60" visibility_coef="1" weight="0.022" /&gt;</t>
  </si>
  <si>
    <t xml:space="preserve">&lt;!-- FRUIT --&gt; </t>
  </si>
  <si>
    <t xml:space="preserve">      &lt;!-- Apple (Fruit) --&gt; &lt;row entity_script="" item_id="2264f217-590e-4c0f-a4c6-f50c6532b9f6" material="" model="nature/fruits/apples/apple" owner_fading_coef="0.02" price="4" visibility_coef="1" weight="0.33" /&gt;</t>
  </si>
  <si>
    <t xml:space="preserve">      &lt;!-- Cooked Apple (Fruit) --&gt; &lt;row entity_script="" item_id="295c54f8-76a3-42fa-8fe1-8f1ecb63576b" material="" model="nature/fruits/apples/apple" owner_fading_coef="0.02" price="5" visibility_coef="1" weight="0.33" /&gt;</t>
  </si>
  <si>
    <t xml:space="preserve">      &lt;!-- Cooked Pear (Fruit) --&gt; &lt;row entity_script="" item_id="f0c9f56f-cd0f-4973-bfb5-3cea3e756bcc" material="" model="props/interiors/kitchenware/food/pear_01.cgf" owner_fading_coef="0.02" price="4" visibility_coef="1" weight="0.33" /&gt;</t>
  </si>
  <si>
    <t xml:space="preserve">      &lt;!-- Crystal Meth (Fruit) --&gt; &lt;row entity_script="" item_id="22eb16a0-1175-4e2e-a951-33d362e288fb" material="" model="" owner_fading_coef="0.02" price="1000" visibility_coef="1" weight="0.22" /&gt;</t>
  </si>
  <si>
    <t xml:space="preserve">      &lt;!-- Dried Fruit (Fruit) --&gt; &lt;row entity_script="" item_id="bc16f9ec-a4c9-4d4e-9f6a-35ffcad7085e" material="" model="props/interiors/sacks/sack_02/sack_02_stand.cgf" owner_fading_coef="0.02" price="10" visibility_coef="1" weight="0.1540001" /&gt;</t>
  </si>
  <si>
    <t xml:space="preserve">      &lt;!-- Dried Mushrooms (Fruit) --&gt; &lt;row entity_script="" item_id="1afb192c-f3d9-4ac2-a261-623d56d70b7e" material="" model="props/interiors/sacks/sack_02/sack_02_stand.cgf" owner_fading_coef="0.02" price="15" visibility_coef="1" weight="0.33" /&gt;</t>
  </si>
  <si>
    <t xml:space="preserve">      &lt;!-- Pear (Fruit) --&gt; &lt;row entity_script="" item_id="2eeb7bf7-f0ac-4c46-9468-97c2f76cb254" material="" model="props/interiors/kitchenware/food/pear_01.cgf" owner_fading_coef="0.02" price="2" visibility_coef="1" weight="0.33" /&gt;</t>
  </si>
  <si>
    <t xml:space="preserve">      &lt;!-- Watermelon (Fruit) --&gt; &lt;row entity_script="" item_id="1c2da556-488b-4a86-b22a-c42acb299938" material="" model="nature/vegetable/watermelon" owner_fading_coef="0.02" price="10" visibility_coef="1" weight="2.2" /&gt;</t>
  </si>
  <si>
    <t xml:space="preserve">&lt;!-- MEAT --&gt; </t>
  </si>
  <si>
    <t xml:space="preserve">      &lt;!-- Bacon (Meat) --&gt; &lt;row entity_script="" item_id="154a8471-b753-4f84-ac5f-d989c8532d02" material="" model="props/interiors/kitchenware/food/meat_bacon" owner_fading_coef="0.02" price="80" visibility_coef="1" weight="0.4" /&gt;</t>
  </si>
  <si>
    <t xml:space="preserve">      &lt;!-- Beef (Meat/Raw) --&gt; &lt;row entity_script="" item_id="81c21fdc-3d62-4d1f-854f-eb364db1bcff" material="" model="props/butcher/skinned_deer_piece02.cgf" owner_fading_coef="0.02" price="8" visibility_coef="1" weight="0.6" /&gt;</t>
  </si>
  <si>
    <t xml:space="preserve">      &lt;!-- Boar Meat (Meat/Raw) --&gt; &lt;row entity_script="" item_id="ba4b74ad-f8f1-427e-905b-1bc8c27163e7" material="" model="props/interiors/kitchenware/food/meat_boar01" owner_fading_coef="0.02" price="160" visibility_coef="1" weight="0.75" /&gt;</t>
  </si>
  <si>
    <t xml:space="preserve">      &lt;!-- Cooked Beef (Meat) --&gt; &lt;row entity_script="" item_id="44593169-7482-4293-80bc-01c3144e4fa2" material="" model="props/butcher/skinned_deer_piece02.cgf" owner_fading_coef="0.02" price="10" visibility_coef="1" weight="0.5" /&gt;</t>
  </si>
  <si>
    <t xml:space="preserve">      &lt;!-- Cooked Beef Rump (Meat) --&gt; &lt;row entity_script="" item_id="52446f8a-3073-4006-b181-60c82475a03a" material="" model="props/interiors/kitchenware/food/rump" owner_fading_coef="0.02" price="125" visibility_coef="1" weight="1.1" /&gt;</t>
  </si>
  <si>
    <t xml:space="preserve">      &lt;!-- Cooked Boar Meat (Meat) --&gt; &lt;row entity_script="" item_id="db357169-2012-4c12-b82b-d021cd4c8d9f" material="" model="props/interiors/kitchenware/food/meat_boar01" owner_fading_coef="0.02" price="170" visibility_coef="1" weight="0.65" /&gt;</t>
  </si>
  <si>
    <t xml:space="preserve">      &lt;!-- Cooked Chicken (Meat) --&gt; &lt;row entity_script="" item_id="4eed0a2b-1233-40b4-88f5-7f67de916b58" material="" model="props/interiors/kitchenware/food/chicken_meat.cgf" owner_fading_coef="0.02" price="11" visibility_coef="1" weight="0.6" /&gt;</t>
  </si>
  <si>
    <t xml:space="preserve">      &lt;!-- Cooked Dog Meat (Meat) --&gt; &lt;row entity_script="" item_id="d7248e1e-64dd-4d38-8049-826eb2fb39d0" material="" model="props/interiors/kitchenware/food/meat_boar01" owner_fading_coef="0.02" price="3" visibility_coef="1" weight="0.15" /&gt;</t>
  </si>
  <si>
    <t xml:space="preserve">      &lt;!-- Cooked Hare Meat (Meat) --&gt; &lt;row entity_script="" item_id="d031224d-34c3-4f2b-98f7-d77789a309c2" material="" model="props/interiors/kitchenware/food/meat_rabbit01" owner_fading_coef="0.02" price="65" visibility_coef="1" weight="0.15" /&gt;</t>
  </si>
  <si>
    <t xml:space="preserve">      &lt;!-- Cooked Horsemeat (Meat) --&gt; &lt;row entity_script="" item_id="5459ce70-3c48-402f-9f59-98e2594328e8" material="" model="props/butcher/skinned_deer_piece01.cgf" owner_fading_coef="0.02" price="7" visibility_coef="1" weight="0.7" /&gt;</t>
  </si>
  <si>
    <t xml:space="preserve">      &lt;!-- Cooked Lamb (Meat) --&gt; &lt;row entity_script="" item_id="3c056762-3e14-471a-8f0e-8d57919fb9c4" material="" model="props/interiors/kitchenware/food/lamb_meat" owner_fading_coef="0.02" price="8" visibility_coef="1" weight="0.3" /&gt;</t>
  </si>
  <si>
    <t xml:space="preserve">      &lt;!-- Cooked Piece of Meat (Meat) --&gt; &lt;row entity_script="" item_id="b8f8953c-5668-4e6c-9d8c-843d85ec83ee" material="" model="props/interiors/kitchenware/food/meat_boar01" owner_fading_coef="0.02" price="68" visibility_coef="1" weight="1" /&gt;</t>
  </si>
  <si>
    <t xml:space="preserve">      &lt;!-- Cooked Pork (Meat) --&gt; &lt;row entity_script="" item_id="373747b8-5225-41ba-b511-56526ff90a30" material="" model="props/interiors/kitchenware/food/meat_boar01" owner_fading_coef="0.02" price="25" visibility_coef="1" weight="0.4" /&gt;</t>
  </si>
  <si>
    <t xml:space="preserve">      &lt;!-- Cooked Red-Deer Venison (Meat) --&gt; &lt;row entity_script="" item_id="43e66d17-75e5-4832-a511-48c77b8d4cb3" material="" model="props/interiors/kitchenware/food/meat01" owner_fading_coef="0.02" price="150" visibility_coef="1" weight="0.5" /&gt;</t>
  </si>
  <si>
    <t xml:space="preserve">      &lt;!-- Cooked Roe-Deer Kidneys (Meat) --&gt; &lt;row entity_script="" item_id="68d9f225-030a-43c0-83b3-c4bc57568581" material="" model="props/interiors/kitchenware/food/kidneys_deer.cgf" owner_fading_coef="0.02" price="500" visibility_coef="1" weight="0.3" /&gt;</t>
  </si>
  <si>
    <t xml:space="preserve">      &lt;!-- Cooked Roe-Deer Meat (Meat) --&gt; &lt;row entity_script="" item_id="db66940d-09bc-4450-8df9-8268e52e4ac2" material="" model="props/interiors/kitchenware/food/meat01" owner_fading_coef="0.02" price="130" visibility_coef="1" weight="0.38" /&gt;</t>
  </si>
  <si>
    <t xml:space="preserve">      &lt;!-- Cooked Roe-Deer Venison (Meat) --&gt; &lt;row entity_script="" item_id="bc7771bc-5ef2-4177-8c8e-3b0e989175a4" material="" model="props/interiors/kitchenware/food/meat01" owner_fading_coef="0.02" price="55" visibility_coef="1" weight="0.75" /&gt;</t>
  </si>
  <si>
    <t xml:space="preserve">      &lt;!-- Cooked Trout (Meat) --&gt; &lt;row entity_script="" item_id="6a324aa9-a566-406c-a3f8-6c416a00b399" material="" model="characters/animals/fish/salmo_trutta" owner_fading_coef="0.02" price="55" visibility_coef="1" weight="0.7" /&gt;</t>
  </si>
  <si>
    <t xml:space="preserve">      &lt;!-- Cracklings (Meat) --&gt; &lt;row entity_script="" item_id="265f4d46-a993-464f-8f84-919569aa6818" material="" model="props/ceramics/bowl_03_cracklings_full" owner_fading_coef="0.02" price="120" visibility_coef="1" weight="0.22" /&gt;</t>
  </si>
  <si>
    <t xml:space="preserve">      &lt;!-- Dog Meat (Meat/Raw) --&gt; &lt;row entity_script="" item_id="ff25cae9-7182-4d55-bbb0-0706404e5b69" material="" model="props/interiors/kitchenware/food/meat_boar01" owner_fading_coef="0.02" price="2" visibility_coef="1" weight="0.2" /&gt;</t>
  </si>
  <si>
    <t xml:space="preserve">      &lt;!-- Dried Meat (Meat) --&gt; &lt;row entity_script="Book" item_id="453be04d-7edb-4e77-94d1-3a31aa5481eb" material="props/alchemy/book/skill_book5" model="props/misc/book/book_01.cdf" owner_fading_coef="0.02" price="4500" visibility_coef="1" weight="1" /&gt;</t>
  </si>
  <si>
    <t xml:space="preserve">      &lt;!-- Hare Meat (Meat/Raw) --&gt; &lt;row entity_script="" item_id="6f1d0e9e-d532-4476-af7a-e24ea01da040" material="" model="props/interiors/kitchenware/food/meat_rabbit01" owner_fading_coef="0.02" price="58" visibility_coef="1" weight="0.2" /&gt;</t>
  </si>
  <si>
    <t xml:space="preserve">      &lt;!-- Herring (Meat) --&gt; &lt;row entity_script="" item_id="06be2a3d-4e05-4a78-85cd-33879cd669c9" material="" model="characters/animals/fish/herring_02.cgf" owner_fading_coef="0.02" price="38" visibility_coef="1" weight="0.506" /&gt;</t>
  </si>
  <si>
    <t xml:space="preserve">      &lt;!-- Horsemeat (Meat/Raw) --&gt; &lt;row entity_script="" item_id="3c78b620-ca94-11e1-9b23-0800200c9a66" material="" model="props/butcher/skinned_deer_piece01.cgf" owner_fading_coef="0.02" price="5" visibility_coef="1" weight="0.8" /&gt;</t>
  </si>
  <si>
    <t xml:space="preserve">      &lt;!-- Lamb (Meat/Raw) --&gt; &lt;row entity_script="" item_id="4d1d646c-ce45-434b-96ae-cfa27b86b4b6" material="" model="props/interiors/kitchenware/food/lamb_meat" owner_fading_coef="0.02" price="6" visibility_coef="1" weight="0.4" /&gt; </t>
  </si>
  <si>
    <t xml:space="preserve">      &lt;!-- Magic PI - Mushroom (Meat) --&gt; &lt;row entity_script="" item_id="e63f4277-25d9-406b-90f4-cb8b79ab6dc3" material="" model="" owner_fading_coef="0.02" price="5" visibility_coef="1" weight="6.911498" /&gt;</t>
  </si>
  <si>
    <t xml:space="preserve">      &lt;!-- Piece of Meat (Meat/Raw) --&gt; &lt;row entity_script="" item_id="24522d1a-942c-4e3f-870d-58861f898985" material="" model="props/interiors/kitchenware/food/meat_boar01.cgf" owner_fading_coef="0.02" price="68" visibility_coef="1" weight="1" /&gt;</t>
  </si>
  <si>
    <t xml:space="preserve">      &lt;!-- Pork (Meat/Raw) --&gt; &lt;row entity_script="" item_id="4446bc26-efff-4117-b4f5-19ee9045847d" material="" model="props/interiors/kitchenware/food/meat_boar01" owner_fading_coef="0.02" price="20" visibility_coef="1" weight="0.5" /&gt;</t>
  </si>
  <si>
    <t xml:space="preserve">      &lt;!-- Red-Deer Venison (Meat/Raw) --&gt; &lt;row entity_script="" item_id="a0a6a756-e204-4943-b215-543471b5cc39" material="" model="props/interiors/kitchenware/food/meat01" owner_fading_coef="0.02" price="140" visibility_coef="1" weight="0.6" /&gt;</t>
  </si>
  <si>
    <t xml:space="preserve">      &lt;!-- Roast Chicken (Meat) --&gt; &lt;row entity_script="" item_id="76fd4ad3-84e2-444c-9822-b67c4adbc349" material="" model="props/interiors/kitchenware/food/chicken_thigh" owner_fading_coef="0.02" price="32" visibility_coef="1" weight="0.6" /&gt;</t>
  </si>
  <si>
    <t xml:space="preserve">      &lt;!-- Roast Duck (Meat) --&gt; &lt;row entity_script="" item_id="c888acac-26ef-4f4a-be33-0b8bd82e7500" material="" model="props/interiors/kitchenware/food/chicken_thigh" owner_fading_coef="0.02" price="150" visibility_coef="1" weight="1" /&gt;</t>
  </si>
  <si>
    <t xml:space="preserve">      &lt;!-- Roe Deer Meat (Meat/Raw) --&gt; &lt;row entity_script="" item_id="1df1ee61-0b44-4efd-bfa4-37efbcd4be42" material="" model="props/interiors/kitchenware/food/meat01" owner_fading_coef="0.02" price="120" visibility_coef="1" weight="0.45" /&gt;</t>
  </si>
  <si>
    <t xml:space="preserve">      &lt;!-- Roe-Deer Venision (Meat/Raw) --&gt; &lt;row entity_script="" item_id="0fc6cac7-29e6-4753-8873-0bcbbeba5548" material="" model="props/interiors/kitchenware/food/meat01" owner_fading_coef="0.02" price="50" visibility_coef="1" weight="0.8" /&gt;</t>
  </si>
  <si>
    <t xml:space="preserve">      &lt;!-- Rump (Meat/Raw) --&gt; &lt;row entity_script="" item_id="eb47297f-4a52-45d4-b98c-057c2db35d33" material="" model="props/interiors/kitchenware/food/rump" owner_fading_coef="0.02" price="125" visibility_coef="1" weight="1.1" /&gt;</t>
  </si>
  <si>
    <t xml:space="preserve">      &lt;!-- Salami (Meat) --&gt; &lt;row entity_script="" item_id="319a7fe7-1c5d-42fa-80cd-83126cb6eaff" material="" model="props/interiors/kitchenware/food/salami_01" owner_fading_coef="0.02" price="80" visibility_coef="1" weight="0.396" /&gt;</t>
  </si>
  <si>
    <t xml:space="preserve">      &lt;!-- Smoked Sausage (Meat) --&gt; &lt;row entity_script="" item_id="29a4f58e-6e00-4f9c-9273-1a76e0eccff0" material="" model="props/interiors/kitchenware/food/kielbasas_smoked.cgf" owner_fading_coef="0.02" price="24" visibility_coef="1" weight="0.5500003" /&gt;</t>
  </si>
  <si>
    <t xml:space="preserve">      &lt;!-- Test Soup (Meat) --&gt; &lt;row entity_script="" item_id="28a7c5cd-d80d-4167-ba1b-fcfc520c40b7" material="" model="" owner_fading_coef="0.02" price="1" visibility_coef="1" weight="1.1" /&gt;</t>
  </si>
  <si>
    <t xml:space="preserve">      &lt;!-- Trout (Meat/Raw) --&gt; &lt;row entity_script="" item_id="f2e16499-8a27-4acc-a4af-f29e00300507" material="" model="characters/animals/fish/salmo_trutta" owner_fading_coef="0.02" price="45" visibility_coef="1" weight="0.8" /&gt;</t>
  </si>
  <si>
    <t xml:space="preserve">&lt;!-- DRINK --&gt; </t>
  </si>
  <si>
    <t xml:space="preserve">      &lt;!-- Abortion Potion (Drink) --&gt; &lt;row entity_script="" item_id="20361656-5917-40e9-be7f-a5e6cc07981d" material="" model="props/alchemy/flask/potion_flask2" owner_fading_coef="0.02" price="1" visibility_coef="1" weight="0.5" /&gt;</t>
  </si>
  <si>
    <t xml:space="preserve">      &lt;!-- Aesop Potion (Drink) --&gt; &lt;row entity_script="" item_id="73ff1fde-ec8b-41e9-95e3-b5938c715bf1" material="props/alchemy/flask/potion_flask_aesop" model="props/alchemy/flask/saving_potion_flask_ceramic3" owner_fading_coef="0.02" price="350" visibility_coef="1" weight="0.5" /&gt;</t>
  </si>
  <si>
    <t xml:space="preserve">      &lt;!-- Aid for Merhojed (Drink) --&gt; &lt;row entity_script="" item_id="5f6cdfad-2e87-45e4-bd5a-e3b604adc766" material="" model="props/alchemy/flask/potion_flask_ceramic1" owner_fading_coef="0.02" price="111" visibility_coef="1" weight="0.5" /&gt;</t>
  </si>
  <si>
    <t xml:space="preserve">      &lt;!-- Aid for Merhojed (Drink) --&gt; &lt;row entity_script="" item_id="b0763820-556a-4d4c-a858-009aa897fb61" material="" model="props/alchemy/flask/potion_flask_ceramic1" owner_fading_coef="0.02" price="110" visibility_coef="1" weight="0.5" /&gt;</t>
  </si>
  <si>
    <t xml:space="preserve">      &lt;!-- Antidote (Drink) --&gt; &lt;row entity_script="" item_id="8b713d0c-9a04-4354-a53f-ffd384057fa6" material="props/alchemy/flask/potion_flask_antidote" model="props/alchemy/flask/potion_flask_ceramic2" owner_fading_coef="0.02" price="400" visibility_coef="1" weight="0.5" /&gt;</t>
  </si>
  <si>
    <t xml:space="preserve">      &lt;!-- Artemisia Potion (Drink) --&gt; &lt;row entity_script="" item_id="f1309a89-045f-44ae-a4d9-c997b892a162" material="props/alchemy/flask/potion_flask_artemisia" model="props/alchemy/flask/saving_potion_flask_ceramic1" owner_fading_coef="0.02" price="400" visibility_coef="1" weight="0.5" /&gt;</t>
  </si>
  <si>
    <t xml:space="preserve">      &lt;!-- Bane Potion (Drink) --&gt; &lt;row entity_script="" item_id="42e54d97-6e63-4e50-a09d-325ef4dd2286" material="props/alchemy/flask/potion_flask_bane" model="props/alchemy/flask/potion_flask_ceramic3" owner_fading_coef="0.02" price="900" visibility_coef="1" weight="0.5" /&gt;</t>
  </si>
  <si>
    <t xml:space="preserve">      &lt;!-- Bard Potion (Drink) --&gt; &lt;row entity_script="" item_id="34d9f446-e5a7-4af4-858a-e96473de814f" material="props/alchemy/flask/potion_flask_bard" model="props/alchemy/flask/saving_potion_flask_ceramic2" owner_fading_coef="0.02" price="550" visibility_coef="1" weight="0.5" /&gt;</t>
  </si>
  <si>
    <t xml:space="preserve">      &lt;!-- Beer (Drink) --&gt; &lt;row entity_script="" item_id="52afd6fa-9377-457c-83a2-b5b39321a4dc" material="" model="props/tavern_things/wood_tankard_full" owner_fading_coef="0.02" price="10" visibility_coef="1" weight="1" /&gt;</t>
  </si>
  <si>
    <t xml:space="preserve">      &lt;!-- Bivoj's Rage Potion (Drink) --&gt; &lt;row entity_script="" item_id="2b24a290-ec3c-454c-901e-fea76aa76d74" material="props/alchemy/flask/potion_flask_alcohol" model="props/alchemy/flask/potion_flask_ceramic2" owner_fading_coef="0.02" price="650" visibility_coef="1" weight="0.5" /&gt;</t>
  </si>
  <si>
    <t xml:space="preserve">      &lt;!-- Bowman's Brew (Drink) --&gt; &lt;row entity_script="" item_id="3157d51d-7461-4fdc-9601-93bd5ed42156" material="props/alchemy/flask/potion_flask_hunter_potion" model="props/alchemy/flask/saving_potion_flask_ceramic1" owner_fading_coef="0.02" price="450" visibility_coef="1" weight="0.5" /&gt;</t>
  </si>
  <si>
    <t xml:space="preserve">      &lt;!-- Buck's Blood Potion (Drink) --&gt; &lt;row entity_script="" item_id="92c829ca-41f6-40a7-b8d9-aac5159c7a89" material="props/alchemy/flask/potion_flask_stamina" model="props/alchemy/flask/saving_potion_flask_ceramic1" owner_fading_coef="0.02" price="600" visibility_coef="1" weight="0.5" /&gt;</t>
  </si>
  <si>
    <t xml:space="preserve">      &lt;!-- Cheap Wine (Drink) --&gt; &lt;row entity_script="" item_id="38df365c-a4bb-462b-80cc-eb92f16930fa" material="" model="props/misc/wineskin/wineskin_02_cheap.cgf" owner_fading_coef="0.02" price="15" visibility_coef="1" weight="1" /&gt;</t>
  </si>
  <si>
    <t xml:space="preserve">      &lt;!-- Cockerel Potion (Drink) --&gt; &lt;row entity_script="" item_id="c40dc516-9886-4245-8a8b-2cbb16da918d" material="props/alchemy/flask/potion_flask_insomnia" model="props/alchemy/flask/potion_flask_ceramic3" owner_fading_coef="0.02" price="300" visibility_coef="1" weight="0.5" /&gt;</t>
  </si>
  <si>
    <t xml:space="preserve">      &lt;!-- Coffee (Drink) --&gt; &lt;row entity_script="" item_id="ddb0fc96-be22-42d8-ba8c-ff00b68c0481" material="" model="" owner_fading_coef="0.02" price="1" visibility_coef="1" weight="2.2" /&gt;</t>
  </si>
  <si>
    <t xml:space="preserve">      &lt;!-- Dandelion Syrup (Drink) --&gt; &lt;row entity_script="" item_id="36d4b46d-75cb-4e58-a430-b1a0aa283088" material="" model="props/alchemy/flask/potion_flask2" owner_fading_coef="0.02" price="1" visibility_coef="1" weight="0.5" /&gt;</t>
  </si>
  <si>
    <t xml:space="preserve">      &lt;!-- Diarrhoea Potion (Drink) --&gt; &lt;row entity_script="" item_id="0340b85d-71b0-4314-a6c9-8856d884bc92" material="" model="props/alchemy/flask/potion_flask2" owner_fading_coef="0.02" price="1" visibility_coef="1" weight="0.5" /&gt;</t>
  </si>
  <si>
    <t xml:space="preserve">      &lt;!-- Digestion Potion (Drink) --&gt; &lt;row entity_script="" item_id="eca88106-4bab-4419-8772-4450739c193c" material="props/alchemy/flask/potion_flask_digestion" model="props/alchemy/flask/potion_flask_ceramic1" owner_fading_coef="0.02" price="300" visibility_coef="1" weight="0.5" /&gt;</t>
  </si>
  <si>
    <t xml:space="preserve">      &lt;!-- Dollmaker Potion (Drink) --&gt; &lt;row entity_script="" item_id="5c17d1d9-70ec-49d9-9b05-ae23247c045f" material="props/alchemy/flask/potion_flask_dollmaker" model="props/alchemy/flask/potion_flask_ceramic1" owner_fading_coef="0.02" price="450" visibility_coef="1" weight="0.5" /&gt;</t>
  </si>
  <si>
    <t xml:space="preserve">      &lt;!-- Drinking Water (Drink) --&gt; &lt;row entity_script="" item_id="0cb47176-06c5-42a9-8d70-969e917eb999" material="" model="props/misc/wineskin/wineskin_02_cheap.cgf" owner_fading_coef="0.02" price="1" visibility_coef="1" weight="1" /&gt;</t>
  </si>
  <si>
    <t xml:space="preserve">      &lt;!-- Embrocation (Drink) --&gt; &lt;row entity_script="" item_id="567fc1b1-1424-4784-9da8-5104e2e7354d" material="props/alchemy/flask/potion_flask_embrocation" model="props/alchemy/flask/potion_flask_ceramic2" owner_fading_coef="0.02" price="400" visibility_coef="1" weight="0.5" /&gt;</t>
  </si>
  <si>
    <t xml:space="preserve">      &lt;!-- Fine Wine (Drink) --&gt; &lt;row entity_script="" item_id="dea2883f-6bd9-4f6e-bae8-80322d428652" material="" model="props/misc/wineskin/wineskin_03_fancy.cgf" owner_fading_coef="0.02" price="200" visibility_coef="1" weight="1" /&gt;</t>
  </si>
  <si>
    <t xml:space="preserve">      &lt;!-- Hair o' the Dog Potion (Drink) --&gt; &lt;row entity_script="" item_id="d837e829-d706-4db8-8e3d-e70a16882c96" material="props/alchemy/flask/potion_flask_alcoholic" model="props/alchemy/flask/potion_flask_ceramic2" owner_fading_coef="0.02" price="250" visibility_coef="1" weight="0.5" /&gt;</t>
  </si>
  <si>
    <t xml:space="preserve">      &lt;!-- Lard (Drink) --&gt; &lt;row entity_script="" item_id="60a0200f-a581-4669-bb10-24ac4a28c071" material="" model="props/ceramics/dosel_ceramics_01" owner_fading_coef="0.02" price="100" visibility_coef="1" weight="0.4" /&gt;</t>
  </si>
  <si>
    <t xml:space="preserve">      &lt;!-- Lazarus Potion (Drink) --&gt; &lt;row entity_script="" item_id="2668d311-8667-4f27-b94b-7f6175678f17" material="props/alchemy/flask/potion_flask_water_of_life" model="props/alchemy/flask/potion_flask_ceramic3" owner_fading_coef="0.02" price="1100" visibility_coef="1" weight="0.5" /&gt;</t>
  </si>
  <si>
    <t xml:space="preserve">      &lt;!-- Love/Amor Potion (Drink) --&gt; &lt;row entity_script="" item_id="2509115d-59c9-44f8-9802-f600eba63fa9" material="props/alchemy/flask/potion_flask_amor" model="props/alchemy/flask/saving_potion_flask_ceramic2" owner_fading_coef="0.02" price="550" visibility_coef="1" weight="0.5" /&gt;</t>
  </si>
  <si>
    <t xml:space="preserve">      &lt;!-- Lullaby Potion (Drink) --&gt; &lt;row entity_script="" item_id="31148cbb-8592-4b26-a1ae-8a9e07e309e6" material="props/alchemy/flask/potion_flask_sleep" model="props/alchemy/flask/potion_flask_ceramic1" owner_fading_coef="0.02" price="500" visibility_coef="1" weight="0.5" /&gt;</t>
  </si>
  <si>
    <t xml:space="preserve">      &lt;!-- MISSING (Drink) --&gt; &lt;row entity_script="" item_id="0f114f9c-166b-4ccf-8e52-e1106c94cc47" material="" model="" owner_fading_coef="0.02" price="0" visibility_coef="1" weight="0" /&gt;</t>
  </si>
  <si>
    <t xml:space="preserve">      &lt;!-- MISSING (Drink) --&gt; &lt;row entity_script="" item_id="86076e68-53a6-4e5c-95c2-995f6ce9636d" material="" model="" owner_fading_coef="0.02" price="0" visibility_coef="1" weight="0" /&gt;</t>
  </si>
  <si>
    <t xml:space="preserve">      &lt;!-- MISSING (Drink) --&gt; &lt;row entity_script="" item_id="92afc95e-c52f-46d3-a78d-626def969b9b" material="" model="" owner_fading_coef="0.02" price="0" visibility_coef="1" weight="0" /&gt;</t>
  </si>
  <si>
    <t xml:space="preserve">      &lt;!-- Marigold Decoction (Drink) --&gt; &lt;row entity_script="" item_id="b38c34b7-6016-4f64-9ba2-65e1ce31d4a1" material="props/alchemy/flask/potion_flask_marigold_decoction" model="props/alchemy/flask/saving_potion_flask_ceramic3" owner_fading_coef="0.02" price="350" visibility_coef="1" weight="0.5" /&gt;</t>
  </si>
  <si>
    <t xml:space="preserve">      &lt;!-- Mead (Drink) --&gt; &lt;row entity_script="" item_id="390c0dc8-23fd-42a0-91f2-a4d42f96a387" material="" model="props/ceramics/pitcher_01_mead.cgf" owner_fading_coef="0.02" price="40" visibility_coef="1" weight="1" /&gt;</t>
  </si>
  <si>
    <t xml:space="preserve">      &lt;!-- Milk (Drink) --&gt; &lt;row entity_script="" item_id="51555071-7c55-4da1-9b61-ee3c14fde18b" material="" model="props/ceramics/pitcher_07_milk.cgf" owner_fading_coef="0.02" price="30" visibility_coef="1" weight="1" /&gt;</t>
  </si>
  <si>
    <t xml:space="preserve">      &lt;!-- Mind Enfeeblement Potion (Drink) --&gt; &lt;row entity_script="" item_id="1322a0ca-1be1-449a-b1fa-cd7079a9ba90" material="" model="props/alchemy/flask/potion_flask2" owner_fading_coef="0.02" price="1" visibility_coef="1" weight="0.5" /&gt;</t>
  </si>
  <si>
    <t xml:space="preserve">      &lt;!-- Nighthawk Potion (Drink) --&gt; &lt;row entity_script="" item_id="6b955a9b-d8de-492c-a53e-a052fab4ff0a" material="props/alchemy/flask/potion_flask_nighthawk" model="props/alchemy/flask/saving_potion_flask_ceramic2" owner_fading_coef="0.02" price="650" visibility_coef="1" weight="0.5" /&gt;</t>
  </si>
  <si>
    <t xml:space="preserve">      &lt;!-- Oblivion Potion (Drink) --&gt; &lt;row entity_script="" item_id="e1adda6e-aba9-4de2-a50f-062432fd73df" material="" model="props/alchemy/flask/potion_flask2" owner_fading_coef="0.02" price="1" visibility_coef="1" weight="0.5" /&gt;</t>
  </si>
  <si>
    <t xml:space="preserve">      &lt;!-- Ointment For Marta (Drink) --&gt; &lt;row entity_script="" item_id="c9bfcc38-7ed1-4ed7-a86d-7ef0f7292762" material="" model="props/alchemy/flask/potion_flask2" owner_fading_coef="0.02" price="1" visibility_coef="1" weight="0.1" /&gt;</t>
  </si>
  <si>
    <t xml:space="preserve">      &lt;!-- Padfoot Potion (Drink) --&gt; &lt;row entity_script="" item_id="ab25a50a-7836-47a9-acb2-5fd93684b8c5" material="props/alchemy/flask/potion_flask_padfoot" model="props/alchemy/flask/saving_potion_flask_ceramic2" owner_fading_coef="0.02" price="650" visibility_coef="1" weight="0.5" /&gt;</t>
  </si>
  <si>
    <t xml:space="preserve">      &lt;!-- Poison (Drink) --&gt; &lt;row entity_script="" item_id="fd6cceee-06d0-4a0b-a0f6-c52d0afd5481" material="props/alchemy/flask/potion_flask_poison" model="props/alchemy/flask/saving_potion_flask_ceramic2" owner_fading_coef="0.02" price="500" visibility_coef="1" weight="0.5" /&gt;</t>
  </si>
  <si>
    <t xml:space="preserve">      &lt;!-- Preserver (Drink) --&gt; &lt;row entity_script="" item_id="6568088a-98b6-4353-81d1-31bd2662a545" material="props/alchemy/flask/potion_flask_preservative" model="props/alchemy/flask/saving_potion_flask_ceramic1" owner_fading_coef="0.02" price="400" visibility_coef="1" weight="0.5" /&gt;</t>
  </si>
  <si>
    <t xml:space="preserve">      &lt;!-- Rosehip Wine (Drink) --&gt; &lt;row entity_script="" item_id="ca5a0aa3-e373-48ec-96e4-1c3b9907bac3" material="" model="props/misc/wineskin/wineskin_01" owner_fading_coef="0.02" price="500" visibility_coef="1" weight="1" /&gt;</t>
  </si>
  <si>
    <t xml:space="preserve">      &lt;!-- Saviour Schnapps (Drink) --&gt; &lt;row entity_script="" item_id="928463d9-e21a-4f7c-b5d3-8378ed375cd1" material="props/alchemy/flask/potion_flask_savegamium" model="props/alchemy/flask/potion_flask_ceramic1" owner_fading_coef="0.02" price="1000" visibility_coef="1" weight="0.5" /&gt;</t>
  </si>
  <si>
    <t xml:space="preserve">      &lt;!-- Schnapps (Drink) --&gt; &lt;row entity_script="" item_id="c64b7286-07b8-4bdf-afd0-359171d35249" material="" model="props/ceramics/demijohn_01.cgf" owner_fading_coef="0.02" price="150" visibility_coef="1" weight="1" /&gt;</t>
  </si>
  <si>
    <t xml:space="preserve">      &lt;!-- Spirits (Drink) --&gt; &lt;row entity_script="" item_id="2529e246-6f1b-4529-8d6b-64245207bae8" material="props/alchemy/flask/potion_flask_alcohol" model="props/alchemy/flask/saving_potion_flask_ceramic3" owner_fading_coef="0.02" price="200" visibility_coef="1" weight="1" /&gt;</t>
  </si>
  <si>
    <t xml:space="preserve">      &lt;!-- Strong Poison (Drink) --&gt; &lt;row entity_script="" item_id="6d08f32a-997e-44f1-b6b6-9caf2ade9cf3" material="" model="props/alchemy/flask/potion_flask2" owner_fading_coef="0.02" price="1" visibility_coef="1" weight="0.5" /&gt;</t>
  </si>
  <si>
    <t xml:space="preserve">      &lt;!-- Syrup (Drink) --&gt; &lt;row entity_script="" item_id="1ae018d8-f41b-482c-a679-d529f33ca335" material="" model="props/alchemy/flask/potion_flask2" owner_fading_coef="0.02" price="1" visibility_coef="1" weight="0.5" /&gt;</t>
  </si>
  <si>
    <t xml:space="preserve">      &lt;!-- Test Potion: Invincible (Drink) --&gt; &lt;row entity_script="" item_id="27144e47-00aa-468e-a81b-49cb3b248b07" material="" model="props/alchemy/flask/potion_flask2" owner_fading_coef="0.02" price="1" visibility_coef="1" weight="0.5" /&gt;</t>
  </si>
  <si>
    <t xml:space="preserve">      &lt;!-- Test Potion: Stamina Frenzy (Drink) --&gt; &lt;row entity_script="" item_id="ee4d5b06-0a7e-4073-969b-b11131e97fef" material="" model="props/alchemy/flask/potion_flask2" owner_fading_coef="0.02" price="1" visibility_coef="1" weight="0.5" /&gt;</t>
  </si>
  <si>
    <t xml:space="preserve">      &lt;!-- Tiredness Potion (Drink) --&gt; &lt;row entity_script="" item_id="73b69372-3ccb-4bf4-bd21-94863da2654e" material="" model="props/alchemy/flask/potion_flask2" owner_fading_coef="0.02" price="1" visibility_coef="1" weight="0.5" /&gt;</t>
  </si>
  <si>
    <t xml:space="preserve">      &lt;!-- Unknown Potion (Drink) --&gt; &lt;row entity_script="" item_id="006ec8d6-1ce1-4e90-8267-7c349812ddcd" material="" model="props/alchemy/flask/saving_potion_flask_ceramic1" owner_fading_coef="0.02" price="2" visibility_coef="1" weight="0.5" /&gt;</t>
  </si>
  <si>
    <t xml:space="preserve">      &lt;!-- Vitality Potion (Drink) --&gt; &lt;row entity_script="" item_id="850d28d9-9d0a-4b2e-9feb-e6c48c5f1aad" material="props/alchemy/flask/potion_flask_vitality" model="props/alchemy/flask/potion_flask_ceramic3" owner_fading_coef="0.02" price="700" visibility_coef="1" weight="0.5" /&gt;</t>
  </si>
  <si>
    <t xml:space="preserve">      &lt;!-- Wine (Drink) --&gt;  &lt;row entity_script="" item_id="7c5126cd-b010-4484-8465-22a3d69fa0df" material="" model="props/misc/wineskin/wineskin_01" owner_fading_coef="0.02" price="40" visibility_coef="1" weight="1" /&gt;</t>
  </si>
  <si>
    <t xml:space="preserve">      &lt;!-- Witch Potion (Drink) --&gt; &lt;row entity_script="" item_id="3d3f5935-c2e3-4e52-8a16-a6a04ee4a79f" material="props/alchemy/flask/potion_flask_witch" model="props/alchemy/flask/saving_potion_flask_ceramic3" owner_fading_coef="0.02" price="320" visibility_coef="1" weight="0.5" /&gt;</t>
  </si>
  <si>
    <t xml:space="preserve">&lt;!-- BOWEL --&gt; </t>
  </si>
  <si>
    <t xml:space="preserve">      &lt;!-- Beef Tongue (Bowel/Raw) --&gt; &lt;row entity_script="" item_id="5ff91d0f-e525-4b37-9256-d8fea8be1c8d" material="" model="props/interiors/kitchenware/food/tongue_cow.cgf" owner_fading_coef="0.02" price="85" visibility_coef="1" weight="1" /&gt;</t>
  </si>
  <si>
    <t xml:space="preserve">      &lt;!-- Chicken Heart (Bowel) --&gt; &lt;row entity_script="" item_id="0a78fe34-737c-4346-9762-6b3036fbc9c6" material="" model="Objects/props/interiors/kitchenware/food/heart_chicken.cgf" owner_fading_coef="0.02" price="25" visibility_coef="1" weight="0.15" /&gt;</t>
  </si>
  <si>
    <t xml:space="preserve">      &lt;!-- Cooked Beef Tongue (Bowel) --&gt; &lt;row entity_script="" item_id="5c0981cd-1c99-4690-8e54-29dbfc315c1d" material="" model="props/interiors/kitchenware/food/tongue_cow.cgf" owner_fading_coef="0.02" price="110" visibility_coef="1" weight="0.9" /&gt;</t>
  </si>
  <si>
    <t xml:space="preserve">      &lt;!-- Cooked Chicken Heart (Bowel/Raw) --&gt; &lt;row entity_script="" item_id="de574125-0ff9-4d98-a1d9-74a7cf1f019c" material="" model="props/interiors/kitchenware/food/heart_chicken" owner_fading_coef="0.02" price="20" visibility_coef="1" weight="0.22" /&gt;</t>
  </si>
  <si>
    <t xml:space="preserve">      &lt;!-- Cooked Deer Kidneys (Bowel) --&gt; &lt;row entity_script="" item_id="bd6a9ffc-68b6-4222-b7fd-7bd72634b712" material="" model="props/interiors/kitchenware/food/kidneys_deer.cgf" owner_fading_coef="0.02" price="800" visibility_coef="1" weight="0.3" /&gt;</t>
  </si>
  <si>
    <t xml:space="preserve">      &lt;!-- Cooked Deer Liver (Bowel) --&gt; &lt;row entity_script="" item_id="be9bd6b7-b2c1-432a-90a7-4a13c58c0936" material="" model="props/interiors/kitchenware/food/liver_deer.cgf" owner_fading_coef="0.02" price="600" visibility_coef="1" weight="0.3" /&gt;</t>
  </si>
  <si>
    <t xml:space="preserve">      &lt;!-- Cooked Offal (Bowel) --&gt; &lt;row entity_script="" item_id="ab3ee24b-1e2f-4fe8-a3e8-a059d8391d2f" material="" model="props/interiors/sacks/sack_02/sack_02_stand" owner_fading_coef="0.02" price="20" visibility_coef="1" weight="0.25" /&gt;</t>
  </si>
  <si>
    <t xml:space="preserve">      &lt;!-- Cooked Pork Liver (Bowel) --&gt; &lt;row entity_script="" item_id="4a3dc302-b035-44cc-a49b-9da912c28cc1" material="" model="props/interiors/kitchenware/food/liver_deer" owner_fading_coef="0.02" price="230" visibility_coef="1" weight="0.8" /&gt;</t>
  </si>
  <si>
    <t xml:space="preserve">      &lt;!-- Cooked Roe-Deer Kidneys (Bowel) --&gt; &lt;row entity_script="" item_id="fdd2036c-15a6-462e-9a0e-acbe20288bcc" material="" model="props/interiors/kitchenware/food/kidneys_deer.cgf" owner_fading_coef="0.02" price="500" visibility_coef="1" weight="0.3" /&gt;</t>
  </si>
  <si>
    <t xml:space="preserve">      &lt;!-- Cooked Sheep Kidneys (Bowel) --&gt; &lt;row entity_script="" item_id="bc76f2f4-8ba0-458e-8ec6-fc88d4c8202f" material="" model="props/interiors/kitchenware/food/kidneys_deer.cgf" owner_fading_coef="0.02" price="135" visibility_coef="1" weight="0.3" /&gt;</t>
  </si>
  <si>
    <t xml:space="preserve">      &lt;!-- Deer Kidneys (Bowel/Raw) --&gt; &lt;row entity_script="" item_id="7c97d412-d1db-4d42-a85a-27f381f4a9e9" material="" model="props/interiors/kitchenware/food/kidneys_deer.cgf" owner_fading_coef="0.02" price="750" visibility_coef="1" weight="0.44" /&gt;</t>
  </si>
  <si>
    <t xml:space="preserve">      &lt;!-- Deer Liver (Bowel/Raw) --&gt; &lt;row entity_script="" item_id="e86b8924-37b9-479d-9249-b082b019d435" material="" model="props/interiors/kitchenware/food/liver_deer.cgf" owner_fading_coef="0.02" price="550" visibility_coef="1" weight="0.4" /&gt;</t>
  </si>
  <si>
    <t xml:space="preserve">      &lt;!-- Dog Lard (Bowel/Raw) --&gt; &lt;row entity_script="" item_id="0686c001-d42b-467c-b3de-f87beb915c68" material="" model="props/ceramics/dosel_ceramics_01" owner_fading_coef="0.02" price="120" visibility_coef="1" weight="0.22" /&gt;</t>
  </si>
  <si>
    <t xml:space="preserve">      &lt;!-- Lentil Soup (Bowel) --&gt; &lt;row entity_script="" item_id="3c1c1d0d-66c5-4b40-a501-6fb875c8e3c7" material="" model="props/tavern_things/bowl_lentil_mash.cgf" owner_fading_coef="0.02" price="13" visibility_coef="1" weight="0.44" /&gt;</t>
  </si>
  <si>
    <t xml:space="preserve">      &lt;!-- Offal (Bowel/Raw) --&gt; &lt;row entity_script="" item_id="3a2d670c-bfc8-441a-aaf6-3a0ffc874b91" material="" model="props/interiors/sacks/sack_02/sack_02_stand" owner_fading_coef="0.02" price="5" visibility_coef="1" weight="0.3" /&gt;</t>
  </si>
  <si>
    <t xml:space="preserve">      &lt;!-- Pea Soup (Bowel) --&gt; &lt;row entity_script="" item_id="501ef3d2-5d16-4f98-90bd-d40f6ff74e30" material="" model="props/tavern_things/bowl_pea_soup.cgf" owner_fading_coef="0.02" price="40" visibility_coef="1" weight="0.44" /&gt;</t>
  </si>
  <si>
    <t xml:space="preserve">      &lt;!-- Pork Liver (Bowel/Raw) --&gt; &lt;row entity_script="" item_id="e9170235-1d45-465b-bdec-a5599605e15e" material="" model="props/interiors/kitchenware/food/liver_deer" owner_fading_coef="0.02" price="220" visibility_coef="1" weight="1" /&gt;</t>
  </si>
  <si>
    <t xml:space="preserve">      &lt;!-- Roe-Deer Kidneys (Bowel/Raw) --&gt; &lt;row entity_script="" item_id="fe68ee1c-579a-4414-a794-da184ea494cd" material="" model="props/interiors/kitchenware/food/kidneys_deer.cgf" owner_fading_coef="0.02" price="450" visibility_coef="1" weight="0.44" /&gt;</t>
  </si>
  <si>
    <t xml:space="preserve">      &lt;!-- Roe-Deer Kidneys (Bowel/Raw)--&gt; &lt;row entity_script="" item_id="c6d9387a-30de-469a-a785-3220bf0426ba" material="" model="props/interiors/kitchenware/food/kidneys_deer.cgf" owner_fading_coef="0.02" price="450" visibility_coef="1" weight="0.4" /&gt;</t>
  </si>
  <si>
    <t xml:space="preserve">      &lt;!-- Sheep Kidneys (Bowel/Raw) --&gt; &lt;row entity_script="" item_id="2bac1a01-c77a-4d1b-803d-020c33af4de2" material="" model="props/interiors/kitchenware/food/kidneys_deer.cgf" owner_fading_coef="0.02" price="120" visibility_coef="1" weight="0.4" /&gt;</t>
  </si>
  <si>
    <t xml:space="preserve">&lt;!-- VEGETABLE --&gt; </t>
  </si>
  <si>
    <t xml:space="preserve">      &lt;!-- Beet (Vegetable) --&gt; &lt;row entity_script="" item_id="7899825d-ed6f-4f00-b698-649ba652cf6d" material="" model="nature/vegetable/beet_static_no_green" owner_fading_coef="0.02" price="15" visibility_coef="1" weight="0.3" /&gt;</t>
  </si>
  <si>
    <t xml:space="preserve">      &lt;!-- Boiled Beat (Vegetable) --&gt; &lt;row entity_script="" item_id="55537a99-41ba-4497-925c-a543ced248e3" material="" model="nature/vegetable/beet_static_no_green" owner_fading_coef="0.02" price="5" visibility_coef="1" weight="0.3" /&gt;</t>
  </si>
  <si>
    <t xml:space="preserve">      &lt;!-- Boiled Cabbage (Vegetable) --&gt; &lt;row entity_script="" item_id="5585da96-12c9-478d-a1a2-d5f206d9fe72" material="" model="nature/vegetable/cabbage_head" owner_fading_coef="0.02" price="20" visibility_coef="1" weight="1.8" /&gt;</t>
  </si>
  <si>
    <t xml:space="preserve">      &lt;!-- Boiled Carrot (Vegetable) --&gt; &lt;row entity_script="" item_id="bc26419a-f9d5-40bb-98f0-05b6c527e85a" material="" model="nature/vegetable/carrot_3.cgf" owner_fading_coef="0.02" price="6" visibility_coef="1" weight="0.33" /&gt;</t>
  </si>
  <si>
    <t xml:space="preserve">      &lt;!-- Boiled Radish (Vegetable) --&gt; &lt;row entity_script="" item_id="7ac72484-f37f-458d-857a-74cf4bba672e" material="" model="nature/vegetable/radish" owner_fading_coef="0.02" price="15" visibility_coef="1" weight="0.66" /&gt;</t>
  </si>
  <si>
    <t xml:space="preserve">      &lt;!-- Cabbage (Vegetable) --&gt; &lt;row entity_script="" item_id="8d6964b1-b645-4aa1-adcc-db22646f3722" material="" model="nature/vegetable/cabbage_head" owner_fading_coef="0.02" price="10" visibility_coef="1" weight="1.4" /&gt;</t>
  </si>
  <si>
    <t xml:space="preserve">      &lt;!-- Carrot (Vegetable) --&gt; &lt;row entity_script="" item_id="b7ee311c-736b-4f7c-987b-8431ce3b5600" material="" model="nature/vegetable/carrot_3.cgf" owner_fading_coef="0.02" price="10" visibility_coef="1" weight="0.33" /&gt;</t>
  </si>
  <si>
    <t xml:space="preserve">      &lt;!-- Cooked Garlic (Vegetable) --&gt; &lt;row entity_script="" item_id="5f02ef0d-0551-44b1-902c-c96a8650d01d" material="" model="nature/vegetable/bear_garlic_static" owner_fading_coef="0.02" price="10" visibility_coef="1" weight="0.011" /&gt;</t>
  </si>
  <si>
    <t xml:space="preserve">      &lt;!-- Cooked Horseradish (Vegetable) --&gt; &lt;row entity_script="" item_id="e19d0a82-e5cc-49b2-b0a2-14b004cb4717" material="" model="nature/vegetable/horseradish_static" owner_fading_coef="0.02" price="7" visibility_coef="1" weight="0.44" /&gt;</t>
  </si>
  <si>
    <t xml:space="preserve">      &lt;!-- Cooked Onion (Vegetable) --&gt; &lt;row entity_script="" item_id="4088cfbd-c7cc-46ba-9e68-8db8815932e3" material="" model="nature/vegetable/onion" owner_fading_coef="0.02" price="5" visibility_coef="1" weight="0.22" /&gt;</t>
  </si>
  <si>
    <t xml:space="preserve">      &lt;!-- Garlic (Vegetable) --&gt; &lt;row entity_script="" item_id="5dceabb5-aef0-4bf5-b401-acbc30a44e21" material="" model="nature/vegetable/bear_garlic_static" owner_fading_coef="0.02" price="7" visibility_coef="1" weight="0.011" /&gt;</t>
  </si>
  <si>
    <t xml:space="preserve">      &lt;!-- Horseradish (Vegetable) --&gt; &lt;row entity_script="" item_id="8bfec925-7c39-447e-94bc-c4fb96fe12e7" material="" model="nature/vegetable/horseradish_static" owner_fading_coef="0.02" price="10" visibility_coef="1" weight="0.44" /&gt;</t>
  </si>
  <si>
    <t xml:space="preserve">      &lt;!-- Onion (Vegetable) --&gt; &lt;row entity_script="" item_id="4a6fa310-067a-404d-9813-bd1761d1c70d" material="" model="nature/vegetable/onion" owner_fading_coef="0.02" price="10" visibility_coef="1" weight="0.22" /&gt;</t>
  </si>
  <si>
    <t xml:space="preserve">      &lt;!-- Radish (Vegetable) --&gt; &lt;row entity_script="" item_id="907a2cd5-2730-424e-bf11-ef1f2db8f7e1" material="" model="nature/vegetable/radish" owner_fading_coef="0.02" price="10" visibility_coef="1" weight="0.66" /&gt;</t>
  </si>
  <si>
    <t xml:space="preserve">&lt;!-- MUSHROOM --&gt; </t>
  </si>
  <si>
    <t xml:space="preserve">      &lt;!-- Boletus Edulis (Mushroom) --&gt; &lt;row entity_script="" item_id="4dab452b-7f35-4cd9-942f-f59fd14c83fe" material="" model="nature/forest/mushroom_boletus_a.cgf" owner_fading_coef="0.02" price="4" visibility_coef="1" weight="0.22" /&gt;</t>
  </si>
  <si>
    <t xml:space="preserve">      &lt;!-- Cooked Boletus (Mushroom) --&gt; &lt;row entity_script="" item_id="81358847-cc24-4036-aa0f-99f180cd4ecc" material="" model="nature/forest/mushroom_boletus_a.cgf" owner_fading_coef="0.02" price="15" visibility_coef="1" weight="0.22" /&gt;</t>
  </si>
  <si>
    <t xml:space="preserve">      &lt;!-- Cooked Lepiota (Mushroom) --&gt; &lt;row entity_script="" item_id="239ea469-3237-48d8-af90-da7cdf4140dc" material="" model="nature/forest/mushroom_lepiota_a.cgf" owner_fading_coef="0.02" price="5" visibility_coef="1" weight="0.22" /&gt;</t>
  </si>
  <si>
    <t xml:space="preserve">      &lt;!-- Lepiota (Mushroom) --&gt; &lt;row entity_script="" item_id="c27e73bd-05db-42c5-963e-09c42395160a" material="" model="nature/forest/mushroom_lepiota_a.cgf" owner_fading_coef="0.02" price="5" visibility_coef="1" weight="0.22" /&gt;</t>
  </si>
  <si>
    <t xml:space="preserve">&lt;!-- PASTRY --&gt; </t>
  </si>
  <si>
    <t xml:space="preserve">      &lt;!-- Bread (Pastry) --&gt; &lt;row entity_script="" item_id="86e4ff24-88db-4024-abe6-46545fa0fbd1" material="" model="props/interiors/kitchenware/food/bread_quarter" owner_fading_coef="0.02" price="20" visibility_coef="1" weight="0.55" /&gt;</t>
  </si>
  <si>
    <t xml:space="preserve">      &lt;!-- Bread Roll (Pastry) --&gt; &lt;row entity_script="" item_id="ca873759-2d0d-4f2f-ba05-49b6c1872a9e" material="" model="props/interiors/kitchenware/food/bread_roll.cgf" owner_fading_coef="0.02" price="10" visibility_coef="1" weight="0.2" /&gt;</t>
  </si>
  <si>
    <t xml:space="preserve">      &lt;!-- Pastry (Pastry) --&gt; &lt;row entity_script="" item_id="e1c06864-38e2-4bb8-a5c2-dcc52eee1c44" material="" model="props/interiors/kitchenware/food/bun" owner_fading_coef="0.02" price="2" visibility_coef="1" weight="0.22" /&gt;</t>
  </si>
  <si>
    <t xml:space="preserve">      &lt;!-- Pretzel (Pastry) --&gt; &lt;row entity_script="" item_id="c352d8ae-4021-4f9b-b49c-b1f087f2cd2c" material="" model="props/interiors/kitchenware/food/pretzel.cgf" owner_fading_coef="0.02" price="15" visibility_coef="1" weight="0.11" /&gt;</t>
  </si>
  <si>
    <t xml:space="preserve">      &lt;!-- Sweet Pancake (Pastry) --&gt; &lt;row entity_script="" item_id="b3e363cf-8dde-4733-89a9-c468d5580d2e" material="" model="props/interiors/kitchenware/food/griddlecake.cgf" owner_fading_coef="0.02" price="10" visibility_coef="1" weight="0.22" /&gt;</t>
  </si>
  <si>
    <t xml:space="preserve">&lt;!-- DAIRY --&gt; </t>
  </si>
  <si>
    <t xml:space="preserve">  &lt;!-- Cream (Dairy) --&gt; &lt;row entity_script="" item_id="0b4e244a-e3de-4502-afd0-fb7fe309629a" material="" model="props/ceramics/pitcher_10_milk.cgf" owner_fading_coef="0.02" price="20" visibility_coef="1" weight="1" /&gt;</t>
  </si>
  <si>
    <t xml:space="preserve">      &lt;!-- Cheese (Dairy) --&gt; &lt;row entity_script="" item_id="b2f8f5e3-8e5e-4600-a4bb-be17e2d4a058" material="" model="props/interiors/kitchenware/food/cheese_quarter" owner_fading_coef="0.02" price="73" visibility_coef="1" weight="0.55" /&gt;</t>
  </si>
  <si>
    <t xml:space="preserve">      &lt;!-- Egg (Dairy) --&gt; &lt;row entity_script="" item_id="7ae2e77b-bdae-46cb-b6ac-f532cf225748" material="" model="props/interiors/kitchenware/food/egg.cgf" owner_fading_coef="0.02" price="10" visibility_coef="1" weight="0.1" /&gt;</t>
  </si>
  <si>
    <t xml:space="preserve">      &lt;!-- Hardboiled Egg (Dairy) --&gt; &lt;row entity_script="" item_id="63d98446-f3c8-4407-8949-c246295b1496" material="" model="props/interiors/kitchenware/food/egg.cgf" owner_fading_coef="0.02" price="10" visibility_coef="1" weight="0.1" /&gt;</t>
  </si>
  <si>
    <t xml:space="preserve">  &lt;!-- Black Hood Up (Cloth) --&gt; &lt;row entity_script="" item_id="00000000-0000-0000-0000-000000000001" material="" model="characters/humans/cloth/gambeson001" owner_fading_coef="0.02" price="896" visibility_coef="1" weight="2" /&gt; </t>
  </si>
  <si>
    <t xml:space="preserve">  &lt;!-- Dark Grey Hood Up (Cloth) --&gt; &lt;row entity_script="" item_id="00000000-0000-0000-0000-000000000002" material="" model="characters/humans/cloth/gambeson001" owner_fading_coef="0.02" price="896" visibility_coef="1" weight="2" /&gt; </t>
  </si>
  <si>
    <t xml:space="preserve">      &lt;row entity_script="" item_id="009e075b-16e2-4666-8f46-e05670783fb9" material="" model="props/blacksmith_tools/key_bundle_a" owner_fading_coef="0.02" price="0" visibility_coef="1" weight="0" /&gt;</t>
  </si>
  <si>
    <t xml:space="preserve">      &lt;row entity_script="" item_id="00d32ef9-77b8-4eb0-b767-388c18e60343" material="" model="props/blacksmith_tools/key_bundle_a" owner_fading_coef="0.02" price="0" visibility_coef="1" weight="0" /&gt;</t>
  </si>
  <si>
    <t xml:space="preserve">      &lt;row entity_script="" item_id="011a4b14-11d8-410d-94b4-c04bf1acf318" material="" model="props/blacksmith_tools/key_bundle_a" owner_fading_coef="0.02" price="0" visibility_coef="1" weight="0" /&gt;</t>
  </si>
  <si>
    <t xml:space="preserve">      &lt;row entity_script="" item_id="0185caf5-061e-4205-9863-bc10d7c12936" material="" model="buildings/churches/church_pribyslawitz/pribyslawitz_ladder_v3" owner_fading_coef="1" price="1" visibility_coef="1" weight="1" /&gt;</t>
  </si>
  <si>
    <t xml:space="preserve">      &lt;row entity_script="" item_id="01a84f8d-b928-415e-99fd-bf84168c623c" material="" model="props/misc/ring_silver/ring_silver" owner_fading_coef="0.02" price="0" visibility_coef="1" weight="0" /&gt;</t>
  </si>
  <si>
    <t xml:space="preserve">      &lt;row entity_script="" item_id="01b1f552-9023-4a1f-842a-736cd53b71ac" material="" model="props/tools/stick" owner_fading_coef="1" price="1" visibility_coef="1" weight="1" /&gt;</t>
  </si>
  <si>
    <t xml:space="preserve">      &lt;row entity_script="" item_id="0290b689-c01c-480f-b121-bed71ad1f5e0" material="" model="props/interiors/sacks/sack_02/sack_02_stand" owner_fading_coef="0.02" price="5" visibility_coef="1" weight="0.1" /&gt;</t>
  </si>
  <si>
    <t xml:space="preserve">      &lt;row entity_script="" item_id="049477dc-4b00-4eac-ac45-e5ffdda2f01d" material="" model="props/blacksmith_tools/key_bundle_a" owner_fading_coef="0.02" price="0" visibility_coef="1" weight="0" /&gt;</t>
  </si>
  <si>
    <t xml:space="preserve">      &lt;row entity_script="" item_id="04ab1ca6-7403-4700-9557-af97a91add71" material="" model="props/interiors/kitchenware/food/chicken_thigh" owner_fading_coef="0.02" price="0" visibility_coef="1" weight="0" /&gt;</t>
  </si>
  <si>
    <t xml:space="preserve">      &lt;row entity_script="" item_id="052ff90f-e414-4fad-b637-665eddc7de71" material="" model="props/blacksmith_tools/key_bundle_a" owner_fading_coef="0.02" price="0" visibility_coef="1" weight="0" /&gt;</t>
  </si>
  <si>
    <t xml:space="preserve">      &lt;row entity_script="Torch" item_id="05590d8f-8299-460d-bb39-51059b6474c7" material="" model="props/misc/lamp/lamp_01_wearable" owner_fading_coef="1" price="1" visibility_coef="1" weight="1" /&gt;</t>
  </si>
  <si>
    <t xml:space="preserve">      &lt;row entity_script="" item_id="05a2745d-c99a-49ea-993a-9bc76897d0b7" material="" model="props/blacksmith_tools/key_bundle_a" owner_fading_coef="0.02" price="0" visibility_coef="1" weight="0" /&gt;</t>
  </si>
  <si>
    <t xml:space="preserve">      &lt;row entity_script="" item_id="05bef17b-ddeb-426d-aa53-52ff6d4f521e" material="" model="props/interiors/sacks/sack_02/sack_02_stand" owner_fading_coef="0.02" price="2" visibility_coef="1" weight="0.1" /&gt;</t>
  </si>
  <si>
    <t xml:space="preserve">      &lt;row entity_script="" item_id="06231dba-37ff-45f9-8a9c-609272e4961d" material="" model="props/blacksmith_tools/key_bundle_a" owner_fading_coef="0.02" price="0" visibility_coef="1" weight="0" /&gt;</t>
  </si>
  <si>
    <t xml:space="preserve">      &lt;row entity_script="" item_id="06d3757e-2882-4d75-99f9-1008a4e9d2d1" material="" model="props/dice/die_f" owner_fading_coef="0.02" price="500" visibility_coef="1" weight="0.1" /&gt;</t>
  </si>
  <si>
    <t xml:space="preserve">      &lt;row entity_script="" item_id="070173f1-1437-49a4-82c3-559665b76174" material="" model="buildings/churches/church_pribyslawitz/pribyslawitz_beam_anim" owner_fading_coef="1" price="1" visibility_coef="1" weight="5" /&gt;</t>
  </si>
  <si>
    <t xml:space="preserve">      &lt;row entity_script="" item_id="070db71a-99f7-4b05-a247-28b964390a7f" material="" model="props/blacksmith_tools/key_bundle_a" owner_fading_coef="0.02" price="0" visibility_coef="1" weight="0" /&gt;</t>
  </si>
  <si>
    <t xml:space="preserve">      &lt;row entity_script="Book" item_id="07160d62-c215-4ed7-8721-ec343e5347f1" material="" model="characters/assets/parchment_folded/parchment_folded.cdf" owner_fading_coef="0.02" price="0" visibility_coef="1" weight="1" /&gt;</t>
  </si>
  <si>
    <t xml:space="preserve">      &lt;row entity_script="" item_id="0732868e-fe6e-4270-9463-10ed23641191" material="" model="props/blacksmith_tools/key_b.cgf" owner_fading_coef="0.02" price="0" visibility_coef="1" weight="0" /&gt;</t>
  </si>
  <si>
    <t xml:space="preserve">      &lt;row entity_script="" item_id="075bf79d-4258-4189-bcde-a3f544c6b318" material="" model="props/blacksmith_tools/key_bundle_a" owner_fading_coef="0.02" price="0" visibility_coef="1" weight="0" /&gt;</t>
  </si>
  <si>
    <t xml:space="preserve">      &lt;row entity_script="" item_id="083e91e2-9c1f-463d-872f-3a944dc52562" material="" model="props/blacksmith_tools/key_bundle_a" owner_fading_coef="0.02" price="0" visibility_coef="1" weight="0" /&gt;</t>
  </si>
  <si>
    <t xml:space="preserve">      &lt;row entity_script="" item_id="0995cd30-97d7-4b33-8c21-45af28112040" material="" model="props/blacksmith_tools/key_bundle_a" owner_fading_coef="0.02" price="0" visibility_coef="1" weight="0" /&gt;</t>
  </si>
  <si>
    <t xml:space="preserve">      &lt;row entity_script="" item_id="09c88413-e341-4a0a-a6db-932b53bfcf91" material="" model="props/blacksmith_tools/key_bundle_a" owner_fading_coef="0.02" price="0" visibility_coef="1" weight="0" /&gt;</t>
  </si>
  <si>
    <t xml:space="preserve">      &lt;row entity_script="Book" item_id="09d8e88a-32f7-435c-800f-ac9dfe07da7a" material="props/alchemy/book/info01_book" model="props/misc/book/book_01.cdf" owner_fading_coef="0.02" price="500" visibility_coef="1" weight="1" /&gt;</t>
  </si>
  <si>
    <t xml:space="preserve">      &lt;row entity_script="Book" item_id="0a9b5b2a-2614-4f11-a987-aab64133bea0" material="props/alchemy/book/skill_book4" model="props/misc/book/book_01.cdf" owner_fading_coef="0.02" price="1500" visibility_coef="1" weight="1" /&gt;</t>
  </si>
  <si>
    <t xml:space="preserve">      &lt;row entity_script="" item_id="0b5350a1-b804-4856-9632-c155a6a41271" material="" model="props/blacksmith_tools/key_bundle_a" owner_fading_coef="0.02" price="0" visibility_coef="1" weight="0" /&gt;</t>
  </si>
  <si>
    <t xml:space="preserve">      &lt;row entity_script="" item_id="0b58c727-1e22-47e0-9e1c-1ff85d60a0dc" material="" model="props/blacksmith_tools/key_bundle_a" owner_fading_coef="0.02" price="0" visibility_coef="1" weight="0" /&gt;</t>
  </si>
  <si>
    <t xml:space="preserve">      &lt;row entity_script="" item_id="0bce49e7-5dc1-4cea-a1ec-e26098f95ee9" material="" model="props/alchemy/mortar/mortar_01" owner_fading_coef="1" price="1" visibility_coef="1" weight="1" /&gt;</t>
  </si>
  <si>
    <t xml:space="preserve">      &lt;row entity_script="" item_id="0c37c57e-6f9a-4cff-a71a-20622c2e8ef9" material="" model="props/blacksmith_tools/key_bundle_a" owner_fading_coef="0.02" price="0" visibility_coef="1" weight="0" /&gt;</t>
  </si>
  <si>
    <t xml:space="preserve">      &lt;row entity_script="" item_id="0c7edbca-4e55-4e1d-9ea5-0d606b4ec5d1" material="" model="characters/humans/cloth/cloth_folded" owner_fading_coef="0.02" price="0" visibility_coef="1" weight="0" /&gt;</t>
  </si>
  <si>
    <t xml:space="preserve">      &lt;row entity_script="" item_id="0c89487b-6ef7-414d-a247-6270778deb53" material="" model="characters/humans/cloth/cloth_folded" owner_fading_coef="0.02" price="0" visibility_coef="1" weight="0" /&gt;</t>
  </si>
  <si>
    <t xml:space="preserve">      &lt;row entity_script="" item_id="0cd06b89-4aa5-4051-bcb2-bff4f0cb3ad8" material="" model="props/blacksmith_tools/key_bundle_a" owner_fading_coef="0.02" price="0" visibility_coef="1" weight="0" /&gt;</t>
  </si>
  <si>
    <t xml:space="preserve">      &lt;row entity_script="" item_id="0ce2975a-d777-44e7-96b4-50f24d015b6c" material="" model="props/tavern_things/wood_tankard" owner_fading_coef="0.02" price="0" visibility_coef="1" weight="0" /&gt;</t>
  </si>
  <si>
    <t xml:space="preserve">      &lt;row entity_script="Book" item_id="0d7225ca-3896-4a8d-a2c6-82558a7741a9" material="props/alchemy/book/skill_book3" model="props/misc/book/book_01.cdf" owner_fading_coef="0.02" price="6500" visibility_coef="1" weight="1" /&gt;</t>
  </si>
  <si>
    <t xml:space="preserve">      &lt;row entity_script="" item_id="0d8a9d20-fa8f-4044-9579-2b63ff7cfd5a" material="" model="props/interiors/sacks/sack_02/sack_02_stand" owner_fading_coef="0.02" price="0" visibility_coef="1" weight="0" /&gt;</t>
  </si>
  <si>
    <t xml:space="preserve">      &lt;row entity_script="" item_id="0d9d886b-7c9f-4c69-859a-dc6be59c289b" material="" model="props/blacksmith_tools/key_bundle_a" owner_fading_coef="0.02" price="0" visibility_coef="1" weight="0" /&gt;</t>
  </si>
  <si>
    <t xml:space="preserve">      &lt;row entity_script="" item_id="0db7b1da-6fde-4667-9985-216d2ed89b90" material="" model="props/blacksmith_tools/key_bundle_a" owner_fading_coef="0.02" price="0" visibility_coef="1" weight="0" /&gt;</t>
  </si>
  <si>
    <t xml:space="preserve">      &lt;row entity_script="Book" item_id="0defd37d-cfec-446f-b307-e9ef65fea3f3" material="props/alchemy/book/skill_book3" model="props/misc/book/book_01.cdf" owner_fading_coef="0.02" price="1500" visibility_coef="1" weight="1" /&gt;</t>
  </si>
  <si>
    <t xml:space="preserve">      &lt;row entity_script="" item_id="0e06c953-0409-4459-947f-9c37d56191e2" material="" model="props/misc/ring_silver/ring_silver" owner_fading_coef="0.02" price="0" visibility_coef="1" weight="0" /&gt;</t>
  </si>
  <si>
    <t xml:space="preserve">      &lt;row entity_script="" item_id="0e4dd382-4f62-490a-a705-b8257cb35f6b" material="" model="props/blacksmith_tools/key_bundle_a" owner_fading_coef="0.02" price="0" visibility_coef="1" weight="0" /&gt;</t>
  </si>
  <si>
    <t xml:space="preserve">      &lt;row entity_script="" item_id="0e5b4ecf-8a28-49b1-a37d-956ca55a08d6" material="" model="props/blacksmith_tools/key_bundle_a" owner_fading_coef="0.02" price="0" visibility_coef="1" weight="0" /&gt;</t>
  </si>
  <si>
    <t xml:space="preserve">      &lt;row entity_script="" item_id="0eaccef3-a52a-44f7-9438-5ad9e6b642f8" material="" model="props/blacksmith_tools/key_bundle_a" owner_fading_coef="0.02" price="0" visibility_coef="1" weight="0" /&gt;</t>
  </si>
  <si>
    <t xml:space="preserve">      &lt;row entity_script="" item_id="0ee017e6-04c8-4839-b1d2-23d5eb108b1a" material="" model="props/blacksmith_tools/key_bundle_a" owner_fading_coef="0.02" price="0" visibility_coef="1" weight="0" /&gt;</t>
  </si>
  <si>
    <t xml:space="preserve">      &lt;row entity_script="" item_id="0f9c93a5-beed-41d1-88a6-31a31c1a1b05" material="" model="props/interiors/kitchenware/food/chicken_thigh" owner_fading_coef="0.02" price="0" visibility_coef="1" weight="1" /&gt;</t>
  </si>
  <si>
    <t xml:space="preserve">      &lt;row entity_script="" item_id="0fe2fce3-bfc0-48ed-a141-77cf64bf6372" material="" model="props/blacksmith_tools/key_bundle_a" owner_fading_coef="0.02" price="0" visibility_coef="1" weight="0" /&gt;</t>
  </si>
  <si>
    <t xml:space="preserve">      &lt;row entity_script="" item_id="0fff7fb3-e741-405b-8f5e-f9142c508f1f" material="" model="props/blacksmith_tools/key_bundle_a" owner_fading_coef="0.02" price="0" visibility_coef="1" weight="0" /&gt;</t>
  </si>
  <si>
    <t xml:space="preserve">      &lt;row entity_script="" item_id="105a8a0b-a1b9-4b63-9e7a-8a3135314521" material="" model="props/blacksmith_tools/key_bundle_a" owner_fading_coef="0.02" price="0" visibility_coef="1" weight="0" /&gt;</t>
  </si>
  <si>
    <t xml:space="preserve">      &lt;row entity_script="" item_id="109d59fc-11f3-4158-a5bd-cf79276d56a2" material="" model="props/blacksmith_tools/key_bundle_a" owner_fading_coef="0.02" price="0" visibility_coef="1" weight="0" /&gt;</t>
  </si>
  <si>
    <t xml:space="preserve">      &lt;row entity_script="" item_id="10e9c44a-abf8-48ff-ab03-2db0f7c47533" material="" model="props/blacksmith_tools/key_bundle_a" owner_fading_coef="0.02" price="0" visibility_coef="1" weight="0" /&gt;</t>
  </si>
  <si>
    <t xml:space="preserve">      &lt;row entity_script="" item_id="10ef5335-7e57-4acc-92a0-7b0b239f8c6c" material="" model="props/interiors/sacks/sack_02/sack_02_stand" owner_fading_coef="0.02" price="2000" visibility_coef="1" weight="1" /&gt;</t>
  </si>
  <si>
    <t xml:space="preserve">      &lt;row entity_script="Book" item_id="119f5336-3931-4dbc-96f4-d6f5b4fa87fa" material="props/alchemy/book/skill_book3" model="props/misc/book/book_01.cdf" owner_fading_coef="0.02" price="6600" visibility_coef="1" weight="1" /&gt;</t>
  </si>
  <si>
    <t xml:space="preserve">      &lt;row entity_script="" item_id="11b4ceab-c3d8-44d8-9bb8-9d53461df8b2" material="" model="props/blacksmith_tools/key_a" owner_fading_coef="0.02" price="0" visibility_coef="1" weight="0" /&gt;</t>
  </si>
  <si>
    <t xml:space="preserve">      &lt;row entity_script="" item_id="11ec5231-6ed0-40a9-9f6f-45ad0f79ae8a" material="" model="props/blacksmith_tools/key_bundle_a" owner_fading_coef="0.02" price="0" visibility_coef="1" weight="0" /&gt;</t>
  </si>
  <si>
    <t xml:space="preserve">      &lt;row entity_script="" item_id="11fc56fc-c13d-4533-a82e-1cd1542418cb" material="" model="characters/humans/cloth/cloth_folded" owner_fading_coef="0.02" price="0" visibility_coef="1" weight="0" /&gt;</t>
  </si>
  <si>
    <t xml:space="preserve">      &lt;row entity_script="" item_id="122abce4-50e2-4891-a74d-aafc2d6892d4" material="" model="structures/hay_barrack/straw_small_pile_pitchfork.cgf" owner_fading_coef="1" price="1" visibility_coef="1" weight="1" /&gt;</t>
  </si>
  <si>
    <t xml:space="preserve">      &lt;row entity_script="" item_id="12a7dcc7-3f47-4575-b3e0-76fede9986d4" material="" model="" owner_fading_coef="0.02" price="0" visibility_coef="1" weight="0" /&gt;</t>
  </si>
  <si>
    <t xml:space="preserve">      &lt;row entity_script="" item_id="12c04d37-2cac-454a-917f-4cf0964758fe" material="" model="props/wooden_bins/cage/cage_02_covered" owner_fading_coef="0.02" price="0" visibility_coef="0" weight="2" /&gt;</t>
  </si>
  <si>
    <t xml:space="preserve">      &lt;row entity_script="" item_id="12f3ee95-e80d-4916-8836-994a44daef9f" material="" model="props/blacksmith_tools/key_bundle_a" owner_fading_coef="0.02" price="0" visibility_coef="1" weight="0" /&gt;</t>
  </si>
  <si>
    <t xml:space="preserve">      &lt;row entity_script="Book" item_id="12f62ab4-1b4e-4c76-8293-73bbb227b027" material="props/alchemy/book/info03_book" model="props/misc/book/book_01.cdf" owner_fading_coef="0.02" price="500" visibility_coef="1" weight="1" /&gt;</t>
  </si>
  <si>
    <t xml:space="preserve">      &lt;row entity_script="" item_id="1323101b-49e8-441c-ace9-674a9746052c" material="" model="props/blacksmith_tools/key_bundle_a" owner_fading_coef="0.02" price="0" visibility_coef="1" weight="0" /&gt;</t>
  </si>
  <si>
    <t xml:space="preserve">      &lt;row entity_script="Book" item_id="1324d620-c5ad-4000-8dc5-3253e2d49a1d" material="props/alchemy/book/skill_book3" model="props/misc/book/book_01.cdf" owner_fading_coef="0.02" price="6000" visibility_coef="1" weight="1" /&gt;</t>
  </si>
  <si>
    <t xml:space="preserve">      &lt;row entity_script="" item_id="13fa382f-7ea1-4baa-bc10-0388684a7d44" material="" model="characters/humans/cloth/cloth_folded" owner_fading_coef="0.02" price="0" visibility_coef="1" weight="0" /&gt;</t>
  </si>
  <si>
    <t xml:space="preserve">      &lt;row entity_script="Book" item_id="1414462b-7ede-4d6d-ad85-8772c26f969f" material="props/alchemy/book/info01_book" model="props/misc/book/book_01.cdf" owner_fading_coef="0.02" price="500" visibility_coef="1" weight="1" /&gt;</t>
  </si>
  <si>
    <t xml:space="preserve">      &lt;row entity_script="" item_id="1422bce2-1159-4913-a58e-beac86fdf0e3" material="" model="props/blacksmith_tools/key_bundle_a" owner_fading_coef="0.02" price="0" visibility_coef="1" weight="0" /&gt;</t>
  </si>
  <si>
    <t xml:space="preserve">      &lt;row entity_script="Book" item_id="1461d29c-a474-4645-bf53-32f3c1fe3113" material="props/alchemy/book/info03_book" model="props/misc/book/book_01.cdf" owner_fading_coef="0.02" price="500" visibility_coef="1" weight="1" /&gt;</t>
  </si>
  <si>
    <t xml:space="preserve">      &lt;row entity_script="" item_id="1481efff-07d7-451c-822d-59160d7dae6c" material="" model="props/blacksmith_tools/key_bundle_a" owner_fading_coef="0.02" price="0" visibility_coef="1" weight="0" /&gt;</t>
  </si>
  <si>
    <t xml:space="preserve">      &lt;row entity_script="" item_id="1494bac0-e4ff-4c57-aade-fe253417154e" material="" model="props/blacksmith_tools/key_bundle_a" owner_fading_coef="0.02" price="0" visibility_coef="1" weight="0" /&gt;</t>
  </si>
  <si>
    <t xml:space="preserve">      &lt;row entity_script="" item_id="1496274f-643b-48da-b7f3-89cf5bbab145" material="" model="props/blacksmith_tools/key_bundle_a" owner_fading_coef="0.02" price="0" visibility_coef="1" weight="0" /&gt;</t>
  </si>
  <si>
    <t xml:space="preserve">      &lt;row entity_script="" item_id="14992be6-d542-4358-b94e-58cd744d7d63" material="" model="props/blacksmith_tools/key_bundle_a" owner_fading_coef="0.02" price="0" visibility_coef="1" weight="0" /&gt;</t>
  </si>
  <si>
    <t xml:space="preserve">      &lt;row entity_script="" item_id="14a80dc0-0ad0-4a06-9a09-8e95213ecad0" material="" model="props/interiors/sacks/sack_02/sack_02_stand" owner_fading_coef="0.02" price="500" visibility_coef="1" weight="0" /&gt;</t>
  </si>
  <si>
    <t xml:space="preserve">      &lt;row entity_script="" item_id="14b345a1-035c-444a-857e-0951a0706653" material="" model="props/blacksmith_tools/key_bundle_a" owner_fading_coef="0.02" price="0" visibility_coef="1" weight="0" /&gt;</t>
  </si>
  <si>
    <t xml:space="preserve">      &lt;row entity_script="Book" item_id="15756be8-18d6-41e0-9338-c5039d1d0548" material="props/alchemy/book/info01_book" model="props/misc/book/book_01.cdf" owner_fading_coef="0.02" price="500" visibility_coef="1" weight="1" /&gt;</t>
  </si>
  <si>
    <t xml:space="preserve">      &lt;row entity_script="" item_id="1593c8a2-b90a-4b74-aa9a-08fa3da18acc" material="" model="props/blacksmith_tools/key_bundle_a" owner_fading_coef="0.02" price="0" visibility_coef="1" weight="0" /&gt;</t>
  </si>
  <si>
    <t xml:space="preserve">      &lt;row entity_script="Book" item_id="15a92bc2-d1f3-438f-a104-c1fc7bd71996" material="props/alchemy/book/skill_book5" model="props/misc/book/book_01.cdf" owner_fading_coef="0.02" price="1500" visibility_coef="1" weight="1" /&gt;</t>
  </si>
  <si>
    <t xml:space="preserve">      &lt;row entity_script="" item_id="16596ad3-b7a6-4daf-9d01-48254225a191" material="" model="props/blacksmith_tools/key_bundle_a" owner_fading_coef="0.02" price="0" visibility_coef="1" weight="0" /&gt;</t>
  </si>
  <si>
    <t xml:space="preserve">      &lt;row entity_script="" item_id="167eb312-0e9d-4c2f-8ce3-56c32f5a84cb" material="" model="props/repairkits/repairkit_armour_small" owner_fading_coef="0.02" price="600" visibility_coef="1" weight="2" /&gt;</t>
  </si>
  <si>
    <t xml:space="preserve">      &lt;row entity_script="" item_id="17090aac-a7f4-44c1-bb3b-ba179e29dd8c" material="" model="props/blacksmith_tools/semifinished_helm" owner_fading_coef="1" price="1" visibility_coef="1" weight="1" /&gt;</t>
  </si>
  <si>
    <t xml:space="preserve">      &lt;row entity_script="" item_id="17c0c0ea-97c8-47fe-881c-530ca65b905b" material="" model="props/blacksmith_tools/key_bundle_a" owner_fading_coef="0.02" price="0" visibility_coef="1" weight="0" /&gt;</t>
  </si>
  <si>
    <t xml:space="preserve">      &lt;row entity_script="Book" item_id="17fee956-5ec2-4c95-abb4-e9f3a0aca530" material="props/alchemy/book/skill_book5" model="props/misc/book/book_01.cdf" owner_fading_coef="0.02" price="500" visibility_coef="1" weight="1" /&gt;</t>
  </si>
  <si>
    <t xml:space="preserve">      &lt;row entity_script="" item_id="189be588-1d97-4779-913b-a5786c3bbb11" material="" model="props/blacksmith_tools/key_bundle_a" owner_fading_coef="0.02" price="0" visibility_coef="1" weight="0" /&gt;</t>
  </si>
  <si>
    <t xml:space="preserve">      &lt;row entity_script="" item_id="18ff9093-2cc4-4ab3-9f34-7cb0dd7cd30a" material="" model="props/interiors/kitchenware/food/chicken_meat.cgf" owner_fading_coef="0.02" price="5" visibility_coef="1" weight="0.6" /&gt;</t>
  </si>
  <si>
    <t xml:space="preserve">      &lt;row entity_script="Book" item_id="196ffe33-bec0-410d-abb5-138f69ececd7" material="props/alchemy/book/skill_book3" model="props/misc/book/book_01.cdf" owner_fading_coef="0.02" price="4500" visibility_coef="1" weight="1" /&gt;</t>
  </si>
  <si>
    <t xml:space="preserve">      &lt;row entity_script="" item_id="198f8f06-c74b-4acc-9c4a-7e336725c535" material="" model="props/blacksmith_tools/key_bundle_a" owner_fading_coef="0.02" price="0" visibility_coef="1" weight="0" /&gt;</t>
  </si>
  <si>
    <t xml:space="preserve">      &lt;row entity_script="" item_id="1a20bf88-8667-4e5f-aa74-006b4dddde96" material="" model="props/blacksmith_tools/key_bundle_a" owner_fading_coef="0.02" price="0" visibility_coef="1" weight="0" /&gt;</t>
  </si>
  <si>
    <t xml:space="preserve">      &lt;row entity_script="" item_id="1a72fee7-5f14-4518-9022-673924c4dfa9" material="" model="props/blacksmith_tools/key_bundle_a" owner_fading_coef="0.02" price="0" visibility_coef="1" weight="0" /&gt;</t>
  </si>
  <si>
    <t xml:space="preserve">      &lt;row entity_script="" item_id="1af130c4-fabb-4d77-a4b6-4ca73c649e3b" material="" model="props/blacksmith_tools/key_bundle_a" owner_fading_coef="0.02" price="0" visibility_coef="1" weight="0" /&gt;</t>
  </si>
  <si>
    <t xml:space="preserve">      &lt;row entity_script="" item_id="1b5c172b-f1af-4852-acba-29ebdafc3cc9" material="" model="props/misc/ring_silver/ring_silver" owner_fading_coef="0.02" price="0" visibility_coef="1" weight="0" /&gt;</t>
  </si>
  <si>
    <t xml:space="preserve">      &lt;row entity_script="" item_id="1ba22daa-10fc-4ec0-8f3c-56c7147e56b5" material="" model="props/blacksmith_tools/key_bundle_a" owner_fading_coef="0.02" price="0" visibility_coef="1" weight="0" /&gt;</t>
  </si>
  <si>
    <t xml:space="preserve">      &lt;row entity_script="" item_id="1bb83a06-9fd4-4129-b49d-469b5000a6b1" material="" model="props/blacksmith_tools/key_bundle_a" owner_fading_coef="0.02" price="0" visibility_coef="1" weight="0" /&gt;</t>
  </si>
  <si>
    <t xml:space="preserve">      &lt;row entity_script="" item_id="1bd8d5d2-f57e-48c8-8f82-df7ae1ea90d3" material="" model="props/dice/die_b" owner_fading_coef="0.02" price="500" visibility_coef="1" weight="0.1" /&gt;</t>
  </si>
  <si>
    <t xml:space="preserve">      &lt;row entity_script="" item_id="1c465bb0-e885-46f1-8057-a7167e2e36ad" material="" model="props/blacksmith_tools/key_bundle_a" owner_fading_coef="0.02" price="0" visibility_coef="1" weight="0" /&gt;</t>
  </si>
  <si>
    <t xml:space="preserve">      &lt;row entity_script="" item_id="1c88d302-ce1d-4b9a-b18c-164c12785061" material="" model="props/blacksmith_tools/key_bundle_a" owner_fading_coef="0.02" price="0" visibility_coef="1" weight="0" /&gt;</t>
  </si>
  <si>
    <t xml:space="preserve">      &lt;row entity_script="" item_id="1cf4d59d-48ba-49d7-bd0f-1027ca01c4ac" material="" model="props/blacksmith_tools/key_bundle_a" owner_fading_coef="0.02" price="0" visibility_coef="1" weight="0" /&gt;</t>
  </si>
  <si>
    <t xml:space="preserve">      &lt;row entity_script="" item_id="1d9508ac-809e-4acf-88d5-31dd2a493e09" material="" model="props/interiors/kitchenware/food/chicken_thigh" owner_fading_coef="0.02" price="0" visibility_coef="1" weight="1" /&gt;</t>
  </si>
  <si>
    <t xml:space="preserve">      &lt;row entity_script="" item_id="1dc329ef-d40b-4211-b173-e90688984d9b" material="" model="props/blacksmith_tools/key_bundle_a" owner_fading_coef="0.02" price="0" visibility_coef="1" weight="0" /&gt;</t>
  </si>
  <si>
    <t xml:space="preserve">      &lt;row entity_script="Book" item_id="1dc7d3ef-08b0-4d4f-aca1-78ddf60a5c10" material="props/alchemy/book/skill_book2" model="props/misc/book/book_01.cdf" owner_fading_coef="0.02" price="500" visibility_coef="1" weight="1" /&gt;</t>
  </si>
  <si>
    <t xml:space="preserve">      &lt;row entity_script="" item_id="1e7932a3-736a-49c6-baba-8ff7a0a86850" material="" model="" owner_fading_coef="0.02" price="0" visibility_coef="1" weight="0" /&gt;</t>
  </si>
  <si>
    <t xml:space="preserve">      &lt;row entity_script="" item_id="1f0668e6-5706-4597-b19f-26e27ef2271d" material="" model="props/blacksmith_tools/key_bundle_a" owner_fading_coef="0.02" price="0" visibility_coef="1" weight="0" /&gt;</t>
  </si>
  <si>
    <t xml:space="preserve">      &lt;row entity_script="" item_id="1f0883f0-02c5-4aa4-afc9-abf3d7b68ca4" material="" model="props/blacksmith_tools/key_bundle_a" owner_fading_coef="0.02" price="0" visibility_coef="1" weight="0" /&gt;</t>
  </si>
  <si>
    <t xml:space="preserve">      &lt;row entity_script="" item_id="1f369aa1-5698-4e18-96bf-6c7b85af91eb" material="" model="" owner_fading_coef="0.02" price="0" visibility_coef="1" weight="0" /&gt;</t>
  </si>
  <si>
    <t xml:space="preserve">      &lt;row entity_script="" item_id="1f84e042-ff6b-40e4-9f7f-f850ffc403f4" material="" model="props/dice/die_c" owner_fading_coef="0.02" price="2" visibility_coef="1" weight="0.1" /&gt;</t>
  </si>
  <si>
    <t xml:space="preserve">      &lt;row entity_script="" item_id="1fd93de3-6234-459e-bbfc-407f7b6b942c" material="" model="props/misc/church_props/chalice_gold_02" owner_fading_coef="0.02" price="1500" visibility_coef="1" weight="1" /&gt;</t>
  </si>
  <si>
    <t xml:space="preserve">      &lt;row entity_script="" item_id="20069c03-6d41-4091-b871-af429fff9cbd" material="" model="props/blacksmith_tools/key_bundle_a" owner_fading_coef="0.02" price="0" visibility_coef="1" weight="0" /&gt;</t>
  </si>
  <si>
    <t xml:space="preserve">      &lt;row entity_script="" item_id="2069b83f-4f5d-4e7b-a96c-db87ca0aee84" material="" model="props/alchemy/mortar/pestle_01" owner_fading_coef="1" price="1" visibility_coef="1" weight="1" /&gt;</t>
  </si>
  <si>
    <t xml:space="preserve">      &lt;row entity_script="" item_id="20774cbd-f9f8-48c8-99ab-632985b7ea56" material="" model="props/misc/feathers/feather_white" owner_fading_coef="0.02" price="1" visibility_coef="1" weight="0.1" /&gt;</t>
  </si>
  <si>
    <t xml:space="preserve">      &lt;row entity_script="Book" item_id="20856f2c-1f0c-42dd-805a-87eb7902ddeb" material="props/alchemy/book/skill_book3" model="props/misc/book/book_01.cdf" owner_fading_coef="0.02" price="1500" visibility_coef="1" weight="1" /&gt;</t>
  </si>
  <si>
    <t xml:space="preserve">      &lt;row entity_script="" item_id="2091024a-b045-403a-9335-f4928dbaa7d8" material="" model="" owner_fading_coef="0.02" price="20000" visibility_coef="1" weight="0" /&gt;</t>
  </si>
  <si>
    <t xml:space="preserve">      &lt;row entity_script="" item_id="20e3c80f-3015-4787-9978-4567b487e0de" material="" model="props/blacksmith_tools/key_bundle_a" owner_fading_coef="0.02" price="0" visibility_coef="1" weight="0" /&gt;</t>
  </si>
  <si>
    <t xml:space="preserve">      &lt;row entity_script="Book" item_id="20fa3692-2e69-4562-8949-48fcf81fc813" material="props/alchemy/book/skill_book3" model="props/misc/book/book_01.cdf" owner_fading_coef="0.02" price="2200" visibility_coef="1" weight="1" /&gt;</t>
  </si>
  <si>
    <t xml:space="preserve">      &lt;row entity_script="" item_id="210d30f2-2f9f-4d91-885c-c65024487502" material="" model="props/blacksmith_tools/key_bundle_a" owner_fading_coef="0.02" price="0" visibility_coef="1" weight="0" /&gt;</t>
  </si>
  <si>
    <t xml:space="preserve">      &lt;row entity_script="" item_id="2124908e-5fb2-43d5-ac88-0940eb60ff8c" material="" model="props/blacksmith_tools/key_bundle_a" owner_fading_coef="0.02" price="0" visibility_coef="1" weight="0" /&gt;</t>
  </si>
  <si>
    <t xml:space="preserve">      &lt;row entity_script="" item_id="213f32f3-d257-49e1-999c-36949f8b0217" material="" model="props/blacksmith_tools/key_bundle_a" owner_fading_coef="0.02" price="0" visibility_coef="1" weight="0" /&gt;</t>
  </si>
  <si>
    <t xml:space="preserve">      &lt;row entity_script="Book" item_id="218418c0-f211-40b3-afa9-f1bff300d0b5" material="props/alchemy/book/skill_book4" model="props/misc/book/book_01.cdf" owner_fading_coef="0.02" price="1500" visibility_coef="1" weight="1" /&gt;</t>
  </si>
  <si>
    <t xml:space="preserve">      &lt;row entity_script="" item_id="221ed5a9-f75a-4cbb-96b9-0272c00ada38" material="" model="props/interiors/kitchenware/food/chicken_thigh" owner_fading_coef="0.02" price="0" visibility_coef="1" weight="0" /&gt;</t>
  </si>
  <si>
    <t xml:space="preserve">      &lt;row entity_script="" item_id="2221160c-e671-4c09-bb6b-e9c26eef6748" material="" model="props/blacksmith_tools/key_a" owner_fading_coef="0.02" price="0" visibility_coef="1" weight="0" /&gt;</t>
  </si>
  <si>
    <t xml:space="preserve">      &lt;row entity_script="" item_id="227b822e-750e-4cd1-a6ed-0823a5ed2ab3" material="" model="props/tools/fishing_rod.chr" owner_fading_coef="1" price="1" visibility_coef="1" weight="2" /&gt;</t>
  </si>
  <si>
    <t xml:space="preserve">      &lt;row entity_script="" item_id="22d57ec1-9352-4d92-85de-23510813d871" material="" model="props/blacksmith_tools/key_bundle_a" owner_fading_coef="0.02" price="0" visibility_coef="1" weight="0" /&gt;</t>
  </si>
  <si>
    <t xml:space="preserve">      &lt;row entity_script="" item_id="22eb9d0c-d5cf-4649-a0a7-cdc53cd29e08" material="" model="props/musical_instruments/flute" owner_fading_coef="0.02" price="1" visibility_coef="1" weight="1" /&gt;</t>
  </si>
  <si>
    <t xml:space="preserve">      &lt;row entity_script="" item_id="233680ea-7189-448a-b43b-b1abd4534c65" material="" model="props/blacksmith_tools/key_bundle_a" owner_fading_coef="0.02" price="0" visibility_coef="1" weight="0" /&gt;</t>
  </si>
  <si>
    <t xml:space="preserve">      &lt;row entity_script="" item_id="2341dfcf-e662-4a4e-bf4d-cf2eb57ea328" material="" model="props/blacksmith_tools/key_b.cgf" owner_fading_coef="0.02" price="0" visibility_coef="1" weight="0" /&gt;</t>
  </si>
  <si>
    <t xml:space="preserve">      &lt;row entity_script="" item_id="2383e9e3-f1f0-42da-a58b-6a7dfbdd5076" material="" model="characters/humans/cloth/cloth_folded" owner_fading_coef="0.02" price="0" visibility_coef="1" weight="0" /&gt;</t>
  </si>
  <si>
    <t xml:space="preserve">      &lt;row entity_script="" item_id="238538b5-cd3e-460e-8e85-52c820edb716" material="" model="props/repairkits/repairkit_shoes_big" owner_fading_coef="0.02" price="1000" visibility_coef="1" weight="2.4" /&gt;</t>
  </si>
  <si>
    <t xml:space="preserve">      &lt;row entity_script="" item_id="23f73bbf-1d3c-432f-8cff-ec88cdf2af7b" material="" model="props/tools/chisel_stone" owner_fading_coef="1" price="1" visibility_coef="1" weight="1" /&gt;</t>
  </si>
  <si>
    <t xml:space="preserve">      &lt;row entity_script="" item_id="240fa743-9e10-438b-9a9d-9f041d069ad1" material="" model="characters/humans/cloth/cloth_folded" owner_fading_coef="0.02" price="0" visibility_coef="1" weight="0" /&gt;</t>
  </si>
  <si>
    <t xml:space="preserve">      &lt;row entity_script="" item_id="2490e8ec-f4b3-4860-a049-37875d354d89" material="" model="props/armorsmith/armorsmith_metalpiece.cgf" owner_fading_coef="1" price="1" visibility_coef="1" weight="1" /&gt;</t>
  </si>
  <si>
    <t xml:space="preserve">      &lt;row entity_script="" item_id="24c6be90-f9d6-454b-a939-220f69624568" material="" model="props/interiors/kitchenware/food/chicken_thigh" owner_fading_coef="0.02" price="0" visibility_coef="1" weight="1" /&gt;</t>
  </si>
  <si>
    <t xml:space="preserve">      &lt;row entity_script="" item_id="252037af-8202-46d4-a8e7-ff3dbfc4180a" material="" model="props/blacksmith_tools/key_bundle_a" owner_fading_coef="0.02" price="0" visibility_coef="1" weight="0" /&gt;</t>
  </si>
  <si>
    <t xml:space="preserve">      &lt;row entity_script="" item_id="2551ce9f-9369-4679-8cba-4d6df2361546" material="" model="props/wooden_bins/baskets/basket_02/basket_02" owner_fading_coef="1" price="1" visibility_coef="1" weight="1" /&gt;</t>
  </si>
  <si>
    <t xml:space="preserve">      &lt;row entity_script="" item_id="26883c0f-081b-4edd-b2b7-5474da2cb74d" material="" model="characters/humans/cloth/cloth_folded" owner_fading_coef="0.02" price="0" visibility_coef="1" weight="0" /&gt;</t>
  </si>
  <si>
    <t xml:space="preserve">      &lt;row entity_script="Book" item_id="26c491bf-b876-43fc-ad25-34b3a6f7980f" material="" model="characters/assets/parchment_folded/parchment_folded.cdf" owner_fading_coef="0.02" price="1000" visibility_coef="1" weight="0.1" /&gt;</t>
  </si>
  <si>
    <t xml:space="preserve">      &lt;row entity_script="Book" item_id="26cf61b2-5d9f-49b1-94b7-c82e0924abf2" material="props/alchemy/book/skill_book4" model="props/misc/book/book_01.cdf" owner_fading_coef="0.02" price="4500" visibility_coef="1" weight="1" /&gt;</t>
  </si>
  <si>
    <t xml:space="preserve">      &lt;row entity_script="" item_id="27129b9b-1b15-4066-abe2-31957414da92" material="" model="props/blacksmith_tools/key_bundle_a" owner_fading_coef="0.02" price="0" visibility_coef="1" weight="0" /&gt;</t>
  </si>
  <si>
    <t xml:space="preserve">      &lt;row entity_script="" item_id="27a5a207-9a1c-4d3d-bd93-ed41056e4a0c" material="" model="props/blacksmith_tools/key_bundle_a" owner_fading_coef="0.02" price="0" visibility_coef="1" weight="0" /&gt;</t>
  </si>
  <si>
    <t xml:space="preserve">      &lt;row entity_script="" item_id="27b8a61f-36e4-4101-9be5-1b814d43bd8f" material="" model="props/interiors/sacks/sack_02/sack_02_stand" owner_fading_coef="0.02" price="3" visibility_coef="1" weight="0.1" /&gt;</t>
  </si>
  <si>
    <t xml:space="preserve">      &lt;row entity_script="" item_id="284c208b-4507-45e0-9034-7dca8a2c6eaf" material="" model="props/blacksmith_tools/key_bundle_a" owner_fading_coef="0.02" price="0" visibility_coef="1" weight="0" /&gt;</t>
  </si>
  <si>
    <t xml:space="preserve">      &lt;row entity_script="" item_id="28db692e-0a92-48fa-bd6a-7f681299e04b" material="" model="props/blacksmith_tools/key_bundle_a" owner_fading_coef="0.02" price="0" visibility_coef="1" weight="0" /&gt;</t>
  </si>
  <si>
    <t xml:space="preserve">      &lt;row entity_script="" item_id="2902cd40-2934-404e-87bc-c1ce57deed22" material="" model="weapons/arrow/arrow_01" owner_fading_coef="0.02" price="5" visibility_coef="1" weight="0.1" /&gt;</t>
  </si>
  <si>
    <t xml:space="preserve">      &lt;row entity_script="" item_id="29b0bca4-aeb4-4461-b6c1-071e62dc8537" material="" model="props/blacksmith_tools/key_bundle_a" owner_fading_coef="0.02" price="0" visibility_coef="1" weight="0" /&gt;</t>
  </si>
  <si>
    <t xml:space="preserve">      &lt;row entity_script="" item_id="29d8c573-2c07-470c-a422-8e6bdbde59e6" material="" model="props/misc/devils_skull/devils_skull" owner_fading_coef="0.02" price="0" visibility_coef="1" weight="0" /&gt;</t>
  </si>
  <si>
    <t xml:space="preserve">      &lt;row entity_script="" item_id="2a28fd34-9561-4544-b44e-494e187ed040" material="" model="props/blacksmith_tools/key_bundle_a" owner_fading_coef="0.02" price="0" visibility_coef="1" weight="0" /&gt;</t>
  </si>
  <si>
    <t xml:space="preserve">      &lt;row entity_script="" item_id="2a4d2447-0b4e-44cc-bc43-fb25ad8b7c01" material="" model="props/blacksmith_tools/key_bundle_a" owner_fading_coef="0.02" price="0" visibility_coef="1" weight="0" /&gt;</t>
  </si>
  <si>
    <t xml:space="preserve">      &lt;row entity_script="" item_id="2a95e7f8-d175-4bea-a1ef-d2e40744dd57" material="" model="props/bakery/bowl_empty" owner_fading_coef="1" price="1" visibility_coef="1" weight="1" /&gt;</t>
  </si>
  <si>
    <t xml:space="preserve">      &lt;row entity_script="Book" item_id="2abf0600-2cae-4c1b-a789-2f633aca4f73" material="props/alchemy/book/skill_book2" model="props/misc/book/book_01.cdf" owner_fading_coef="0.02" price="500" visibility_coef="1" weight="1" /&gt;</t>
  </si>
  <si>
    <t xml:space="preserve">      &lt;row entity_script="Book" item_id="2aca6ba2-e72f-4b29-a550-2f8af50d49ff" material="props/alchemy/book/skill_book3" model="props/misc/book/book_01.cdf" owner_fading_coef="0.02" price="13500" visibility_coef="1" weight="1" /&gt;</t>
  </si>
  <si>
    <t xml:space="preserve">      &lt;row entity_script="" item_id="2b08dbc7-31bf-42fd-89ce-b840299930b5" material="" model="props/interiors/candlesticks/candle_01" owner_fading_coef="0.02" price="10" visibility_coef="1" weight="0" /&gt;</t>
  </si>
  <si>
    <t xml:space="preserve">      &lt;row entity_script="" item_id="2b4ca587-d32b-4648-af09-dec3dab18261" material="" model="props/ceramics/ceramic_tankard_02.cgf" owner_fading_coef="1" price="1" visibility_coef="1" weight="1" /&gt;</t>
  </si>
  <si>
    <t xml:space="preserve">      &lt;row entity_script="" item_id="2b574004-3c19-43cc-8b55-0e37112922b9" material="" model="props/blacksmith_tools/key_bundle_a" owner_fading_coef="0.02" price="0" visibility_coef="1" weight="0" /&gt;</t>
  </si>
  <si>
    <t xml:space="preserve">      &lt;row entity_script="" item_id="2bcf38c4-21b9-43a2-a9f1-db3a4588c183" material="" model="props/blacksmith_tools/key_bundle_a" owner_fading_coef="0.02" price="0" visibility_coef="1" weight="0" /&gt;</t>
  </si>
  <si>
    <t xml:space="preserve">      &lt;row entity_script="" item_id="2bf2ba56-e46c-4b29-88de-cbf1b4ca8bce" material="" model="characters/humans/cloth/cloth_folded" owner_fading_coef="0.02" price="0" visibility_coef="1" weight="0" /&gt;</t>
  </si>
  <si>
    <t xml:space="preserve">      &lt;row entity_script="" item_id="2bf46965-a851-4602-8282-cbefe7f24945" material="" model="props/misc/feathers/feather_raven" owner_fading_coef="0.02" price="1" visibility_coef="1" weight="0.1" /&gt;</t>
  </si>
  <si>
    <t xml:space="preserve">      &lt;row entity_script="Book" item_id="2c180a20-ac66-4093-b0d6-15046ea5fa34" material="props/alchemy/book/skill_book4" model="props/misc/book/book_01.cdf" owner_fading_coef="0.02" price="1500" visibility_coef="1" weight="1" /&gt;</t>
  </si>
  <si>
    <t xml:space="preserve">      &lt;row entity_script="" item_id="2c8be01b-d549-4f66-a78e-b2837c951e99" material="" model="characters/humans/cloth/cloth_folded" owner_fading_coef="0.02" price="0" visibility_coef="1" weight="0" /&gt;</t>
  </si>
  <si>
    <t xml:space="preserve">      &lt;row entity_script="Book" item_id="2cd02a0f-d7e3-44c3-ac8f-7b6da6ac3f37" material="props/alchemy/book/skill_book3" model="props/misc/book/book_01.cdf" owner_fading_coef="0.02" price="5850" visibility_coef="1" weight="1" /&gt;</t>
  </si>
  <si>
    <t xml:space="preserve">      &lt;row entity_script="" item_id="2d3a7669-6ce7-485c-ad67-d9653a232bff" material="" model="props/blacksmith_tools/key_bundle_a" owner_fading_coef="0.02" price="0" visibility_coef="1" weight="0" /&gt;</t>
  </si>
  <si>
    <t xml:space="preserve">      &lt;row entity_script="" item_id="2dbbc3a4-694c-4c3e-8850-f03295438919" material="" model="props/interiors/sacks/sack_02/sack_02_stand" owner_fading_coef="0.02" price="100" visibility_coef="1" weight="0" /&gt;</t>
  </si>
  <si>
    <t xml:space="preserve">      &lt;row entity_script="" item_id="2dd30227-c23c-436a-9127-64dfc340615d" material="" model="props/blacksmith_tools/key_bundle_a" owner_fading_coef="0.02" price="0" visibility_coef="1" weight="0" /&gt;</t>
  </si>
  <si>
    <t xml:space="preserve">      &lt;row entity_script="" item_id="2ddf6256-0662-44c4-99fe-f713b6d900ea" material="" model="props/interiors/sacks/sack_02/sack_02_stand" owner_fading_coef="0.02" price="4" visibility_coef="1" weight="0.1" /&gt;</t>
  </si>
  <si>
    <t xml:space="preserve">      &lt;row entity_script="" item_id="2e9ab787-a4dd-489f-89a9-6f9ca473fec3" material="" model="props/blacksmith_tools/key_bundle_a" owner_fading_coef="0.02" price="0" visibility_coef="1" weight="0" /&gt;</t>
  </si>
  <si>
    <t xml:space="preserve">      &lt;row entity_script="Book" item_id="2eae1626-8e2c-479d-b4cf-e3c298725986" material="" model="characters/assets/parchment_folded/parchment_folded.cdf" owner_fading_coef="0.02" price="1000" visibility_coef="1" weight="0.1" /&gt;</t>
  </si>
  <si>
    <t xml:space="preserve">      &lt;row entity_script="" item_id="2f5c4392-46cd-4319-a710-f50edd0c2adf" material="" model="props/interiors/skins/skin_horse_hide" owner_fading_coef="0.02" price="300" visibility_coef="1" weight="6" /&gt;</t>
  </si>
  <si>
    <t xml:space="preserve">      &lt;row entity_script="" item_id="2f796bc5-c2cf-4970-adcd-162e5f3a3fe7" material="" model="props/blacksmith_tools/key_bundle_a" owner_fading_coef="0.02" price="0" visibility_coef="1" weight="0" /&gt;</t>
  </si>
  <si>
    <t xml:space="preserve">      &lt;row entity_script="" item_id="3000b8ed-2229-478b-8b30-6d10f120d367" material="" model="" owner_fading_coef="0.02" price="0" visibility_coef="1" weight="0" /&gt;</t>
  </si>
  <si>
    <t xml:space="preserve">      &lt;row entity_script="Book" item_id="306e8746-088f-456a-9454-f43df58bb618" material="props/alchemy/book/info03_book" model="props/misc/book/book_01.cdf" owner_fading_coef="0.02" price="500" visibility_coef="1" weight="1" /&gt;</t>
  </si>
  <si>
    <t xml:space="preserve">      &lt;row entity_script="" item_id="30b2916b-37be-4d62-ad7f-2389b137fd59" material="" model="props/tavern_things/wooden_spoon" owner_fading_coef="1" price="1" visibility_coef="1" weight="1" /&gt;</t>
  </si>
  <si>
    <t xml:space="preserve">      &lt;row entity_script="" item_id="30b97239-b735-412a-8d5c-9f98e89b2e46" material="" model="props/blacksmith_tools/key_bundle_a" owner_fading_coef="0.02" price="0" visibility_coef="1" weight="0" /&gt;</t>
  </si>
  <si>
    <t xml:space="preserve">      &lt;row entity_script="" item_id="30c2e151-2d93-431d-870b-7551a7e4e160" material="" model="props/blacksmith_tools/key_bundle_a" owner_fading_coef="0.02" price="0" visibility_coef="1" weight="0" /&gt;</t>
  </si>
  <si>
    <t xml:space="preserve">      &lt;row entity_script="" item_id="30f797c8-8a10-497f-b5f9-a1c3e8f875b6" material="" model="props/blacksmith_tools/key_bundle_a" owner_fading_coef="0.02" price="0" visibility_coef="1" weight="0" /&gt;</t>
  </si>
  <si>
    <t xml:space="preserve">      &lt;row entity_script="" item_id="31030889-447e-4d24-ad39-fba8ee39c54b" material="" model="props/misc/ring_silver/ring_silver" owner_fading_coef="0.02" price="0" visibility_coef="1" weight="0" /&gt;</t>
  </si>
  <si>
    <t xml:space="preserve">      &lt;row entity_script="Book" item_id="317fb715-6967-41c5-ab2c-f65f7391b6df" material="" model="props/misc/book/book_01.cdf" owner_fading_coef="0.02" price="1" visibility_coef="1" weight="1" /&gt;</t>
  </si>
  <si>
    <t xml:space="preserve">      &lt;row entity_script="" item_id="31817ffd-d1cb-440b-a891-e3aa2f26e46b" material="props/tailor/cloth_folded_01_brocade01" model="props/tailor/cloth_folded_01" owner_fading_coef="0.02" price="400" visibility_coef="1" weight="2" /&gt;</t>
  </si>
  <si>
    <t xml:space="preserve">      &lt;row entity_script="" item_id="319adf9f-45c5-4851-82be-7ba64f6b2ca4" material="" model="props/blacksmith_tools/key_bundle_a" owner_fading_coef="0.02" price="0" visibility_coef="1" weight="0" /&gt;</t>
  </si>
  <si>
    <t xml:space="preserve">      &lt;row entity_script="" item_id="323df655-b080-49fc-88c6-89e5f2cdd015" material="" model="" owner_fading_coef="0.02" price="100" visibility_coef="1" weight="0" /&gt;</t>
  </si>
  <si>
    <t xml:space="preserve">      &lt;row entity_script="Book" item_id="325afbbb-3f0c-4d79-a990-0a3124a44907" material="props/alchemy/book/skill_book3" model="props/misc/book/book_01.cdf" owner_fading_coef="0.02" price="4900" visibility_coef="1" weight="1" /&gt;</t>
  </si>
  <si>
    <t xml:space="preserve">      &lt;row entity_script="Book" item_id="327fc55f-4bd0-45c2-984c-c6ad62dac8c2" material="" model="characters/assets/parchment_folded/parchment_folded.cdf" owner_fading_coef="0.02" price="1000" visibility_coef="1" weight="0.1" /&gt;</t>
  </si>
  <si>
    <t xml:space="preserve">      &lt;row entity_script="Book" item_id="32ad55e4-fb31-406c-a8d0-706872ba206e" material="props/alchemy/book/skill_book3" model="props/misc/book/book_01.cdf" owner_fading_coef="0.02" price="7800" visibility_coef="1" weight="1" /&gt;</t>
  </si>
  <si>
    <t xml:space="preserve">      &lt;row entity_script="" item_id="331f9911-2290-40e8-90cf-06fd7724666b" material="" model="props/blacksmith_tools/key_bundle_a" owner_fading_coef="0.02" price="0" visibility_coef="1" weight="0" /&gt;</t>
  </si>
  <si>
    <t xml:space="preserve">      &lt;row entity_script="" item_id="3321da1f-451f-4b06-9fac-b9ff11515ade" material="" model="props/misc/ring_silver/ring_silver" owner_fading_coef="0.02" price="0" visibility_coef="1" weight="0" /&gt;</t>
  </si>
  <si>
    <t xml:space="preserve">      &lt;row entity_script="" item_id="33392df2-2b85-4875-998b-c313de495f57" material="" model="props/alchemy/special/spider_web" owner_fading_coef="0.02" price="35" visibility_coef="1" weight="0.1" /&gt;</t>
  </si>
  <si>
    <t xml:space="preserve">      &lt;row entity_script="" item_id="3344e38a-147a-4f54-bbb6-133bc7668206" material="" model="props/blacksmith_tools/key_bundle_a" owner_fading_coef="0.02" price="0" visibility_coef="1" weight="0" /&gt;</t>
  </si>
  <si>
    <t xml:space="preserve">      &lt;row entity_script="" item_id="338dd065-038f-4b57-adf9-9f0730674476" material="" model="props/blacksmith_tools/key_bundle_a" owner_fading_coef="0.02" price="0" visibility_coef="1" weight="0" /&gt;</t>
  </si>
  <si>
    <t xml:space="preserve">      &lt;row entity_script="" item_id="33934eef-6e4e-4e41-aad5-a85fbfc20a99" material="" model="props/blacksmith_tools/key_bundle_a" owner_fading_coef="0.02" price="0" visibility_coef="1" weight="0" /&gt;</t>
  </si>
  <si>
    <t xml:space="preserve">      &lt;row entity_script="" item_id="33d03d90-2941-4eb0-ac67-daf5c4c4b767" material="" model="props/blacksmith_tools/key_bundle_a" owner_fading_coef="0.02" price="0" visibility_coef="1" weight="0" /&gt;</t>
  </si>
  <si>
    <t xml:space="preserve">      &lt;row entity_script="Book" item_id="33f044a1-c7b1-497d-adbb-b514cb440fc5" material="props/alchemy/book/info01_book" model="props/misc/book/book_01.cdf" owner_fading_coef="0.02" price="500" visibility_coef="1" weight="1" /&gt;</t>
  </si>
  <si>
    <t xml:space="preserve">      &lt;row entity_script="" item_id="340d4edd-cfc7-4468-8393-7255708fde80" material="" model="props/blacksmith_tools/key_a" owner_fading_coef="0.02" price="0" visibility_coef="1" weight="0" /&gt;</t>
  </si>
  <si>
    <t xml:space="preserve">      &lt;row entity_script="" item_id="34221071-24b8-4eaf-996e-96e83b74ee65" material="" model="props/interiors/kitchenware/food/chicken_thigh" owner_fading_coef="0.02" price="0" visibility_coef="1" weight="1" /&gt;</t>
  </si>
  <si>
    <t xml:space="preserve">      &lt;row entity_script="Book" item_id="3426fb05-4786-493b-a64e-6c976aaa5321" material="props/alchemy/book/info02_book" model="props/misc/book/book_01.cdf" owner_fading_coef="0.02" price="500" visibility_coef="1" weight="1" /&gt;</t>
  </si>
  <si>
    <t xml:space="preserve">      &lt;row entity_script="" item_id="347e61a6-d36e-4d1e-99ce-98c8ecbeee73" material="" model="props/alchemy/special/frakinsence" owner_fading_coef="0.02" price="400" visibility_coef="1" weight="0.1" /&gt;</t>
  </si>
  <si>
    <t xml:space="preserve">      &lt;row entity_script="" item_id="34a89e2a-603c-4e4b-b623-7b1269d07a92" material="" model="props/blacksmith_tools/key_bundle_a" owner_fading_coef="0.02" price="0" visibility_coef="1" weight="0" /&gt;</t>
  </si>
  <si>
    <t xml:space="preserve">      &lt;row entity_script="" item_id="34ae18c7-4366-42b2-a5f2-8bc93de6226c" material="" model="props/blacksmith_tools/key_bundle_a" owner_fading_coef="0.02" price="0" visibility_coef="1" weight="0" /&gt;</t>
  </si>
  <si>
    <t xml:space="preserve">      &lt;row entity_script="" item_id="359a583e-51fd-4bf9-b410-28be10dab6ac" material="" model="props/blacksmith_tools/key_bundle_a" owner_fading_coef="0.02" price="0" visibility_coef="1" weight="0" /&gt;</t>
  </si>
  <si>
    <t xml:space="preserve">      &lt;row entity_script="" item_id="35f31656-ffe6-416e-bc8a-469a610d860a" material="" model="props/blacksmith_tools/key_bundle_a" owner_fading_coef="0.02" price="0" visibility_coef="1" weight="0" /&gt;</t>
  </si>
  <si>
    <t xml:space="preserve">      &lt;row entity_script="" item_id="360101f1-c2a1-4431-90e8-b577d7dc7d4b" material="" model="props/blacksmith_tools/key_bundle_a" owner_fading_coef="0.02" price="0" visibility_coef="1" weight="0" /&gt;</t>
  </si>
  <si>
    <t xml:space="preserve">      &lt;row entity_script="" item_id="36235c05-a733-484b-872d-eecdc245a7de" material="" model="props/interiors/kitchenware/food/sausage_meat" owner_fading_coef="1" price="1" visibility_coef="1" weight="1" /&gt;</t>
  </si>
  <si>
    <t xml:space="preserve">      &lt;row entity_script="" item_id="370e1a63-66e8-4e96-a2b2-6e6690bb7893" material="" model="props/blacksmith_tools/key_bundle_a" owner_fading_coef="0.02" price="0" visibility_coef="1" weight="0" /&gt;</t>
  </si>
  <si>
    <t xml:space="preserve">      &lt;row entity_script="" item_id="37341b54-0f68-4d1e-a78e-a4e50d7b8f0f" material="" model="props/blacksmith_tools/key_bundle_a" owner_fading_coef="0.02" price="0" visibility_coef="1" weight="0" /&gt;</t>
  </si>
  <si>
    <t xml:space="preserve">      &lt;row entity_script="" item_id="37712a91-3912-4e42-8577-4aa78b5bf899" material="" model="props/misc/church_props/chalice_gold_01" owner_fading_coef="0.02" price="3500" visibility_coef="1" weight="2" /&gt;</t>
  </si>
  <si>
    <t xml:space="preserve">      &lt;row entity_script="" item_id="382cfaf0-6e22-4055-91b3-01d6b449156a" material="" model="props/blacksmith_tools/key_bundle_a" owner_fading_coef="0.02" price="0" visibility_coef="1" weight="0" /&gt;</t>
  </si>
  <si>
    <t xml:space="preserve">      &lt;row entity_script="" item_id="3844bfed-e66b-4e97-bea4-4bf84d90ae82" material="" model="props/dice/die_i" owner_fading_coef="0.02" price="500" visibility_coef="1" weight="0.1" /&gt;</t>
  </si>
  <si>
    <t xml:space="preserve">      &lt;row entity_script="" item_id="384639a4-1034-4952-b7e8-8a55123d63a5" material="" model="props/blacksmith_tools/key_bundle_a" owner_fading_coef="0.02" price="0" visibility_coef="1" weight="0" /&gt;</t>
  </si>
  <si>
    <t xml:space="preserve">      &lt;row entity_script="" item_id="38baf68f-21df-4aba-8885-29f4d425939f" material="" model="props/blacksmith_tools/key_bundle_a" owner_fading_coef="0.02" price="0" visibility_coef="1" weight="0" /&gt;</t>
  </si>
  <si>
    <t xml:space="preserve">      &lt;row entity_script="" item_id="38ea59b9-ead9-4fb5-a62a-2051abd844a2" material="" model="props/alchemy/special/bile" owner_fading_coef="0.02" price="70" visibility_coef="1" weight="0.1" /&gt;</t>
  </si>
  <si>
    <t xml:space="preserve">      &lt;row entity_script="" item_id="395675bd-abef-47b4-a03c-8c6f5fb87a22" material="" model="characters/humans/cloth/cloth_folded" owner_fading_coef="0.02" price="0" visibility_coef="1" weight="0" /&gt;</t>
  </si>
  <si>
    <t xml:space="preserve">      &lt;row entity_script="" item_id="397aabe5-98d4-402a-bf65-0366f962196d" material="" model="props/blacksmith_tools/key_bundle_a" owner_fading_coef="0.02" price="0" visibility_coef="1" weight="0" /&gt;</t>
  </si>
  <si>
    <t xml:space="preserve">      &lt;row entity_script="" item_id="3981e3c1-041a-4712-bc5a-da3cac4889cd" material="" model="props/blacksmith_tools/key_bundle_a" owner_fading_coef="0.02" price="0" visibility_coef="1" weight="0" /&gt;</t>
  </si>
  <si>
    <t xml:space="preserve">      &lt;row entity_script="" item_id="399072d1-259f-4e9f-8710-084723b295e5" material="" model="props/blacksmith_tools/key_bundle_a" owner_fading_coef="0.02" price="0" visibility_coef="1" weight="0" /&gt;</t>
  </si>
  <si>
    <t xml:space="preserve">      &lt;row entity_script="" item_id="3a18c129-56d4-4ed5-bf81-7e9edea95b8a" material="" model="props/blacksmith_tools/key_bundle_a" owner_fading_coef="0.02" price="0" visibility_coef="1" weight="0" /&gt;</t>
  </si>
  <si>
    <t xml:space="preserve">      &lt;row entity_script="" item_id="3a27aa85-9b45-46d1-9443-1187abdda548" material="" model="props/blacksmith_tools/key_a" owner_fading_coef="0.02" price="0" visibility_coef="1" weight="0" /&gt;</t>
  </si>
  <si>
    <t xml:space="preserve">      &lt;row entity_script="" item_id="3a3f392c-4eac-48be-a629-3f5ae259fbb8" material="" model="props/blacksmith_tools/key_bundle_a" owner_fading_coef="0.02" price="0" visibility_coef="1" weight="0" /&gt;</t>
  </si>
  <si>
    <t xml:space="preserve">      &lt;row entity_script="" item_id="3b5be706-3cac-4223-a780-039867c65c4d" material="" model="weapons/arrow/arrow_01" owner_fading_coef="0.02" price="5" visibility_coef="1" weight="0.1" /&gt;</t>
  </si>
  <si>
    <t xml:space="preserve">      &lt;row entity_script="Book" item_id="3bed7288-086a-4a62-8291-22f32291b06f" material="" model="props/misc/book/book_01.cdf" owner_fading_coef="0.02" price="1" visibility_coef="1" weight="1" /&gt;</t>
  </si>
  <si>
    <t xml:space="preserve">      &lt;row entity_script="" item_id="3c6e8ce6-7703-4acf-9dea-0b5f883cdfc5" material="" model="props/blacksmith_tools/key_bundle_a" owner_fading_coef="0.02" price="0" visibility_coef="1" weight="0" /&gt;</t>
  </si>
  <si>
    <t xml:space="preserve">      &lt;row entity_script="" item_id="3cc5ac66-f956-460d-929e-5286c7488c8a" material="" model="characters/humans/cloth/cloth_folded" owner_fading_coef="0.02" price="0" visibility_coef="1" weight="0" /&gt;</t>
  </si>
  <si>
    <t xml:space="preserve">      &lt;row entity_script="" item_id="3cea3672-4b31-4e34-b8d0-9c7998e00aa3" material="" model="props/blacksmith_tools/key_bundle_a" owner_fading_coef="0.02" price="0" visibility_coef="1" weight="0" /&gt;</t>
  </si>
  <si>
    <t xml:space="preserve">      &lt;row entity_script="" item_id="3d0308be-5d21-45bf-8c85-20b27370a472" material="" model="props/misc/book/book_01" owner_fading_coef="0.02" price="0" visibility_coef="1" weight="0" /&gt;</t>
  </si>
  <si>
    <t xml:space="preserve">      &lt;row entity_script="" item_id="3d35d814-d505-45ac-b303-cdc5d047b742" material="" model="props/blacksmith_tools/key_bundle_a" owner_fading_coef="0.02" price="0" visibility_coef="1" weight="0" /&gt;</t>
  </si>
  <si>
    <t xml:space="preserve">      &lt;row entity_script="" item_id="3db25e6e-dfe2-4b06-a079-80e6064073c4" material="" model="props/alchemy/special/antler" owner_fading_coef="0.02" price="250" visibility_coef="1" weight="0.1" /&gt;</t>
  </si>
  <si>
    <t xml:space="preserve">      &lt;row entity_script="" item_id="3e533ef1-f62a-4751-b1d3-f1c9b4e05b87" material="" model="props/butcher/cleaver01" owner_fading_coef="1" price="1" visibility_coef="1" weight="1" /&gt;</t>
  </si>
  <si>
    <t xml:space="preserve">      &lt;row entity_script="" item_id="3e61b3e1-6d9d-4667-8181-31db45e34086" material="" model="props/blacksmith_tools/key_bundle_a" owner_fading_coef="0.02" price="0" visibility_coef="1" weight="0" /&gt;</t>
  </si>
  <si>
    <t xml:space="preserve">      &lt;row entity_script="" item_id="3e950df1-e625-4da1-88b7-280fb33d32de" material="" model="props/blacksmith_tools/key_bundle_a" owner_fading_coef="0.02" price="0" visibility_coef="1" weight="0" /&gt;</t>
  </si>
  <si>
    <t xml:space="preserve">      &lt;row entity_script="" item_id="3ee1b3bb-4b81-4ce8-ac41-cfdd68e81063" material="" model="props/interiors/kitchenware/food/chicken_thigh" owner_fading_coef="0.02" price="100" visibility_coef="1" weight="0" /&gt;</t>
  </si>
  <si>
    <t xml:space="preserve">      &lt;row entity_script="" item_id="3f770b82-32a7-410d-b546-c8744348ff93" material="" model="weapons/swords_long/sword_guard" owner_fading_coef="0.02" price="6000" visibility_coef="1" weight="0" /&gt;</t>
  </si>
  <si>
    <t xml:space="preserve">      &lt;row entity_script="" item_id="3f9bc305-8f21-4487-a82c-b7e61496d21b" material="" model="props/blacksmith_tools/key_bundle_a" owner_fading_coef="0.02" price="0" visibility_coef="1" weight="0" /&gt;</t>
  </si>
  <si>
    <t xml:space="preserve">      &lt;row entity_script="" item_id="402ed8f2-d307-469b-8962-445cb5548ef1" material="" model="props/blacksmith_tools/key_bundle_a" owner_fading_coef="0.02" price="0" visibility_coef="1" weight="0" /&gt;</t>
  </si>
  <si>
    <t xml:space="preserve">      &lt;row entity_script="" item_id="40590aa6-c25e-4a2d-972c-578f4dcb4be9" material="" model="props/blacksmith_tools/key_bundle_a" owner_fading_coef="0.02" price="0" visibility_coef="1" weight="0" /&gt;</t>
  </si>
  <si>
    <t xml:space="preserve">      &lt;row entity_script="" item_id="40940339-8b1f-4b12-9adf-896f45c9e5d4" material="" model="props/blacksmith_tools/key_bundle_a" owner_fading_coef="0.02" price="0" visibility_coef="1" weight="0" /&gt;</t>
  </si>
  <si>
    <t xml:space="preserve">      &lt;row entity_script="" item_id="40aafd13-af0f-4ad5-9f69-1404ccddc2b2" material="" model="props/blacksmith_tools/key_bundle_a" owner_fading_coef="0.02" price="0" visibility_coef="1" weight="0" /&gt;</t>
  </si>
  <si>
    <t xml:space="preserve">      &lt;row entity_script="Book" item_id="40d029c9-3b81-4758-8aa2-a6c71fc4500b" material="" model="props/misc/book/book_01.cdf" owner_fading_coef="0.02" price="1" visibility_coef="1" weight="1" /&gt;</t>
  </si>
  <si>
    <t xml:space="preserve">      &lt;row entity_script="" item_id="40d165bc-9796-4dee-b188-f027e129d7d5" material="" model="props/blacksmith_tools/key_bundle_a" owner_fading_coef="0.02" price="0" visibility_coef="1" weight="0" /&gt;</t>
  </si>
  <si>
    <t xml:space="preserve">      &lt;row entity_script="" item_id="40e3e868-651f-49bb-8845-96733ba421f5" material="" model="props/blacksmith_tools/key_bundle_a" owner_fading_coef="0.02" price="0" visibility_coef="1" weight="0" /&gt;</t>
  </si>
  <si>
    <t xml:space="preserve">      &lt;row entity_script="Book" item_id="40e6397c-2f66-4740-a4eb-1b7d77bb2a23" material="" model="characters/assets/parchment_folded/parchment_folded.cdf" owner_fading_coef="0.02" price="1000" visibility_coef="1" weight="0.1" /&gt;</t>
  </si>
  <si>
    <t xml:space="preserve">      &lt;row entity_script="" item_id="414458ce-9fb6-4959-a64d-0571e19e1ebe" material="" model="props/interiors/kitchenware/food/chicken_thigh" owner_fading_coef="0.02" price="0" visibility_coef="1" weight="0" /&gt; </t>
  </si>
  <si>
    <t xml:space="preserve">      &lt;row entity_script="" item_id="415b1a6a-6df5-4908-8284-7bbae333f708" material="" model="props/tools/hammer" owner_fading_coef="1" price="1" visibility_coef="1" weight="1" /&gt; </t>
  </si>
  <si>
    <t xml:space="preserve">      &lt;row entity_script="" item_id="41607ef6-00c4-40b0-8430-c3e705b8fd3b" material="" model="props/blacksmith_tools/key_bundle_a" owner_fading_coef="0.02" price="0" visibility_coef="1" weight="0" /&gt;</t>
  </si>
  <si>
    <t xml:space="preserve">      &lt;row entity_script="" item_id="416279ff-448b-4255-9bab-5137de43d31f" material="" model="props/blacksmith_tools/key_bundle_a" owner_fading_coef="0.02" price="0" visibility_coef="1" weight="0" /&gt;</t>
  </si>
  <si>
    <t xml:space="preserve">      &lt;row entity_script="" item_id="41a5de2f-ba8c-4c65-99ab-1c8ad00619be" material="" model="props/blacksmith_tools/key_bundle_a" owner_fading_coef="0.02" price="0" visibility_coef="1" weight="0" /&gt;</t>
  </si>
  <si>
    <t xml:space="preserve">      &lt;row entity_script="Book" item_id="42216ef3-d07f-4f65-8e38-3c89e53e48b8" material="" model="characters/assets/parchment_folded/parchment_folded.cdf" owner_fading_coef="0.02" price="1000" visibility_coef="1" weight="0.1" /&gt;</t>
  </si>
  <si>
    <t xml:space="preserve">      &lt;row entity_script="" item_id="424ca78a-c782-42ad-bdf2-6e45d0720e0b" material="" model="props/blacksmith_tools/key_bundle_a" owner_fading_coef="0.02" price="0" visibility_coef="1" weight="0" /&gt;</t>
  </si>
  <si>
    <t xml:space="preserve">      &lt;row entity_script="" item_id="42a4d15f-e0bc-4955-bd61-9e1b40b6da1c" material="" model="characters/humans/cloth/cloth_folded" owner_fading_coef="0.02" price="0" visibility_coef="1" weight="0" /&gt;</t>
  </si>
  <si>
    <t xml:space="preserve">      &lt;row entity_script="" item_id="42ee44f2-81b2-4b29-a0b4-8bce54dd8fab" material="" model="props/blacksmith_tools/key_bundle_a" owner_fading_coef="0.02" price="0" visibility_coef="1" weight="0" /&gt;</t>
  </si>
  <si>
    <t xml:space="preserve">      &lt;row entity_script="" item_id="42f77dc8-da5e-4dfe-9f79-f35295831e92" material="" model="props/interiors/kitchenware/food/chicken_thigh" owner_fading_coef="0.02" price="0" visibility_coef="1" weight="0" /&gt; </t>
  </si>
  <si>
    <t xml:space="preserve">      &lt;row entity_script="" item_id="4306e2d9-f09b-444a-b05d-79c55449ef46" material="" model="props/dice/die_o" owner_fading_coef="0.02" price="500" visibility_coef="1" weight="0.1" /&gt;</t>
  </si>
  <si>
    <t xml:space="preserve">      &lt;row entity_script="" item_id="4343eb87-1966-4594-a205-299da2a0fef1" material="" model="props/tools/chisel_stone" owner_fading_coef="1" price="1" visibility_coef="1" weight="1" /&gt; </t>
  </si>
  <si>
    <t xml:space="preserve">      &lt;row entity_script="" item_id="435808df-83eb-4f5d-baa9-1354368bee57" material="" model="props/blacksmith_tools/key_bundle_a" owner_fading_coef="0.02" price="0" visibility_coef="1" weight="0" /&gt;</t>
  </si>
  <si>
    <t xml:space="preserve">      &lt;row entity_script="" item_id="43c9c6bc-cfd5-48f5-94ac-507f423c6ec7" material="" model="props/misc/church_props/cross_01" owner_fading_coef="0.02" price="6500" visibility_coef="1" weight="4" /&gt;</t>
  </si>
  <si>
    <t xml:space="preserve">      &lt;row entity_script="" item_id="43fd458b-8e49-4ad1-8e9a-1d7e44f2ab41" material="" model="props/tools/whetstone" owner_fading_coef="1" price="1" visibility_coef="1" weight="1" /&gt;</t>
  </si>
  <si>
    <t xml:space="preserve">      &lt;row entity_script="" item_id="443b49cf-3618-4500-808e-532c3ff597c7" material="" model="props/blacksmith_tools/key_bundle_a" owner_fading_coef="0.02" price="0" visibility_coef="1" weight="0" /&gt;</t>
  </si>
  <si>
    <t xml:space="preserve">      &lt;row entity_script="Book" item_id="4461ae67-bd5e-4f5d-b543-d7718e09e610" material="props/alchemy/book/skill_book2" model="props/misc/book/book_01.cdf" owner_fading_coef="0.02" price="4500" visibility_coef="1" weight="1" /&gt;</t>
  </si>
  <si>
    <t xml:space="preserve">      &lt;row entity_script="" item_id="449ce603-c10e-4b5e-a223-515d103549e9" material="" model="characters/humans/cloth/cloth_folded" owner_fading_coef="0.02" price="0" visibility_coef="1" weight="0" /&gt;</t>
  </si>
  <si>
    <t xml:space="preserve">      &lt;row entity_script="" item_id="459366de-4d86-440d-b90f-05ee808db3c9" material="props/tailor/cloth_folded_02_brocade02" model="props/tailor/cloth_folded_02" owner_fading_coef="0.02" price="300" visibility_coef="1" weight="2" /&gt;</t>
  </si>
  <si>
    <t xml:space="preserve">      &lt;row entity_script="" item_id="45be379b-df05-4e13-9aa1-aaae649e8366" material="" model="props/interiors/kitchenware/food/jerky_meat_01" owner_fading_coef="0.02" price="60" visibility_coef="1" weight="0.2" /&gt;</t>
  </si>
  <si>
    <t xml:space="preserve">      &lt;row entity_script="" item_id="45d7f4e5-7e47-406f-ad93-30d461b8637c" material="" model="props/blacksmith_tools/key_bundle_a" owner_fading_coef="0.02" price="0" visibility_coef="1" weight="0" /&gt;</t>
  </si>
  <si>
    <t xml:space="preserve">      &lt;row entity_script="" item_id="460db64e-5b6e-42f3-8f19-9e94b4a98bb6" material="" model="props/blacksmith_tools/key_bundle_a" owner_fading_coef="0.02" price="0" visibility_coef="1" weight="0" /&gt;</t>
  </si>
  <si>
    <t xml:space="preserve">      &lt;row entity_script="" item_id="4628fa04-4870-47ed-b559-4c86162b6892" material="" model="props/interiors/kitchenware/food/chicken_thigh" owner_fading_coef="0.02" price="0" visibility_coef="1" weight="0" /&gt;</t>
  </si>
  <si>
    <t xml:space="preserve">      &lt;row entity_script="" item_id="470eb775-45e6-436d-9683-741faf526d31" material="" model="props/blacksmith_tools/key_bundle_a" owner_fading_coef="0.02" price="0" visibility_coef="1" weight="0" /&gt;</t>
  </si>
  <si>
    <t xml:space="preserve">      &lt;row entity_script="" item_id="471c0a3a-044e-46e6-8aa8-06d658338f36" material="" model="props/blacksmith_tools/key_bundle_a" owner_fading_coef="0.02" price="0" visibility_coef="1" weight="0" /&gt;</t>
  </si>
  <si>
    <t xml:space="preserve">      &lt;row entity_script="Book" item_id="477821f4-91c4-45d6-95b2-3382e0d7350d" material="props/alchemy/book/skill_book3" model="props/misc/book/book_01.cdf" owner_fading_coef="0.02" price="5200" visibility_coef="1" weight="1" /&gt;</t>
  </si>
  <si>
    <t xml:space="preserve">      &lt;row entity_script="" item_id="47c3bd7b-1411-4da7-83e7-669385331d90" material="" model="props/alchemy/flask/potion_flask2" owner_fading_coef="1" price="30" visibility_coef="1" weight="1" /&gt; </t>
  </si>
  <si>
    <t xml:space="preserve">      &lt;row entity_script="" item_id="47cfdadb-e54b-4fee-bece-31ef73a6fe8b" material="" model="props/blacksmith_tools/key_bundle_a" owner_fading_coef="0.02" price="0" visibility_coef="1" weight="0" /&gt;</t>
  </si>
  <si>
    <t xml:space="preserve">      &lt;row entity_script="" item_id="47fd0e05-5605-4500-bd63-0f32812e7aa2" material="" model="props/alchemy/inkwell/quill" owner_fading_coef="0.02" price="0" visibility_coef="1" weight="0" /&gt;</t>
  </si>
  <si>
    <t xml:space="preserve">      &lt;row entity_script="" item_id="49200aeb-5676-45eb-9fb2-402df0d09aa9" material="" model="props/tools/histor" owner_fading_coef="1" price="1" visibility_coef="1" weight="1" /&gt;</t>
  </si>
  <si>
    <t xml:space="preserve">      &lt;row entity_script="Book" item_id="4935b34d-fb9f-4a80-91de-0c79eb437d52" material="props/alchemy/book/skill_book2" model="props/misc/book/book_01.cdf" owner_fading_coef="0.02" price="13500" visibility_coef="1" weight="1" /&gt;</t>
  </si>
  <si>
    <t xml:space="preserve">      &lt;row entity_script="" item_id="494c8365-2984-4514-a80a-2ba575c9a2f2" material="" model="props/blacksmith_tools/key_b" owner_fading_coef="0.02" price="0" visibility_coef="1" weight="0" /&gt;</t>
  </si>
  <si>
    <t xml:space="preserve">      &lt;row entity_script="" item_id="4a6dd4e4-8aa8-48c1-82b7-523f7d8e9331" material="" model="props/blacksmith_tools/key_bundle_a" owner_fading_coef="0.02" price="0" visibility_coef="1" weight="0" /&gt;</t>
  </si>
  <si>
    <t xml:space="preserve">      &lt;row entity_script="Book" item_id="4abed021-3f89-4519-b9e2-e7365be45b09" material="" model="characters/assets/parchment_folded/parchment_folded.cdf" owner_fading_coef="0.02" price="1000" visibility_coef="1" weight="0.1" /&gt;</t>
  </si>
  <si>
    <t xml:space="preserve">      &lt;row entity_script="" item_id="4ad2be1f-6a3d-4b3d-b513-4a7b685f2877" material="props/tailor/cloth_folded_02_linen01" model="props/tailor/cloth_folded_02" owner_fading_coef="0.02" price="100" visibility_coef="1" weight="2" /&gt;</t>
  </si>
  <si>
    <t xml:space="preserve">      &lt;row entity_script="Book" item_id="4bc80faf-3615-4eba-b1e6-885e1ff76d4f" material="" model="characters/assets/parchment_folded/parchment_folded.cdf" owner_fading_coef="0.02" price="1000" visibility_coef="1" weight="0.1" /&gt;</t>
  </si>
  <si>
    <t xml:space="preserve">      &lt;row entity_script="Book" item_id="4c269b41-ae42-4ac2-8d48-25f46f37847e" material="props/alchemy/book/skill_book3" model="props/misc/book/book_01.cdf" owner_fading_coef="0.02" price="1" visibility_coef="1" weight="1" /&gt;</t>
  </si>
  <si>
    <t xml:space="preserve">      &lt;row entity_script="" item_id="4c35a7e9-9761-434f-971a-e39b5b62be41" material="" model="props/blacksmith_tools/key_bundle_a" owner_fading_coef="0.02" price="0" visibility_coef="1" weight="0" /&gt;</t>
  </si>
  <si>
    <t xml:space="preserve">      &lt;row entity_script="" item_id="4c465f33-a20e-4428-b2f5-09cfc6c4f6d7" material="" model="props/dice/die_k" owner_fading_coef="0.02" price="500" visibility_coef="1" weight="0.1" /&gt;</t>
  </si>
  <si>
    <t xml:space="preserve">      &lt;row entity_script="Book" item_id="4c71660a-527f-448b-8832-ef80dad3e322" material="" model="characters/assets/parchment_folded/parchment_folded.cdf" owner_fading_coef="0.02" price="1000" visibility_coef="1" weight="0.1" /&gt;</t>
  </si>
  <si>
    <t xml:space="preserve">      &lt;row entity_script="" item_id="4c7ba4e3-0fd4-4efa-b751-5f35fc0ebcc0" material="" model="" owner_fading_coef="0.02" price="0" visibility_coef="1" weight="0" /&gt;</t>
  </si>
  <si>
    <t xml:space="preserve">      &lt;row entity_script="" item_id="4ce95b2e-d0ed-439a-a705-ab051c499927" material="" model="props/blacksmith_tools/semifinished_sword" owner_fading_coef="1" price="1" visibility_coef="1" weight="1" /&gt;</t>
  </si>
  <si>
    <t xml:space="preserve">      &lt;row entity_script="" item_id="4d444b36-afde-42c9-8107-88ec448d4158" material="" model="props/tools/hoe" owner_fading_coef="1" price="150" visibility_coef="1" weight="4" /&gt;</t>
  </si>
  <si>
    <t xml:space="preserve">      &lt;row entity_script="" item_id="4d45f922-7974-4852-8465-79fa2f67e0c2" material="" model="props/tools/gardenfork.cgf" owner_fading_coef="1" price="1" visibility_coef="1" weight="1" /&gt;</t>
  </si>
  <si>
    <t xml:space="preserve">      &lt;row entity_script="" item_id="4d9e61aa-3f90-4e5d-b836-f9e158196438" material="" model="props/interiors/sacks/sack_02/sack_02_stand" owner_fading_coef="0.02" price="22" visibility_coef="1" weight="0.1" /&gt;</t>
  </si>
  <si>
    <t xml:space="preserve">      &lt;row entity_script="" item_id="4df40f73-7943-44ed-b377-27b9803efac1" material="" model="props/blacksmith_tools/key_bundle_a" owner_fading_coef="0.02" price="0" visibility_coef="1" weight="0" /&gt;</t>
  </si>
  <si>
    <t xml:space="preserve">      &lt;row entity_script="" item_id="4df9b037-ca0f-42db-a897-c9e73139efb2" material="" model="props/furniture/chairs_benches/tripod_chair_01" owner_fading_coef="1" price="100" visibility_coef="1" weight="10" /&gt;</t>
  </si>
  <si>
    <t xml:space="preserve">      &lt;row entity_script="" item_id="4e5b242e-5fcc-4b60-9bbd-fd95a0407dd8" material="" model="props/interiors/kitchenware/jugs/jug_01/jug_01" owner_fading_coef="0.02" price="0" visibility_coef="1" weight="0" /&gt;</t>
  </si>
  <si>
    <t xml:space="preserve">      &lt;row entity_script="" item_id="4eabf7d8-3a3f-47db-8401-c2df38820706" material="" model="props/blacksmith_tools/blacksmith_hammer" owner_fading_coef="1" price="1" visibility_coef="1" weight="5" /&gt;</t>
  </si>
  <si>
    <t xml:space="preserve">      &lt;row entity_script="" item_id="4ead7fc7-97e2-417b-8bc7-669064f6d45a" material="" model="props/blacksmith_tools/key_bundle_a" owner_fading_coef="0.02" price="0" visibility_coef="1" weight="0" /&gt;</t>
  </si>
  <si>
    <t xml:space="preserve">      &lt;row entity_script="Book" item_id="4eba4ef8-7022-4842-a49f-511478b91469" material="props/alchemy/book/skill_book5" model="props/misc/book/book_01.cdf" owner_fading_coef="0.02" price="500" visibility_coef="1" weight="1" /&gt;</t>
  </si>
  <si>
    <t xml:space="preserve">      &lt;row entity_script="" item_id="4ebe9b79-d260-4115-89bf-8d7fe7d1f0aa" material="" model="props/blacksmith_tools/key_bundle_a" owner_fading_coef="0.02" price="0" visibility_coef="1" weight="0" /&gt;</t>
  </si>
  <si>
    <t xml:space="preserve">      &lt;row entity_script="" item_id="4ed31350-0c82-4659-95a4-09fb929c92f4" material="" model="props/blacksmith_tools/key_bundle_a" owner_fading_coef="0.02" price="0" visibility_coef="1" weight="0" /&gt;</t>
  </si>
  <si>
    <t xml:space="preserve">      &lt;row entity_script="Book" item_id="4ed69166-1d45-4582-aa56-27e4fe368449" material="props/alchemy/book/skill_book5" model="props/misc/book/book_01.cdf" owner_fading_coef="0.02" price="13500" visibility_coef="1" weight="1" /&gt;</t>
  </si>
  <si>
    <t xml:space="preserve">      &lt;row entity_script="" item_id="4ede7cfe-e698-4917-a092-a01d8ac3646f" material="" model="props/dice/die_h" owner_fading_coef="0.02" price="500" visibility_coef="1" weight="0.1" /&gt;</t>
  </si>
  <si>
    <t xml:space="preserve">      &lt;row entity_script="Book" item_id="4f960851-461f-4a52-859a-42fed994099b" material="props/alchemy/book/skill_book4" model="props/misc/book/book_01.cdf" owner_fading_coef="0.02" price="500" visibility_coef="1" weight="1" /&gt;</t>
  </si>
  <si>
    <t xml:space="preserve">      &lt;row entity_script="" item_id="4f9a9817-d8bb-4e2b-83e7-f908e9d4c18a" material="" model="props/blacksmith_tools/key_bundle_a" owner_fading_coef="0.02" price="0" visibility_coef="1" weight="0" /&gt;</t>
  </si>
  <si>
    <t xml:space="preserve">      &lt;row entity_script="" item_id="5004e2a4-2f20-481a-afdd-cf7a71781bbb" material="" model="props/blacksmith_tools/key_bundle_a" owner_fading_coef="0.02" price="1" visibility_coef="1" weight="1" /&gt;</t>
  </si>
  <si>
    <t xml:space="preserve">      &lt;row entity_script="" item_id="5177fe2f-804e-4fc2-bef2-664935eccd93" material="" model="props/blacksmith_tools/key_bundle_a" owner_fading_coef="0.02" price="0" visibility_coef="1" weight="0" /&gt;</t>
  </si>
  <si>
    <t xml:space="preserve">      &lt;row entity_script="" item_id="521fd793-f6f5-4e0b-b1e6-504f5d85e0f3" material="" model="props/blacksmith_tools/key_bundle_a" owner_fading_coef="0.02" price="0" visibility_coef="1" weight="0" /&gt;</t>
  </si>
  <si>
    <t xml:space="preserve">      &lt;row entity_script="" item_id="52375574-6075-4065-9022-69cb411e716c" material="" model="props/blacksmith_tools/key_bundle_a" owner_fading_coef="0.02" price="0" visibility_coef="1" weight="0" /&gt;</t>
  </si>
  <si>
    <t xml:space="preserve">      &lt;row entity_script="" item_id="52440c22-8f49-4a09-8384-d0a981c99092" material="" model="props/blacksmith_tools/key_bundle_a" owner_fading_coef="0.02" price="0" visibility_coef="1" weight="0" /&gt;</t>
  </si>
  <si>
    <t xml:space="preserve">      &lt;row entity_script="" item_id="53edf9aa-59f2-4720-9b9d-5fd200bb4c8e" material="" model="characters/humans/cloth/cloth_folded" owner_fading_coef="0.02" price="0" visibility_coef="1" weight="0" /&gt;</t>
  </si>
  <si>
    <t xml:space="preserve">      &lt;row entity_script="" item_id="5420f246-7688-4f4e-8efe-9a9c29c34e47" material="" model="" owner_fading_coef="0.02" price="0" visibility_coef="1" weight="0" /&gt;</t>
  </si>
  <si>
    <t xml:space="preserve">      &lt;row entity_script="Book" item_id="54235ce5-57e6-4a07-af32-9ac9e11c0709" material="" model="props/misc/book/book_01.cdf" owner_fading_coef="0.02" price="1" visibility_coef="1" weight="1" /&gt;</t>
  </si>
  <si>
    <t xml:space="preserve">      &lt;row entity_script="Book" item_id="543ce983-2cdf-4905-afc5-7e3325ba46d8" material="" model="characters/assets/parchment_folded/parchment_folded.cdf" owner_fading_coef="0.02" price="1" visibility_coef="1" weight="1" /&gt;</t>
  </si>
  <si>
    <t xml:space="preserve">      &lt;row entity_script="" item_id="547274a4-24bf-4b23-be55-c1665995cf01" material="" model="props/blacksmith_tools/key_bundle_a" owner_fading_coef="0.02" price="0" visibility_coef="1" weight="0" /&gt;</t>
  </si>
  <si>
    <t xml:space="preserve">      &lt;row entity_script="Book" item_id="55057cac-7e39-47f8-921c-68de4f3e04cb" material="props/alchemy/book/skill_book4" model="props/misc/book/book_01.cdf" owner_fading_coef="0.02" price="13500" visibility_coef="1" weight="1" /&gt;</t>
  </si>
  <si>
    <t xml:space="preserve">      &lt;row entity_script="Book" item_id="5538d184-00b8-4604-a68d-9eabbef1f591" material="props/alchemy/book/skill_book3" model="props/misc/book/book_01.cdf" owner_fading_coef="0.02" price="9100" visibility_coef="1" weight="1" /&gt;</t>
  </si>
  <si>
    <t xml:space="preserve">      &lt;row entity_script="" item_id="553924d4-2018-48bd-b813-680489f08a8f" material="" model="props/blacksmith_tools/key_bundle_a" owner_fading_coef="0.02" price="0" visibility_coef="1" weight="0" /&gt;</t>
  </si>
  <si>
    <t xml:space="preserve">      &lt;row entity_script="" item_id="565d9de8-ad6a-4031-9729-9034bbdcdbaa" material="" model="props/blacksmith_tools/key_bundle_a" owner_fading_coef="0.02" price="0" visibility_coef="1" weight="0" /&gt;</t>
  </si>
  <si>
    <t xml:space="preserve">      &lt;row entity_script="" item_id="56be1ad5-676e-4b6d-9d6d-e94f3164a90c" material="" model="props/blacksmith_tools/key_bundle_a" owner_fading_coef="0.02" price="0" visibility_coef="1" weight="0" /&gt;</t>
  </si>
  <si>
    <t xml:space="preserve">      &lt;row entity_script="Book" item_id="56fb7288-7e6f-4f32-a0b2-75e2fa47295f" material="props/alchemy/book/info02_book" model="props/misc/book/book_01.cdf" owner_fading_coef="0.02" price="500" visibility_coef="1" weight="1" /&gt;</t>
  </si>
  <si>
    <t xml:space="preserve">      &lt;row entity_script="Book" item_id="573023a0-3e7f-400e-a43c-d3e16b4c72ab" material="props/alchemy/book/info03_book" model="props/misc/book/book_01.cdf" owner_fading_coef="0.02" price="500" visibility_coef="1" weight="1" /&gt;</t>
  </si>
  <si>
    <t xml:space="preserve">      &lt;row entity_script="Book" item_id="576f5c23-d5f0-4372-971c-b8cb068eca3f" material="props/alchemy/book/skill_book5" model="props/misc/book/book_01.cdf" owner_fading_coef="0.02" price="1500" visibility_coef="1" weight="1" /&gt;</t>
  </si>
  <si>
    <t xml:space="preserve">      &lt;row entity_script="" item_id="577cff5d-1479-420a-88a3-f538b5da454d" material="" model="structures/ladder/siege_ladder" owner_fading_coef="1" price="1" visibility_coef="1" weight="5" /&gt;</t>
  </si>
  <si>
    <t xml:space="preserve">      &lt;row entity_script="" item_id="578a6bb7-4eae-4d06-9272-bdf692b249c6" material="" model="props/tavern_things/bowl_mash_empty" owner_fading_coef="1" price="1" visibility_coef="1" weight="1" /&gt;</t>
  </si>
  <si>
    <t xml:space="preserve">      &lt;row entity_script="" item_id="57c1da69-5e7a-40a7-bb52-734531aa14b2" material="" model="props/blacksmith_tools/key_bundle_a" owner_fading_coef="0.02" price="0" visibility_coef="1" weight="0" /&gt;</t>
  </si>
  <si>
    <t xml:space="preserve">      &lt;row entity_script="Book" item_id="585319b6-f72f-4662-99dd-817a1c40758d" material="props/alchemy/book/skill_book3" model="props/misc/book/book_01.cdf" owner_fading_coef="0.02" price="13500" visibility_coef="1" weight="1" /&gt;</t>
  </si>
  <si>
    <t xml:space="preserve">      &lt;row entity_script="" item_id="5863190f-0439-44a7-830a-2dc09279bd4e" material="" model="props/interiors/kitchenware/food/chicken_thigh" owner_fading_coef="1" price="1" visibility_coef="1" weight="1" /&gt;</t>
  </si>
  <si>
    <t xml:space="preserve">      &lt;row entity_script="" item_id="58c03234-f707-487b-8ac1-c7ca908f7c0e" material="" model="props/interiors/kitchenware/food/chicken_thigh" owner_fading_coef="0.02" price="0" visibility_coef="1" weight="0" /&gt;</t>
  </si>
  <si>
    <t xml:space="preserve">      &lt;row entity_script="Book" item_id="59374dd5-b243-47f9-be1a-b168407f6d9a" material="" model="characters/assets/parchment_folded/parchment_folded.cdf" owner_fading_coef="0.02" price="1000" visibility_coef="1" weight="0.1" /&gt;</t>
  </si>
  <si>
    <t xml:space="preserve">      &lt;row entity_script="Book" item_id="5943bccf-03ce-4ced-bef7-b28f4d5f3fb1" material="" model="props/misc/book/book_01.cdf" owner_fading_coef="0.02" price="1" visibility_coef="1" weight="1" /&gt;</t>
  </si>
  <si>
    <t xml:space="preserve">      &lt;row entity_script="" item_id="59cb2eae-34e6-47e0-b7ba-ecf295b4060c" material="" model="props/blacksmith_tools/key_bundle_a" owner_fading_coef="0.02" price="0" visibility_coef="1" weight="0" /&gt;</t>
  </si>
  <si>
    <t xml:space="preserve">      &lt;row entity_script="" item_id="59f608f4-49a8-4006-a72b-b00ff34db4f5" material="" model="props/blacksmith_tools/key_bundle_a" owner_fading_coef="0.02" price="0" visibility_coef="1" weight="0" /&gt;</t>
  </si>
  <si>
    <t xml:space="preserve">      &lt;row entity_script="Book" item_id="5b1ddc30-3422-46ce-98e4-e8d2eedaf028" material="" model="props/misc/book/book_01.cdf" owner_fading_coef="0.02" price="0" visibility_coef="1" weight="1" /&gt;</t>
  </si>
  <si>
    <t xml:space="preserve">      &lt;row entity_script="Book" item_id="5b262db6-3fa3-4be6-b0d5-4c50f2d35a5e" material="" model="props/misc/book/book_01.cdf" owner_fading_coef="0.02" price="1" visibility_coef="1" weight="1" /&gt;</t>
  </si>
  <si>
    <t xml:space="preserve">      &lt;row entity_script="" item_id="5b51dca1-4307-4612-98d6-1cbd5458ebc7" material="" model="props/tools/scraper" owner_fading_coef="1" price="1" visibility_coef="1" weight="1" /&gt;</t>
  </si>
  <si>
    <t xml:space="preserve">      &lt;row entity_script="" item_id="5b7055af-c38c-44c8-90ce-b495f1191f15" material="" model="props/interiors/kitchenware/food/chicken_thigh" owner_fading_coef="0.02" price="0" visibility_coef="1" weight="1" /&gt;</t>
  </si>
  <si>
    <t xml:space="preserve">      &lt;row entity_script="" item_id="5b827038-193c-4e8f-a988-e6d8ecbcad3c" material="" model="props/blacksmith_tools/key_bundle_a" owner_fading_coef="0.02" price="0" visibility_coef="1" weight="0" /&gt;</t>
  </si>
  <si>
    <t xml:space="preserve">      &lt;row entity_script="" item_id="5c76130f-edf5-43a8-a4a9-90ff30302606" material="" model="props/misc/ring_silver/ring_silver" owner_fading_coef="0.02" price="0" visibility_coef="1" weight="0" /&gt;</t>
  </si>
  <si>
    <t xml:space="preserve">      &lt;row entity_script="" item_id="5ca4ea9d-a556-4051-a90e-ad645eb16b80" material="" model="props/dice/die_a" owner_fading_coef="0.02" price="500" visibility_coef="1" weight="0.1" /&gt;</t>
  </si>
  <si>
    <t xml:space="preserve">      &lt;row entity_script="" item_id="5d092216-b282-43ad-98f8-dc34ac08ca92" material="" model="props/blacksmith_tools/key_bundle_a" owner_fading_coef="0.02" price="0" visibility_coef="1" weight="0" /&gt;</t>
  </si>
  <si>
    <t xml:space="preserve">      &lt;row entity_script="Book" item_id="5d1c2c66-55b9-4c36-85a5-0a11da319f0a" material="props/alchemy/book/skill_book2" model="props/misc/book/book_01.cdf" owner_fading_coef="0.02" price="500" visibility_coef="1" weight="1" /&gt;</t>
  </si>
  <si>
    <t xml:space="preserve">      &lt;row entity_script="" item_id="5d800ac9-fbb9-4722-aa43-3772c28b7f44" material="" model="props/blacksmith_tools/key_a" owner_fading_coef="0.02" price="0" visibility_coef="1" weight="0" /&gt;</t>
  </si>
  <si>
    <t xml:space="preserve">      &lt;row entity_script="" item_id="5d8c1f00-b444-47ff-b202-8af775353cbc" material="" model="characters/humans/cloth/chaperon_001_red" owner_fading_coef="0.02" price="0" visibility_coef="1" weight="0" /&gt;</t>
  </si>
  <si>
    <t xml:space="preserve">      &lt;row entity_script="" item_id="5dafb43f-fa9b-4d67-ab96-87e71af02204" material="" model="props/blacksmith_tools/key_bundle_a" owner_fading_coef="0.02" price="0" visibility_coef="1" weight="0" /&gt;</t>
  </si>
  <si>
    <t xml:space="preserve">      &lt;row entity_script="" item_id="5e71e166-5d4b-4ec3-8743-32a6a46b0fd7" material="" model="props/blacksmith_tools/key_bundle_a" owner_fading_coef="0.02" price="0" visibility_coef="1" weight="0" /&gt;</t>
  </si>
  <si>
    <t xml:space="preserve">      &lt;row entity_script="" item_id="5e9b4fa1-aafa-4352-b5d6-58df2c263caa" material="" model="props/interiors/sacks/sack_02/sack_02_stand" owner_fading_coef="0.02" price="1" visibility_coef="1" weight="0.1" /&gt;</t>
  </si>
  <si>
    <t xml:space="preserve">      &lt;row entity_script="Book" item_id="5eb14c68-d99c-4a11-a260-51cbf2a9d2a2" material="props/alchemy/book/skill_book3" model="props/misc/book/book_01.cdf" owner_fading_coef="0.02" price="7150" visibility_coef="1" weight="1" /&gt;</t>
  </si>
  <si>
    <t xml:space="preserve">      &lt;row entity_script="" item_id="5ec2db9d-d5ed-47e7-bdd3-2e9fda718076" material="" model="props/blacksmith_tools/key_bundle_a" owner_fading_coef="0.02" price="0" visibility_coef="1" weight="0" /&gt;</t>
  </si>
  <si>
    <t xml:space="preserve">      &lt;row entity_script="" item_id="5ef63059-322e-4e1b-abe8-926e100c770e" material="" model="props/tavern_things/haler" owner_fading_coef="0.02" price="1" visibility_coef="1" weight="0" /&gt;</t>
  </si>
  <si>
    <t xml:space="preserve">      &lt;row entity_script="" item_id="60332dde-7810-43bd-989d-da2417b09080" material="" model="props/blacksmith_tools/key_bundle_a" owner_fading_coef="0.02" price="0" visibility_coef="1" weight="0" /&gt;</t>
  </si>
  <si>
    <t xml:space="preserve">      &lt;row entity_script="Book" item_id="6039016f-464c-486e-8bb7-f4fe160dbe88" material="props/alchemy/book/skill_book3" model="props/misc/book/book_01.cdf" owner_fading_coef="0.02" price="7200" visibility_coef="1" weight="1" /&gt;</t>
  </si>
  <si>
    <t xml:space="preserve">      &lt;row entity_script="Book" item_id="604529f5-ba8b-46e8-8210-2683d67d6dbb" material="props/alchemy/book/skill_book3" model="props/misc/book/book_01.cdf" owner_fading_coef="0.02" price="4550" visibility_coef="1" weight="1" /&gt;</t>
  </si>
  <si>
    <t xml:space="preserve">      &lt;row entity_script="Book" item_id="6074da31-4882-4ab4-81ee-ff7e570e29b2" material="props/alchemy/book/skill_book2" model="props/misc/book/book_01.cdf" owner_fading_coef="0.02" price="13500" visibility_coef="1" weight="1" /&gt;</t>
  </si>
  <si>
    <t xml:space="preserve">      &lt;row entity_script="" item_id="60cc44af-23af-4313-97a3-0c8ddd7ab9db" material="" model="props/blacksmith_tools/key_bundle_a" owner_fading_coef="0.02" price="0" visibility_coef="1" weight="0" /&gt;</t>
  </si>
  <si>
    <t xml:space="preserve">      &lt;row entity_script="" item_id="614f7de8-6ca7-4505-ab74-3fdee7b55569" material="" model="props/blacksmith_tools/key_bundle_a" owner_fading_coef="0.02" price="0" visibility_coef="1" weight="0" /&gt;</t>
  </si>
  <si>
    <t xml:space="preserve">      &lt;row entity_script="" item_id="61f9f0db-1f71-4a5f-9970-7c1bb6e6dfb1" material="" model="" owner_fading_coef="0.02" price="1" visibility_coef="1" weight="0.2" /&gt;</t>
  </si>
  <si>
    <t xml:space="preserve">      &lt;row entity_script="" item_id="6221db1d-77b3-4be4-9477-5206a6721edb" material="" model="props/blacksmith_tools/key_bundle_a" owner_fading_coef="0.02" price="0" visibility_coef="1" weight="0" /&gt;</t>
  </si>
  <si>
    <t xml:space="preserve">      &lt;row entity_script="" item_id="624dd881-f24d-473f-92d8-809e5c3dc1d0" material="" model="props/blacksmith_tools/key_bundle_a" owner_fading_coef="0.02" price="0" visibility_coef="1" weight="0" /&gt;</t>
  </si>
  <si>
    <t xml:space="preserve">      &lt;row entity_script="" item_id="6261e91f-5bc5-4d58-97e1-25c2622b0b68" material="" model="props/tools/hoe" owner_fading_coef="0.02" price="0" visibility_coef="1" weight="0" /&gt;</t>
  </si>
  <si>
    <t xml:space="preserve">      &lt;row entity_script="" item_id="62825587-1855-4943-a09a-517e426a1b84" material="" model="props/blacksmith_tools/key_bundle_a" owner_fading_coef="0.02" price="0" visibility_coef="1" weight="0" /&gt;</t>
  </si>
  <si>
    <t xml:space="preserve">      &lt;row entity_script="Book" item_id="62f6fbbc-e68d-4c4c-a472-f8fbbbb8fcf8" material="" model="characters/assets/parchment_folded/parchment_folded.cdf" owner_fading_coef="0.02" price="0" visibility_coef="1" weight="1" /&gt;</t>
  </si>
  <si>
    <t xml:space="preserve">      &lt;row entity_script="" item_id="63117d47-d23c-47ff-8ba1-ae93b850d6e2" material="" model="props/misc/ring_silver/ring_silver" owner_fading_coef="0.02" price="0" visibility_coef="1" weight="0" /&gt;</t>
  </si>
  <si>
    <t xml:space="preserve">      &lt;row entity_script="Book" item_id="6328b5e5-3747-42a0-9d4d-c6e91f3c26ff" material="props/alchemy/book/info02_book" model="props/misc/book/book_01.cdf" owner_fading_coef="0.02" price="500" visibility_coef="1" weight="1" /&gt;</t>
  </si>
  <si>
    <t xml:space="preserve">      &lt;row entity_script="" item_id="633b41ae-d678-4bf2-afd8-26e1a3107d25" material="" model="props/blacksmith_tools/key_bundle_a" owner_fading_coef="0.02" price="0" visibility_coef="1" weight="0" /&gt;</t>
  </si>
  <si>
    <t xml:space="preserve">      &lt;row entity_script="" item_id="63abdbb4-b0fd-464b-87a4-80d26b33872a" material="" model="props/tools/axe" owner_fading_coef="0.02" price="70" visibility_coef="1" weight="5" /&gt;</t>
  </si>
  <si>
    <t xml:space="preserve">      &lt;row entity_script="" item_id="63df2c6a-d891-43c3-afa0-7a5dd2587b65" material="" model="props/misc/glajcha/glajcha.cgf" owner_fading_coef="0.02" price="0" visibility_coef="1" weight="1" /&gt;</t>
  </si>
  <si>
    <t xml:space="preserve">      &lt;row entity_script="Book" item_id="6407d0df-eba0-40de-9f7c-362d9301d58c" material="" model="props/misc/book/book_01.cdf" owner_fading_coef="0.02" price="1" visibility_coef="1" weight="1" /&gt;</t>
  </si>
  <si>
    <t xml:space="preserve">      &lt;row entity_script="" item_id="64960669-8c12-478f-92f7-f2a491fb6336" material="" model="props/blacksmith_tools/key_bundle_a" owner_fading_coef="0.02" price="0" visibility_coef="1" weight="0" /&gt;</t>
  </si>
  <si>
    <t xml:space="preserve">      &lt;row entity_script="Book" item_id="64d17160-25c7-45f2-888f-db0ea167de5f" material="props/alchemy/book/book_sufficienta" model="props/misc/book/book_01.cdf" owner_fading_coef="0.02" price="1" visibility_coef="1" weight="1" /&gt;</t>
  </si>
  <si>
    <t xml:space="preserve">      &lt;row entity_script="" item_id="657f2023-2ff8-4c67-9746-453e16f9f123" material="" model="props/blacksmith_tools/key_bundle_a" owner_fading_coef="0.02" price="0" visibility_coef="1" weight="0" /&gt;</t>
  </si>
  <si>
    <t xml:space="preserve">      &lt;row entity_script="" item_id="65ccc0cd-de18-4305-9d64-42bb3c6d8d30" material="" model="props/dice/die_normal" owner_fading_coef="0.02" price="500" visibility_coef="1" weight="0.1" /&gt;</t>
  </si>
  <si>
    <t xml:space="preserve">      &lt;row entity_script="Book" item_id="6615363c-e609-499c-90bb-921e6ab07c71" material="props/alchemy/book/skill_book4" model="props/misc/book/book_01.cdf" owner_fading_coef="0.02" price="4500" visibility_coef="1" weight="1" /&gt;</t>
  </si>
  <si>
    <t xml:space="preserve">      &lt;row entity_script="" item_id="66a72c0b-11c6-405b-b20f-6f5844d7d715" material="" model="props/blacksmith_tools/key_bundle_a" owner_fading_coef="0.02" price="0" visibility_coef="1" weight="0" /&gt;</t>
  </si>
  <si>
    <t xml:space="preserve">      &lt;row entity_script="" item_id="66eaff51-b15e-41f6-822d-b05b9ae8f747" material="" model="props/alchemy/scroll/scroll_b" owner_fading_coef="0.02" price="0" visibility_coef="1" weight="0" /&gt;</t>
  </si>
  <si>
    <t xml:space="preserve">      &lt;row entity_script="" item_id="6730397a-0dc2-4f9d-b01b-18e8b0d34cb4" material="" model="props/blacksmith_tools/key_bundle_a" owner_fading_coef="0.02" price="0" visibility_coef="1" weight="0" /&gt;</t>
  </si>
  <si>
    <t xml:space="preserve">      &lt;row entity_script="" item_id="674bfdec-8c01-4cfd-9db2-3da74667ee0e" material="" model="props/interiors/sacks/sack_02/sack_02_stand" owner_fading_coef="0.02" price="40" visibility_coef="1" weight="0" /&gt;</t>
  </si>
  <si>
    <t xml:space="preserve">      &lt;row entity_script="" item_id="675ea7c3-e015-44f4-977a-3116ed03a83d" material="" model="characters/humans/cloth/cloth_folded" owner_fading_coef="0.02" price="0" visibility_coef="1" weight="0" /&gt;</t>
  </si>
  <si>
    <t xml:space="preserve">      &lt;row entity_script="" item_id="67616efc-80ad-45c9-bc2e-1dd6f8e81ebb" material="" model="props/blacksmith_tools/key_bundle_a" owner_fading_coef="0.02" price="0" visibility_coef="1" weight="0" /&gt;</t>
  </si>
  <si>
    <t xml:space="preserve">      &lt;row entity_script="Book" item_id="67b39af3-6074-4acc-8b28-f11ce62faeff" material="props/alchemy/book/skill_book3" model="props/misc/book/book_01.cdf" owner_fading_coef="0.02" price="6500" visibility_coef="1" weight="1" /&gt;</t>
  </si>
  <si>
    <t xml:space="preserve">      &lt;row entity_script="Book" item_id="682f330c-40e8-454b-86d4-9fcb4e9ec742" material="props/alchemy/book/skill_book5" model="props/misc/book/book_01.cdf" owner_fading_coef="0.02" price="500" visibility_coef="1" weight="1" /&gt;</t>
  </si>
  <si>
    <t xml:space="preserve">      &lt;row entity_script="" item_id="686f6dc7-9af1-4e78-b89d-61704926538a" material="" model="props/blacksmith_tools/key_bundle_a" owner_fading_coef="0.02" price="0" visibility_coef="1" weight="0" /&gt;</t>
  </si>
  <si>
    <t xml:space="preserve">      &lt;row entity_script="" item_id="68b5653e-7a01-47a2-81ba-2f1e2143faae" material="" model="props/tavern_things/wood_tankard" owner_fading_coef="1" price="1" visibility_coef="1" weight="1" /&gt;</t>
  </si>
  <si>
    <t xml:space="preserve">      &lt;row entity_script="" item_id="68b58a11-3795-4c90-ab2f-695190f4dca1" material="" model="characters/humans/cloth/cloth_folded" owner_fading_coef="0.02" price="0" visibility_coef="1" weight="0" /&gt;</t>
  </si>
  <si>
    <t xml:space="preserve">      &lt;row entity_script="Book" item_id="68c2427e-2e9f-4b32-b947-15ae1840d102" material="" model="props/misc/book/book_01.cdf" owner_fading_coef="0.02" price="0" visibility_coef="1" weight="1" /&gt;</t>
  </si>
  <si>
    <t xml:space="preserve">      &lt;row entity_script="" item_id="694ce7ba-ba3e-45f9-b35c-06d6cf1040ce" material="" model="characters/humans/cloth/cloth_folded" owner_fading_coef="0.02" price="0" visibility_coef="1" weight="0" /&gt;</t>
  </si>
  <si>
    <t xml:space="preserve">      &lt;row entity_script="Book" item_id="6992abe6-b51e-4024-a654-13e7cd49028d" material="props/alchemy/book/skill_book2" model="props/misc/book/book_01.cdf" owner_fading_coef="0.02" price="1500" visibility_coef="1" weight="1" /&gt;</t>
  </si>
  <si>
    <t xml:space="preserve">      &lt;row entity_script="" item_id="69c1ab92-2a58-4c36-84d9-2c043f26b9ef" material="" model="props/interiors/sacks/sack_02/sack_02_stand" owner_fading_coef="0.02" price="70" visibility_coef="1" weight="0" /&gt;</t>
  </si>
  <si>
    <t xml:space="preserve">      &lt;row entity_script="" item_id="69c79a65-2fcb-480e-95eb-c94b2410029d" material="" model="props/blacksmith_tools/key_bundle_a" owner_fading_coef="0.02" price="0" visibility_coef="1" weight="0" /&gt;</t>
  </si>
  <si>
    <t xml:space="preserve">      &lt;row entity_script="" item_id="6ac65cce-6875-4693-b7cb-54e517b64959" material="" model="props/blacksmith_tools/key_bundle_a" owner_fading_coef="0.02" price="0" visibility_coef="1" weight="0" /&gt;</t>
  </si>
  <si>
    <t xml:space="preserve">      &lt;row entity_script="" item_id="6aeb1531-369e-47cc-ad6c-f78df1c37d13" material="" model="props/repairkits/repairkit_armour_big" owner_fading_coef="0.02" price="2000" visibility_coef="1" weight="3" /&gt;</t>
  </si>
  <si>
    <t xml:space="preserve">      &lt;row entity_script="Book" item_id="6c2efaae-819d-4899-be2b-e4e6142047f7" material="props/alchemy/book/skill_book3" model="props/misc/book/book_01.cdf" owner_fading_coef="0.02" price="500" visibility_coef="1" weight="1" /&gt;</t>
  </si>
  <si>
    <t xml:space="preserve">      &lt;row entity_script="Book" item_id="6caca7be-2792-484c-9128-3ade0489934d" material="props/alchemy/book/skill_book2" model="props/misc/book/book_01.cdf" owner_fading_coef="0.02" price="13500" visibility_coef="1" weight="1" /&gt;</t>
  </si>
  <si>
    <t xml:space="preserve">      &lt;row entity_script="" item_id="6cf01d7b-f6d4-4a9d-aa27-4667ea77da94" material="" model="props/tavern_things/scoop" owner_fading_coef="1" price="1" visibility_coef="1" weight="1" /&gt;</t>
  </si>
  <si>
    <t xml:space="preserve">      &lt;row entity_script="" item_id="6cf34de1-1a31-4b82-9321-8d7c4fbdb647" material="" model="props/blacksmith_tools/key_bundle_a" owner_fading_coef="0.02" price="0" visibility_coef="1" weight="0" /&gt;</t>
  </si>
  <si>
    <t xml:space="preserve">      &lt;row entity_script="" item_id="6d1759a4-cd14-428a-9f5d-8877c9c5faa8" material="" model="props/blacksmith_tools/key_bundle_a" owner_fading_coef="0.02" price="0" visibility_coef="1" weight="0" /&gt;</t>
  </si>
  <si>
    <t xml:space="preserve">      &lt;row entity_script="" item_id="6d34bc61-e20a-4da2-bbf5-2f7085706b8f" material="" model="props/misc/wafer/wafer" owner_fading_coef="0.02" price="0" visibility_coef="1" weight="1" /&gt;</t>
  </si>
  <si>
    <t xml:space="preserve">      &lt;row entity_script="" item_id="6d4602d4-790e-44f0-816b-96d514db0b7a" material="" model="props/dice/die_l" owner_fading_coef="0.02" price="500" visibility_coef="1" weight="0.1" /&gt;</t>
  </si>
  <si>
    <t xml:space="preserve">      &lt;row entity_script="" item_id="6d49fd04-2755-4bc7-8755-6570b06f390c" material="" model="props/blacksmith_tools/key_bundle_a" owner_fading_coef="0.02" price="0" visibility_coef="1" weight="0" /&gt;</t>
  </si>
  <si>
    <t xml:space="preserve">      &lt;row entity_script="" item_id="6d681161-29a5-4b42-bf28-2860c790fa2a" material="" model="props/blacksmith_tools/key_bundle_a" owner_fading_coef="0.02" price="0" visibility_coef="1" weight="0" /&gt;</t>
  </si>
  <si>
    <t xml:space="preserve">      &lt;row entity_script="" item_id="6d68815e-d823-4e07-8a2f-7692c3f66abc" material="" model="props/blacksmith_tools/key_bundle_a" owner_fading_coef="0.02" price="0" visibility_coef="1" weight="0" /&gt;</t>
  </si>
  <si>
    <t xml:space="preserve">      &lt;row entity_script="" item_id="6e015ad4-d7c7-49af-897c-b46ad579c659" material="" model="props/blacksmith_tools/key_bundle_a" owner_fading_coef="0.02" price="0" visibility_coef="1" weight="0" /&gt;</t>
  </si>
  <si>
    <t xml:space="preserve">      &lt;row entity_script="Book" item_id="6e3c3cfd-0315-436b-9b52-9087a127e644" material="props/alchemy/book/skill_book5" model="props/misc/book/book_01.cdf" owner_fading_coef="0.02" price="13500" visibility_coef="1" weight="1" /&gt;</t>
  </si>
  <si>
    <t xml:space="preserve">      &lt;row entity_script="Book" item_id="6eb6ee59-af87-4f75-ada5-b0c655f5f1ab" material="props/alchemy/book/skill_book4" model="props/misc/book/book_01.cdf" owner_fading_coef="0.02" price="4500" visibility_coef="1" weight="1" /&gt;</t>
  </si>
  <si>
    <t xml:space="preserve">      &lt;row entity_script="" item_id="6f093d6e-49ad-470e-9c24-105007a98a8b" material="" model="props/blacksmith_tools/key_bundle_a" owner_fading_coef="0.02" price="1" visibility_coef="1" weight="0" /&gt;</t>
  </si>
  <si>
    <t xml:space="preserve">      &lt;row entity_script="" item_id="70871a2a-6b35-4a53-ab0a-02655a6c1fa9" material="" model="props/wooden_bins/cage/cage_02.cgf" owner_fading_coef="0.02" price="0" visibility_coef="0" weight="2" /&gt;</t>
  </si>
  <si>
    <t xml:space="preserve">      &lt;row entity_script="" item_id="70c76a65-a157-4e4c-872d-ede7d21dd321" material="" model="props/misc/sack_anim/sack_anim" owner_fading_coef="0.02" price="1000" visibility_coef="1" weight="5" /&gt;</t>
  </si>
  <si>
    <t xml:space="preserve">      &lt;row entity_script="" item_id="70dcae35-da3b-4019-b099-3b8508edd2d7" material="" model="props/blacksmith_tools/key_bundle_a" owner_fading_coef="0.02" price="0" visibility_coef="1" weight="0" /&gt;</t>
  </si>
  <si>
    <t xml:space="preserve">      &lt;row entity_script="" item_id="7167a273-e26a-482e-8a36-648fd6c51ea5" material="" model="props/interiors/sacks/sack_02/sack_02_stand" owner_fading_coef="0.02" price="0" visibility_coef="1" weight="0" /&gt;</t>
  </si>
  <si>
    <t xml:space="preserve">      &lt;row entity_script="" item_id="7259b9bc-dfae-487e-a8bb-c1f500894e0c" material="" model="props/interiors/sacks/sack_02/sack_02_stand" owner_fading_coef="0.02" price="4" visibility_coef="1" weight="0.1" /&gt;</t>
  </si>
  <si>
    <t xml:space="preserve">      &lt;row entity_script="" item_id="72b45435-cdd5-44da-b212-43a5c5b93812" material="" model="props/blacksmith_tools/key_bundle_a" owner_fading_coef="0.02" price="0" visibility_coef="1" weight="0" /&gt;</t>
  </si>
  <si>
    <t xml:space="preserve">      &lt;row entity_script="" item_id="72f30f46-a436-42f3-810c-524e2245e5ff" material="" model="props/blacksmith_tools/key_bundle_a" owner_fading_coef="0.02" price="0" visibility_coef="1" weight="0" /&gt;</t>
  </si>
  <si>
    <t xml:space="preserve">      &lt;row entity_script="" item_id="7377ff08-6b74-42b7-b5d1-7eac202de370" material="" model="props/blacksmith_tools/key_bundle_a" owner_fading_coef="0.02" price="0" visibility_coef="1" weight="0" /&gt;</t>
  </si>
  <si>
    <t xml:space="preserve">      &lt;row entity_script="" item_id="73f32870-47b6-4303-a7fd-3ee884b1dc8e" material="" model="props/blacksmith_tools/key_bundle_a" owner_fading_coef="0.02" price="0" visibility_coef="1" weight="0" /&gt;</t>
  </si>
  <si>
    <t xml:space="preserve">      &lt;row entity_script="" item_id="73fa08b6-cb14-4474-803b-7c2f6f43da87" material="" model="characters/humans/cloth/cloth_folded" owner_fading_coef="0.02" price="0" visibility_coef="1" weight="0" /&gt;</t>
  </si>
  <si>
    <t xml:space="preserve">      &lt;row entity_script="" item_id="74290c87-0d34-45b4-93e0-d9f241bec316" material="" model="props/blacksmith_tools/key_bundle_a" owner_fading_coef="0.02" price="0" visibility_coef="1" weight="0" /&gt;</t>
  </si>
  <si>
    <t xml:space="preserve">      &lt;row entity_script="" item_id="742c598f-f9e6-4d98-8da2-6735ff2b251d" material="" model="props/interiors/kitchenware/food/chicken_thigh" owner_fading_coef="0.02" price="0" visibility_coef="1" weight="1" /&gt;</t>
  </si>
  <si>
    <t xml:space="preserve">      &lt;row entity_script="" item_id="7448efc8-baab-4906-8e0d-40e0c4396594" material="" model="props/alchemy/scroll/scroll" owner_fading_coef="0.02" price="0" visibility_coef="1" weight="0" /&gt;</t>
  </si>
  <si>
    <t xml:space="preserve">      &lt;row entity_script="" item_id="7485416b-0afe-4ba1-acbf-2b9845c27abf" material="" model="props/blacksmith_tools/key_bundle_a" owner_fading_coef="0.02" price="0" visibility_coef="1" weight="0" /&gt;</t>
  </si>
  <si>
    <t xml:space="preserve">      &lt;row entity_script="Book" item_id="74885c5c-e489-45c2-bb69-6011092396b3" material="props/alchemy/book/info02_book" model="props/misc/book/book_01.cdf" owner_fading_coef="0.02" price="500" visibility_coef="1" weight="1" /&gt;</t>
  </si>
  <si>
    <t xml:space="preserve">      &lt;row entity_script="" item_id="7497a247-5dfc-4ca6-8cc1-e68926273de6" material="" model="props/blacksmith_tools/key_bundle_a" owner_fading_coef="0.02" price="0" visibility_coef="1" weight="0" /&gt;</t>
  </si>
  <si>
    <t xml:space="preserve">      &lt;row entity_script="" item_id="74e5c12e-3af1-4efb-b76b-0120c59e950a" material="" model="props/blacksmith_tools/key_bundle_a" owner_fading_coef="0.02" price="0" visibility_coef="1" weight="0" /&gt;</t>
  </si>
  <si>
    <t xml:space="preserve">      &lt;row entity_script="" item_id="7544bea7-7c3a-4edb-9c9e-b0619d32f4cb" material="" model="props/blacksmith_tools/key_bundle_a" owner_fading_coef="0.02" price="0" visibility_coef="1" weight="0" /&gt;</t>
  </si>
  <si>
    <t xml:space="preserve">      &lt;row entity_script="" item_id="75a0739e-fa75-4f99-be68-e1c3ba30d57e" material="" model="props/dice/die_b" owner_fading_coef="0.02" price="3" visibility_coef="1" weight="0.1" /&gt;</t>
  </si>
  <si>
    <t xml:space="preserve">      &lt;row entity_script="" item_id="75e6ba93-138e-4978-8f3e-27ac494cb154" material="" model="props/blacksmith_tools/key_bundle_a" owner_fading_coef="0.02" price="0" visibility_coef="1" weight="0" /&gt;</t>
  </si>
  <si>
    <t xml:space="preserve">      &lt;row entity_script="" item_id="76308c3c-b894-482b-a74e-f8dd0ed3001b" material="" model="props/blacksmith_tools/key_bundle_a" owner_fading_coef="0.02" price="0" visibility_coef="1" weight="0" /&gt;</t>
  </si>
  <si>
    <t xml:space="preserve">      &lt;row entity_script="" item_id="76694248-572b-4433-bfe9-6d113c3f813e" material="" model="props/blacksmith_tools/key_bundle_a" owner_fading_coef="0.02" price="0" visibility_coef="1" weight="0" /&gt;</t>
  </si>
  <si>
    <t xml:space="preserve">      &lt;row entity_script="" item_id="76bada6c-15b5-4109-9857-0a261162849c" material="" model="props/misc/wineskin/wineskin_01" owner_fading_coef="0.02" price="0" visibility_coef="1" weight="0" /&gt;</t>
  </si>
  <si>
    <t xml:space="preserve">      &lt;row entity_script="" item_id="76d31418-58bb-454f-b4c7-8a657a61e556" material="" model="props/blacksmith_tools/key_bundle_a" owner_fading_coef="0.02" price="0" visibility_coef="1" weight="0" /&gt;</t>
  </si>
  <si>
    <t xml:space="preserve">      &lt;row entity_script="" item_id="773a0429-a8e2-4626-a15e-debe383c5ad5" material="" model="props/blacksmith_tools/key_bundle_a" owner_fading_coef="0.02" price="0" visibility_coef="1" weight="0" /&gt;</t>
  </si>
  <si>
    <t xml:space="preserve">      &lt;row entity_script="" item_id="775628e3-50ee-4f44-8fac-52ea29ec8b2f" material="" model="props/blacksmith_tools/key_bundle_a" owner_fading_coef="0.02" price="0" visibility_coef="1" weight="0" /&gt;</t>
  </si>
  <si>
    <t xml:space="preserve">      &lt;row entity_script="" item_id="7773d158-4bde-4390-9e19-2d0a7a897810" material="" model="props/blacksmith_tools/key_bundle_a" owner_fading_coef="0.02" price="0" visibility_coef="1" weight="0" /&gt;</t>
  </si>
  <si>
    <t xml:space="preserve">      &lt;row entity_script="" item_id="7795e9d8-65f6-43d8-b1d9-7de128995f4f" material="" model="props/blacksmith_tools/key_bundle_a" owner_fading_coef="0.02" price="0" visibility_coef="1" weight="0" /&gt;</t>
  </si>
  <si>
    <t xml:space="preserve">      &lt;row entity_script="" item_id="780ca7fd-456d-42d8-a613-092f387219e0" material="" model="props/blacksmith_tools/key_bundle_a" owner_fading_coef="0.02" price="0" visibility_coef="1" weight="0" /&gt;</t>
  </si>
  <si>
    <t xml:space="preserve">      &lt;row entity_script="" item_id="7860bfd5-524d-4d96-a7fa-23f768ef5c7d" material="" model="props/blacksmith_tools/key_bundle_a" owner_fading_coef="0.02" price="0" visibility_coef="1" weight="0" /&gt;</t>
  </si>
  <si>
    <t xml:space="preserve">      &lt;row entity_script="Book" item_id="78e4ff84-aca1-46b2-9e13-3a538a8f4c63" material="" model="characters/assets/parchment_folded/parchment_folded.cdf" owner_fading_coef="0.02" price="1000" visibility_coef="1" weight="0.1" /&gt;</t>
  </si>
  <si>
    <t xml:space="preserve">      &lt;row entity_script="" item_id="78f23911-3a87-44bd-b5c9-a70b7040e286" material="" model="characters/humans/cloth/cloth_folded" owner_fading_coef="0.02" price="0" visibility_coef="1" weight="0" /&gt;</t>
  </si>
  <si>
    <t xml:space="preserve">      &lt;row entity_script="" item_id="79432e32-9a23-46dc-b344-a53a324f0a2f" material="" model="props/blacksmith_tools/key_bundle_a" owner_fading_coef="0.02" price="0" visibility_coef="1" weight="0" /&gt;</t>
  </si>
  <si>
    <t xml:space="preserve">      &lt;row entity_script="" item_id="794506ad-bd54-40d1-b578-1380622e15e9" material="" model="props/blacksmith_tools/key_bundle_a" owner_fading_coef="0.02" price="0" visibility_coef="1" weight="0" /&gt;</t>
  </si>
  <si>
    <t xml:space="preserve">      &lt;row entity_script="Book" item_id="79d3f004-e641-4fbf-bcbe-731966ab804e" material="" model="props/misc/book/book_01.cdf" owner_fading_coef="0.02" price="0" visibility_coef="1" weight="0" /&gt;</t>
  </si>
  <si>
    <t xml:space="preserve">      &lt;row entity_script="Book" item_id="7a4cbad4-2c5f-4121-ae58-dfe17540a848" material="" model="characters/assets/parchment_folded/parchment_folded.cdf" owner_fading_coef="0.02" price="1000" visibility_coef="1" weight="0.1" /&gt;</t>
  </si>
  <si>
    <t xml:space="preserve">      &lt;row entity_script="" item_id="7a51413f-84e3-4dad-b5cb-264e81929e60" material="" model="structures/trebuchet/trebuchet_stone" owner_fading_coef="0.02" price="0" visibility_coef="1" weight="60" /&gt;</t>
  </si>
  <si>
    <t xml:space="preserve">      &lt;row entity_script="Book" item_id="7a7db7c5-3089-4224-b180-6e7ece2a534f" material="props/alchemy/book/skill_book4" model="props/misc/book/book_01.cdf" owner_fading_coef="0.02" price="500" visibility_coef="1" weight="1" /&gt;</t>
  </si>
  <si>
    <t xml:space="preserve">      &lt;row entity_script="Book" item_id="7afa398b-2f51-4acf-be39-42971061e5e7" material="props/alchemy/book/skill_book3" model="props/misc/book/book_01.cdf" owner_fading_coef="0.02" price="500" visibility_coef="1" weight="1" /&gt;</t>
  </si>
  <si>
    <t xml:space="preserve">      &lt;row entity_script="" item_id="7afa7ef6-0cdb-4cd3-b77c-f8f077a647cd" material="" model="props/blacksmith_tools/key_bundle_a" owner_fading_coef="0.02" price="0" visibility_coef="1" weight="0" /&gt;</t>
  </si>
  <si>
    <t xml:space="preserve">      &lt;row entity_script="" item_id="7b1c57a3-54fd-441f-8cad-21157bd1a85b" material="" model="props/interiors/sacks/sack_02/sack_02_stand" owner_fading_coef="0.02" price="210" visibility_coef="1" weight="0.1" /&gt;</t>
  </si>
  <si>
    <t xml:space="preserve">      &lt;row entity_script="" item_id="7b7e898e-ac66-4d26-8a6c-b2a87e5abc90" material="" model="props/misc/ring_silver/ring_silver" owner_fading_coef="0.02" price="0" visibility_coef="1" weight="0" /&gt;</t>
  </si>
  <si>
    <t xml:space="preserve">      &lt;row entity_script="Book" item_id="7b80535e-9945-4340-b086-733cc0813f89" material="props/alchemy/book/skill_book4" model="props/misc/book/book_01.cdf" owner_fading_coef="0.02" price="500" visibility_coef="1" weight="1" /&gt;</t>
  </si>
  <si>
    <t xml:space="preserve">      &lt;row entity_script="" item_id="7bd16d4e-6f74-43ed-8171-f3b073ed811e" material="" model="props/blacksmith_tools/key_bundle_a" owner_fading_coef="0.02" price="0" visibility_coef="1" weight="0" /&gt;</t>
  </si>
  <si>
    <t xml:space="preserve">      &lt;row entity_script="Book" item_id="7becbe4a-c4b4-448e-bb12-5a383da1db31" material="props/misc/necronomicon/necronomicon_vol2" model="props/misc/book/book_01.cdf" owner_fading_coef="0.02" price="100" visibility_coef="1" weight="5" /&gt;</t>
  </si>
  <si>
    <t xml:space="preserve">      &lt;row entity_script="" item_id="7c2c5e14-9fba-4e95-b3d4-80e895c0770b" material="" model="props/blacksmith_tools/key_bundle_a" owner_fading_coef="0.02" price="0" visibility_coef="1" weight="0" /&gt;</t>
  </si>
  <si>
    <t xml:space="preserve">      &lt;row entity_script="" item_id="7c46b3a6-f54e-4931-bdca-897dd90915d3" material="" model="props/blacksmith_tools/key_bundle_a" owner_fading_coef="0.02" price="0" visibility_coef="1" weight="0" /&gt;</t>
  </si>
  <si>
    <t xml:space="preserve">      &lt;row entity_script="" item_id="7c86042a-4d32-4a1e-b399-381301d40fda" material="" model="props/blacksmith_tools/key_bundle_a" owner_fading_coef="0.02" price="0" visibility_coef="1" weight="0" /&gt;</t>
  </si>
  <si>
    <t xml:space="preserve">      &lt;row entity_script="" item_id="7cabc399-7c07-4221-9498-d7cc67c03c87" material="" model="characters/humans/cloth/cloth_folded" owner_fading_coef="0.02" price="0" visibility_coef="1" weight="0" /&gt;</t>
  </si>
  <si>
    <t xml:space="preserve">      &lt;row entity_script="" item_id="7ccdafef-7430-4b0c-bc52-70d951b48b23" material="" model="props/blacksmith_tools/key_bundle_a" owner_fading_coef="0.02" price="0" visibility_coef="1" weight="0" /&gt;</t>
  </si>
  <si>
    <t xml:space="preserve">      &lt;row entity_script="" item_id="7d788e6e-dabb-4d23-8d6f-036eb812865d" material="" model="props/interiors/kitchenware/food/chicken_thigh" owner_fading_coef="0.02" price="400" visibility_coef="1" weight="5" /&gt;</t>
  </si>
  <si>
    <t xml:space="preserve">      &lt;row entity_script="" item_id="7da04bba-0564-42da-bcf1-9a2fc5faf025" material="" model="props/interiors/sacks/sack_02/sack_02_stand" owner_fading_coef="0.02" price="6" visibility_coef="1" weight="0.1" /&gt;</t>
  </si>
  <si>
    <t xml:space="preserve">      &lt;row entity_script="" item_id="7e02c3ff-4b3c-4687-aff4-e8c1404fa276" material="" model="props/blacksmith_tools/key_bundle_a" owner_fading_coef="0.02" price="0" visibility_coef="1" weight="0" /&gt;</t>
  </si>
  <si>
    <t xml:space="preserve">      &lt;row entity_script="" item_id="7e103334-92d3-4d2f-8791-736107fdc744" material="" model="props/blacksmith_tools/key_bundle_a" owner_fading_coef="0.02" price="0" visibility_coef="1" weight="0" /&gt;</t>
  </si>
  <si>
    <t xml:space="preserve">      &lt;row entity_script="" item_id="7e8c387b-ea19-448e-b0ba-9d4407fcf9f0" material="" model="props/blacksmith_tools/key_bundle_a" owner_fading_coef="0.02" price="0" visibility_coef="1" weight="0" /&gt;</t>
  </si>
  <si>
    <t xml:space="preserve">      &lt;row entity_script="" item_id="7ea5aaa2-5282-408b-ae5c-4b615b39c430" material="" model="props/blacksmith_tools/key_bundle_a" owner_fading_coef="0.02" price="0" visibility_coef="1" weight="0" /&gt;</t>
  </si>
  <si>
    <t xml:space="preserve">      &lt;row entity_script="" item_id="7eedaf95-e8b9-4f75-93a2-88be6bc99c78" material="" model="props/blacksmith_tools/key_bundle_a" owner_fading_coef="0.02" price="0" visibility_coef="1" weight="0" /&gt;</t>
  </si>
  <si>
    <t xml:space="preserve">      &lt;row entity_script="" item_id="7ef9a9a4-1f6d-4993-8ac3-33d561cd502b" material="" model="props/blacksmith_tools/key_bundle_a" owner_fading_coef="0.02" price="0" visibility_coef="1" weight="0" /&gt;</t>
  </si>
  <si>
    <t xml:space="preserve">      &lt;row entity_script="" item_id="7f70e4e8-45ab-4349-8be5-a1ca6817a230" material="" model="props/blacksmith_tools/key_bundle_a" owner_fading_coef="0.02" price="0" visibility_coef="1" weight="0" /&gt;</t>
  </si>
  <si>
    <t xml:space="preserve">      &lt;row entity_script="" item_id="7f82f94c-c09c-4654-a549-ff8f6fb96a73" material="" model="props/blacksmith_tools/key_bundle_a" owner_fading_coef="0.02" price="0" visibility_coef="1" weight="0" /&gt;</t>
  </si>
  <si>
    <t xml:space="preserve">      &lt;row entity_script="" item_id="7fc59505-3216-4f58-afa2-a6ad626a056f" material="" model="props/blacksmith_tools/key_c" owner_fading_coef="0.02" price="0" visibility_coef="1" weight="0" /&gt;</t>
  </si>
  <si>
    <t xml:space="preserve">      &lt;row entity_script="" item_id="7fdecc52-6fb9-4640-9025-277a825d3b6b" material="" model="props/blacksmith_tools/key_bundle_a" owner_fading_coef="0.02" price="0" visibility_coef="1" weight="0" /&gt;</t>
  </si>
  <si>
    <t xml:space="preserve">      &lt;row entity_script="Book" item_id="805ba438-34c7-4ef5-8699-d7a61721b1c4" material="props/alchemy/book/info02_book" model="props/misc/book/book_01.cdf" owner_fading_coef="0.02" price="500" visibility_coef="1" weight="1" /&gt;</t>
  </si>
  <si>
    <t xml:space="preserve">      &lt;row entity_script="" item_id="808d64d0-dfbb-4970-aead-642be9051094" material="" model="props/blacksmith_tools/key_bundle_a" owner_fading_coef="0.02" price="0" visibility_coef="1" weight="0" /&gt;</t>
  </si>
  <si>
    <t xml:space="preserve">      &lt;row entity_script="Book" item_id="80a73944-1c3e-4fcf-b4c5-9fed24d3757c" material="" model="characters/assets/parchment_folded/parchment_folded.cdf" owner_fading_coef="0.02" price="1000" visibility_coef="1" weight="0.1" /&gt;</t>
  </si>
  <si>
    <t xml:space="preserve">      &lt;row entity_script="Book" item_id="8178448f-fbe8-49bb-b574-edef9c3dc966" material="" model="characters/assets/parchment_folded/parchment_folded.cdf" owner_fading_coef="0.02" price="1000" visibility_coef="1" weight="0.1" /&gt;</t>
  </si>
  <si>
    <t xml:space="preserve">      &lt;row entity_script="" item_id="817e5786-0429-4342-9e1f-cb6be18725ff" material="" model="props/quest_specific/pickable/taraxacum_officinale_pickable" owner_fading_coef="0.02" price="0" visibility_coef="1" weight="0" /&gt;</t>
  </si>
  <si>
    <t xml:space="preserve">      &lt;row entity_script="" item_id="817ee82a-15ba-4ece-ac07-40bdb827e1da" material="" model="props/blacksmith_tools/key_bundle_a" owner_fading_coef="0.02" price="0" visibility_coef="1" weight="0" /&gt;</t>
  </si>
  <si>
    <t xml:space="preserve">      &lt;row entity_script="" item_id="8191b7fb-fc28-46d4-81e2-33ba4cc003ad" material="" model="props/blacksmith_tools/key_bundle_a" owner_fading_coef="0.02" price="0" visibility_coef="1" weight="0" /&gt;</t>
  </si>
  <si>
    <t xml:space="preserve">      &lt;row entity_script="" item_id="82192625-77f0-4ace-81d5-6618b482a25b" material="" model="props/blacksmith_tools/key_bundle_a" owner_fading_coef="0.02" price="0" visibility_coef="1" weight="0" /&gt;</t>
  </si>
  <si>
    <t xml:space="preserve">      &lt;row entity_script="" item_id="828054d9-5efb-4877-a11b-cb0867cf915c" material="" model="props/blacksmith_tools/key_bundle_a" owner_fading_coef="0.02" price="0" visibility_coef="1" weight="0" /&gt;</t>
  </si>
  <si>
    <t xml:space="preserve">      &lt;row entity_script="" item_id="8355e3dd-151a-4036-a5e7-2bdb46dbed79" material="" model="props/blacksmith_tools/key_bundle_a" owner_fading_coef="0.02" price="0" visibility_coef="1" weight="0" /&gt;</t>
  </si>
  <si>
    <t xml:space="preserve">      &lt;row entity_script="" item_id="83a04490-6d4f-47f7-a1cf-45d0e968549a" material="" model="props/interiors/kitchenware/jugs/jug_01/jug_01" owner_fading_coef="0.02" price="0" visibility_coef="1" weight="0" /&gt;</t>
  </si>
  <si>
    <t xml:space="preserve">      &lt;row entity_script="" item_id="83a854f3-95f9-4ba5-b907-76434cf61c32" material="" model="props/tavern_things/cauldron2_smaller" owner_fading_coef="1" price="1" visibility_coef="1" weight="1" /&gt;</t>
  </si>
  <si>
    <t xml:space="preserve">      &lt;row entity_script="Book" item_id="847a8a68-1097-4c97-baeb-f30c0bfd174d" material="" model="characters/assets/parchment_folded/parchment_folded.cdf" owner_fading_coef="0.02" price="1000" visibility_coef="1" weight="0.1" /&gt;</t>
  </si>
  <si>
    <t xml:space="preserve">      &lt;row entity_script="Book" item_id="84877aac-ea4f-45eb-bc53-77d4886207f1" material="" model="characters/assets/parchment_folded/parchment_folded.cdf" owner_fading_coef="0.02" price="1000" visibility_coef="1" weight="0.1" /&gt;</t>
  </si>
  <si>
    <t xml:space="preserve">      &lt;row entity_script="" item_id="8519a72d-b2da-4938-8aed-2df96e8e1b34" material="" model="props/misc/sack_anim/sack_anim" owner_fading_coef="1" price="1" visibility_coef="1" weight="1" /&gt;</t>
  </si>
  <si>
    <t xml:space="preserve">      &lt;row entity_script="" item_id="85310d06-2845-46ee-be8f-295503b35035" material="" model="props/repairkits/repairkit_shoes_small" owner_fading_coef="0.02" price="300" visibility_coef="1" weight="1.2" /&gt;</t>
  </si>
  <si>
    <t xml:space="preserve">      &lt;row entity_script="" item_id="85409fc6-36ff-4de7-b337-e2889e435f1b" material="" model="props/tools/shovel" owner_fading_coef="0.02" price="100" visibility_coef="1" weight="4" /&gt;</t>
  </si>
  <si>
    <t xml:space="preserve">      &lt;row entity_script="" item_id="85f3d34d-897a-4333-8e54-055f78a3496b" material="" model="props/blacksmith_tools/key_bundle_a" owner_fading_coef="0.02" price="0" visibility_coef="1" weight="0" /&gt;</t>
  </si>
  <si>
    <t xml:space="preserve">      &lt;row entity_script="" item_id="8600118a-ebd6-48f8-97bb-f77356369920" material="" model="props/blacksmith_tools/key_bundle_a" owner_fading_coef="0.02" price="0" visibility_coef="1" weight="0" /&gt;</t>
  </si>
  <si>
    <t xml:space="preserve">      &lt;row entity_script="" item_id="8695b1fc-fedd-4962-8f10-03a0bd55b1e8" material="" model="props/wooden_bins/cage/cage_02" owner_fading_coef="1" price="1" visibility_coef="1" weight="1" /&gt;</t>
  </si>
  <si>
    <t xml:space="preserve">      &lt;row entity_script="" item_id="86afd9b3-a550-411c-ae52-b42cf4c711fd" material="" model="props/blacksmith_tools/key_bundle_a" owner_fading_coef="0.02" price="0" visibility_coef="1" weight="0" /&gt;</t>
  </si>
  <si>
    <t xml:space="preserve">      &lt;row entity_script="" item_id="87a65e52-dfa1-4b45-9306-0b7083f93c90" material="" model="props/interiors/skins/skin_hare_hide" owner_fading_coef="0.02" price="200" visibility_coef="1" weight="1" /&gt;</t>
  </si>
  <si>
    <t xml:space="preserve">      &lt;row entity_script="Book" item_id="87ccb223-a396-4381-8ce3-a08e99277a11" material="" model="characters/assets/parchment_folded/parchment_folded.cdf" owner_fading_coef="0.02" price="1000" visibility_coef="1" weight="0.1" /&gt;</t>
  </si>
  <si>
    <t xml:space="preserve">      &lt;row entity_script="" item_id="87cdb842-3ed3-4e34-a589-95775ecbc9d0" material="" model="props/interiors/kitchenware/food/meat01" owner_fading_coef="1" price="1" visibility_coef="1" weight="1" /&gt;</t>
  </si>
  <si>
    <t xml:space="preserve">      &lt;row entity_script="" item_id="87e51196-554d-409e-a5ec-f1fe5b4a07bc" material="" model="props/bakery/wooden_peel.cgf" owner_fading_coef="1" price="1" visibility_coef="1" weight="1" /&gt;</t>
  </si>
  <si>
    <t xml:space="preserve">      &lt;row entity_script="" item_id="87edb711-8d20-4627-af71-d17fbca48b08" material="" model="props/misc/church_props/chalice_01" owner_fading_coef="0.02" price="2500" visibility_coef="1" weight="2" /&gt;</t>
  </si>
  <si>
    <t xml:space="preserve">      &lt;row entity_script="" item_id="8804ce02-0648-4efd-9637-334db5ed5e25" material="" model="props/tools/hammer" owner_fading_coef="1" price="100" visibility_coef="1" weight="3" /&gt;</t>
  </si>
  <si>
    <t xml:space="preserve">      &lt;row entity_script="" item_id="8867336e-80c8-4e2f-9ee5-3b1cd610a2d8" material="" model="props/misc/wood_stock_anim/log_cut_half" owner_fading_coef="1" price="1" visibility_coef="1" weight="1" /&gt;</t>
  </si>
  <si>
    <t xml:space="preserve">      &lt;row entity_script="" item_id="886bc22a-5b0f-42fb-89dd-6ba5c3965a3e" material="" model="props/blacksmith_tools/key_bundle_a" owner_fading_coef="0.02" price="0" visibility_coef="1" weight="0" /&gt;</t>
  </si>
  <si>
    <t xml:space="preserve">      &lt;row entity_script="" item_id="8895b262-ddfb-4392-a784-eee616798c96" material="" model="props/dice/die_kcd" owner_fading_coef="0.02" price="1000" visibility_coef="1" weight="0.1" /&gt;</t>
  </si>
  <si>
    <t xml:space="preserve">      &lt;row entity_script="" item_id="89a182d5-cba3-4bef-bf8f-ca173bbea793" material="" model="props/blacksmith_tools/key_bundle_a" owner_fading_coef="0.02" price="0" visibility_coef="1" weight="0" /&gt;</t>
  </si>
  <si>
    <t xml:space="preserve">      &lt;row entity_script="" item_id="8a046c31-9b1f-4451-9511-7dca13c11181" material="" model="props/interiors/kitchenware/food/bread" owner_fading_coef="1" price="1" visibility_coef="1" weight="1" /&gt;</t>
  </si>
  <si>
    <t xml:space="preserve">      &lt;row entity_script="" item_id="8a23786a-ef5d-4acf-8998-1d5f79565254" material="" model="props/blacksmith_tools/key_bundle_a" owner_fading_coef="0.02" price="0" visibility_coef="1" weight="0" /&gt;</t>
  </si>
  <si>
    <t xml:space="preserve">      &lt;row entity_script="" item_id="8a47cd1f-dd17-4363-98e9-08ee65aebd09" material="" model="props/blacksmith_tools/key_bundle_a" owner_fading_coef="0.02" price="0" visibility_coef="1" weight="0" /&gt;</t>
  </si>
  <si>
    <t xml:space="preserve">      &lt;row entity_script="" item_id="8a4b47d9-1d75-48cc-b193-1416ba0a7b10" material="" model="props/blacksmith_tools/key_bundle_a" owner_fading_coef="0.02" price="0" visibility_coef="1" weight="0" /&gt;</t>
  </si>
  <si>
    <t xml:space="preserve">      &lt;row entity_script="" item_id="8a814c90-a32e-4d5d-98d2-b808064ae603" material="" model="props/misc/sticks/sticks_single_v1" owner_fading_coef="1" price="1" visibility_coef="1" weight="1" /&gt;</t>
  </si>
  <si>
    <t xml:space="preserve">      &lt;row entity_script="" item_id="8aec9e19-a943-4d26-acc9-844acdcfa90b" material="" model="props/misc/ring_silver/ring_silver" owner_fading_coef="0.02" price="0" visibility_coef="1" weight="0" /&gt;</t>
  </si>
  <si>
    <t xml:space="preserve">      &lt;row entity_script="" item_id="8b1091f4-e706-480b-8230-59da230f61bb" material="" model="props/blacksmith_tools/key_bundle_a" owner_fading_coef="0.02" price="0" visibility_coef="1" weight="0" /&gt;</t>
  </si>
  <si>
    <t xml:space="preserve">      &lt;row entity_script="" item_id="8b38e0bd-f28f-4863-bea5-850770c8f8f6" material="" model="props/misc/book/book_01.cdf" owner_fading_coef="0.02" price="1" visibility_coef="1" weight="1" /&gt;</t>
  </si>
  <si>
    <t xml:space="preserve">      &lt;row entity_script="" item_id="8b5aca6e-334a-4546-a3ac-0bdd366da62c" material="" model="props/blacksmith_tools/key_bundle_a" owner_fading_coef="0.02" price="0" visibility_coef="1" weight="0" /&gt;</t>
  </si>
  <si>
    <t xml:space="preserve">      &lt;row entity_script="Book" item_id="8b8f2de7-d10e-4ccd-8e97-39134ddd78ac" material="props/alchemy/book/skill_book3" model="props/misc/book/book_01.cdf" owner_fading_coef="0.02" price="1" visibility_coef="1" weight="1" /&gt;</t>
  </si>
  <si>
    <t xml:space="preserve">      &lt;row entity_script="" item_id="8b9652d4-eebf-4365-ba0d-e15a40ea66e0" material="" model="props/blacksmith_tools/key_bundle_a" owner_fading_coef="0.02" price="0" visibility_coef="1" weight="0" /&gt;</t>
  </si>
  <si>
    <t xml:space="preserve">      &lt;row entity_script="" item_id="8ba46587-5223-4e1f-afbb-7de3e0d59d9b" material="" model="props/blacksmith_tools/key_bundle_a" owner_fading_coef="0.02" price="0" visibility_coef="1" weight="0" /&gt;</t>
  </si>
  <si>
    <t xml:space="preserve">      &lt;row entity_script="" item_id="8bad010b-d13e-43f4-bba7-afe87a65f2e0" material="" model="props/misc/sack_leather/sack_leather" owner_fading_coef="0.02" price="0" visibility_coef="1" weight="0" /&gt;</t>
  </si>
  <si>
    <t xml:space="preserve">      &lt;row entity_script="Book" item_id="8c23bd24-ea62-43b3-ac49-357ff34d3ed2" material="props/alchemy/book/skill_book3" model="props/misc/book/book_01.cdf" owner_fading_coef="0.02" price="1500" visibility_coef="1" weight="1" /&gt;</t>
  </si>
  <si>
    <t xml:space="preserve">      &lt;row entity_script="" item_id="8c50af39-6856-43cf-8f05-4be3f9aa4c12" material="" model="props/blacksmith_tools/key_bundle_a" owner_fading_coef="0.02" price="0" visibility_coef="1" weight="0" /&gt;</t>
  </si>
  <si>
    <t xml:space="preserve">      &lt;row entity_script="Torch" item_id="8d6d4efb-f776-44da-8ac6-d7da39678cb8" material="" model="buildings/houses/ledecko/rope.cgf" owner_fading_coef="1" price="1" visibility_coef="1" weight="1" /&gt;</t>
  </si>
  <si>
    <t xml:space="preserve">      &lt;row entity_script="" item_id="8d76f58e-a521-4205-a7e8-9ac077eee5f0" material="" model="props/blacksmith_tools/picklock" owner_fading_coef="0.02" price="150" visibility_coef="1" weight="0.1" /&gt;</t>
  </si>
  <si>
    <t xml:space="preserve">      &lt;row entity_script="" item_id="8d7bd3f4-3906-4ffd-857c-585a522a3ce5" material="" model="props/blacksmith_tools/key_bundle_a" owner_fading_coef="0.02" price="0" visibility_coef="1" weight="0" /&gt;</t>
  </si>
  <si>
    <t xml:space="preserve">      &lt;row entity_script="Book" item_id="8d8f5757-beb1-4e09-8899-c5dc17c15891" material="props/alchemy/book/skill_book2" model="props/misc/book/book_01.cdf" owner_fading_coef="0.02" price="4500" visibility_coef="1" weight="1" /&gt;</t>
  </si>
  <si>
    <t xml:space="preserve">      &lt;row entity_script="" item_id="8dabbdc0-5d31-4c86-8aa9-5f36a4e99fc3" material="" model="props/blacksmith_tools/key_bundle_a" owner_fading_coef="0.02" price="0" visibility_coef="1" weight="0" /&gt;</t>
  </si>
  <si>
    <t xml:space="preserve">      &lt;row entity_script="" item_id="8db5562a-c1ba-4e3a-9cd3-88975e4fd8b2" material="" model="props/blacksmith_tools/key_bundle_a" owner_fading_coef="0.02" price="0" visibility_coef="1" weight="0" /&gt;</t>
  </si>
  <si>
    <t xml:space="preserve">      &lt;row entity_script="" item_id="8e820272-e878-44e9-bac1-0566654d7982" material="" model="weapons/sword/12sword" owner_fading_coef="1" price="1" visibility_coef="1" weight="1" /&gt;</t>
  </si>
  <si>
    <t xml:space="preserve">      &lt;row entity_script="" item_id="8e97092f-27f1-4b58-8167-64c50d5a4cb7" material="" model="characters/humans/cloth/cloth_folded" owner_fading_coef="0.02" price="0" visibility_coef="1" weight="0" /&gt;</t>
  </si>
  <si>
    <t xml:space="preserve">      &lt;row entity_script="" item_id="8f15cb86-b948-460d-bc05-c6548a4640f5" material="" model="props/blacksmith_tools/key_bundle_a" owner_fading_coef="0.02" price="0" visibility_coef="1" weight="0" /&gt;</t>
  </si>
  <si>
    <t xml:space="preserve">      &lt;row entity_script="Book" item_id="8f33ba0d-31ac-4867-80f6-2acb555ed26c" material="" model="characters/assets/parchment_folded/parchment_folded.cdf" owner_fading_coef="0.02" price="1000" visibility_coef="1" weight="0.1" /&gt;</t>
  </si>
  <si>
    <t xml:space="preserve">      &lt;row entity_script="" item_id="8f941309-5273-484c-990a-53b0d429b1c2" material="" model="props/blacksmith_tools/key_bundle_a" owner_fading_coef="0.02" price="0" visibility_coef="1" weight="0" /&gt;</t>
  </si>
  <si>
    <t xml:space="preserve">      &lt;row entity_script="" item_id="8fa97c07-5d4a-4a80-9f9a-46e01e0a4f4f" material="" model="props/alchemy/special/coal" owner_fading_coef="0.02" price="1000" visibility_coef="1" weight="1" /&gt;</t>
  </si>
  <si>
    <t xml:space="preserve">      &lt;row entity_script="" item_id="8fb83fd8-1996-45fb-9b71-a9d689544275" material="" model="props/cobbler/hammer_cobbler" owner_fading_coef="1" price="1" visibility_coef="1" weight="1" /&gt;</t>
  </si>
  <si>
    <t xml:space="preserve">      &lt;row entity_script="" item_id="8fc139db-1f58-44a2-a7f6-b8e9792646cf" material="" model="props/blacksmith_tools/key_bundle_a" owner_fading_coef="0.02" price="0" visibility_coef="1" weight="0" /&gt;</t>
  </si>
  <si>
    <t xml:space="preserve">      &lt;row entity_script="" item_id="8fe6cf3b-26e9-4397-b09d-45a153b18002" material="" model="props/blacksmith_tools/key_bundle_a" owner_fading_coef="0.02" price="0" visibility_coef="1" weight="0" /&gt;</t>
  </si>
  <si>
    <t xml:space="preserve">      &lt;row entity_script="" item_id="900623de-10b0-4b8b-ab4c-1f2cab039851" material="" model="props/blacksmith_tools/key_bundle_a" owner_fading_coef="0.02" price="0" visibility_coef="1" weight="0" /&gt;</t>
  </si>
  <si>
    <t xml:space="preserve">      &lt;row entity_script="" item_id="9036a34c-ae9b-42db-8ed9-a63ea9beaa35" material="" model="props/blacksmith_tools/key_bundle_a" owner_fading_coef="0.02" price="0" visibility_coef="1" weight="0" /&gt;</t>
  </si>
  <si>
    <t xml:space="preserve">      &lt;row entity_script="Book" item_id="905f75d5-b0dc-4990-bbe4-2d971ddc9e6d" material="props/alchemy/book/skill_book3" model="props/misc/book/book_01.cdf" owner_fading_coef="0.02" price="3250" visibility_coef="1" weight="1" /&gt;</t>
  </si>
  <si>
    <t xml:space="preserve">      &lt;row entity_script="" item_id="90ccdced-8a2f-4cd3-a1b8-2af959116509" material="" model="props/blacksmith_tools/key_a" owner_fading_coef="0.02" price="0" visibility_coef="1" weight="0" /&gt;</t>
  </si>
  <si>
    <t xml:space="preserve">      &lt;row entity_script="" item_id="90f01aca-5dcb-410c-ab1e-97094f137d8c" material="" model="props/wooden_blocks/chopping_block_wood01" owner_fading_coef="1" price="1" visibility_coef="1" weight="1" /&gt;</t>
  </si>
  <si>
    <t xml:space="preserve">      &lt;row entity_script="" item_id="9128ad33-7e21-48ba-98b8-c8cf63b9486f" material="" model="props/misc/sack_leather/sack_leather.cgf" owner_fading_coef="0.02" price="0" visibility_coef="1" weight="0" /&gt;</t>
  </si>
  <si>
    <t xml:space="preserve">      &lt;row entity_script="" item_id="9186b747-2591-43c0-91c6-54146543a8d8" material="" model="props/interiors/sacks/sack_02/sack_02_stand" owner_fading_coef="0.02" price="30" visibility_coef="1" weight="0" /&gt;</t>
  </si>
  <si>
    <t xml:space="preserve">      &lt;row entity_script="" item_id="91ed1623-40e7-4b64-9de2-92d9d5873990" material="" model="structures/hay_barrack/straw_small_pile_pitchfork.cgf" owner_fading_coef="1" price="1" visibility_coef="1" weight="1" /&gt;</t>
  </si>
  <si>
    <t xml:space="preserve">      &lt;row entity_script="" item_id="92268b12-93b4-4697-9656-a71fca43156b" material="" model="props/blacksmith_tools/key_bundle_a" owner_fading_coef="0.02" price="0" visibility_coef="1" weight="0" /&gt;</t>
  </si>
  <si>
    <t xml:space="preserve">      &lt;row entity_script="" item_id="9233adc8-7f18-4a10-8fd4-bf445357f79f" material="" model="props/blacksmith_tools/key_bundle_a" owner_fading_coef="0.02" price="0" visibility_coef="1" weight="0" /&gt;</t>
  </si>
  <si>
    <t xml:space="preserve">      &lt;row entity_script="" item_id="9284bcd6-000b-42f9-b8e8-95e3fd9615b2" material="" model="props/blacksmith_tools/key_bundle_a" owner_fading_coef="0.02" price="0" visibility_coef="1" weight="0" /&gt;</t>
  </si>
  <si>
    <t xml:space="preserve">      &lt;row entity_script="" item_id="928bc7b8-f2a4-44ff-a6a4-5800599e6633" material="" model="props/blacksmith_tools/key_bundle_a" owner_fading_coef="0.02" price="0" visibility_coef="1" weight="0" /&gt;</t>
  </si>
  <si>
    <t xml:space="preserve">      &lt;row entity_script="" item_id="930fa943-c404-4d0d-aa93-c3de3d5d67ee" material="" model="props/blacksmith_tools/key_bundle_a" owner_fading_coef="0.02" price="0" visibility_coef="1" weight="0" /&gt;</t>
  </si>
  <si>
    <t xml:space="preserve">      &lt;row entity_script="" item_id="93b6f28f-584d-4a25-9a5b-7d3cb68247aa" material="" model="props/blacksmith_tools/key_bundle_a" owner_fading_coef="0.02" price="0" visibility_coef="1" weight="0" /&gt;</t>
  </si>
  <si>
    <t xml:space="preserve">      &lt;row entity_script="Book" item_id="94131fb9-3956-4704-baf9-4415f8d229b5" material="" model="props/misc/book/book_01.cdf" owner_fading_coef="0.02" price="0" visibility_coef="1" weight="1" /&gt;</t>
  </si>
  <si>
    <t xml:space="preserve">      &lt;row entity_script="" item_id="9430ab09-6f6b-4a56-beb7-207315dd373c" material="" model="props/misc/ring_silver/ring_silver" owner_fading_coef="0.02" price="0" visibility_coef="1" weight="0" /&gt;</t>
  </si>
  <si>
    <t xml:space="preserve">      &lt;row entity_script="" item_id="943ac523-b741-4404-b2be-0f736b1d246b" material="" model="props/blacksmith_tools/key_bundle_a" owner_fading_coef="0.02" price="0" visibility_coef="1" weight="0" /&gt;</t>
  </si>
  <si>
    <t xml:space="preserve">      &lt;row entity_script="Book" item_id="9475fa39-7ce3-4253-9953-fe03c753d8fd" material="props/alchemy/book/info03_book" model="props/misc/book/book_01.cdf" owner_fading_coef="0.02" price="500" visibility_coef="1" weight="1" /&gt;</t>
  </si>
  <si>
    <t xml:space="preserve">      &lt;row entity_script="" item_id="948f44e3-6a37-4826-bcd7-eec3ba7f10cb" material="" model="props/bakery/dough_piece" owner_fading_coef="1" price="1" visibility_coef="1" weight="1" /&gt;</t>
  </si>
  <si>
    <t xml:space="preserve">      &lt;row entity_script="" item_id="94a235af-13e2-4edc-8493-afaa6c82276d" material="" model="props/blacksmith_tools/key_bundle_a" owner_fading_coef="0.02" price="0" visibility_coef="1" weight="0" /&gt;</t>
  </si>
  <si>
    <t xml:space="preserve">      &lt;row entity_script="" item_id="952ca69f-21e1-450c-a506-daec74cda27b" material="" model="props/interiors/kitchenware/food/chicken_thigh" owner_fading_coef="0.02" price="100" visibility_coef="1" weight="0" /&gt;</t>
  </si>
  <si>
    <t xml:space="preserve">      &lt;row entity_script="" item_id="9589cb09-973c-4e08-b3ae-6bd1265f9429" material="" model="props/blacksmith_tools/key_bundle_a" owner_fading_coef="0.02" price="0" visibility_coef="1" weight="0" /&gt;</t>
  </si>
  <si>
    <t xml:space="preserve">      &lt;row entity_script="" item_id="95e7eab8-59af-43c6-baf1-0b4c1fed08b3" material="" model="" owner_fading_coef="0.02" price="100" visibility_coef="1" weight="0" /&gt;</t>
  </si>
  <si>
    <t xml:space="preserve">      &lt;row entity_script="" item_id="964bc079-7797-475b-9c80-b76ce59de5b3" material="" model="props/blacksmith_tools/key_bundle_a" owner_fading_coef="0.02" price="0" visibility_coef="1" weight="0" /&gt;</t>
  </si>
  <si>
    <t xml:space="preserve">      &lt;row entity_script="" item_id="9689affb-0d84-4e64-ba8b-8549c79ac7bc" material="" model="props/blacksmith_tools/key_bundle_a" owner_fading_coef="0.02" price="0" visibility_coef="1" weight="0" /&gt;</t>
  </si>
  <si>
    <t xml:space="preserve">      &lt;row entity_script="" item_id="96b84458-9847-49df-9276-6c50f5ea7c6d" material="" model="props/misc/ring_silver/ring_silver" owner_fading_coef="0.02" price="0" visibility_coef="1" weight="0" /&gt;</t>
  </si>
  <si>
    <t xml:space="preserve">      &lt;row entity_script="" item_id="979b2602-f161-4b9d-8774-738119196ba1" material="" model="props/wooden_bins/bucket/bucket" owner_fading_coef="1" price="1" visibility_coef="1" weight="1" /&gt;</t>
  </si>
  <si>
    <t xml:space="preserve">      &lt;row entity_script="" item_id="97eaa9b1-0fa0-4de2-a547-4a8ed570fa9e" material="" model="props/interiors/kitchenware/food/sausage_meat" owner_fading_coef="1" price="1" visibility_coef="1" weight="1" /&gt;</t>
  </si>
  <si>
    <t xml:space="preserve">      &lt;row entity_script="" item_id="97ecef8a-6985-4ef7-b6c6-47ffa0ad0001" material="" model="props/blacksmith_tools/key_bundle_a" owner_fading_coef="0.02" price="0" visibility_coef="1" weight="0" /&gt;</t>
  </si>
  <si>
    <t xml:space="preserve">      &lt;row entity_script="" item_id="983a6813-20b6-4fc8-bc2d-105939ff6000" material="" model="props/tools/nails_bag01.cgf" owner_fading_coef="0.02" price="20" visibility_coef="1" weight="0.3" /&gt;</t>
  </si>
  <si>
    <t xml:space="preserve">      &lt;row entity_script="" item_id="985c2819-b61f-4209-9772-b724dd566ec7" material="" model="props/blacksmith_tools/key_bundle_a" owner_fading_coef="0.02" price="0" visibility_coef="1" weight="0" /&gt;</t>
  </si>
  <si>
    <t xml:space="preserve">      &lt;row entity_script="" item_id="98a7d49b-330d-43db-9222-cf573e9afc70" material="" model="props/blacksmith_tools/key_bundle_a" owner_fading_coef="0.02" price="0" visibility_coef="1" weight="0" /&gt;</t>
  </si>
  <si>
    <t xml:space="preserve">      &lt;row entity_script="" item_id="98c5bbdb-e282-49e2-9bd4-105ace20b282" material="" model="props/interiors/kitchenware/jugs/jug_metal/jug_metal.cgf" owner_fading_coef="0.02" price="0" visibility_coef="1" weight="0" /&gt;</t>
  </si>
  <si>
    <t xml:space="preserve">      &lt;row entity_script="" item_id="98f6acb8-07b1-47bf-a108-7fd203260fc6" material="" model="props/blacksmith_tools/key_bundle_a" owner_fading_coef="0.02" price="0" visibility_coef="1" weight="0" /&gt;</t>
  </si>
  <si>
    <t xml:space="preserve">      &lt;row entity_script="" item_id="99075e6d-2a80-40af-936e-bf92a4c927d1" material="" model="props/blacksmith_tools/key_bundle_a" owner_fading_coef="0.02" price="0" visibility_coef="1" weight="0" /&gt;</t>
  </si>
  <si>
    <t xml:space="preserve">      &lt;row entity_script="" item_id="99100d5f-e6c3-4554-bfb3-1ebe1170454f" material="" model="characters/humans/cloth/cloth_folded" owner_fading_coef="0.02" price="0" visibility_coef="1" weight="0" /&gt;</t>
  </si>
  <si>
    <t xml:space="preserve">      &lt;row entity_script="" item_id="99245bbb-995b-444e-9089-76e86c8afa6b" material="" model="props/blacksmith_tools/key_bundle_a" owner_fading_coef="0.02" price="0" visibility_coef="1" weight="0" /&gt;</t>
  </si>
  <si>
    <t xml:space="preserve">      &lt;row entity_script="" item_id="993e22fa-2854-47b0-9502-7469471a58ca" material="" model="props/interiors/sacks/sack_02/sack_02_stand" owner_fading_coef="0.02" price="0" visibility_coef="1" weight="0" /&gt;</t>
  </si>
  <si>
    <t xml:space="preserve">      &lt;row entity_script="" item_id="998b7f87-a1dd-4d8b-9ebe-6d25db45bfe9" material="" model="props/blacksmith_tools/key_bundle_a" owner_fading_coef="0.02" price="0" visibility_coef="1" weight="0" /&gt;</t>
  </si>
  <si>
    <t xml:space="preserve">      &lt;row entity_script="" item_id="9994dd73-1e51-4ac4-b9f1-062ceb162ba6" material="" model="props/blacksmith_tools/key_bundle_a" owner_fading_coef="0.02" price="0" visibility_coef="1" weight="0" /&gt;</t>
  </si>
  <si>
    <t xml:space="preserve">      &lt;row entity_script="" item_id="999a8a41-3e9e-4c15-ad37-dc7e1cf04b87" material="" model="props/blacksmith_tools/key_bundle_a" owner_fading_coef="0.02" price="0" visibility_coef="1" weight="0" /&gt;</t>
  </si>
  <si>
    <t xml:space="preserve">      &lt;row entity_script="Book" item_id="99a4625d-816a-4d72-9859-098a5ba016ae" material="props/alchemy/book/skill_book3" model="props/misc/book/book_01.cdf" owner_fading_coef="0.02" price="5600" visibility_coef="1" weight="1" /&gt;</t>
  </si>
  <si>
    <t xml:space="preserve">      &lt;row entity_script="" item_id="99bc4ecc-796e-4642-9a59-a63147000dfe" material="" model="props/blacksmith_tools/key_bundle_a" owner_fading_coef="0.02" price="0" visibility_coef="1" weight="0" /&gt;</t>
  </si>
  <si>
    <t xml:space="preserve">      &lt;row entity_script="" item_id="99c04991-47fc-49cb-894c-78c93bc7da65" material="" model="props/butcher/skinned_deer_piece01" owner_fading_coef="1" price="1" visibility_coef="1" weight="1" /&gt;</t>
  </si>
  <si>
    <t xml:space="preserve">      &lt;row entity_script="Book" item_id="9a20ef55-669b-48d6-895f-b568e91f8a13" material="" model="characters/assets/parchment_folded/parchment_folded.cdf" owner_fading_coef="0.02" price="1000" visibility_coef="1" weight="0.1" /&gt;</t>
  </si>
  <si>
    <t xml:space="preserve">      &lt;row entity_script="Book" item_id="9a2e6d4d-92ca-4011-940d-4ae85408054e" material="" model="props/misc/book/book_01.cdf" owner_fading_coef="0.02" price="0" visibility_coef="1" weight="0" /&gt;</t>
  </si>
  <si>
    <t xml:space="preserve">      &lt;row entity_script="" item_id="9a519bc7-1087-4d0c-aa4c-54f59fb5baef" material="" model="props/wooden_bins/chests/chest_merchant01/chest_merchant_01" owner_fading_coef="0.02" price="1" visibility_coef="1" weight="1" /&gt;</t>
  </si>
  <si>
    <t xml:space="preserve">      &lt;row entity_script="" item_id="9a5cc186-60a3-467c-afdf-b1974ebf498b" material="" model="props/blacksmith_tools/key_bundle_a" owner_fading_coef="0.02" price="0" visibility_coef="1" weight="0" /&gt;</t>
  </si>
  <si>
    <t xml:space="preserve">      &lt;row entity_script="" item_id="9ae9592f-ddcb-49b3-9063-2cd0cb9acdc4" material="" model="props/blacksmith_tools/key_bundle_a" owner_fading_coef="0.02" price="0" visibility_coef="1" weight="0" /&gt;</t>
  </si>
  <si>
    <t xml:space="preserve">      &lt;row entity_script="" item_id="9b202c19-c6de-42ea-9fe7-bb20eca8744a" material="" model="props/blacksmith_tools/key_bundle_a" owner_fading_coef="0.02" price="0" visibility_coef="1" weight="0" /&gt;</t>
  </si>
  <si>
    <t xml:space="preserve">      &lt;row entity_script="" item_id="9b2cb9e0-6c49-464e-beff-f071d30c36b6" material="" model="props/interiors/sacks/sack_02/sack_02_stand" owner_fading_coef="0.02" price="20" visibility_coef="1" weight="0" /&gt;</t>
  </si>
  <si>
    <t xml:space="preserve">      &lt;row entity_script="" item_id="9b771c16-c0b1-438c-aeda-8c4d3ce28465" material="" model="props/interiors/sacks/sack_02/sack_02_stand" owner_fading_coef="0.02" price="8" visibility_coef="1" weight="0.1" /&gt;</t>
  </si>
  <si>
    <t xml:space="preserve">      &lt;row entity_script="" item_id="9bf11770-b082-4bd9-8f4a-a6cc3b592c0c" material="" model="characters/humans/cloth/cloth_folded" owner_fading_coef="0.02" price="0" visibility_coef="1" weight="0" /&gt;</t>
  </si>
  <si>
    <t xml:space="preserve">      &lt;row entity_script="" item_id="9c4ce06f-1817-4a60-8203-edab578cfefa" material="props/tailor/cloth_folded_02_wool01" model="props/tailor/cloth_folded_02" owner_fading_coef="0.02" price="200" visibility_coef="1" weight="2" /&gt;</t>
  </si>
  <si>
    <t xml:space="preserve">      &lt;row entity_script="" item_id="9c6ff7f2-eff7-4f8b-b48f-f7234493d17b" material="" model="buildings/refugee_camp/wood_stick_01" owner_fading_coef="1" price="1" visibility_coef="1" weight="1" /&gt;</t>
  </si>
  <si>
    <t xml:space="preserve">      &lt;row entity_script="Book" item_id="9cfb899c-3bdd-44b3-9960-54c630ac1780" material="" model="characters/assets/parchment_folded/parchment_folded.cdf" owner_fading_coef="0.02" price="0" visibility_coef="1" weight="1" /&gt;</t>
  </si>
  <si>
    <t xml:space="preserve">      &lt;row entity_script="" item_id="9d0d71bf-1742-41e5-8709-b577aebd3d27" material="" model="props/blacksmith_tools/key_bundle_a" owner_fading_coef="0.02" price="0" visibility_coef="1" weight="0" /&gt;</t>
  </si>
  <si>
    <t xml:space="preserve">      &lt;row entity_script="" item_id="9e2495e2-2bb1-4a71-8242-6b9ebcce666f" material="" model="props/blacksmith_tools/key_bundle_a" owner_fading_coef="0.02" price="0" visibility_coef="1" weight="0" /&gt;</t>
  </si>
  <si>
    <t xml:space="preserve">      &lt;row entity_script="" item_id="9e72d120-b272-4b65-85b3-e897b9811765" material="" model="props/blacksmith_tools/key_bundle_a" owner_fading_coef="0.02" price="0" visibility_coef="1" weight="0" /&gt;</t>
  </si>
  <si>
    <t xml:space="preserve">      &lt;row entity_script="" item_id="9e960927-a4c3-47f2-8c7b-eaaab6d82f0a" material="" model="props/blacksmith_tools/key_bundle_a" owner_fading_coef="0.02" price="0" visibility_coef="1" weight="0" /&gt;</t>
  </si>
  <si>
    <t xml:space="preserve">      &lt;row entity_script="" item_id="9f7a0c0a-6458-4622-9cc5-2f4dd4898b50" material="" model="props/repairkits/repairkit_clothes_small" owner_fading_coef="0.02" price="300" visibility_coef="1" weight="0.8" /&gt;</t>
  </si>
  <si>
    <t xml:space="preserve">      &lt;row entity_script="" item_id="9f963777-04cd-4117-b8db-f146be0efed7" material="" model="props/blacksmith_tools/key_bundle_a" owner_fading_coef="0.02" price="0" visibility_coef="1" weight="0" /&gt;</t>
  </si>
  <si>
    <t xml:space="preserve">      &lt;row entity_script="" item_id="9fa3000e-3807-48a8-bed8-81427f0bda55" material="" model="props/misc/bandage/bandage" owner_fading_coef="0.02" price="50" visibility_coef="1" weight="0.2" /&gt;</t>
  </si>
  <si>
    <t xml:space="preserve">      &lt;row entity_script="" item_id="a0261b67-33ff-4211-b6a2-59a5135c3a51" material="" model="props/blacksmith_tools/key_bundle_a" owner_fading_coef="0.02" price="0" visibility_coef="1" weight="0" /&gt;</t>
  </si>
  <si>
    <t xml:space="preserve">      &lt;row entity_script="Book" item_id="a048af10-45f4-4766-b7eb-90f2d8098fef" material="" model="characters/assets/parchment_folded/parchment_folded.cdf" owner_fading_coef="0.02" price="1000" visibility_coef="1" weight="0.1" /&gt;</t>
  </si>
  <si>
    <t xml:space="preserve">      &lt;row entity_script="" item_id="a0a2e39a-ea6b-4cc8-90a4-27047696fbb1" material="" model="props/butcher/cleaver01" owner_fading_coef="1" price="1" visibility_coef="1" weight="1" /&gt;</t>
  </si>
  <si>
    <t xml:space="preserve">      &lt;row entity_script="" item_id="a0bb992c-f2d2-442f-b219-b830a403323b" material="" model="props/blacksmith_tools/key_bundle_a" owner_fading_coef="0.02" price="0" visibility_coef="1" weight="0" /&gt;</t>
  </si>
  <si>
    <t xml:space="preserve">      &lt;row entity_script="" item_id="a11cc7f6-b499-4003-aef1-938e87b30a2e" material="" model="props/interiors/sacks/sack_02/sack_02_stand" owner_fading_coef="0.02" price="4" visibility_coef="1" weight="0.1" /&gt;</t>
  </si>
  <si>
    <t xml:space="preserve">      &lt;row entity_script="" item_id="a16839b1-5005-4d63-a37f-cca2d1e62641" material="" model="props/misc/flower_wreath/flower_wreath.cgf" owner_fading_coef="1" price="1" visibility_coef="1" weight="1" /&gt;</t>
  </si>
  <si>
    <t xml:space="preserve">      &lt;row entity_script="" item_id="a16e6c86-2970-4106-a25b-9b4fba181972" material="" model="props/blacksmith_tools/key_b" owner_fading_coef="0.02" price="0" visibility_coef="1" weight="0" /&gt;</t>
  </si>
  <si>
    <t xml:space="preserve">      &lt;row entity_script="" item_id="a1dda25f-3a35-4376-b198-4e5173c742a8" material="" model="props/interiors/skins/skin_deer_hide" owner_fading_coef="0.02" price="500" visibility_coef="1" weight="4" /&gt;</t>
  </si>
  <si>
    <t xml:space="preserve">      &lt;row entity_script="" item_id="a21d78d1-6d01-42bd-8440-979e1f1d9bd0" material="" model="props/blacksmith_tools/key_bundle_a" owner_fading_coef="0.02" price="0" visibility_coef="1" weight="0" /&gt;</t>
  </si>
  <si>
    <t xml:space="preserve">      &lt;row entity_script="" item_id="a22185c1-a102-4972-a63d-4c7fc4959ae0" material="" model="" owner_fading_coef="0.02" price="0" visibility_coef="1" weight="0" /&gt;</t>
  </si>
  <si>
    <t xml:space="preserve">      &lt;row entity_script="" item_id="a263862c-8e4c-4e60-aca3-c5c5eb91b904" material="" model="props/musical_instruments/hunting_horn" owner_fading_coef="0.02" price="0" visibility_coef="1" weight="0" /&gt;</t>
  </si>
  <si>
    <t xml:space="preserve">      &lt;row entity_script="" item_id="a28be1bf-0935-4b56-8fdd-e1a644485616" material="" model="props/misc/cross_hanging_wooden/cross_hanging_wooden" owner_fading_coef="0.02" price="0" visibility_coef="1" weight="0" /&gt;</t>
  </si>
  <si>
    <t xml:space="preserve">      &lt;row entity_script="" item_id="a2f5b745-b093-497c-9f72-5e0e750843c5" material="" model="characters/humans/cloth/cloth_folded" owner_fading_coef="0.02" price="0" visibility_coef="1" weight="0" /&gt;</t>
  </si>
  <si>
    <t xml:space="preserve">      &lt;row entity_script="" item_id="a314b580-bc97-4802-ae1f-8f4803e34503" material="" model="props/interiors/sacks/sack_02/sack_02_stand" owner_fading_coef="0.02" price="30" visibility_coef="1" weight="0.1" /&gt;</t>
  </si>
  <si>
    <t xml:space="preserve">      &lt;row entity_script="" item_id="a34200f4-5eb3-4073-a2a3-6beef5ea7f9f" material="" model="props/blacksmith_tools/key_bundle_a" owner_fading_coef="0.02" price="0" visibility_coef="1" weight="0" /&gt;</t>
  </si>
  <si>
    <t xml:space="preserve">      &lt;row entity_script="" item_id="a364b800-c1ca-4bd1-92cb-ae1689bfa7ea" material="" model="props/interiors/sacks/sack_02/sack_02_stand" owner_fading_coef="0.02" price="2" visibility_coef="1" weight="0.1" /&gt;</t>
  </si>
  <si>
    <t xml:space="preserve">      &lt;row entity_script="" item_id="a38afdee-0c20-431c-8cb3-bb394eca99ff" material="" model="props/blacksmith_tools/key_bundle_a" owner_fading_coef="0.02" price="0" visibility_coef="1" weight="0" /&gt;</t>
  </si>
  <si>
    <t xml:space="preserve">      &lt;row entity_script="" item_id="a40e513f-045e-421c-99c9-c10dae3d9fe1" material="" model="props/alchemy/special/mushroom_cave" owner_fading_coef="0.02" price="30" visibility_coef="1" weight="0.1" /&gt;</t>
  </si>
  <si>
    <t xml:space="preserve">      &lt;row entity_script="" item_id="a43af8cb-63fb-4e6b-802f-f4b5b85cc344" material="" model="props/blacksmith_tools/key_bundle_a" owner_fading_coef="0.02" price="0" visibility_coef="1" weight="0" /&gt;</t>
  </si>
  <si>
    <t xml:space="preserve">      &lt;row entity_script="Book" item_id="a49c0356-66c4-4cbf-99f6-9581f15bb39d" material="props/alchemy/book/skill_book5" model="props/misc/book/book_01.cdf" owner_fading_coef="0.02" price="13500" visibility_coef="1" weight="1" /&gt;</t>
  </si>
  <si>
    <t xml:space="preserve">      &lt;row entity_script="" item_id="a4a7719e-8d88-40c7-88e0-8aabd26e46e6" material="" model="props/blacksmith_tools/key_bundle_a" owner_fading_coef="0.02" price="0" visibility_coef="1" weight="0" /&gt;</t>
  </si>
  <si>
    <t xml:space="preserve">      &lt;row entity_script="" item_id="a4adc301-9cb8-498b-87bc-e429ef69fd0d" material="" model="props/blacksmith_tools/key_bundle_a" owner_fading_coef="0.02" price="0" visibility_coef="1" weight="0" /&gt;</t>
  </si>
  <si>
    <t xml:space="preserve">      &lt;row entity_script="Book" item_id="a4bbfe01-e327-4063-87a0-3a64692641e7" material="props/alchemy/book/info01_book" model="props/misc/book/book_01.cdf" owner_fading_coef="0.02" price="500" visibility_coef="1" weight="1" /&gt;</t>
  </si>
  <si>
    <t xml:space="preserve">      &lt;row entity_script="" item_id="a4cb5d0c-a982-4634-80e2-3a8d7355491e" material="" model="props/tavern_things/meal_tray_small" owner_fading_coef="1" price="1" visibility_coef="1" weight="1" /&gt;</t>
  </si>
  <si>
    <t xml:space="preserve">      &lt;row entity_script="" item_id="a4cea364-c458-4690-9ce2-5d49feebc696" material="" model="props/blacksmith_tools/key_bundle_a" owner_fading_coef="0.02" price="0" visibility_coef="1" weight="0" /&gt;</t>
  </si>
  <si>
    <t xml:space="preserve">      &lt;row entity_script="" item_id="a4f0f4c8-dc3f-4cb2-be89-f0f56fbb09fa" material="" model="props/alchemy/special/boar_tooth" owner_fading_coef="0.02" price="150" visibility_coef="1" weight="0.1" /&gt;</t>
  </si>
  <si>
    <t xml:space="preserve">      &lt;row entity_script="Book" item_id="a4f2c91e-e504-4283-93c5-9bd2c00d5f0f" material="" model="characters/assets/parchment_folded/parchment_folded.cdf" owner_fading_coef="0.02" price="1000" visibility_coef="1" weight="0.1" /&gt;</t>
  </si>
  <si>
    <t xml:space="preserve">      &lt;row entity_script="" item_id="a4fe4a1f-7bed-4f16-b6cb-b1b50ad10043" material="" model="props/blacksmith_tools/key_bundle_a" owner_fading_coef="0.02" price="0" visibility_coef="1" weight="0" /&gt;</t>
  </si>
  <si>
    <t xml:space="preserve">      &lt;row entity_script="" item_id="a50f682a-e3df-415d-ad77-32999f3976e5" material="" model="props/interiors/sacks/sack_02/sack_02_stand" owner_fading_coef="0.02" price="0" visibility_coef="1" weight="0" /&gt;</t>
  </si>
  <si>
    <t xml:space="preserve">      &lt;row entity_script="" item_id="a52eeead-9f3e-44bd-b79b-9ca206649aa0" material="" model="props/blacksmith_tools/key_bundle_a" owner_fading_coef="0.02" price="0" visibility_coef="1" weight="0" /&gt;</t>
  </si>
  <si>
    <t xml:space="preserve">      &lt;row entity_script="" item_id="a5566ffb-8a3f-4d85-b3c5-088038aa95a1" material="" model="props/butcher/two_handed_knife" owner_fading_coef="1" price="1" visibility_coef="1" weight="1" /&gt;</t>
  </si>
  <si>
    <t xml:space="preserve">      &lt;row entity_script="" item_id="a641eebc-261a-47c9-bf32-fb8ec0325b92" material="props/misc/necronomicon/necronomicon" model="props/misc/book/book_01" owner_fading_coef="0.02" price="100" visibility_coef="1" weight="5" /&gt;</t>
  </si>
  <si>
    <t xml:space="preserve">      &lt;row entity_script="" item_id="a7186135-4a2a-4b3f-aab9-b916f3fc8b8c" material="" model="props/blacksmith_tools/key_a" owner_fading_coef="0.02" price="0" visibility_coef="1" weight="1" /&gt;</t>
  </si>
  <si>
    <t xml:space="preserve">      &lt;row entity_script="" item_id="a7259f24-82cc-4e3c-9833-af31ec117ac8" material="" model="props/blacksmith_tools/key_bundle_a" owner_fading_coef="0.02" price="0" visibility_coef="1" weight="0" /&gt;</t>
  </si>
  <si>
    <t xml:space="preserve">      &lt;row entity_script="" item_id="a7b53435-6484-46e1-8a4d-a4adc0e87839" material="" model="props/blacksmith_tools/key_bundle_a" owner_fading_coef="0.02" price="0" visibility_coef="1" weight="0" /&gt;</t>
  </si>
  <si>
    <t xml:space="preserve">      &lt;row entity_script="" item_id="a803555e-ca7e-4ab0-b50e-d1422327721b" material="" model="props/blacksmith_tools/key_bundle_a" owner_fading_coef="0.02" price="0" visibility_coef="1" weight="0" /&gt;</t>
  </si>
  <si>
    <t xml:space="preserve">      &lt;row entity_script="Book" item_id="a955dc3d-1327-40d2-a9ea-bb2d06f576ec" material="props/alchemy/book/skill_book3" model="props/misc/book/book_01.cdf" owner_fading_coef="0.02" price="12600" visibility_coef="1" weight="1" /&gt;</t>
  </si>
  <si>
    <t xml:space="preserve">      &lt;row entity_script="" item_id="a961de34-3a0a-4823-9e88-2992def003a4" material="" model="props/interiors/kitchenware/food/chicken_thigh" owner_fading_coef="0.02" price="0" visibility_coef="1" weight="0" /&gt;</t>
  </si>
  <si>
    <t xml:space="preserve">      &lt;row entity_script="" item_id="a96e20f3-0cf2-40a8-9fc9-21866333c4c5" material="" model="props/blacksmith_tools/key_bundle_a" owner_fading_coef="0.02" price="0" visibility_coef="1" weight="0" /&gt;</t>
  </si>
  <si>
    <t xml:space="preserve">      &lt;row entity_script="" item_id="a9d4bbd0-c81c-495f-9dea-023584748683" material="" model="props/blacksmith_tools/key_bundle_a" owner_fading_coef="0.02" price="0" visibility_coef="1" weight="0" /&gt;</t>
  </si>
  <si>
    <t xml:space="preserve">      &lt;row entity_script="" item_id="a9d66b07-0156-4b06-899b-81dead188c03" material="" model="props/misc/ring_silver/ring_silver" owner_fading_coef="0.02" price="100" visibility_coef="1" weight="0" /&gt;</t>
  </si>
  <si>
    <t xml:space="preserve">      &lt;row entity_script="" item_id="a9dce3ca-bda5-4019-98ff-a1da0555c395" material="" model="props/blacksmith_tools/key_bundle_a" owner_fading_coef="0.02" price="0" visibility_coef="1" weight="0" /&gt;</t>
  </si>
  <si>
    <t xml:space="preserve">      &lt;row entity_script="" item_id="a9f7b38a-4781-40df-b911-4ce9e263d8e7" material="" model="props/blacksmith_tools/key_bundle_a" owner_fading_coef="0.02" price="0" visibility_coef="1" weight="0" /&gt;</t>
  </si>
  <si>
    <t xml:space="preserve">      &lt;row entity_script="" item_id="aa07926f-2968-43e8-b0eb-085893d576f2" material="" model="props/butcher/skinned_deer_piece02" owner_fading_coef="1" price="1" visibility_coef="1" weight="1" /&gt;</t>
  </si>
  <si>
    <t xml:space="preserve">      &lt;row entity_script="" item_id="aa0abff9-9849-4ee6-b3f1-5ab72523430d" material="" model="props/blacksmith_tools/key_bundle_a" owner_fading_coef="0.02" price="0" visibility_coef="1" weight="0" /&gt;</t>
  </si>
  <si>
    <t xml:space="preserve">      &lt;row entity_script="" item_id="aa0b6bc8-e7f6-4777-b931-1ae81d7ef8da" material="" model="props/dice/die_p" owner_fading_coef="0.02" price="500" visibility_coef="1" weight="0.1" /&gt;</t>
  </si>
  <si>
    <t xml:space="preserve">      &lt;row entity_script="" item_id="aa2f90af-fc2d-4899-ba02-43bccbf19bfa" material="" model="props/blacksmith_tools/key_bundle_a" owner_fading_coef="0.02" price="0" visibility_coef="1" weight="0" /&gt;</t>
  </si>
  <si>
    <t xml:space="preserve">      &lt;row entity_script="" item_id="aa417ffe-4609-42d8-b52e-58c1ef5a3678" material="" model="buildings/churches/church_pribyslawitz/pribyslawitz_ladder" owner_fading_coef="1" price="1" visibility_coef="1" weight="5" /&gt;</t>
  </si>
  <si>
    <t xml:space="preserve">      &lt;row entity_script="" item_id="aa9932e8-1f5a-4a96-b97f-24c2a4f0d703" material="" model="props/blacksmith_tools/key_bundle_a" owner_fading_coef="0.02" price="0" visibility_coef="1" weight="0" /&gt;</t>
  </si>
  <si>
    <t xml:space="preserve">      &lt;row entity_script="" item_id="aaa88f4f-2e8e-4247-9728-4c2ea632277c" material="" model="props/blacksmith_tools/key_bundle_a" owner_fading_coef="0.02" price="0" visibility_coef="1" weight="0" /&gt;</t>
  </si>
  <si>
    <t xml:space="preserve">      &lt;row entity_script="" item_id="aac4b102-f039-4e6c-afa5-67b59df2cc11" material="" model="props/cloth_random/scarf_food.chr" owner_fading_coef="1" price="1" visibility_coef="1" weight="1" /&gt;</t>
  </si>
  <si>
    <t xml:space="preserve">      &lt;row entity_script="" item_id="ab0b9f53-2b71-483b-ba26-f1499c1f1f03" material="" model="props/alchemy/scroll/scroll" owner_fading_coef="0.02" price="0" visibility_coef="1" weight="1" /&gt;</t>
  </si>
  <si>
    <t xml:space="preserve">      &lt;row entity_script="" item_id="abb6cc5a-3592-406f-82ab-edfb73e219be" material="" model="props/alchemy/special/amanita" owner_fading_coef="0.02" price="13" visibility_coef="1" weight="0.1" /&gt;</t>
  </si>
  <si>
    <t xml:space="preserve">      &lt;row entity_script="" item_id="acadda0e-85bf-419e-9e89-ec2e3a09a4c2" material="" model="props/blacksmith_tools/key_bundle_a" owner_fading_coef="0.02" price="0" visibility_coef="1" weight="0" /&gt;</t>
  </si>
  <si>
    <t xml:space="preserve">      &lt;row entity_script="" item_id="acbe87e5-3d13-4db3-95dd-d245a1bbe9f7" material="" model="props/misc/sack_leather/sack_leather.cgf" owner_fading_coef="0.02" price="5000" visibility_coef="1" weight="0" /&gt;</t>
  </si>
  <si>
    <t xml:space="preserve">      &lt;row entity_script="" item_id="ad0dd957-d7d9-4689-ad4f-3c85e828b5c4" material="" model="props/blacksmith_tools/key_bundle_a" owner_fading_coef="0.02" price="0" visibility_coef="1" weight="0" /&gt;</t>
  </si>
  <si>
    <t xml:space="preserve">      &lt;row entity_script="Book" item_id="ad347b6b-40c8-48be-b757-1d40aaf2d6a8" material="props/alchemy/book/skill_book4" model="props/misc/book/book_01.cdf" owner_fading_coef="0.02" price="13500" visibility_coef="1" weight="1" /&gt;</t>
  </si>
  <si>
    <t xml:space="preserve">      &lt;row entity_script="" item_id="ad363284-24fb-4a66-b088-fc51d222b65b" material="" model="props/piles_of_logs/bundle_of_sticks_full" owner_fading_coef="1" price="1" visibility_coef="1" weight="1" /&gt;</t>
  </si>
  <si>
    <t xml:space="preserve">      &lt;row entity_script="" item_id="ad498eac-337d-4654-b043-6a10b303ae0e" material="" model="" owner_fading_coef="0.02" price="0" visibility_coef="1" weight="0" /&gt; </t>
  </si>
  <si>
    <t xml:space="preserve">      &lt;row entity_script="" item_id="ad822767-9915-42c4-bf22-30056c30255f" material="" model="props/blacksmith_tools/key_bundle_a" owner_fading_coef="0.02" price="0" visibility_coef="1" weight="0" /&gt;</t>
  </si>
  <si>
    <t xml:space="preserve">      &lt;row entity_script="" item_id="ad9e4667-08f5-4ac3-b41e-66645c22245f" material="props/tailor/cloth_folded_02_satin01" model="props/tailor/cloth_folded_02" owner_fading_coef="0.02" price="500" visibility_coef="1" weight="2" /&gt;</t>
  </si>
  <si>
    <t xml:space="preserve">      &lt;row entity_script="" item_id="adb77b40-5ab1-4092-a981-9daa597dc40e" material="" model="props/blacksmith_tools/key_bundle_a" owner_fading_coef="0.02" price="0" visibility_coef="1" weight="0" /&gt;</t>
  </si>
  <si>
    <t xml:space="preserve">      &lt;row entity_script="" item_id="aecb2ab3-8150-47a5-84ec-235a69df6a95" material="" model="props/blacksmith_tools/key_bundle_a" owner_fading_coef="0.02" price="0" visibility_coef="1" weight="0" /&gt;</t>
  </si>
  <si>
    <t xml:space="preserve">      &lt;row entity_script="" item_id="af458f15-f853-4997-8d1b-a034b8ec3d06" material="" model="props/blacksmith_tools/key_bundle_a" owner_fading_coef="0.02" price="0" visibility_coef="1" weight="0" /&gt;</t>
  </si>
  <si>
    <t xml:space="preserve">      &lt;row entity_script="" item_id="af459a00-7a61-4444-936c-5eb27403107a" material="" model="props/tools/broom_01" owner_fading_coef="1" price="1" visibility_coef="1" weight="1" /&gt;</t>
  </si>
  <si>
    <t xml:space="preserve">      &lt;row entity_script="" item_id="af5899d7-e275-4bb5-9020-bf7fed3a25a3" material="" model="props/blacksmith_tools/key_bundle_a" owner_fading_coef="0.02" price="0" visibility_coef="1" weight="0" /&gt;</t>
  </si>
  <si>
    <t xml:space="preserve">      &lt;row entity_script="" item_id="afa11a60-5e8b-40f9-8533-dcafbfe49993" material="" model="props/blacksmith_tools/key_bundle_a" owner_fading_coef="0.02" price="0" visibility_coef="1" weight="0" /&gt;</t>
  </si>
  <si>
    <t xml:space="preserve">      &lt;row entity_script="Book" item_id="afcb6aea-750e-4ea8-a157-ff233a1d5e15" material="props/alchemy/book/skill_book2" model="props/misc/book/book_01.cdf" owner_fading_coef="0.02" price="4500" visibility_coef="1" weight="1" /&gt;</t>
  </si>
  <si>
    <t xml:space="preserve">      &lt;row entity_script="" item_id="b0443ac9-4c51-4b0c-8d57-2697c2b84837" material="" model="props/blacksmith_tools/key_bundle_a" owner_fading_coef="0.02" price="0" visibility_coef="1" weight="0" /&gt;</t>
  </si>
  <si>
    <t xml:space="preserve">      &lt;row entity_script="Book" item_id="b04d6c1a-c045-49ac-9f52-1e0d87eab091" material="props/alchemy/book/skill_book4" model="props/misc/book/book_01.cdf" owner_fading_coef="0.02" price="13500" visibility_coef="1" weight="1" /&gt;</t>
  </si>
  <si>
    <t xml:space="preserve">      &lt;row entity_script="" item_id="b09688cb-4fe4-4381-b8a8-527cc07aad97" material="" model="" owner_fading_coef="1" price="1" visibility_coef="1" weight="1" /&gt;</t>
  </si>
  <si>
    <t xml:space="preserve">      &lt;row entity_script="" item_id="b0c7ffad-8fc3-4e6d-bc70-0575726739b9" material="" model="props/blacksmith_tools/key_bundle_a" owner_fading_coef="0.02" price="0" visibility_coef="1" weight="0" /&gt;</t>
  </si>
  <si>
    <t xml:space="preserve">      &lt;row entity_script="" item_id="b0ee8553-b935-494c-a5e9-a67ac77d5f8f" material="" model="props/blacksmith_tools/key_bundle_a" owner_fading_coef="0.02" price="0" visibility_coef="1" weight="0" /&gt;</t>
  </si>
  <si>
    <t xml:space="preserve">      &lt;row entity_script="Book" item_id="b13d06f4-6c38-405d-9998-93128f4eb6dc" material="" model="characters/assets/parchment_folded/parchment_folded.cdf" owner_fading_coef="0.02" price="1000" visibility_coef="1" weight="0.1" /&gt;</t>
  </si>
  <si>
    <t xml:space="preserve">      &lt;row entity_script="" item_id="b16db2b4-788a-4a04-8b9a-6ecfebcfc8ec" material="" model="props/interiors/kitchenware/silver_goblet/silver_goblet" owner_fading_coef="0.02" price="2000" visibility_coef="1" weight="2" /&gt;</t>
  </si>
  <si>
    <t xml:space="preserve">      &lt;row entity_script="" item_id="b185ad3c-6e51-4298-a997-472eb37b8b2a" material="" model="props/tools/hammer" owner_fading_coef="0.02" price="0" visibility_coef="1" weight="100" /&gt;</t>
  </si>
  <si>
    <t xml:space="preserve">      &lt;row entity_script="" item_id="b1c6f464-af92-47a9-8994-3ee4fdf419a7" material="" model="props/blacksmith_tools/key_bundle_a" owner_fading_coef="0.02" price="0" visibility_coef="1" weight="0" /&gt;</t>
  </si>
  <si>
    <t xml:space="preserve">      &lt;row entity_script="" item_id="b1ef1fae-4b71-437c-9844-b9137b324846" material="" model="props/misc/sack_leather/sack_leather" owner_fading_coef="0.02" price="100" visibility_coef="1" weight="0" /&gt;</t>
  </si>
  <si>
    <t xml:space="preserve">      &lt;row entity_script="" item_id="b2060613-a29d-457f-bec0-b95991b4143b" material="props/tailor/cloth_folded_01" model="props/tailor/cloth_folded_01" owner_fading_coef="0.02" price="150" visibility_coef="1" weight="2" /&gt;</t>
  </si>
  <si>
    <t xml:space="preserve">      &lt;row entity_script="" item_id="b2126c93-df85-4b43-aade-0f264ab3ec3e" material="" model="props/alchemy/scroll/scroll" owner_fading_coef="0.02" price="0" visibility_coef="1" weight="0" /&gt;</t>
  </si>
  <si>
    <t xml:space="preserve">      &lt;row entity_script="" item_id="b2332b25-f518-4cec-b251-064eefd871b1" material="" model="props/misc/ring_silver/ring_silver" owner_fading_coef="0.02" price="0" visibility_coef="1" weight="0" /&gt;</t>
  </si>
  <si>
    <t xml:space="preserve">      &lt;row entity_script="" item_id="b252965d-bde7-4ae5-a351-ab3bd04710ee" material="" model="props/blacksmith_tools/key_bundle_a" owner_fading_coef="0.02" price="0" visibility_coef="1" weight="0" /&gt;</t>
  </si>
  <si>
    <t xml:space="preserve">      &lt;row entity_script="" item_id="b2db4467-08f3-484b-9668-f9a6c012c8e3" material="" model="props/wooden_bins/chests/chest_merchant01/chest_merchant_01" owner_fading_coef="0.02" price="0" visibility_coef="1" weight="0" /&gt;</t>
  </si>
  <si>
    <t xml:space="preserve">      &lt;row entity_script="Book" item_id="b2e94e5a-4261-47e2-a57f-3b1c1b37aa68" material="props/alchemy/book/skill_book5" model="props/misc/book/book_01.cdf" owner_fading_coef="0.02" price="13500" visibility_coef="1" weight="1" /&gt;</t>
  </si>
  <si>
    <t xml:space="preserve">      &lt;row entity_script="" item_id="b2feed65-d3f5-4dea-9cc6-9e32ddc93a44" material="" model="props/blacksmith_tools/key_bundle_a" owner_fading_coef="0.02" price="0" visibility_coef="1" weight="0" /&gt;</t>
  </si>
  <si>
    <t xml:space="preserve">      &lt;row entity_script="" item_id="b389c225-a24e-44d9-aafd-467d47439f52" material="" model="props/blacksmith_tools/key_bundle_a" owner_fading_coef="0.02" price="0" visibility_coef="1" weight="0" /&gt;</t>
  </si>
  <si>
    <t xml:space="preserve">      &lt;row entity_script="Book" item_id="b3b743c3-ff6c-459d-9941-6f8cf6e627eb" material="" model="characters/assets/parchment_folded/parchment_folded.cdf" owner_fading_coef="0.02" price="1000" visibility_coef="1" weight="0.1" /&gt;</t>
  </si>
  <si>
    <t xml:space="preserve">      &lt;row entity_script="Book" item_id="b3ee8c6a-9f16-45aa-88cb-6d0a4698d96b" material="props/alchemy/book/skill_book3" model="props/misc/book/book_01.cdf" owner_fading_coef="0.02" price="8400" visibility_coef="1" weight="1" /&gt;</t>
  </si>
  <si>
    <t xml:space="preserve">      &lt;row entity_script="" item_id="b41171bf-9332-44ce-96fa-7e64d6e5e92a" material="" model="props/dice/die_m" owner_fading_coef="0.02" price="500" visibility_coef="1" weight="0.1" /&gt;</t>
  </si>
  <si>
    <t xml:space="preserve">      &lt;row entity_script="" item_id="b43b8e5b-4891-48ce-a39f-143956862c96" material="" model="props/dice/die_e" owner_fading_coef="0.02" price="500" visibility_coef="1" weight="0.1" /&gt;</t>
  </si>
  <si>
    <t xml:space="preserve">      &lt;row entity_script="Book" item_id="b4e55ad0-2d40-4995-b6ff-b320c6f8f057" material="" model="props/misc/book/book_01.cdf" owner_fading_coef="0.02" price="25" visibility_coef="1" weight="1" /&gt;</t>
  </si>
  <si>
    <t xml:space="preserve">      &lt;row entity_script="Book" item_id="b501b610-9c79-4a78-94e6-aeefb034a507" material="props/alchemy/book/skill_book5" model="props/misc/book/book_01.cdf" owner_fading_coef="0.02" price="4500" visibility_coef="1" weight="1" /&gt;</t>
  </si>
  <si>
    <t xml:space="preserve">      &lt;row entity_script="" item_id="b5252996-f5c7-453b-afe3-8299dbc6371f" material="" model="props/blacksmith_tools/key_bundle_a" owner_fading_coef="0.02" price="0" visibility_coef="1" weight="0" /&gt;</t>
  </si>
  <si>
    <t xml:space="preserve">      &lt;row entity_script="" item_id="b53cd35f-8008-48a1-8ce4-ccc3efe3a3f4" material="" model="props/tools/hammer" owner_fading_coef="1" price="100" visibility_coef="1" weight="3" /&gt;</t>
  </si>
  <si>
    <t xml:space="preserve">      &lt;row entity_script="" item_id="b54eaa25-f0e9-425b-8b29-1fb14a71de56" material="" model="" owner_fading_coef="0.02" price="0" visibility_coef="1" weight="0" /&gt;</t>
  </si>
  <si>
    <t xml:space="preserve">      &lt;row entity_script="" item_id="b5587dd4-f7d8-4378-9903-7626a227ca0f" material="" model="props/interiors/sacks/sack_02/sack_02_stand" owner_fading_coef="0.02" price="10" visibility_coef="1" weight="0.1" /&gt;</t>
  </si>
  <si>
    <t xml:space="preserve">      &lt;row entity_script="" item_id="b55ed79a-2a16-4cfb-9f97-7c9ef184c97d" material="" model="characters/humans/cloth/cloth_folded" owner_fading_coef="0.02" price="0" visibility_coef="1" weight="0" /&gt;</t>
  </si>
  <si>
    <t xml:space="preserve">      &lt;row entity_script="" item_id="b57557f4-c8fd-4605-bafb-a378b721f16b" material="" model="props/blacksmith_tools/key_bundle_a" owner_fading_coef="0.02" price="0" visibility_coef="1" weight="0" /&gt;</t>
  </si>
  <si>
    <t xml:space="preserve">      &lt;row entity_script="" item_id="b577bf69-dd36-48dd-bd12-a9ff1671e180" material="" model="props/blacksmith_tools/key_bundle_a" owner_fading_coef="0.02" price="0" visibility_coef="1" weight="0" /&gt;</t>
  </si>
  <si>
    <t xml:space="preserve">      &lt;row entity_script="" item_id="b58968dc-043b-46ec-ad45-a7721bb17269" material="" model="props/alchemy/scroll/scroll" owner_fading_coef="0.02" price="0" visibility_coef="1" weight="0" /&gt;</t>
  </si>
  <si>
    <t xml:space="preserve">      &lt;row entity_script="" item_id="b6de890f-068b-4a58-b927-0860becae508" material="" model="props/alchemy/honeycomb/honeycomb" owner_fading_coef="0.02" price="120" visibility_coef="1" weight="0.1" /&gt;</t>
  </si>
  <si>
    <t xml:space="preserve">      &lt;row entity_script="" item_id="b6e740a4-263c-4930-848b-63071140c40b" material="" model="characters/humans/cloth/cloth_folded" owner_fading_coef="0.02" price="0" visibility_coef="1" weight="0" /&gt;</t>
  </si>
  <si>
    <t xml:space="preserve">      &lt;row entity_script="" item_id="b778f3d3-e3c0-42d6-9cc3-b6df3eb46a3b" material="" model="props/blacksmith_tools/key_bundle_a" owner_fading_coef="0.02" price="0" visibility_coef="1" weight="0" /&gt;</t>
  </si>
  <si>
    <t xml:space="preserve">      &lt;row entity_script="" item_id="b790194f-5316-4152-9118-3d3ba79903d5" material="" model="props/blacksmith_tools/key_a" owner_fading_coef="0.02" price="0" visibility_coef="1" weight="0" /&gt;</t>
  </si>
  <si>
    <t xml:space="preserve">      &lt;row entity_script="" item_id="b7a9fe04-a6de-4d76-9488-eef80f5c8501" material="" model="props/cloth_random/stich_frame" owner_fading_coef="1" price="1" visibility_coef="1" weight="1" /&gt;</t>
  </si>
  <si>
    <t xml:space="preserve">      &lt;row entity_script="" item_id="b81080b1-3a65-4930-85f5-873c56d4ff1f" material="" model="props/interiors/kitchenware/food/chicken_thigh" owner_fading_coef="0.02" price="0" visibility_coef="1" weight="0" /&gt;</t>
  </si>
  <si>
    <t xml:space="preserve">      &lt;row entity_script="" item_id="b874e531-8d6e-456a-8625-7f44818a18dc" material="" model="props/alchemy/scroll/scroll" owner_fading_coef="0.02" price="0" visibility_coef="1" weight="0" /&gt;</t>
  </si>
  <si>
    <t xml:space="preserve">      &lt;row entity_script="" item_id="b8bb2709-166b-41eb-b06c-2f45b8fc8c93" material="" model="props/blacksmith_tools/key_bundle_a" owner_fading_coef="0.02" price="0" visibility_coef="1" weight="0" /&gt;</t>
  </si>
  <si>
    <t xml:space="preserve">      &lt;row entity_script="" item_id="b8de82e5-12f9-49ea-b626-5fc9e451b0a1" material="" model="props/blacksmith_tools/key_bundle_a" owner_fading_coef="0.02" price="0" visibility_coef="1" weight="0" /&gt;</t>
  </si>
  <si>
    <t xml:space="preserve">      &lt;row entity_script="" item_id="b94bd569-4c29-4fb1-bfb9-a937e7d2858e" material="" model="props/blacksmith_tools/key_bundle_a" owner_fading_coef="0.02" price="0" visibility_coef="1" weight="0" /&gt;</t>
  </si>
  <si>
    <t xml:space="preserve">      &lt;row entity_script="Book" item_id="b95f10cb-5225-4308-ada7-8405a8238b29" material="props/alchemy/book/skill_book3" model="props/misc/book/book_01.cdf" owner_fading_coef="0.02" price="13500" visibility_coef="1" weight="1" /&gt;</t>
  </si>
  <si>
    <t xml:space="preserve">      &lt;row entity_script="" item_id="b98d5578-934a-4fe6-8716-85fe614191cb" material="" model="props/blacksmith_tools/key_bundle_a" owner_fading_coef="0.02" price="0" visibility_coef="1" weight="0" /&gt;</t>
  </si>
  <si>
    <t xml:space="preserve">      &lt;row entity_script="" item_id="b9ddc347-1144-4bc1-b537-189a21c4ba3e" material="" model="props/blacksmith_tools/key_bundle_a" owner_fading_coef="0.02" price="0" visibility_coef="1" weight="0" /&gt;</t>
  </si>
  <si>
    <t xml:space="preserve">      &lt;row entity_script="" item_id="b9de1d84-a0c1-4b81-9f60-8d7fbb3cb9d4" material="" model="props/interiors/sacks/sack_02/sack_02_stand" owner_fading_coef="0.02" price="12" visibility_coef="1" weight="0.1" /&gt;</t>
  </si>
  <si>
    <t xml:space="preserve">      &lt;row entity_script="" item_id="b9ed56a7-7965-48e3-ab35-78aec6733f3d" material="" model="props/alchemy/special/salt" owner_fading_coef="0.02" price="55" visibility_coef="1" weight="0.1" /&gt;</t>
  </si>
  <si>
    <t xml:space="preserve">      &lt;row entity_script="" item_id="ba455df4-e1d1-46eb-b791-210eb0908227" material="" model="props/cloth_random/stich_frame" owner_fading_coef="1" price="1" visibility_coef="1" weight="1" /&gt;</t>
  </si>
  <si>
    <t xml:space="preserve">      &lt;row entity_script="" item_id="bae7b1d8-f040-454a-a3b3-c56bcc08d5d9" material="" model="props/blacksmith_tools/key_bundle_a" owner_fading_coef="0.02" price="0" visibility_coef="1" weight="0" /&gt;</t>
  </si>
  <si>
    <t xml:space="preserve">      &lt;row entity_script="" item_id="baeb94d6-7f27-476d-be75-735a08a1d587" material="" model="" owner_fading_coef="0.02" price="0" visibility_coef="1" weight="0" /&gt;</t>
  </si>
  <si>
    <t xml:space="preserve">      &lt;row entity_script="" item_id="bb083b4d-5fe3-40b8-bd00-c11aec21519f" material="" model="props/blacksmith_tools/key_bundle_a" owner_fading_coef="0.02" price="0" visibility_coef="1" weight="0" /&gt;</t>
  </si>
  <si>
    <t xml:space="preserve">      &lt;row entity_script="" item_id="bb4bfd0e-4dfb-44e6-8a7d-2146ba3d6a5a" material="" model="props/blacksmith_tools/key_bundle_a" owner_fading_coef="0.02" price="0" visibility_coef="1" weight="0" /&gt;</t>
  </si>
  <si>
    <t xml:space="preserve">      &lt;row entity_script="" item_id="bb99a38f-5683-4826-a26e-fd70ddd96086" material="" model="props/backgammon_board/backgammon_dice" owner_fading_coef="0.02" price="0" visibility_coef="1" weight="0" /&gt;</t>
  </si>
  <si>
    <t xml:space="preserve">      &lt;row entity_script="" item_id="bc0352f8-17b7-4d26-a329-e7a4883c872e" material="" model="props/blacksmith_tools/key_bundle_a" owner_fading_coef="0.02" price="0" visibility_coef="1" weight="0" /&gt;</t>
  </si>
  <si>
    <t xml:space="preserve">      &lt;row entity_script="" item_id="bc0f91db-290d-46d4-90a6-11eb0e7d7656" material="" model="props/blacksmith_tools/key_bundle_a" owner_fading_coef="0.02" price="0" visibility_coef="1" weight="0" /&gt;</t>
  </si>
  <si>
    <t xml:space="preserve">      &lt;row entity_script="" item_id="bc12d87c-542b-4de0-a3cf-b6fbff67a966" material="" model="props/interiors/skins/skin_sheep_hide" owner_fading_coef="0.02" price="250" visibility_coef="1" weight="3" /&gt;</t>
  </si>
  <si>
    <t xml:space="preserve">      &lt;row entity_script="" item_id="bd19f94d-804f-4cac-bf1d-38ba1b8495ce" material="" model="props/blacksmith_tools/rasp" owner_fading_coef="1" price="1" visibility_coef="1" weight="1" /&gt;</t>
  </si>
  <si>
    <t xml:space="preserve">      &lt;row entity_script="" item_id="bd819743-3e32-474e-8333-bebe92b16e98" material="" model="props/dice/die_g" owner_fading_coef="0.02" price="500" visibility_coef="1" weight="0.1" /&gt;</t>
  </si>
  <si>
    <t xml:space="preserve">      &lt;row entity_script="" item_id="bd872503-03d4-4697-801d-3ba71c524e93" material="" model="props/wooden_bins/barrels/barrel_02/barrel_02_closed.cgf" owner_fading_coef="0.02" price="0" visibility_coef="1" weight="0" /&gt;</t>
  </si>
  <si>
    <t xml:space="preserve">      &lt;row entity_script="" item_id="bd8a4e0f-7b5d-4f6a-9546-4b71ffe6fa68" material="" model="props/blacksmith_tools/key_bundle_a" owner_fading_coef="0.02" price="0" visibility_coef="1" weight="0" /&gt;</t>
  </si>
  <si>
    <t xml:space="preserve">      &lt;row entity_script="Lamp" item_id="bdf14d9c-7264-434c-96af-748ff2779c1b" material="" model="props/misc/lamp/lamp_01_wearable" owner_fading_coef="1" price="10" visibility_coef="1" weight="1" /&gt;</t>
  </si>
  <si>
    <t xml:space="preserve">      &lt;row entity_script="" item_id="be75dd64-2675-4084-bc7c-1f9c4e982205" material="" model="props/blacksmith_tools/key_bundle_a" owner_fading_coef="0.02" price="0" visibility_coef="1" weight="0" /&gt;</t>
  </si>
  <si>
    <t xml:space="preserve">      &lt;row entity_script="" item_id="bec48698-4b03-4bdc-a012-9f439bfc4cd7" material="" model="props/interiors/kitchenware/food/chicken_thigh" owner_fading_coef="0.02" price="0" visibility_coef="1" weight="0" /&gt;</t>
  </si>
  <si>
    <t xml:space="preserve">      &lt;row entity_script="" item_id="bef83f22-0830-420d-a41c-51f29ad3e6db" material="" model="nature/vegetable/onion" owner_fading_coef="0.02" price="1" visibility_coef="1" weight="5" /&gt;</t>
  </si>
  <si>
    <t xml:space="preserve">      &lt;row entity_script="" item_id="bf7b7c2a-017b-4c7b-b9aa-0c4e29ce5913" material="" model="props/interiors/sacks/sack_02/sack_02_stand" owner_fading_coef="0.02" price="5" visibility_coef="1" weight="0.1" /&gt;</t>
  </si>
  <si>
    <t xml:space="preserve">      &lt;row entity_script="" item_id="bf8df61d-c837-4eb6-b07c-d086029eb139" material="" model="props/blacksmith_tools/key_bundle_a" owner_fading_coef="0.02" price="0" visibility_coef="1" weight="0" /&gt;</t>
  </si>
  <si>
    <t xml:space="preserve">      &lt;row entity_script="" item_id="bf9c1d32-fbc4-475d-afc0-2d9d4abebf31" material="" model="props/blacksmith_tools/key_bundle_a" owner_fading_coef="0.02" price="0" visibility_coef="1" weight="0" /&gt;</t>
  </si>
  <si>
    <t xml:space="preserve">      &lt;row entity_script="" item_id="bfa29926-6110-405b-a59b-6320f2d15a88" material="" model="props/blacksmith_tools/key_bundle_a" owner_fading_coef="0.02" price="0" visibility_coef="1" weight="1" /&gt;</t>
  </si>
  <si>
    <t xml:space="preserve">      &lt;row entity_script="" item_id="bfd66313-4807-4907-b775-40d0eb9e12c3" material="" model="props/misc/sack_leather/sack_leather.cgf" owner_fading_coef="0.02" price="30000" visibility_coef="1" weight="0" /&gt;</t>
  </si>
  <si>
    <t xml:space="preserve">      &lt;row entity_script="" item_id="c0afac6c-f4ca-4784-8ff5-ed6dcc3a306c" material="" model="props/blacksmith_tools/key_bundle_a" owner_fading_coef="0.02" price="0" visibility_coef="1" weight="0" /&gt;</t>
  </si>
  <si>
    <t xml:space="preserve">      &lt;row entity_script="" item_id="c0dd0e15-8cb8-4342-9a4b-eb3d217421c9" material="" model="props/interiors/skins/skin_dog_hide" owner_fading_coef="0.02" price="150" visibility_coef="1" weight="2" /&gt;</t>
  </si>
  <si>
    <t xml:space="preserve">      &lt;row entity_script="" item_id="c0f1a627-c15e-4a9d-b609-b62791f5eacb" material="" model="props/blacksmith_tools/key_bundle_a" owner_fading_coef="0.02" price="0" visibility_coef="1" weight="0" /&gt;</t>
  </si>
  <si>
    <t xml:space="preserve">      &lt;row entity_script="Book" item_id="c16e5a45-b0de-4ccb-b6c2-69f49061014c" material="props/alchemy/book/skill_book4" model="props/misc/book/book_01.cdf" owner_fading_coef="0.02" price="13500" visibility_coef="1" weight="1" /&gt;</t>
  </si>
  <si>
    <t xml:space="preserve">      &lt;row entity_script="" item_id="c1a2f6b7-8717-4ed7-9c61-134536983d2e" material="" model="props/misc/ring_silver/ring_silver" owner_fading_coef="0.02" price="100" visibility_coef="1" weight="0" /&gt;</t>
  </si>
  <si>
    <t xml:space="preserve">      &lt;row entity_script="" item_id="c1d9fad2-c538-472a-af19-76e1eec40a9a" material="" model="props/interiors/kitchenware/jugs/jug_01/jug_01" owner_fading_coef="0.02" price="1" visibility_coef="1" weight="1" /&gt;</t>
  </si>
  <si>
    <t xml:space="preserve">      &lt;row entity_script="" item_id="c20953e9-c7fc-4086-8acb-2f172d47027c" material="" model="props/blacksmith_tools/key_bundle_a" owner_fading_coef="0.02" price="0" visibility_coef="1" weight="0" /&gt;</t>
  </si>
  <si>
    <t xml:space="preserve">      &lt;row entity_script="" item_id="c25cd5e4-7bec-4046-81ea-1e93f4acc883" material="" model="props/blacksmith_tools/key_bundle_a" owner_fading_coef="0.02" price="0" visibility_coef="1" weight="0" /&gt;</t>
  </si>
  <si>
    <t xml:space="preserve">      &lt;row entity_script="" item_id="c2e59608-1df2-44d0-9139-9437f1b21838" material="" model="props/blacksmith_tools/key_bundle_a" owner_fading_coef="0.02" price="0" visibility_coef="1" weight="0" /&gt;</t>
  </si>
  <si>
    <t xml:space="preserve">      &lt;row entity_script="" item_id="c39f2b31-7513-4288-903b-3a7474340c9b" material="" model="props/blacksmith_tools/key_bundle_a" owner_fading_coef="0.02" price="0" visibility_coef="1" weight="0" /&gt;</t>
  </si>
  <si>
    <t xml:space="preserve">      &lt;row entity_script="Book" item_id="c4087dfd-6d59-4ff1-bd0e-eb94bec5f5f0" material="props/alchemy/book/skill_book2" model="props/misc/book/book_01.cdf" owner_fading_coef="0.02" price="1500" visibility_coef="1" weight="1" /&gt;</t>
  </si>
  <si>
    <t xml:space="preserve">      &lt;row entity_script="Book" item_id="c449a063-f58b-4ab5-8df1-d24d71384630" material="props/alchemy/book/skill_book5" model="props/misc/book/book_01.cdf" owner_fading_coef="0.02" price="1500" visibility_coef="1" weight="1" /&gt;</t>
  </si>
  <si>
    <t xml:space="preserve">      &lt;row entity_script="" item_id="c4900c07-6dc8-49ee-8b8e-56c0532e0282" material="" model="props/blacksmith_tools/key_bundle_a" owner_fading_coef="0.02" price="0" visibility_coef="1" weight="0" /&gt;</t>
  </si>
  <si>
    <t xml:space="preserve">      &lt;row entity_script="" item_id="c4c062d7-49bd-44c1-9230-95509577d660" material="" model="props/blacksmith_tools/key_bundle_a" owner_fading_coef="0.02" price="0" visibility_coef="1" weight="0" /&gt;</t>
  </si>
  <si>
    <t xml:space="preserve">      &lt;row entity_script="Book" item_id="c5634802-25a9-4b5f-a96f-19b439a6695d" material="" model="characters/assets/parchment_folded/parchment_folded.cdf" owner_fading_coef="0.02" price="1000" visibility_coef="1" weight="0.1" /&gt;</t>
  </si>
  <si>
    <t xml:space="preserve">      &lt;row entity_script="Book" item_id="c5718b58-0082-412d-ae93-2ef6cf46ecd7" material="props/alchemy/book/skill_book3" model="props/misc/book/book_01.cdf" owner_fading_coef="0.02" price="6000" visibility_coef="1" weight="1" /&gt;</t>
  </si>
  <si>
    <t xml:space="preserve">      &lt;row entity_script="" item_id="c5a4b52b-2e05-4233-9d6f-2d7e283b71cc" material="" model="props/misc/church_props/chalice_glass_02" owner_fading_coef="0.02" price="650" visibility_coef="1" weight="0.5" /&gt;</t>
  </si>
  <si>
    <t xml:space="preserve">      &lt;row entity_script="" item_id="c5b24e5e-69f0-4ed9-bc74-96c3de9dc677" material="" model="props/misc/feathers/feather_raven" owner_fading_coef="0.02" price="1" visibility_coef="1" weight="0.1" /&gt;</t>
  </si>
  <si>
    <t xml:space="preserve">      &lt;row entity_script="" item_id="c5e7a3dc-f182-44e2-841b-89eb66d8f429" material="" model="props/blacksmith_tools/key_bundle_a" owner_fading_coef="0.02" price="0" visibility_coef="1" weight="0" /&gt;</t>
  </si>
  <si>
    <t xml:space="preserve">      &lt;row entity_script="" item_id="c6060f5a-baef-4d9c-838e-96df0b70c2d0" material="" model="props/dice/die_c" owner_fading_coef="0.02" price="500" visibility_coef="1" weight="0.1" /&gt;</t>
  </si>
  <si>
    <t xml:space="preserve">      &lt;row entity_script="" item_id="c707733a-c0a7-4f02-b684-9392b0b15b83" material="" model="props/repairkits/repairkit_weapon_small" owner_fading_coef="0.02" price="600" visibility_coef="1" weight="4" /&gt;</t>
  </si>
  <si>
    <t xml:space="preserve">      &lt;row entity_script="Book" item_id="c7f38ec8-6628-4b1d-bf9d-5247557f48a5" material="" model="characters/assets/parchment_folded/parchment_folded.cdf" owner_fading_coef="0.02" price="1" visibility_coef="1" weight="1" /&gt;</t>
  </si>
  <si>
    <t xml:space="preserve">      &lt;row entity_script="" item_id="c89e5cf8-8e88-4d43-8f11-40a5c034ef72" material="" model="props/blacksmith_tools/key_bundle_a" owner_fading_coef="0.02" price="0" visibility_coef="1" weight="0" /&gt;</t>
  </si>
  <si>
    <t xml:space="preserve">      &lt;row entity_script="" item_id="c8ad2fe0-8220-4c07-bc8b-acfd3c27232b" material="" model="props/tools/nails_bag01.cgf" owner_fading_coef="0.02" price="0" visibility_coef="1" weight="0" /&gt;</t>
  </si>
  <si>
    <t xml:space="preserve">      &lt;row entity_script="" item_id="c8bb7665-12d2-4b48-991e-f054cf1f9583" material="" model="props/blacksmith_tools/key_bundle_a" owner_fading_coef="0.02" price="0" visibility_coef="1" weight="0" /&gt;</t>
  </si>
  <si>
    <t xml:space="preserve">      &lt;row entity_script="" item_id="c9270738-6e08-47e2-b852-cfc8c1d37490" material="" model="props/blacksmith_tools/key_bundle_a" owner_fading_coef="0.02" price="0" visibility_coef="1" weight="0" /&gt;</t>
  </si>
  <si>
    <t xml:space="preserve">      &lt;row entity_script="Book" item_id="c93d6795-ed9a-429a-9680-32afc0676938" material="props/alchemy/book/info03_book" model="props/misc/book/book_01.cdf" owner_fading_coef="0.02" price="500" visibility_coef="1" weight="1" /&gt;</t>
  </si>
  <si>
    <t xml:space="preserve">      &lt;row entity_script="Book" item_id="c95a4acf-136c-4ce5-88d1-e9599aef64f6" material="props/alchemy/book/info01_book" model="props/misc/book/book_01.cdf" owner_fading_coef="0.02" price="500" visibility_coef="1" weight="1" /&gt;</t>
  </si>
  <si>
    <t xml:space="preserve">      &lt;row entity_script="" item_id="c974f809-0064-4c5f-a8bc-68185ebd2064" material="" model="characters/humans/cloth/cloth_folded" owner_fading_coef="0.02" price="0" visibility_coef="1" weight="0" /&gt;</t>
  </si>
  <si>
    <t xml:space="preserve">      &lt;row entity_script="" item_id="c9764451-a4a4-4428-b1ee-79a41d801e19" material="" model="props/interiors/skins/skin_1" owner_fading_coef="1" price="1" visibility_coef="1" weight="1" /&gt;</t>
  </si>
  <si>
    <t xml:space="preserve">      &lt;row entity_script="" item_id="c99c9060-96a1-4166-b913-07a89bd2a8d0" material="" model="props/interiors/kitchenware/food/chicken_thigh" owner_fading_coef="0.02" price="1" visibility_coef="1" weight="0" /&gt;</t>
  </si>
  <si>
    <t xml:space="preserve">      &lt;row entity_script="" item_id="c9d724d8-24db-4c2d-b293-35affdf29c83" material="" model="characters/assets/hare_dead/hare_dead.chr" owner_fading_coef="1" price="1" visibility_coef="1" weight="1" /&gt;</t>
  </si>
  <si>
    <t xml:space="preserve">      &lt;row entity_script="" item_id="caaff24d-3a18-4916-8918-1cb371462151" material="" model="props/blacksmith_tools/key_bundle_a" owner_fading_coef="0.02" price="0" visibility_coef="1" weight="0" /&gt;</t>
  </si>
  <si>
    <t xml:space="preserve">      &lt;row entity_script="" item_id="cab53f89-f1d2-4cef-b4ac-61c176802b6e" material="" model="characters/humans/cloth/cloth_folded" owner_fading_coef="0.02" price="0" visibility_coef="1" weight="0" /&gt;</t>
  </si>
  <si>
    <t xml:space="preserve">      &lt;row entity_script="Book" item_id="cbe084af-0d9c-4a97-8d83-b9bb8fa02e02" material="props/alchemy/book/skill_book3" model="props/misc/book/book_01.cdf" owner_fading_coef="0.02" price="4500" visibility_coef="1" weight="1" /&gt;</t>
  </si>
  <si>
    <t xml:space="preserve">      &lt;row entity_script="" item_id="cbf5e2ed-667e-4d98-9fc4-f664e5dab880" material="" model="props/blacksmith_tools/key_bundle_a" owner_fading_coef="0.02" price="0" visibility_coef="1" weight="0" /&gt;</t>
  </si>
  <si>
    <t xml:space="preserve">      &lt;row entity_script="" item_id="cbf60ffd-9323-4f9f-87e7-c5ccaedf337d" material="" model="props/blacksmith_tools/key_bundle_a" owner_fading_coef="0.02" price="0" visibility_coef="1" weight="0" /&gt;</t>
  </si>
  <si>
    <t xml:space="preserve">      &lt;row entity_script="Book" item_id="cc09837c-c2d7-4270-869a-6a9583c5bef8" material="props/alchemy/book/info02_book" model="props/misc/book/book_01.cdf" owner_fading_coef="0.02" price="500" visibility_coef="1" weight="1" /&gt;</t>
  </si>
  <si>
    <t xml:space="preserve">      &lt;row entity_script="Book" item_id="cc18118c-8add-4fee-9df8-ceb8c72e41b1" material="" model="characters/assets/parchment_folded/parchment_folded.cdf" owner_fading_coef="0.02" price="1000" visibility_coef="1" weight="0.1" /&gt;</t>
  </si>
  <si>
    <t xml:space="preserve">      &lt;row entity_script="" item_id="cc200190-758e-43b9-9439-43b9d86e1209" material="" model="props/blacksmith_tools/key_bundle_a" owner_fading_coef="0.02" price="0" visibility_coef="1" weight="0" /&gt;</t>
  </si>
  <si>
    <t xml:space="preserve">      &lt;row entity_script="" item_id="cc8a9e25-da39-48a3-939a-e7f2937b92fe" material="" model="props/alchemy/scroll/scroll" owner_fading_coef="0.02" price="0" visibility_coef="1" weight="1" /&gt;</t>
  </si>
  <si>
    <t xml:space="preserve">      &lt;row entity_script="" item_id="cd2382b8-4e87-4460-bb2d-526f770a7222" material="" model="props/tools/broom_small01" owner_fading_coef="1" price="1" visibility_coef="1" weight="1" /&gt;</t>
  </si>
  <si>
    <t xml:space="preserve">      &lt;row entity_script="" item_id="cda856d8-9ee4-4f61-b2c7-eace8e082d62" material="" model="props/repairkits/repairkit_clothes_big" owner_fading_coef="0.02" price="1000" visibility_coef="1" weight="1.8" /&gt;</t>
  </si>
  <si>
    <t xml:space="preserve">      &lt;row entity_script="" item_id="cdf56bac-26dc-4245-8c33-223e0aa80368" material="" model="props/blacksmith_tools/key_bundle_a" owner_fading_coef="0.02" price="0" visibility_coef="1" weight="0" /&gt;</t>
  </si>
  <si>
    <t xml:space="preserve">      &lt;row entity_script="" item_id="ce16fe8f-93ed-48bf-86dd-4896d29c43fd" material="" model="props/blacksmith_tools/key_bundle_a" owner_fading_coef="0.02" price="0" visibility_coef="1" weight="0" /&gt;</t>
  </si>
  <si>
    <t xml:space="preserve">      &lt;row entity_script="" item_id="ce3b63c5-b749-423a-b189-d98d0e14f781" material="" model="props/misc/feathers/feather_red" owner_fading_coef="0.02" price="1" visibility_coef="1" weight="0.1" /&gt;</t>
  </si>
  <si>
    <t xml:space="preserve">      &lt;row entity_script="" item_id="ce923ee3-97fc-47cf-ac06-73054d05bb9e" material="" model="props/alchemy/scroll/scroll_b" owner_fading_coef="0.02" price="0" visibility_coef="1" weight="0" /&gt;</t>
  </si>
  <si>
    <t xml:space="preserve">      &lt;row entity_script="" item_id="d009026e-5fac-4414-8183-592f0b133c2b" material="" model="props/interiors/kitchenware/food/wood_bowl_empty" owner_fading_coef="1" price="1" visibility_coef="1" weight="1" /&gt;</t>
  </si>
  <si>
    <t xml:space="preserve">      &lt;row entity_script="Book" item_id="d00b8aa6-d846-4dfd-8a58-96f7dcd9289e" material="props/alchemy/book/info02_book" model="props/misc/book/book_01.cdf" owner_fading_coef="0.02" price="500" visibility_coef="1" weight="1" /&gt;</t>
  </si>
  <si>
    <t xml:space="preserve">      &lt;row entity_script="" item_id="d01331f4-9b96-4016-866f-bebe7a064bd7" material="" model="props/blacksmith_tools/key_bundle_a" owner_fading_coef="0.02" price="0" visibility_coef="1" weight="0" /&gt;</t>
  </si>
  <si>
    <t xml:space="preserve">      &lt;row entity_script="Book" item_id="d09b5bbf-8db5-4bea-a5c4-67bf11a6cbe8" material="props/alchemy/book/info01_book" model="props/misc/book/book_01.cdf" owner_fading_coef="0.02" price="1" visibility_coef="1" weight="1" /&gt;</t>
  </si>
  <si>
    <t xml:space="preserve">      &lt;row entity_script="Book" item_id="d0a195d2-8b17-4314-aa93-0a6934996abb" material="props/alchemy/book/skill_book5" model="props/misc/book/book_01.cdf" owner_fading_coef="0.02" price="1500" visibility_coef="1" weight="1" /&gt;</t>
  </si>
  <si>
    <t xml:space="preserve">      &lt;row entity_script="" item_id="d0eb061c-f8d3-4099-892e-e3d034e0aca8" material="" model="props/alchemy/scroll/scroll" owner_fading_coef="0.02" price="0" visibility_coef="1" weight="1" /&gt;</t>
  </si>
  <si>
    <t xml:space="preserve">      &lt;row entity_script="" item_id="d18fc183-0af6-4a17-a274-5b06fd71bad4" material="" model="props/tavern_things/wooden_spoon_clear" owner_fading_coef="1" price="1" visibility_coef="1" weight="1" /&gt;</t>
  </si>
  <si>
    <t xml:space="preserve">      &lt;row entity_script="" item_id="d1c50fc3-127a-4cbc-8bef-53caaf2185a2" material="" model="props/blacksmith_tools/key_bundle_a" owner_fading_coef="0.02" price="0" visibility_coef="1" weight="0" /&gt;</t>
  </si>
  <si>
    <t xml:space="preserve">      &lt;row entity_script="" item_id="d1d1b932-4b23-4622-bd7e-b77ad40e29cd" material="" model="props/interiors/skins/skin_deer_hide" owner_fading_coef="0.02" price="500" visibility_coef="1" weight="3.5" /&gt;</t>
  </si>
  <si>
    <t xml:space="preserve">      &lt;row entity_script="" item_id="d2a0d887-99b6-467e-a0ad-a959664d9566" material="" model="props/blacksmith_tools/key_bundle_a" owner_fading_coef="0.02" price="0" visibility_coef="1" weight="0" /&gt;</t>
  </si>
  <si>
    <t xml:space="preserve">      &lt;row entity_script="" item_id="d2a23942-45c1-4d5a-bcbc-96a09611af75" material="" model="props/misc/feathers/feather_rooster" owner_fading_coef="0.02" price="1" visibility_coef="1" weight="0.1" /&gt;</t>
  </si>
  <si>
    <t xml:space="preserve">      &lt;row entity_script="" item_id="d389a223-7387-4c2c-8ea8-a57960a39910" material="" model="props/blacksmith_tools/key_bundle_a" owner_fading_coef="0.02" price="0" visibility_coef="1" weight="0" /&gt;</t>
  </si>
  <si>
    <t xml:space="preserve">      &lt;row entity_script="" item_id="d39cde7b-bb73-4216-a528-921dbc8e0182" material="" model="buildings/refugee_camp/wood_stick_01" owner_fading_coef="1" price="1" visibility_coef="1" weight="1" /&gt;</t>
  </si>
  <si>
    <t xml:space="preserve">      &lt;row entity_script="" item_id="d3d73597-b647-4c55-ac91-243773260ead" material="" model="" owner_fading_coef="0.02" price="0" visibility_coef="1" weight="0" /&gt;</t>
  </si>
  <si>
    <t xml:space="preserve">      &lt;row entity_script="" item_id="d413c4d1-9314-4034-adaa-100a7a6d3f6b" material="" model="props/blacksmith_tools/key_bundle_a" owner_fading_coef="0.02" price="0" visibility_coef="1" weight="0" /&gt;</t>
  </si>
  <si>
    <t xml:space="preserve">      &lt;row entity_script="Book" item_id="d45d8a3f-1292-4310-9b39-8f811f0ea5f5" material="props/alchemy/book/skill_book4" model="props/misc/book/book_01.cdf" owner_fading_coef="0.02" price="500" visibility_coef="1" weight="1" /&gt;</t>
  </si>
  <si>
    <t xml:space="preserve">      &lt;row entity_script="" item_id="d480283d-bb27-42f2-a529-31708ea598d9" material="" model="props/tools/saw" owner_fading_coef="1" price="1" visibility_coef="1" weight="1" /&gt;</t>
  </si>
  <si>
    <t xml:space="preserve">      &lt;row entity_script="" item_id="d57c0699-1a86-479f-a055-956d403dc679" material="" model="props/blacksmith_tools/key_bundle_a" owner_fading_coef="0.02" price="0" visibility_coef="1" weight="0" /&gt;</t>
  </si>
  <si>
    <t xml:space="preserve">      &lt;row entity_script="" item_id="d5f73455-62f0-455e-a691-a625545620b9" material="" model="props/tools/hammer" owner_fading_coef="0.02" price="20" visibility_coef="1" weight="3" /&gt;</t>
  </si>
  <si>
    <t xml:space="preserve">      &lt;row entity_script="Book" item_id="d6621d5b-16d0-4754-8976-b7ba817c15ac" material="" model="characters/assets/parchment_folded/parchment_folded.cdf" owner_fading_coef="0.02" price="1" visibility_coef="1" weight="1" /&gt;</t>
  </si>
  <si>
    <t xml:space="preserve">      &lt;row entity_script="" item_id="d6c313d8-a464-4a4c-aa03-5fd1aba7fb4d" material="" model="props/tools/shovel" owner_fading_coef="1" price="1" visibility_coef="1" weight="1" /&gt;</t>
  </si>
  <si>
    <t xml:space="preserve">      &lt;row entity_script="" item_id="d6e78ddc-6425-47a7-b899-880fed5862d2" material="" model="props/blacksmith_tools/key_bundle_a" owner_fading_coef="0.02" price="0" visibility_coef="1" weight="0" /&gt;</t>
  </si>
  <si>
    <t xml:space="preserve">      &lt;row entity_script="Book" item_id="d6ea8b38-5cbb-4095-a29b-46443a27eede" material="props/alchemy/book/skill_book3" model="props/misc/book/book_01.cdf" owner_fading_coef="0.02" price="4800" visibility_coef="1" weight="1" /&gt;</t>
  </si>
  <si>
    <t xml:space="preserve">      &lt;row entity_script="" item_id="d6f48431-0d07-4aa1-9b31-89d70114c5a4" material="" model="props/misc/church_props/chalice_silver_02" owner_fading_coef="0.02" price="900" visibility_coef="1" weight="0.6" /&gt;</t>
  </si>
  <si>
    <t xml:space="preserve">      &lt;row entity_script="" item_id="d73e7b86-5e1d-4996-847d-64f4f54409db" material="" model="props/blacksmith_tools/key_bundle_a" owner_fading_coef="0.02" price="0" visibility_coef="1" weight="0" /&gt;</t>
  </si>
  <si>
    <t xml:space="preserve">      &lt;row entity_script="" item_id="d7c49f52-a312-4ddb-8a9f-db7aef8c98c7" material="" model="props/blacksmith_tools/key_bundle_a" owner_fading_coef="0.02" price="0" visibility_coef="1" weight="0" /&gt;</t>
  </si>
  <si>
    <t xml:space="preserve">      &lt;row entity_script="" item_id="d7ef49d3-8a6e-4d88-a6f0-f11130eaf752" material="" model="props/blacksmith_tools/key_bundle_a" owner_fading_coef="0.02" price="0" visibility_coef="1" weight="0" /&gt;</t>
  </si>
  <si>
    <t xml:space="preserve">      &lt;row entity_script="Book" item_id="d833ab2a-0e9f-4b34-a514-562e8f61289c" material="props/alchemy/book/skill_book4" model="props/misc/book/book_01.cdf" owner_fading_coef="0.02" price="1500" visibility_coef="1" weight="1" /&gt;</t>
  </si>
  <si>
    <t xml:space="preserve">      &lt;row entity_script="" item_id="d8ad567f-9294-4a58-8026-26fd277bbe22" material="" model="props/misc/monstrance/monstrance" owner_fading_coef="0.02" price="100" visibility_coef="1" weight="0" /&gt;</t>
  </si>
  <si>
    <t xml:space="preserve">      &lt;row entity_script="" item_id="d8d1c3b6-a25c-4a29-b038-cebc947c86b9" material="" model="props/tavern_things/wooden_stein" owner_fading_coef="1" price="1" visibility_coef="1" weight="1" /&gt;</t>
  </si>
  <si>
    <t xml:space="preserve">      &lt;row entity_script="Book" item_id="d99f40d0-1417-4fa4-b905-32dc3f281b92" material="props/alchemy/book/info03_book" model="props/misc/book/book_01.cdf" owner_fading_coef="0.02" price="500" visibility_coef="1" weight="1" /&gt;</t>
  </si>
  <si>
    <t xml:space="preserve">      &lt;row entity_script="Book" item_id="d9f62ac5-7e3b-4d2b-93d9-2effa81a8610" material="props/alchemy/book/skill_book3" model="props/misc/book/book_01.cdf" owner_fading_coef="0.02" price="4500" visibility_coef="1" weight="1" /&gt;</t>
  </si>
  <si>
    <t xml:space="preserve">      &lt;row entity_script="" item_id="da35e5db-cca1-4ee7-9bcf-74464cba7e61" material="" model="props/blacksmith_tools/key_bundle_a" owner_fading_coef="0.02" price="0" visibility_coef="1" weight="0" /&gt;</t>
  </si>
  <si>
    <t xml:space="preserve">      &lt;row entity_script="" item_id="da4c7f63-6dd7-4dad-b499-cc1d922426a1" material="" model="props/misc/church_props/chalice_glass_01" owner_fading_coef="0.02" price="100" visibility_coef="1" weight="0.5" /&gt;</t>
  </si>
  <si>
    <t xml:space="preserve">      &lt;row entity_script="" item_id="da7540be-5179-43d0-a6d2-b63ff668a1d4" material="" model="props/blacksmith_tools/key_bundle_a" owner_fading_coef="0.02" price="0" visibility_coef="1" weight="0" /&gt;</t>
  </si>
  <si>
    <t xml:space="preserve">      &lt;row entity_script="" item_id="da963b3e-f8e5-40c6-bb23-836b1e39a888" material="" model="props/blacksmith_tools/key_bundle_a" owner_fading_coef="0.02" price="0" visibility_coef="1" weight="0" /&gt;</t>
  </si>
  <si>
    <t xml:space="preserve">      &lt;row entity_script="" item_id="dac299a2-8651-4839-8244-9e9eb8ef0701" material="" model="props/tools/axe" owner_fading_coef="1" price="1" visibility_coef="1" weight="7" /&gt;</t>
  </si>
  <si>
    <t xml:space="preserve">      &lt;row entity_script="" item_id="db11ea21-17a5-4023-82ed-7554e6532527" material="" model="props/tools/hammer" owner_fading_coef="0.02" price="1" visibility_coef="1" weight="1" /&gt;</t>
  </si>
  <si>
    <t xml:space="preserve">      &lt;row entity_script="" item_id="db813508-eb30-4241-a019-99ad6a83ff00" material="" model="characters/assets/roe/roe_half.cdf" owner_fading_coef="1" price="1" visibility_coef="1" weight="10" /&gt;</t>
  </si>
  <si>
    <t xml:space="preserve">      &lt;row entity_script="Book" item_id="dbf96a07-0769-4327-ae31-14a95bdfd603" material="" model="props/misc/book/book_01.cdf" owner_fading_coef="0.02" price="1" visibility_coef="1" weight="1" /&gt;</t>
  </si>
  <si>
    <t xml:space="preserve">      &lt;row entity_script="" item_id="dc54cbb2-2b2a-487b-9f6a-dcf26106cc95" material="" model="props/blacksmith_tools/key_bundle_a" owner_fading_coef="0.02" price="0" visibility_coef="1" weight="0" /&gt;</t>
  </si>
  <si>
    <t xml:space="preserve">      &lt;row entity_script="" item_id="dce71bd0-4397-4d00-8a01-1e734a8255a6" material="" model="props/dice/die_a" owner_fading_coef="0.02" price="1" visibility_coef="1" weight="0.1" /&gt;</t>
  </si>
  <si>
    <t xml:space="preserve">      &lt;row entity_script="" item_id="dd0113ff-993b-45e7-8f86-870cde8a1a50" material="" model="props/tavern_things/wood_tankard" owner_fading_coef="0.02" price="0" visibility_coef="1" weight="0" /&gt;</t>
  </si>
  <si>
    <t xml:space="preserve">      &lt;row entity_script="" item_id="dd8dd2bb-3387-47bc-a899-637f76026f6f" material="" model="props/blacksmith_tools/key_bundle_a" owner_fading_coef="0.02" price="0" visibility_coef="1" weight="0" /&gt;</t>
  </si>
  <si>
    <t xml:space="preserve">      &lt;row entity_script="" item_id="dd92e11a-a1e4-48c1-8b0f-983778109385" material="" model="characters/humans/cloth/cloth_folded" owner_fading_coef="0.02" price="0" visibility_coef="1" weight="0" /&gt;</t>
  </si>
  <si>
    <t xml:space="preserve">      &lt;row entity_script="" item_id="ddb13034-fb0e-4308-9cdd-3a087fe947de" material="" model="characters/humans/cloth/cloth_folded" owner_fading_coef="0.02" price="0" visibility_coef="1" weight="0" /&gt;</t>
  </si>
  <si>
    <t xml:space="preserve">      &lt;row entity_script="Book" item_id="ddbf0857-927c-4f58-b6b0-5fd90f840044" material="" model="characters/assets/parchment_folded/parchment_folded.cdf" owner_fading_coef="0.02" price="1000" visibility_coef="1" weight="0.1" /&gt;</t>
  </si>
  <si>
    <t xml:space="preserve">      &lt;row entity_script="" item_id="ddd70ed5-e135-4629-8b3c-ce61f11bd4ff" material="" model="props/blacksmith_tools/key_bundle_a" owner_fading_coef="0.02" price="0" visibility_coef="1" weight="0" /&gt;</t>
  </si>
  <si>
    <t xml:space="preserve">      &lt;row entity_script="" item_id="de134f81-cfbe-422d-9105-df3e0b3b59b5" material="" model="props/interiors/sacks/sack_02/sack_02_stand" owner_fading_coef="0.02" price="7" visibility_coef="1" weight="0.1" /&gt;</t>
  </si>
  <si>
    <t xml:space="preserve">      &lt;row entity_script="" item_id="de4b3a46-7722-4170-8d1b-071326e5ef12" material="" model="props/blacksmith_tools/key_bundle_a" owner_fading_coef="0.02" price="0" visibility_coef="1" weight="0" /&gt;</t>
  </si>
  <si>
    <t xml:space="preserve">      &lt;row entity_script="Book" item_id="deb7aff1-5fee-4341-8703-d9de7f7cce2f" material="props/alchemy/book/skill_book3" model="props/misc/book/book_01.cdf" owner_fading_coef="0.02" price="4800" visibility_coef="1" weight="1" /&gt;</t>
  </si>
  <si>
    <t xml:space="preserve">      &lt;row entity_script="" item_id="ded5173a-82e0-4caf-a3ff-6b6529a7fd05" material="" model="props/tavern_things/meal_tray_slots" owner_fading_coef="1" price="1" visibility_coef="1" weight="1" /&gt;</t>
  </si>
  <si>
    <t xml:space="preserve">      &lt;row entity_script="" item_id="deddb3fc-882a-493e-b8c1-623c34cd52b8" material="" model="props/blacksmith_tools/key_bundle_a" owner_fading_coef="0.02" price="0" visibility_coef="1" weight="0" /&gt;</t>
  </si>
  <si>
    <t xml:space="preserve">      &lt;row entity_script="" item_id="dfe77d58-283f-42bf-9dd2-030febaad5af" material="" model="props/blacksmith_tools/key_bundle_a" owner_fading_coef="0.02" price="0" visibility_coef="1" weight="0" /&gt;</t>
  </si>
  <si>
    <t xml:space="preserve">      &lt;row entity_script="" item_id="e033ae42-2e53-47e3-820f-001c67af08c6" material="" model="props/blacksmith_tools/key_bundle_a" owner_fading_coef="0.02" price="0" visibility_coef="1" weight="0" /&gt;</t>
  </si>
  <si>
    <t xml:space="preserve">      &lt;row entity_script="" item_id="e035f781-410d-459a-9bf4-a561e7be635e" material="" model="props/blacksmith_tools/key_bundle_a" owner_fading_coef="0.02" price="0" visibility_coef="1" weight="0" /&gt;</t>
  </si>
  <si>
    <t xml:space="preserve">      &lt;row entity_script="" item_id="e09ca305-4de5-46fa-abc5-df39fc2e769d" material="" model="props/butcher/skinned_deer" owner_fading_coef="1" price="1" visibility_coef="1" weight="1" /&gt;</t>
  </si>
  <si>
    <t xml:space="preserve">      &lt;row entity_script="" item_id="e0a9faa2-46d4-4b4e-a619-9a56c1c29007" material="" model="props/interiors/skins/skin_boar_hide" owner_fading_coef="0.02" price="700" visibility_coef="1" weight="4" /&gt;</t>
  </si>
  <si>
    <t xml:space="preserve">      &lt;row entity_script="" item_id="e1097afe-649e-4494-8a05-84ab079e8db3" material="" model="props/wooden_bins/water_tub/water_tube_water" owner_fading_coef="1" price="1" visibility_coef="1" weight="5" /&gt;</t>
  </si>
  <si>
    <t xml:space="preserve">      &lt;row entity_script="" item_id="e10b8a49-9ebf-4108-99fc-2c7bfa7b90ce" material="" model="props/tools/hammer" owner_fading_coef="0.02" price="0" visibility_coef="1" weight="0" /&gt;</t>
  </si>
  <si>
    <t xml:space="preserve">      &lt;row entity_script="" item_id="e131be5e-c519-41f1-a2c7-f9f79b21d613" material="" model="props/blacksmith_tools/key_bundle_a" owner_fading_coef="0.02" price="0" visibility_coef="1" weight="0" /&gt;</t>
  </si>
  <si>
    <t xml:space="preserve">      &lt;row entity_script="" item_id="e197dbb7-3de4-41c2-90fd-8a43f9977b8f" material="" model="props/misc/church_props/chalice_silver_01" owner_fading_coef="0.02" price="1100" visibility_coef="1" weight="0.8" /&gt;</t>
  </si>
  <si>
    <t xml:space="preserve">      &lt;row entity_script="" item_id="e1cfcdc4-4d90-48a3-acf8-9e33ddfaee7f" material="" model="props/blacksmith_tools/key_bundle_a" owner_fading_coef="0.02" price="0" visibility_coef="1" weight="0" /&gt;</t>
  </si>
  <si>
    <t xml:space="preserve">      &lt;row entity_script="Book" item_id="e281d7f6-afd9-46c5-8f73-8f1b7290437b" material="props/alchemy/book/skill_book3" model="props/misc/book/book_01.cdf" owner_fading_coef="0.02" price="5850" visibility_coef="1" weight="1" /&gt;</t>
  </si>
  <si>
    <t xml:space="preserve">      &lt;row entity_script="" item_id="e2c5ddd6-7cbd-483c-9b98-226ca3b6bc68" material="" model="props/misc/sack_leather/sack_leather.cgf" owner_fading_coef="0.02" price="0" visibility_coef="1" weight="0" /&gt;</t>
  </si>
  <si>
    <t xml:space="preserve">      &lt;row entity_script="" item_id="e2f79651-1617-4b01-b538-927998dfd4c9" material="" model="props/blacksmith_tools/key_bundle_a" owner_fading_coef="0.02" price="0" visibility_coef="1" weight="0" /&gt;</t>
  </si>
  <si>
    <t xml:space="preserve">      &lt;row entity_script="" item_id="e319c3a6-e202-48ef-8c2d-3d1922544554" material="" model="props/tools/knife_small" owner_fading_coef="1" price="1" visibility_coef="1" weight="1" /&gt;</t>
  </si>
  <si>
    <t xml:space="preserve">      &lt;row entity_script="" item_id="e325ae50-bf41-408f-a537-ca1a2fc2f5fc" material="" model="props/blacksmith_tools/key_bundle_a" owner_fading_coef="0.02" price="0" visibility_coef="1" weight="0" /&gt;</t>
  </si>
  <si>
    <t xml:space="preserve">      &lt;row entity_script="" item_id="e370ea2f-eab6-4793-8cdf-57771899d8bd" material="" model="props/blacksmith_tools/key_bundle_a" owner_fading_coef="0.02" price="0" visibility_coef="1" weight="0" /&gt;</t>
  </si>
  <si>
    <t xml:space="preserve">      &lt;row entity_script="" item_id="e468472c-e986-463e-b2f5-6ab0a2427157" material="" model="props/blacksmith_tools/key_bundle_a" owner_fading_coef="0.02" price="0" visibility_coef="1" weight="0" /&gt;</t>
  </si>
  <si>
    <t xml:space="preserve">      &lt;row entity_script="" item_id="e50d2c1c-808f-4305-a531-68553ea54bd4" material="" model="props/interiors/kitchenware/food/chicken_thigh" owner_fading_coef="0.02" price="0" visibility_coef="1" weight="1" /&gt;</t>
  </si>
  <si>
    <t xml:space="preserve">      &lt;row entity_script="" item_id="e5ac7c40-263d-4fba-8c00-343e9b112aef" material="" model="props/interiors/skins/skin_cow_hide" owner_fading_coef="0.02" price="100" visibility_coef="1" weight="6" /&gt;</t>
  </si>
  <si>
    <t xml:space="preserve">      &lt;row entity_script="" item_id="e5b4d6ff-3059-4111-8778-8707ed441f08" material="" model="props/blacksmith_tools/key_bundle_a" owner_fading_coef="0.02" price="0" visibility_coef="1" weight="0" /&gt;</t>
  </si>
  <si>
    <t xml:space="preserve">      &lt;row entity_script="" item_id="e696155a-92d3-417d-a034-d38b506c8e81" material="" model="props/blacksmith_tools/key_bundle_a" owner_fading_coef="0.02" price="0" visibility_coef="1" weight="0" /&gt;</t>
  </si>
  <si>
    <t xml:space="preserve">      &lt;row entity_script="Book" item_id="e69bf96e-47ff-4eb2-a9b3-06dc896d43b8" material="props/alchemy/book/skill_book3" model="props/misc/book/book_01.cdf" owner_fading_coef="0.02" price="500" visibility_coef="1" weight="1" /&gt;</t>
  </si>
  <si>
    <t xml:space="preserve">      &lt;row entity_script="" item_id="e6a59663-4148-4e9a-929e-8e251e8760de" material="" model="props/blacksmith_tools/key_bundle_a" owner_fading_coef="0.02" price="0" visibility_coef="1" weight="0" /&gt;</t>
  </si>
  <si>
    <t xml:space="preserve">      &lt;row entity_script="" item_id="e6ea7082-96aa-46fe-8dd6-d99610d40a09" material="" model="props/blacksmith_tools/key_bundle_a" owner_fading_coef="0.02" price="0" visibility_coef="1" weight="0" /&gt;</t>
  </si>
  <si>
    <t xml:space="preserve">      &lt;row entity_script="" item_id="e7447442-41d0-4d5c-a13f-a43024c0d49e" material="" model="props/blacksmith_tools/key_bundle_a" owner_fading_coef="0.02" price="0" visibility_coef="1" weight="0" /&gt;</t>
  </si>
  <si>
    <t xml:space="preserve">      &lt;row entity_script="" item_id="e74e97e5-2de1-4650-b110-b4cc978fda7f" material="" model="props/blacksmith_tools/key_bundle_a" owner_fading_coef="0.02" price="0" visibility_coef="1" weight="0" /&gt;</t>
  </si>
  <si>
    <t xml:space="preserve">      &lt;row entity_script="" item_id="e7d667be-0d08-4625-90e6-18b202831ed1" material="" model="props/blacksmith_tools/key_bundle_a" owner_fading_coef="0.02" price="0" visibility_coef="1" weight="0" /&gt;</t>
  </si>
  <si>
    <t xml:space="preserve">      &lt;row entity_script="" item_id="e8424980-4f0f-4ba5-9875-cb6381dc6d35" material="" model="" owner_fading_coef="0.02" price="0" visibility_coef="1" weight="0" /&gt;</t>
  </si>
  <si>
    <t xml:space="preserve">      &lt;row entity_script="" item_id="e84658cb-1cd6-4f0a-a4c0-e725ea5fddef" material="" model="props/interiors/sacks/sack_02/sack_02_stand" owner_fading_coef="0.02" price="2500" visibility_coef="1" weight="0" /&gt;</t>
  </si>
  <si>
    <t xml:space="preserve">      &lt;row entity_script="" item_id="e8676cb3-98a9-4a71-949e-cb463e6f7732" material="" model="props/alchemy/special/antler.cgf" owner_fading_coef="0.02" price="1000" visibility_coef="1" weight="4" /&gt;</t>
  </si>
  <si>
    <t xml:space="preserve">      &lt;row entity_script="" item_id="e8681205-d16f-43ec-9017-d59a3f88325c" material="" model="props/blacksmith_tools/key_bundle_a" owner_fading_coef="0.02" price="0" visibility_coef="1" weight="0" /&gt;</t>
  </si>
  <si>
    <t xml:space="preserve">      &lt;row entity_script="" item_id="e86d0798-f855-45a4-acbc-db82a1133ccd" material="" model="props/misc/wood_stock_anim/log_cut" owner_fading_coef="1" price="1" visibility_coef="1" weight="1" /&gt;</t>
  </si>
  <si>
    <t xml:space="preserve">      &lt;row entity_script="" item_id="e880a9eb-563a-4d21-ae1e-8db23f919505" material="" model="characters/humans/cloth/cloth_folded" owner_fading_coef="0.02" price="0" visibility_coef="1" weight="0" /&gt;</t>
  </si>
  <si>
    <t xml:space="preserve">      &lt;row entity_script="Book" item_id="e8bb48b6-c363-4227-9d71-4f26e0dc0370" material="props/alchemy/book/info01_book" model="props/misc/book/book_01.cdf" owner_fading_coef="0.02" price="500" visibility_coef="1" weight="1" /&gt;</t>
  </si>
  <si>
    <t xml:space="preserve">      &lt;row entity_script="" item_id="e8f45e6d-8bac-42a7-96ff-56158610f8e5" material="" model="props/blacksmith_tools/key_bundle_a" owner_fading_coef="0.02" price="0" visibility_coef="1" weight="0" /&gt;</t>
  </si>
  <si>
    <t xml:space="preserve">      &lt;row entity_script="" item_id="e92cdca5-5910-412d-abcf-8e1a2ae50e14" material="" model="props/alchemy/special/coal" owner_fading_coef="0.02" price="0" visibility_coef="1" weight="0" /&gt;</t>
  </si>
  <si>
    <t xml:space="preserve">      &lt;row entity_script="" item_id="e9464a21-fd30-4a28-ab79-0c212b2016b6" material="" model="props/blacksmith_tools/key_bundle_a" owner_fading_coef="0.02" price="0" visibility_coef="1" weight="0" /&gt;</t>
  </si>
  <si>
    <t xml:space="preserve">      &lt;row entity_script="Torch" item_id="e95bb3ae-38ce-41fd-948a-e471673b47e5" material="" model="props/misc/torches/torch_02" owner_fading_coef="1" price="1" visibility_coef="1" weight="1" /&gt;</t>
  </si>
  <si>
    <t xml:space="preserve">      &lt;row entity_script="Book" item_id="e96ac6a4-f494-4b70-9270-7d2f967c59b6" material="props/alchemy/book/skill_book3" model="props/misc/book/book_01.cdf" owner_fading_coef="0.02" price="8450" visibility_coef="1" weight="1" /&gt;</t>
  </si>
  <si>
    <t xml:space="preserve">      &lt;row entity_script="" item_id="e9e22a8e-edf7-4d8d-8372-74a6d55d01d1" material="" model="props/blacksmith_tools/key_bundle_a" owner_fading_coef="0.02" price="0" visibility_coef="1" weight="0" /&gt;</t>
  </si>
  <si>
    <t xml:space="preserve">      &lt;row entity_script="" item_id="ea2bb6d3-1fff-48a1-8456-68d720e638b7" material="" model="props/blacksmith_tools/key_bundle_a" owner_fading_coef="0.02" price="0" visibility_coef="1" weight="0" /&gt;</t>
  </si>
  <si>
    <t xml:space="preserve">      &lt;row entity_script="" item_id="ea6231fb-afdc-49f6-94d6-fc49c9fca285" material="" model="props/blacksmith_tools/key_bundle_a" owner_fading_coef="0.02" price="0" visibility_coef="1" weight="0" /&gt;</t>
  </si>
  <si>
    <t xml:space="preserve">      &lt;row entity_script="" item_id="ea98e001-9d40-4eb8-a198-ccf5cb548747" material="" model="props/tools/hammer" owner_fading_coef="0.02" price="40" visibility_coef="1" weight="5" /&gt;</t>
  </si>
  <si>
    <t xml:space="preserve">      &lt;row entity_script="Book" item_id="eab20b8a-c767-40ad-9748-e84fb8701f65" material="props/alchemy/book/info02_book" model="props/misc/book/book_01.cdf" owner_fading_coef="0.02" price="500" visibility_coef="1" weight="1" /&gt;</t>
  </si>
  <si>
    <t xml:space="preserve">      &lt;row entity_script="" item_id="eb1ed7e5-629b-497c-813b-00b284cb1e7d" material="" model="characters/humans/cloth/cloth_folded" owner_fading_coef="0.02" price="0" visibility_coef="1" weight="0" /&gt;</t>
  </si>
  <si>
    <t xml:space="preserve">      &lt;row entity_script="" item_id="eb52a8a3-9910-4c21-9d70-a1e6ec3706a5" material="" model="props/blacksmith_tools/key_bundle_a" owner_fading_coef="0.02" price="0" visibility_coef="1" weight="1" /&gt;</t>
  </si>
  <si>
    <t xml:space="preserve">      &lt;row entity_script="" item_id="eb7f9381-d85b-4140-af8b-b8150c3b6f39" material="" model="props/misc/sack_leather/sack_leather.cgf" owner_fading_coef="0.02" price="0" visibility_coef="1" weight="0" /&gt;</t>
  </si>
  <si>
    <t xml:space="preserve">      &lt;row entity_script="Book" item_id="eb99bb79-07fc-4772-98c5-6f0372803dc3" material="" model="characters/assets/parchment_folded/parchment_folded.cdf" owner_fading_coef="0.02" price="1000" visibility_coef="1" weight="0.1" /&gt;</t>
  </si>
  <si>
    <t xml:space="preserve">      &lt;row entity_script="" item_id="ebb11ba0-8b64-4402-9c2c-897a1e1d6ffe" material="" model="props/blacksmith_tools/key_bundle_a" owner_fading_coef="0.02" price="0" visibility_coef="1" weight="0" /&gt;</t>
  </si>
  <si>
    <t xml:space="preserve">      &lt;row entity_script="" item_id="ebe27a93-327a-4d6d-a81e-baf90d1e827a" material="" model="props/blacksmith_tools/key_bundle_a" owner_fading_coef="0.02" price="0" visibility_coef="1" weight="0" /&gt;</t>
  </si>
  <si>
    <t xml:space="preserve">      &lt;row entity_script="Book" item_id="ebe950f2-7336-48db-a1d5-c61a4ca1b23a" material="props/alchemy/book/info01_book" model="props/misc/book/book_01.cdf" owner_fading_coef="0.02" price="500" visibility_coef="1" weight="1" /&gt;</t>
  </si>
  <si>
    <t xml:space="preserve">      &lt;row entity_script="" item_id="ec1e9587-44c5-4c67-97cf-e35115ae2809" material="" model="props/tavern_things/wooden_stein" owner_fading_coef="1" price="1" visibility_coef="1" weight="1" /&gt;</t>
  </si>
  <si>
    <t xml:space="preserve">      &lt;row entity_script="" item_id="ec201163-7d4f-4766-b366-c4fe85e18088" material="" model="props/interiors/kitchenware/food/wood_bowl_empty" owner_fading_coef="0.02" price="0" visibility_coef="1" weight="0" /&gt;</t>
  </si>
  <si>
    <t xml:space="preserve">      &lt;row entity_script="Book" item_id="ec39237f-3dfc-42da-a00e-4c963d4392db" material="props/alchemy/book/info03_book" model="props/misc/book/book_01.cdf" owner_fading_coef="0.02" price="500" visibility_coef="1" weight="1" /&gt;</t>
  </si>
  <si>
    <t xml:space="preserve">      &lt;row entity_script="" item_id="ec9399a5-3995-455f-81a5-9e9afec59e53" material="" model="props/butcher/butcher_knife_big" owner_fading_coef="1" price="1" visibility_coef="1" weight="1" /&gt;</t>
  </si>
  <si>
    <t xml:space="preserve">      &lt;row entity_script="" item_id="eca09631-1e73-4765-a526-3d121fa0057d" material="" model="props/blacksmith_tools/key_bundle_a" owner_fading_coef="0.02" price="0" visibility_coef="1" weight="0" /&gt;</t>
  </si>
  <si>
    <t xml:space="preserve">      &lt;row entity_script="" item_id="ecff2ab1-8fb8-4505-bddb-644bb7bfece4" material="" model="props/interiors/kitchenware/silver_goblet/silver_goblet" owner_fading_coef="0.02" price="700" visibility_coef="1" weight="0.6" /&gt;</t>
  </si>
  <si>
    <t xml:space="preserve">      &lt;row entity_script="Book" item_id="ed929f20-7d34-4d5f-b06d-462af50fa44d" material="" model="characters/assets/parchment_folded/parchment_folded.cdf" owner_fading_coef="0.02" price="1000" visibility_coef="1" weight="0.1" /&gt;</t>
  </si>
  <si>
    <t xml:space="preserve">      &lt;row entity_script="Book" item_id="ede33ca4-a8f8-4bdb-881b-4eeb88c1c826" material="props/alchemy/book/skill_book4" model="props/misc/book/book_01.cdf" owner_fading_coef="0.02" price="4500" visibility_coef="1" weight="1" /&gt;</t>
  </si>
  <si>
    <t xml:space="preserve">      &lt;row entity_script="" item_id="ee68bde5-6b9c-4be9-9132-65dca349af14" material="" model="characters/humans/cloth/cloth_folded" owner_fading_coef="0.02" price="0" visibility_coef="1" weight="0" /&gt;</t>
  </si>
  <si>
    <t xml:space="preserve">      &lt;row entity_script="" item_id="ee69cef0-71a3-44c4-8255-f8348a2c35c1" material="" model="props/blacksmith_tools/key_bundle_a" owner_fading_coef="0.02" price="0" visibility_coef="1" weight="0" /&gt;</t>
  </si>
  <si>
    <t xml:space="preserve">      &lt;row entity_script="" item_id="ef08ce6b-2c78-4535-9d62-9d1a2dc3b1be" material="" model="props/blacksmith_tools/key_bundle_a" owner_fading_coef="0.02" price="0" visibility_coef="1" weight="0" /&gt;</t>
  </si>
  <si>
    <t xml:space="preserve">      &lt;row entity_script="" item_id="ef096f9a-0cb4-415d-99bb-40ecc47318ed" material="" model="props/blacksmith_tools/key_bundle_a" owner_fading_coef="0.02" price="0" visibility_coef="1" weight="0" /&gt;</t>
  </si>
  <si>
    <t xml:space="preserve">      &lt;row entity_script="" item_id="ef39a006-81bc-4933-9178-0ecac401896b" material="" model="props/backgammon_board/backgammon_dice" owner_fading_coef="0.02" price="0" visibility_coef="1" weight="0" /&gt;</t>
  </si>
  <si>
    <t xml:space="preserve">      &lt;row entity_script="" item_id="ef4c0ac5-a1e5-4869-b9fc-ca011cfb7df0" material="" model="props/blacksmith_tools/key_bundle_a" owner_fading_coef="0.02" price="0" visibility_coef="1" weight="0" /&gt;</t>
  </si>
  <si>
    <t xml:space="preserve">      &lt;row entity_script="" item_id="eff52ce8-0aac-4c6c-847f-81ac00eb995d" material="" model="props/blacksmith_tools/key_bundle_a" owner_fading_coef="0.02" price="0" visibility_coef="1" weight="0" /&gt;</t>
  </si>
  <si>
    <t xml:space="preserve">      &lt;row entity_script="" item_id="effba1eb-cb66-4905-8ee8-6cadaec10f60" material="" model="props/blacksmith_tools/key_bundle_a" owner_fading_coef="0.02" price="0" visibility_coef="1" weight="0" /&gt;</t>
  </si>
  <si>
    <t xml:space="preserve">      &lt;row entity_script="" item_id="f04f63fa-f8bf-4347-a736-c8fe456c76e2" material="" model="" owner_fading_coef="0.02" price="100" visibility_coef="1" weight="0" /&gt;</t>
  </si>
  <si>
    <t xml:space="preserve">      &lt;row entity_script="" item_id="f051aeec-eb6b-493a-8d25-c5ea1655db94" material="" model="props/interiors/kitchenware/food/chicken_thigh" owner_fading_coef="0.02" price="0" visibility_coef="1" weight="0" /&gt;</t>
  </si>
  <si>
    <t xml:space="preserve">      &lt;row entity_script="Book" item_id="f08ed73b-89a1-43e7-901c-df49885140be" material="props/alchemy/book/skill_book5" model="props/misc/book/book_01.cdf" owner_fading_coef="0.02" price="500" visibility_coef="1" weight="1" /&gt;</t>
  </si>
  <si>
    <t xml:space="preserve">      &lt;row entity_script="Book" item_id="f115511c-a787-4c5b-808e-3c389b7add2f" material="props/alchemy/book/info03_book" model="props/misc/book/book_01.cdf" owner_fading_coef="0.02" price="500" visibility_coef="1" weight="1" /&gt;</t>
  </si>
  <si>
    <t xml:space="preserve">      &lt;row entity_script="" item_id="f13f7966-d1c8-4ee0-a28c-e42faa688508" material="" model="props/blacksmith_tools/key_bundle_a" owner_fading_coef="0.02" price="0" visibility_coef="1" weight="0" /&gt;</t>
  </si>
  <si>
    <t xml:space="preserve">      &lt;row entity_script="" item_id="f14e4df6-e72f-46bd-842d-56ac0d9a4749" material="" model="props/tools/nails_bag01.cgf" owner_fading_coef="0.02" price="100" visibility_coef="1" weight="0" /&gt;</t>
  </si>
  <si>
    <t xml:space="preserve">      &lt;row entity_script="" item_id="f1a3d604-8e8e-42f9-96cc-4978b61cfceb" material="" model="props/blacksmith_tools/key_bundle_a" owner_fading_coef="0.02" price="0" visibility_coef="1" weight="0" /&gt;</t>
  </si>
  <si>
    <t xml:space="preserve">      &lt;row entity_script="" item_id="f1b8826a-53a2-4b66-a656-aab5e211eeb0" material="" model="props/misc/sack_leather/sack_leather.cgf" owner_fading_coef="0.02" price="300" visibility_coef="1" weight="0" /&gt;</t>
  </si>
  <si>
    <t xml:space="preserve">      &lt;row entity_script="" item_id="f1d3da41-49a2-41bb-9c61-8180da53718e" material="" model="props/misc/ring_silver/ring_silver" owner_fading_coef="0.02" price="0" visibility_coef="1" weight="0" /&gt;</t>
  </si>
  <si>
    <t xml:space="preserve">      &lt;row entity_script="" item_id="f1fc3073-8a1a-48b0-8825-5816ee73e042" material="" model="props/blacksmith_tools/key_bundle_a" owner_fading_coef="0.02" price="0" visibility_coef="1" weight="0" /&gt;</t>
  </si>
  <si>
    <t xml:space="preserve">      &lt;row entity_script="Book" item_id="f302df91-be9a-4d01-b945-cf1765572914" material="" model="characters/assets/parchment_folded/parchment_folded.cdf" owner_fading_coef="0.02" price="1000" visibility_coef="1" weight="0.1" /&gt;</t>
  </si>
  <si>
    <t xml:space="preserve">      &lt;row entity_script="" item_id="f3b4c96f-1e69-482d-8742-375197c86bb5" material="" model="props/blacksmith_tools/key_bundle_a" owner_fading_coef="0.02" price="0" visibility_coef="1" weight="0" /&gt;</t>
  </si>
  <si>
    <t xml:space="preserve">      &lt;row entity_script="Book" item_id="f3c17d33-434e-47fe-992a-50b21e819c8d" material="" model="props/misc/book/book_01.cdf" owner_fading_coef="0.02" price="100" visibility_coef="1" weight="1" /&gt;</t>
  </si>
  <si>
    <t xml:space="preserve">      &lt;row entity_script="" item_id="f3cf6a4e-4749-495e-91c7-3e935e2b301a" material="" model="props/dice/die_d" owner_fading_coef="0.02" price="500" visibility_coef="1" weight="0.1" /&gt;</t>
  </si>
  <si>
    <t xml:space="preserve">      &lt;row entity_script="" item_id="f42f2ae9-579b-4787-8ea9-ff2395779903" material="" model="props/blacksmith_tools/key_bundle_a" owner_fading_coef="0.02" price="0" visibility_coef="1" weight="0" /&gt;</t>
  </si>
  <si>
    <t xml:space="preserve">      &lt;row entity_script="" item_id="f438e542-8ef1-424b-9bbb-58f6a62b3993" material="" model="props/blacksmith_tools/blade" owner_fading_coef="1" price="1" visibility_coef="1" weight="1" /&gt;</t>
  </si>
  <si>
    <t xml:space="preserve">      &lt;row entity_script="Book" item_id="f4629142-fe0f-4d7a-b6a3-479e47aedcf3" material="props/alchemy/book/skill_book3" model="props/misc/book/book_01.cdf" owner_fading_coef="0.02" price="8450" visibility_coef="1" weight="1" /&gt;</t>
  </si>
  <si>
    <t xml:space="preserve">      &lt;row entity_script="Book" item_id="f4842503-3fc7-43aa-ad42-30a8c97bd6df" material="props/alchemy/book/skill_book5" model="props/misc/book/book_01.cdf" owner_fading_coef="0.02" price="4500" visibility_coef="1" weight="1" /&gt;</t>
  </si>
  <si>
    <t xml:space="preserve">      &lt;row entity_script="" item_id="f4bdeedc-5147-4df3-829a-559e86c521d0" material="" model="props/blacksmith_tools/key_bundle_a" owner_fading_coef="0.02" price="0" visibility_coef="1" weight="0" /&gt;</t>
  </si>
  <si>
    <t xml:space="preserve">      &lt;row entity_script="Book" item_id="f4f0b57b-e475-4b6a-89fb-2b56b9ba84a2" material="props/alchemy/book/info01_book" model="props/misc/book/book_01.cdf" owner_fading_coef="0.02" price="500" visibility_coef="1" weight="1" /&gt;</t>
  </si>
  <si>
    <t xml:space="preserve">      &lt;row entity_script="" item_id="f5364259-8b32-4102-8b26-609cbe36fd5d" material="" model="props/blacksmith_tools/key_bundle_a" owner_fading_coef="0.02" price="0" visibility_coef="1" weight="0" /&gt;</t>
  </si>
  <si>
    <t xml:space="preserve">      &lt;row entity_script="" item_id="f541aba7-7cf2-4fcf-a276-ea3881fcecd0" material="" model="props/wooden_bins/baskets/basket_02/basket_02_woodsticks_full" owner_fading_coef="1" price="1" visibility_coef="1" weight="1" /&gt;</t>
  </si>
  <si>
    <t xml:space="preserve">      &lt;row entity_script="Book" item_id="f5b07d39-d597-4168-91d4-358be9f9be1e" material="props/alchemy/book/info02_book" model="props/misc/book/book_01.cdf" owner_fading_coef="0.02" price="500" visibility_coef="1" weight="1" /&gt;</t>
  </si>
  <si>
    <t xml:space="preserve">      &lt;row entity_script="" item_id="f5c8f4a7-1b69-4a71-9037-a7cfa5f98dfa" material="" model="characters/humans/cloth/cloth_folded" owner_fading_coef="0.02" price="0" visibility_coef="1" weight="0" /&gt;</t>
  </si>
  <si>
    <t xml:space="preserve">      &lt;row entity_script="" item_id="f5f87416-e43e-44a2-8177-c6f98dbd9081" material="" model="props/blacksmith_tools/key_bundle_a" owner_fading_coef="0.02" price="0" visibility_coef="1" weight="0" /&gt;</t>
  </si>
  <si>
    <t xml:space="preserve">      &lt;row entity_script="Book" item_id="f65708b5-f7bb-4ee0-adc3-bddc426976f5" material="props/alchemy/book/skill_book3" model="props/misc/book/book_01.cdf" owner_fading_coef="0.02" price="100000" visibility_coef="1" weight="1" /&gt;</t>
  </si>
  <si>
    <t xml:space="preserve">      &lt;row entity_script="Book" item_id="f6fd203c-6983-481b-882f-f03836743086" material="props/alchemy/book/info01_book" model="props/misc/book/book_01.cdf" owner_fading_coef="0.02" price="500" visibility_coef="1" weight="1" /&gt;</t>
  </si>
  <si>
    <t xml:space="preserve">      &lt;row entity_script="" item_id="f74b7232-0ff9-45db-8cf4-7bb1e188b63b" material="" model="props/blacksmith_tools/key_bundle_a" owner_fading_coef="0.02" price="0" visibility_coef="1" weight="0" /&gt;</t>
  </si>
  <si>
    <t xml:space="preserve">      &lt;row entity_script="" item_id="f753b20e-8d6f-4158-a69e-ab3fd768b26d" material="" model="props/blacksmith_tools/key_bundle_a" owner_fading_coef="0.02" price="0" visibility_coef="1" weight="0" /&gt;</t>
  </si>
  <si>
    <t xml:space="preserve">      &lt;row entity_script="Book" item_id="f7d8c372-ab36-4868-b720-2e887fd1c7d5" material="props/alchemy/book/skill_book5" model="props/misc/book/book_01.cdf" owner_fading_coef="0.02" price="4500" visibility_coef="1" weight="1" /&gt;</t>
  </si>
  <si>
    <t xml:space="preserve">      &lt;row entity_script="" item_id="f80b703c-7b9a-4f00-a1c9-e9e604c0ed32" material="" model="props/blacksmith_tools/key_bundle_a" owner_fading_coef="0.02" price="0" visibility_coef="1" weight="0" /&gt;</t>
  </si>
  <si>
    <t xml:space="preserve">      &lt;row entity_script="" item_id="f864a24a-152c-462e-a8f3-6760f7ce7329" material="" model="props/wooden_bins/baskets/basket_02/basket_02_woodchips" owner_fading_coef="1" price="1" visibility_coef="1" weight="1" /&gt;</t>
  </si>
  <si>
    <t xml:space="preserve">      &lt;row entity_script="" item_id="f879ac63-2ce2-4114-83a2-89643c1ed102" material="" model="props/alchemy/special/coal" owner_fading_coef="0.02" price="6" visibility_coef="1" weight="0.2" /&gt;</t>
  </si>
  <si>
    <t xml:space="preserve">      &lt;row entity_script="" item_id="f961d38d-12e6-430c-92d5-d7e7e45a87e9" material="" model="props/repairkits/repairkit_weapon_big" owner_fading_coef="0.02" price="2000" visibility_coef="1" weight="7" /&gt;</t>
  </si>
  <si>
    <t xml:space="preserve">      &lt;row entity_script="" item_id="f98630b2-56f1-4c9f-a19f-896e797e3c13" material="" model="props/blacksmith_tools/key_bundle_a" owner_fading_coef="0.02" price="0" visibility_coef="1" weight="0" /&gt;</t>
  </si>
  <si>
    <t xml:space="preserve">      &lt;row entity_script="" item_id="fa316dc5-9168-4e0f-b330-1d8b3bcb6ff0" material="" model="props/wooden_bins/barrels/barrel_01/barrel_01" owner_fading_coef="1" price="1" visibility_coef="1" weight="1" /&gt;</t>
  </si>
  <si>
    <t xml:space="preserve">      &lt;row entity_script="" item_id="fa97a1b5-a86a-4ed3-bf6f-ddde8ebd0de9" material="" model="props/blacksmith_tools/key_bundle_a" owner_fading_coef="0.02" price="0" visibility_coef="1" weight="0" /&gt;</t>
  </si>
  <si>
    <t xml:space="preserve">      &lt;row entity_script="" item_id="fab5cbf0-7422-486d-8818-ed37e650f5bb" material="" model="characters/humans/cloth/cloth_folded" owner_fading_coef="0.02" price="0" visibility_coef="1" weight="0" /&gt;</t>
  </si>
  <si>
    <t xml:space="preserve">      &lt;row entity_script="" item_id="fb3755d8-8101-4983-af84-5360d82bae1b" material="" model="props/blacksmith_tools/key_bundle_a" owner_fading_coef="0.02" price="0" visibility_coef="1" weight="0" /&gt;</t>
  </si>
  <si>
    <t xml:space="preserve">      &lt;row entity_script="Book" item_id="fb7a83b1-420f-4012-9be0-396f4279ab3c" material="props/alchemy/book/skill_book2" model="props/misc/book/book_01.cdf" owner_fading_coef="0.02" price="1500" visibility_coef="1" weight="1" /&gt;</t>
  </si>
  <si>
    <t xml:space="preserve">      &lt;row entity_script="" item_id="fb8d2797-e0d9-42cd-980c-fc1d3313a262" material="" model="props/blacksmith_tools/sword_piece.cgf" owner_fading_coef="0.02" price="10" visibility_coef="1" weight="0" /&gt;</t>
  </si>
  <si>
    <t xml:space="preserve">      &lt;row entity_script="" item_id="fbcea75f-6a4c-4389-b462-b999a50a81e2" material="" model="props/blacksmith_tools/key_bundle_a" owner_fading_coef="0.02" price="0" visibility_coef="1" weight="0" /&gt;</t>
  </si>
  <si>
    <t xml:space="preserve">      &lt;row entity_script="" item_id="fbe6f37e-ff10-48c8-9643-0abc82bf3f7c" material="" model="props/blacksmith_tools/key_bundle_a" owner_fading_coef="0.02" price="0" visibility_coef="1" weight="0" /&gt;</t>
  </si>
  <si>
    <t xml:space="preserve">      &lt;row entity_script="Book" item_id="fc532089-e4f1-4273-b2bc-19b2ac5212f3" material="" model="characters/assets/parchment_folded/parchment_folded.cdf" owner_fading_coef="0.02" price="1000" visibility_coef="1" weight="0.1" /&gt;</t>
  </si>
  <si>
    <t xml:space="preserve">      &lt;row entity_script="Book" item_id="fcb0654f-f322-4a99-8364-7fc4a5c94f99" material="" model="characters/assets/parchment_folded/parchment_folded.cdf" owner_fading_coef="0.02" price="1000" visibility_coef="1" weight="0.1" /&gt;</t>
  </si>
  <si>
    <t xml:space="preserve">      &lt;row entity_script="" item_id="fcd5926b-7fbd-47ab-91c2-a2ffef316fa5" material="" model="props/misc/ring_silver/ring_silver" owner_fading_coef="0.02" price="0" visibility_coef="1" weight="0" /&gt;</t>
  </si>
  <si>
    <t xml:space="preserve">      &lt;row entity_script="" item_id="fdae612c-ea09-4b51-b660-d23188c2db11" material="" model="props/blacksmith_tools/key_bundle_a" owner_fading_coef="0.02" price="0" visibility_coef="1" weight="0" /&gt;</t>
  </si>
  <si>
    <t xml:space="preserve">      &lt;row entity_script="" item_id="fe0b7a66-5442-4691-9702-7f041953fecd" material="" model="props/blacksmith_tools/key_bundle_a" owner_fading_coef="0.02" price="0" visibility_coef="1" weight="0" /&gt;</t>
  </si>
  <si>
    <t xml:space="preserve">      &lt;row entity_script="" item_id="fe2f1cef-9ee7-4c90-bdce-ca9356a0d276" material="" model="props/blacksmith_tools/key_bundle_a" owner_fading_coef="0.02" price="0" visibility_coef="1" weight="0" /&gt;</t>
  </si>
  <si>
    <t xml:space="preserve">      &lt;row entity_script="" item_id="fe768b98-7069-46fb-a9f0-19d83fabb991" material="" model="" owner_fading_coef="0.02" price="0" visibility_coef="1" weight="0" /&gt;</t>
  </si>
  <si>
    <t xml:space="preserve">      &lt;row entity_script="" item_id="fe79fa17-344c-443e-881f-9938d5ecf5d4" material="" model="props/blacksmith_tools/key_bundle_a" owner_fading_coef="0.02" price="0" visibility_coef="1" weight="0" /&gt;</t>
  </si>
  <si>
    <t xml:space="preserve">      &lt;row entity_script="" item_id="fe80a627-d5d1-4b71-942a-ca040360b425" material="" model="props/blacksmith_tools/key_bundle_a" owner_fading_coef="0.02" price="0" visibility_coef="1" weight="0" /&gt;</t>
  </si>
  <si>
    <t xml:space="preserve">      &lt;row entity_script="" item_id="feebb0b8-ebd7-4f40-bee3-08f2bf884a82" material="" model="props/blacksmith_tools/key_bundle_a" owner_fading_coef="0.02" price="0" visibility_coef="1" weight="0" /&gt;</t>
  </si>
  <si>
    <t xml:space="preserve">      &lt;row entity_script="" item_id="ff0d917b-848a-419e-bf34-f34320b84db7" material="" model="props/blacksmith_tools/key_bundle_a" owner_fading_coef="0.02" price="0" visibility_coef="1" weight="0" /&gt;</t>
  </si>
  <si>
    <t xml:space="preserve">      &lt;row entity_script="" item_id="ff0f08c5-886b-4100-9f08-283f082fe12d" material="" model="props/mining_tools/pick" owner_fading_coef="1" price="1" visibility_coef="1" weight="1" /&gt;</t>
  </si>
  <si>
    <t xml:space="preserve">      &lt;row entity_script="" item_id="ff10d1f3-0051-4d19-90dd-a6e7761ab733" material="" model="props/blacksmith_tools/key_bundle_a" owner_fading_coef="0.02" price="0" visibility_coef="1" weight="0" /&gt;</t>
  </si>
  <si>
    <t xml:space="preserve">      &lt;row entity_script="" item_id="ff6aa5c3-4c27-4369-9aae-e72d8518c02e" material="" model="props/interiors/kitchenware/food/chicken_thigh" owner_fading_coef="0.02" price="100" visibility_coef="1" weight="0" /&gt;</t>
  </si>
  <si>
    <t xml:space="preserve">      &lt;row entity_script="" item_id="ffb44479-9b72-4072-ad75-ec9ff97d3027" material="" model="props/blacksmith_tools/key_bundle_a" owner_fading_coef="0.02" price="0" visibility_coef="1" weight="0" /&gt;</t>
  </si>
  <si>
    <t xml:space="preserve">      &lt;row entity_script="Book" item_id="fff8ac8e-e12f-48e6-9cce-9c415f24ae26" material="props/misc/necronomicon/necronomicon" model="props/misc/book/book_01.cdf" owner_fading_coef="0.02" price="100" visibility_coef="1" weight="1" /&gt; </t>
  </si>
  <si>
    <t>Hełm z czepcem musi byc zamiast kaptura kolczego</t>
  </si>
  <si>
    <t>lvl</t>
  </si>
  <si>
    <t>Waga zbroi cięższa (1kg = 3)</t>
  </si>
  <si>
    <t>Zwiększyć wymagania broni</t>
  </si>
  <si>
    <t>name_PL</t>
  </si>
  <si>
    <t>name_ENG</t>
  </si>
  <si>
    <t>hash</t>
  </si>
  <si>
    <t>type</t>
  </si>
  <si>
    <t>material</t>
  </si>
  <si>
    <t>price</t>
  </si>
  <si>
    <t>slash</t>
  </si>
  <si>
    <t>smash</t>
  </si>
  <si>
    <t>stab</t>
  </si>
  <si>
    <t>Dagger</t>
  </si>
  <si>
    <t>Ornamented Dagger</t>
  </si>
  <si>
    <t>6195801f-e7e4-429c-9db9-8b31a62126c8</t>
  </si>
  <si>
    <t>7d102b4d-52ae-4abb-84ca-e976c2ccf8ef</t>
  </si>
  <si>
    <t>67ef62fd-7d5a-4235-b68e-eede03cd9c99</t>
  </si>
  <si>
    <t>weapon</t>
  </si>
  <si>
    <t>type_</t>
  </si>
  <si>
    <t>dagger</t>
  </si>
  <si>
    <t>weight</t>
  </si>
  <si>
    <t>Burgher's Sword</t>
  </si>
  <si>
    <t>a8014877-ce10-4331-88ab-04173b6370ad</t>
  </si>
  <si>
    <t>Coxcomb</t>
  </si>
  <si>
    <t>Envoy's Aide-De-Camp</t>
  </si>
  <si>
    <t>Family Heirloom</t>
  </si>
  <si>
    <t>Grandad's Old Sword</t>
  </si>
  <si>
    <t>Mercenary's Bedfellow</t>
  </si>
  <si>
    <t>Needle</t>
  </si>
  <si>
    <t>Noble Sword</t>
  </si>
  <si>
    <t>Page's Sword</t>
  </si>
  <si>
    <t>Prodder</t>
  </si>
  <si>
    <t>Razor</t>
  </si>
  <si>
    <t>Reliable Blade</t>
  </si>
  <si>
    <t>cena/jakosc</t>
  </si>
  <si>
    <t>Robber Baron's Sword</t>
  </si>
  <si>
    <t>Rusty Blade</t>
  </si>
  <si>
    <t>Shard</t>
  </si>
  <si>
    <t>Stalwart</t>
  </si>
  <si>
    <t>Stinger</t>
  </si>
  <si>
    <t>Test Short Sword</t>
  </si>
  <si>
    <t>Test Weapon 2</t>
  </si>
  <si>
    <t>Trusty Companion</t>
  </si>
  <si>
    <t>Wooden Training Sword</t>
  </si>
  <si>
    <t>sword</t>
  </si>
  <si>
    <t>Butcher's Blade</t>
  </si>
  <si>
    <t>Cleaver</t>
  </si>
  <si>
    <t>Common Sabre</t>
  </si>
  <si>
    <t>Decorated Hunting Sword</t>
  </si>
  <si>
    <t>Decorated Sabre</t>
  </si>
  <si>
    <t>Exotic Eastern Blade</t>
  </si>
  <si>
    <t>sabre</t>
  </si>
  <si>
    <t>Falchion</t>
  </si>
  <si>
    <t>Hungarian Sabre</t>
  </si>
  <si>
    <t>Hunting Sword</t>
  </si>
  <si>
    <t>Knight's Hunting Sword</t>
  </si>
  <si>
    <t>Master Huntsman's Sword</t>
  </si>
  <si>
    <t>Nicopolis Sabre</t>
  </si>
  <si>
    <t>Noble's Hunting Sword</t>
  </si>
  <si>
    <t>Rider's Sabre</t>
  </si>
  <si>
    <t>Seax</t>
  </si>
  <si>
    <t>Test Sabre</t>
  </si>
  <si>
    <t>Axe</t>
  </si>
  <si>
    <t>Bardiche</t>
  </si>
  <si>
    <t>Broad Axe</t>
  </si>
  <si>
    <t>Carpenter's Axe</t>
  </si>
  <si>
    <t>Cooper's Axe</t>
  </si>
  <si>
    <t>Cuman Axe</t>
  </si>
  <si>
    <t>Heavy Battle Axe</t>
  </si>
  <si>
    <t>Metal-Plated Battle Axe</t>
  </si>
  <si>
    <t>Testing Axe</t>
  </si>
  <si>
    <t>Woodcutter's Axe</t>
  </si>
  <si>
    <t>Wooden Training Axe</t>
  </si>
  <si>
    <t>MISSING</t>
  </si>
  <si>
    <t>Assassin</t>
  </si>
  <si>
    <t>longsword</t>
  </si>
  <si>
    <t>axe</t>
  </si>
  <si>
    <t>Bastard Sword</t>
  </si>
  <si>
    <t>Duellist</t>
  </si>
  <si>
    <t>Executioner's Sword</t>
  </si>
  <si>
    <t>Fearnot</t>
  </si>
  <si>
    <t>Herod's Sword</t>
  </si>
  <si>
    <t>Hoofpick</t>
  </si>
  <si>
    <t>Longinus' Sword</t>
  </si>
  <si>
    <t>Magdeburg Sword</t>
  </si>
  <si>
    <t>Merchant's Sword</t>
  </si>
  <si>
    <t>Old Bastard Sword</t>
  </si>
  <si>
    <t>Piercer</t>
  </si>
  <si>
    <t>Queen of Sheba's Sword</t>
  </si>
  <si>
    <t>Robber's Sword</t>
  </si>
  <si>
    <t>Saving Grace</t>
  </si>
  <si>
    <t>Sir Radzig Kobyla's Sword</t>
  </si>
  <si>
    <t>Soul Slicer</t>
  </si>
  <si>
    <t>St. George's Sword</t>
  </si>
  <si>
    <t>St. Michael's Sword</t>
  </si>
  <si>
    <t>Test Longsword</t>
  </si>
  <si>
    <t>Thumper</t>
  </si>
  <si>
    <t>mace</t>
  </si>
  <si>
    <t>Bailiff's Mace</t>
  </si>
  <si>
    <t>Bludgeon</t>
  </si>
  <si>
    <t>Captain's Mace</t>
  </si>
  <si>
    <t>Ceremonial Mace</t>
  </si>
  <si>
    <t>Heavy Warhammer</t>
  </si>
  <si>
    <t>Mace</t>
  </si>
  <si>
    <t>Morgenstern</t>
  </si>
  <si>
    <t>Pernach</t>
  </si>
  <si>
    <t>Raven's Beak</t>
  </si>
  <si>
    <t>Runt's Club</t>
  </si>
  <si>
    <t>Spiked Club</t>
  </si>
  <si>
    <t>Spiked Warhammer</t>
  </si>
  <si>
    <t>Test Mace</t>
  </si>
  <si>
    <t>Warhammer</t>
  </si>
  <si>
    <t>halberd</t>
  </si>
  <si>
    <t>Bohemian Earspoon</t>
  </si>
  <si>
    <t>Glaive</t>
  </si>
  <si>
    <t>Guisarme</t>
  </si>
  <si>
    <t>Halberd</t>
  </si>
  <si>
    <t>Hunting Spear</t>
  </si>
  <si>
    <t>Italian Bill</t>
  </si>
  <si>
    <t>Lucerne Hammer</t>
  </si>
  <si>
    <t>Reforged Scythe</t>
  </si>
  <si>
    <t>Spear</t>
  </si>
  <si>
    <t>Test Polearm</t>
  </si>
  <si>
    <t>Wooden Training Halberd</t>
  </si>
  <si>
    <t>shield</t>
  </si>
  <si>
    <t>Black Shield</t>
  </si>
  <si>
    <t>Bouche Shield</t>
  </si>
  <si>
    <t>Common Shield</t>
  </si>
  <si>
    <t>Cuman Metal Shield</t>
  </si>
  <si>
    <t>Cuman Wooden Shield</t>
  </si>
  <si>
    <t>Decorated Shield</t>
  </si>
  <si>
    <t>Heavy Shield</t>
  </si>
  <si>
    <t>Lords of Leipa Shield</t>
  </si>
  <si>
    <t>Radzig's Garrison Shield / Skalitz Shield</t>
  </si>
  <si>
    <t>Shield with Crest</t>
  </si>
  <si>
    <t>Shield of Sasau Garrison</t>
  </si>
  <si>
    <t>Shield with Talmberg Crest</t>
  </si>
  <si>
    <t>Test Shield</t>
  </si>
  <si>
    <t>Torch</t>
  </si>
  <si>
    <t>torch</t>
  </si>
  <si>
    <t>Ash Hunting Bow</t>
  </si>
  <si>
    <t>Ash Longbow</t>
  </si>
  <si>
    <t>Capon's Hunting Bow</t>
  </si>
  <si>
    <t>Cuman Bow</t>
  </si>
  <si>
    <t>weight [kg]</t>
  </si>
  <si>
    <t>EXAMPLE Bow</t>
  </si>
  <si>
    <t>Elm Longbow</t>
  </si>
  <si>
    <t>Hazel Hunting Bow</t>
  </si>
  <si>
    <t>Testing/Trial Bow</t>
  </si>
  <si>
    <t>Very Light Bow</t>
  </si>
  <si>
    <t>Villager's Ash Bow</t>
  </si>
  <si>
    <t>Villager's Bow</t>
  </si>
  <si>
    <t>Villager's Dogwood Bow</t>
  </si>
  <si>
    <t>Villager's Elm Bow</t>
  </si>
  <si>
    <t>Villager's Hazel Bow</t>
  </si>
  <si>
    <t>Villager's Yew Bow</t>
  </si>
  <si>
    <t>Yew Hunting Bow</t>
  </si>
  <si>
    <t>Yew Longbow</t>
  </si>
  <si>
    <t>bow</t>
  </si>
  <si>
    <t>Better Hunting Arrow</t>
  </si>
  <si>
    <t>arrow</t>
  </si>
  <si>
    <t>Better Long-Distance Arrow</t>
  </si>
  <si>
    <t>Better Piercing Arrow</t>
  </si>
  <si>
    <t>Better Wounding Arrow</t>
  </si>
  <si>
    <t>Hunting Arrow</t>
  </si>
  <si>
    <t>Long-Distance Arrow</t>
  </si>
  <si>
    <t>New Testing Arrow</t>
  </si>
  <si>
    <t>Ordinary Arrow</t>
  </si>
  <si>
    <t>Piercing Arrow</t>
  </si>
  <si>
    <t>Poor Quality Arrow</t>
  </si>
  <si>
    <t>Quality Arrow</t>
  </si>
  <si>
    <t>Tournament Arrow</t>
  </si>
  <si>
    <t>Wounding Arrow</t>
  </si>
  <si>
    <t>cloth</t>
  </si>
  <si>
    <t>Apron</t>
  </si>
  <si>
    <t>Black Combat Jacket</t>
  </si>
  <si>
    <t>Blacksmith's Apron</t>
  </si>
  <si>
    <t>Blue Combat Jupon</t>
  </si>
  <si>
    <t>Brocade Combat Jupon</t>
  </si>
  <si>
    <t>Brocade Outer Jacket</t>
  </si>
  <si>
    <t>Brocade Pourpoint</t>
  </si>
  <si>
    <t>Brown Cotehardie</t>
  </si>
  <si>
    <t>Brown Felt Hat</t>
  </si>
  <si>
    <t>Brown Noble Cotehardie</t>
  </si>
  <si>
    <t>Brown Shirt</t>
  </si>
  <si>
    <t>Burgher's/Townswoman's Dress</t>
  </si>
  <si>
    <t>Buttoned Green Cotehardie</t>
  </si>
  <si>
    <t>Buttoned Grey Cotehardie</t>
  </si>
  <si>
    <t>Buttoned Red Cotehardie</t>
  </si>
  <si>
    <t>Caparison</t>
  </si>
  <si>
    <t>Charlatan's Tunic</t>
  </si>
  <si>
    <t>Common Dress</t>
  </si>
  <si>
    <t>Dark Combat Jacket</t>
  </si>
  <si>
    <t>Decorated Caftan</t>
  </si>
  <si>
    <t>Decorated Combat Jacket</t>
  </si>
  <si>
    <t>Decorated Cotte</t>
  </si>
  <si>
    <t>Decorated Dress</t>
  </si>
  <si>
    <t>Decorated Shirt</t>
  </si>
  <si>
    <t>Devil's Costume</t>
  </si>
  <si>
    <t>Dirty Work Shirt</t>
  </si>
  <si>
    <t>Dress and Apron</t>
  </si>
  <si>
    <t>Fashionable Dress</t>
  </si>
  <si>
    <t>Fashionable Hat</t>
  </si>
  <si>
    <t>Green Cotehardie</t>
  </si>
  <si>
    <t>Green Merchant's Hat</t>
  </si>
  <si>
    <t>Green Outer Vest</t>
  </si>
  <si>
    <t>Green Shirt</t>
  </si>
  <si>
    <t>Head Ring / Head Wreath</t>
  </si>
  <si>
    <t>Head Scarf</t>
  </si>
  <si>
    <t>Hunting Cap</t>
  </si>
  <si>
    <t>Leather Apron</t>
  </si>
  <si>
    <t>Men's Cotehardie - Green</t>
  </si>
  <si>
    <t>Men's Cotehardie - Red</t>
  </si>
  <si>
    <t>Merchant's Blue Hat</t>
  </si>
  <si>
    <t>Miller's Cap</t>
  </si>
  <si>
    <t>Multi Slot Test</t>
  </si>
  <si>
    <t>Multi Slot Test 2</t>
  </si>
  <si>
    <t>Multi Slot Test Renamed</t>
  </si>
  <si>
    <t>Nightgown</t>
  </si>
  <si>
    <t>Nobleman's Hat</t>
  </si>
  <si>
    <t>Old Working Shirt</t>
  </si>
  <si>
    <t>Orange Felt Hat</t>
  </si>
  <si>
    <t>Orange Shirt</t>
  </si>
  <si>
    <t>Piece of Cloth</t>
  </si>
  <si>
    <t>Plain Chemise</t>
  </si>
  <si>
    <t>Pointed Green Hat</t>
  </si>
  <si>
    <t>Pointed Red Hat</t>
  </si>
  <si>
    <t>Pointed Yellow Hat</t>
  </si>
  <si>
    <t>Quartered Combat Jacket</t>
  </si>
  <si>
    <t>Quartered Outer Vest</t>
  </si>
  <si>
    <t>Red Cotehardie</t>
  </si>
  <si>
    <t>Red Merchant's Hat</t>
  </si>
  <si>
    <t>Red Outer Jacket</t>
  </si>
  <si>
    <t>Red Vest</t>
  </si>
  <si>
    <t>Scarf</t>
  </si>
  <si>
    <t>Servant's Dress</t>
  </si>
  <si>
    <t>Simple Cotte</t>
  </si>
  <si>
    <t>Some Garment</t>
  </si>
  <si>
    <t>Sunday Dress</t>
  </si>
  <si>
    <t>Undershirt</t>
  </si>
  <si>
    <t>Upper Cotte</t>
  </si>
  <si>
    <t>Wimple</t>
  </si>
  <si>
    <t>Work Shirt</t>
  </si>
  <si>
    <t>Working Garment</t>
  </si>
  <si>
    <t>Yellow Combat Jupon</t>
  </si>
  <si>
    <t>Yellow Cotehardie</t>
  </si>
  <si>
    <t>Yellow Outer Jacket</t>
  </si>
  <si>
    <t>Cuman Brigandine</t>
  </si>
  <si>
    <t>leather</t>
  </si>
  <si>
    <t>armor</t>
  </si>
  <si>
    <t>Cuman Caftan</t>
  </si>
  <si>
    <t>Cuman Cotehardie</t>
  </si>
  <si>
    <t>Cuman Vambraces</t>
  </si>
  <si>
    <t>Green Doublet</t>
  </si>
  <si>
    <t>Long Cuman Caftan</t>
  </si>
  <si>
    <t>Long Linen Shirt</t>
  </si>
  <si>
    <t>Orange Tunic</t>
  </si>
  <si>
    <t>Servant's Shirt</t>
  </si>
  <si>
    <t>Test AntiStealth Shirt</t>
  </si>
  <si>
    <t>Bright Milanese Brigandine</t>
  </si>
  <si>
    <t>Burgundy/Aachen Dark Brigandine</t>
  </si>
  <si>
    <t>Burgundy/Aachen Dyed Brigandine</t>
  </si>
  <si>
    <t>Dark Milanese Brigandine</t>
  </si>
  <si>
    <t>Light Brigandine</t>
  </si>
  <si>
    <t>zrobić wybór pomiędzy zręcznością a siłą, między mieczem a resztą broni</t>
  </si>
  <si>
    <t>Lightweight Dark Brigandine</t>
  </si>
  <si>
    <t>Milanese Brigandine</t>
  </si>
  <si>
    <t>Sasau Bailiff's Brigandine</t>
  </si>
  <si>
    <t>Short Light Brigandine</t>
  </si>
  <si>
    <t>Short-Sleeved Brigandine</t>
  </si>
  <si>
    <t>Warhorse Brigandine</t>
  </si>
  <si>
    <t>Bandit's Plate Jack</t>
  </si>
  <si>
    <t>Bandit's Reinforced Jack</t>
  </si>
  <si>
    <t>Dark Plate-Armour Jacket</t>
  </si>
  <si>
    <t>Leather Jerkin</t>
  </si>
  <si>
    <t>Light Lamellar Armour</t>
  </si>
  <si>
    <t>Plated/Plate Jack Dyed</t>
  </si>
  <si>
    <t>Riveted Vambraces</t>
  </si>
  <si>
    <t>chain</t>
  </si>
  <si>
    <t>Apprentice Vitus' Armour</t>
  </si>
  <si>
    <t>Blacksmith Ota's Armour</t>
  </si>
  <si>
    <t>Chainmail</t>
  </si>
  <si>
    <t>Cuman Hauberk</t>
  </si>
  <si>
    <t>Decorated Bavarian Hauberk</t>
  </si>
  <si>
    <t>Decorated Mail Coif</t>
  </si>
  <si>
    <t>Elongated Mail Coif</t>
  </si>
  <si>
    <t>Hauberk</t>
  </si>
  <si>
    <t>Heavy Hauberk</t>
  </si>
  <si>
    <t>Hungarian Hauberk</t>
  </si>
  <si>
    <t>Long Noble Hauberk</t>
  </si>
  <si>
    <t>Mail Chausses</t>
  </si>
  <si>
    <t>Mail Coif</t>
  </si>
  <si>
    <t>Mail Collar</t>
  </si>
  <si>
    <t>Noble Short Hauberk</t>
  </si>
  <si>
    <t>Noble's Mail Coif</t>
  </si>
  <si>
    <t>Noble's Mail Collar</t>
  </si>
  <si>
    <t>Reinforced Cuman Hauberk</t>
  </si>
  <si>
    <t>Reinforced Mail Collar</t>
  </si>
  <si>
    <t>Short Common Hauberk</t>
  </si>
  <si>
    <t>Warhorse Coif</t>
  </si>
  <si>
    <t>Warhorse Hauberk</t>
  </si>
  <si>
    <t>Black Brigandine Pauldrons</t>
  </si>
  <si>
    <t>plate</t>
  </si>
  <si>
    <t>Brigandine Dyed Pauldrons</t>
  </si>
  <si>
    <t>Brigandine Pauldrons</t>
  </si>
  <si>
    <t>Burgundy/Aachen Brigandine Chausses</t>
  </si>
  <si>
    <t>Light Brigandine Chausses</t>
  </si>
  <si>
    <t>zbrojniki</t>
  </si>
  <si>
    <t>Arching Bascinet</t>
  </si>
  <si>
    <t>Armourer Ota's Cuirass</t>
  </si>
  <si>
    <t>Augsburg Plate Chausses</t>
  </si>
  <si>
    <t>Augsburg Plate Pauldrons</t>
  </si>
  <si>
    <t>Augsburg Gauntlets</t>
  </si>
  <si>
    <t>Bascinet with Bretache</t>
  </si>
  <si>
    <t>Bascinet with Klappvisor</t>
  </si>
  <si>
    <t>Bellshaped Kettle Hat</t>
  </si>
  <si>
    <t>Burgundy/Aachen Decorated Chausses</t>
  </si>
  <si>
    <t>Burgundy/Aachen Gauntlets</t>
  </si>
  <si>
    <t>Common Bascinet</t>
  </si>
  <si>
    <t>Common Plate Chausses</t>
  </si>
  <si>
    <t>Composite Gauntlets</t>
  </si>
  <si>
    <t>Covered Bascinet</t>
  </si>
  <si>
    <t>Cuirass</t>
  </si>
  <si>
    <t>Cuman Captain's Helmet</t>
  </si>
  <si>
    <t>Cuman Disguise</t>
  </si>
  <si>
    <t>Cuman Helmet</t>
  </si>
  <si>
    <t>Cuman Mask</t>
  </si>
  <si>
    <t>Cuman Shishak</t>
  </si>
  <si>
    <t>Decorated Cuirass</t>
  </si>
  <si>
    <t>Decorated German Bascinet</t>
  </si>
  <si>
    <t>Decorated/Ornamented Cuman Shishak</t>
  </si>
  <si>
    <t>German Bascinet</t>
  </si>
  <si>
    <t>Grand Bascinet</t>
  </si>
  <si>
    <t>Heavy Lamellar Armour</t>
  </si>
  <si>
    <t>Hounskull</t>
  </si>
  <si>
    <t>Hunter's Gloves</t>
  </si>
  <si>
    <t>Italian Bascinet</t>
  </si>
  <si>
    <t>Kettle Hat</t>
  </si>
  <si>
    <t>Kettle Hat Decorated</t>
  </si>
  <si>
    <t>Kuttenberg Cuirass</t>
  </si>
  <si>
    <t>Kuttenberg Gauntlets</t>
  </si>
  <si>
    <t>Lamellar Pauldrons</t>
  </si>
  <si>
    <t>Leather Gloves</t>
  </si>
  <si>
    <t>Light Cuman Helmet</t>
  </si>
  <si>
    <t>Magdeburg Cuirass</t>
  </si>
  <si>
    <t>Magdeburg Gauntlets</t>
  </si>
  <si>
    <t>Magdeburg Plate Chausses</t>
  </si>
  <si>
    <t>Magdeburg Plate Pauldrons</t>
  </si>
  <si>
    <t>Magic Cuman Mask</t>
  </si>
  <si>
    <t>Magical Cuman Disguise</t>
  </si>
  <si>
    <t>Meissen Plate Chausses</t>
  </si>
  <si>
    <t>Meissen Plate Pauldrons</t>
  </si>
  <si>
    <t>Milanese Cuirass</t>
  </si>
  <si>
    <t>Milanese Gauntlets</t>
  </si>
  <si>
    <t>Milanese Plate Chausses</t>
  </si>
  <si>
    <t>Milanese Plate Pauldrons</t>
  </si>
  <si>
    <t>Noble Cuirass</t>
  </si>
  <si>
    <t>Noble's Composite Chausses</t>
  </si>
  <si>
    <t>Nobleman's Gauntlets</t>
  </si>
  <si>
    <t>Old Bascinet</t>
  </si>
  <si>
    <t>Old Plain Chausses</t>
  </si>
  <si>
    <t>Old Plate Pauldrons</t>
  </si>
  <si>
    <t>Open Bascinet</t>
  </si>
  <si>
    <t>Plate Couters</t>
  </si>
  <si>
    <t>Polish Composite Chausses</t>
  </si>
  <si>
    <t>Polish Cuirass</t>
  </si>
  <si>
    <t>Polish Plate Pauldrons</t>
  </si>
  <si>
    <t>Rider's Cuirass</t>
  </si>
  <si>
    <t>Riveted Bright Chausses</t>
  </si>
  <si>
    <t>Riveted Chausses</t>
  </si>
  <si>
    <t>Riveted Decorated Chausses</t>
  </si>
  <si>
    <t>Riveted Gilded Chausses</t>
  </si>
  <si>
    <t>Riveted Gloves</t>
  </si>
  <si>
    <t>Riveted Pauldrons</t>
  </si>
  <si>
    <t>Saxon Composite Chausses</t>
  </si>
  <si>
    <t>Saxon Plate Pauldrons</t>
  </si>
  <si>
    <t>Scaly Skullcap</t>
  </si>
  <si>
    <t>Shortened Milanese Cuirass</t>
  </si>
  <si>
    <t>Simple Plate Pauldrons</t>
  </si>
  <si>
    <t>Skullcap</t>
  </si>
  <si>
    <t>Two-Piece Kettle Hat</t>
  </si>
  <si>
    <t>Vambraces</t>
  </si>
  <si>
    <t>Vitus' Cuirass</t>
  </si>
  <si>
    <t>Warhorse Gauntlets</t>
  </si>
  <si>
    <t>Warhorse Greaves</t>
  </si>
  <si>
    <t>Warhorse Helmet</t>
  </si>
  <si>
    <t>Warhorse Pauldrons</t>
  </si>
  <si>
    <t>Nabiodrek Zula</t>
  </si>
  <si>
    <t>Nagolenniki szlachty z Lipy</t>
  </si>
  <si>
    <t>kg</t>
  </si>
  <si>
    <t>hunting_sword_7_tournament</t>
  </si>
  <si>
    <t>sword_short_revelation_reward</t>
  </si>
  <si>
    <t>8fbb03c8-55bf-4e5f-aadf-872409fefb48</t>
  </si>
  <si>
    <t>4b67fe8b-3856-44e8-8811-3a529f89d54b</t>
  </si>
  <si>
    <t>8468933a-7d6b-4cf9-92f0-af5874d40a9b</t>
  </si>
  <si>
    <t>5ab5581a-be10-4520-9ab4-90c6985498d3</t>
  </si>
  <si>
    <t>b11aeb90-5752-48a2-962e-af64fe618b4d</t>
  </si>
  <si>
    <t>419bd251-9da5-1971-10cd-8428a6bdcb91</t>
  </si>
  <si>
    <t>attack</t>
  </si>
  <si>
    <t>defence</t>
  </si>
  <si>
    <t>long_sword_new_homes</t>
  </si>
  <si>
    <t>pomlazka</t>
  </si>
  <si>
    <t>kaptur kolczy</t>
  </si>
  <si>
    <t>N_slash</t>
  </si>
  <si>
    <t>N_smash</t>
  </si>
  <si>
    <t>N_stab</t>
  </si>
  <si>
    <t>Beige Cuman Tunic</t>
  </si>
  <si>
    <t>Yellow Cuman Tunic</t>
  </si>
  <si>
    <t>polish localized sort items</t>
  </si>
  <si>
    <t>Polish_xml.pak</t>
  </si>
  <si>
    <t>Miecz</t>
  </si>
  <si>
    <t>Tasak</t>
  </si>
  <si>
    <t>Sztylet</t>
  </si>
  <si>
    <t>4317a4e7-cfdc-4984-aab0-eba14f01e0ab</t>
  </si>
  <si>
    <t>d41af9ba-400f-49ae-91fa-38c7da4b815b</t>
  </si>
  <si>
    <t>4ac3347e-a93a-4cc0-9ba5-add86391bc12</t>
  </si>
  <si>
    <t>e5ab81a9-d02e-4361-acf5-ac755df7f2dc</t>
  </si>
  <si>
    <t>c9cc366b-7192-4261-8861-be7877e9ef17</t>
  </si>
  <si>
    <t>e6391b02-c09c-495d-a980-ad675d523fb3</t>
  </si>
  <si>
    <t>c316062a-5633-4e1e-bea3-f226717c0258</t>
  </si>
  <si>
    <t>4da4eeda-663b-4ef3-9793-518a3b9ac13a</t>
  </si>
  <si>
    <t>db35e15d-ccc0-4c59-b76e-f7d6be6939f2</t>
  </si>
  <si>
    <t>b59ab3c7-f70b-4de4-937e-074e97bfe327</t>
  </si>
  <si>
    <t>4c0874f3-67f9-4e5f-ad53-9ed29156acd5</t>
  </si>
  <si>
    <t>937c90ad-fdee-45ff-a712-6fae845a5210</t>
  </si>
  <si>
    <t>965cc83a-1d34-416f-aabd-c4a461a6e583</t>
  </si>
  <si>
    <t>58ef3e13-d40f-4b25-b4bc-3b06df0f2578</t>
  </si>
  <si>
    <t>6c8a6e64-350c-4f47-9a3f-18e3450987ef</t>
  </si>
  <si>
    <t>214f7911-d9be-4260-b5cb-590f96ffde9a</t>
  </si>
  <si>
    <t>ff88dfd6-181a-4de0-b82a-ad8f1d649bc8</t>
  </si>
  <si>
    <t xml:space="preserve">wh_cheat_addItem </t>
  </si>
  <si>
    <t>Mieszczański miecz</t>
  </si>
  <si>
    <t>Kogucik</t>
  </si>
  <si>
    <t>miecz krótki</t>
  </si>
  <si>
    <t>Poselski pomocnik</t>
  </si>
  <si>
    <t>z</t>
  </si>
  <si>
    <t>Stara rodzinna pamiątka</t>
  </si>
  <si>
    <t>Stary miecz dziadka</t>
  </si>
  <si>
    <t>Nałożnica najemnika</t>
  </si>
  <si>
    <t>Igła</t>
  </si>
  <si>
    <t>Szlachecki miecz</t>
  </si>
  <si>
    <t>Miecz Giermka</t>
  </si>
  <si>
    <t>Przebijak</t>
  </si>
  <si>
    <t>Brzytwa</t>
  </si>
  <si>
    <t>Spolegliwe ostrze</t>
  </si>
  <si>
    <t>Miecz rycerza-rozbójnika</t>
  </si>
  <si>
    <t>Zardzewiak</t>
  </si>
  <si>
    <t>Strzęp</t>
  </si>
  <si>
    <t>Niezłomny</t>
  </si>
  <si>
    <t>Żądło</t>
  </si>
  <si>
    <t>Wierny towarzysz</t>
  </si>
  <si>
    <t>Drewniany miecz treningowy</t>
  </si>
  <si>
    <t>Miecz Mistrza Łowczego</t>
  </si>
  <si>
    <t>Miecz z Kuttenberga</t>
  </si>
  <si>
    <t>80425345-1243-4bc2-b3bf-40ebff4a7fba</t>
  </si>
  <si>
    <t>e0c5c6fb-6a02-4ead-9877-ff0464b92729</t>
  </si>
  <si>
    <t>547dbb33-e2a7-414c-a2ea-379c96b776ee</t>
  </si>
  <si>
    <t>ee4d4a9d-dfe7-432e-80ae-6be5ac6c6225</t>
  </si>
  <si>
    <t>ad443031-370e-4a63-ba12-ee3fc4c338a8</t>
  </si>
  <si>
    <t>aa8ebb16-e117-46ae-8c85-5c53ceb79394</t>
  </si>
  <si>
    <t>b97a2084-a5ca-4d16-ab58-e4665afe212f</t>
  </si>
  <si>
    <t>5bcd587a-4d97-4bad-a8b4-3248fc6d0cc6</t>
  </si>
  <si>
    <t>8e2ccaa1-17c2-4cef-b378-e71dc83bddb7</t>
  </si>
  <si>
    <t>d5ca8f35-28ec-4bf3-b042-7c97ce4c4f14</t>
  </si>
  <si>
    <t>4b6b9d8f-6b39-42da-90df-63d8d5adc68e</t>
  </si>
  <si>
    <t>b61b9315-d9b4-4a93-bcc0-3db9848886ab</t>
  </si>
  <si>
    <t>e73cf113-a458-40fc-82a5-36c00f96da08</t>
  </si>
  <si>
    <t>b6ce8b62-9cab-428f-b1e8-0e12823f18c8</t>
  </si>
  <si>
    <t>Topór</t>
  </si>
  <si>
    <t>Berdysz</t>
  </si>
  <si>
    <t>Szeroki topór</t>
  </si>
  <si>
    <t>Siekiera cieśli</t>
  </si>
  <si>
    <t>Miedziana siekiera</t>
  </si>
  <si>
    <t>Kumański toporek</t>
  </si>
  <si>
    <t>Ciężki topór</t>
  </si>
  <si>
    <t>Okuty topór bojowy</t>
  </si>
  <si>
    <t>Siekiera drwala</t>
  </si>
  <si>
    <t>Drewniany topór do ćwiczeń</t>
  </si>
  <si>
    <t>@</t>
  </si>
  <si>
    <t>c2d79308-ce89-41e4-b07c-8c00f4496370</t>
  </si>
  <si>
    <t>11324f3e-d7f0-49f7-b39d-14622de4d410</t>
  </si>
  <si>
    <t>f7359b93-8312-4f13-8c51-ddb671a9edff</t>
  </si>
  <si>
    <t>af7fd872-0830-4e33-843e-5c015bbe9e73</t>
  </si>
  <si>
    <t>0ad36c8c-cfc7-44ab-8e8f-fe85e7646b71</t>
  </si>
  <si>
    <t>662a3ac5-5883-4b7d-bd84-173eaa136a73</t>
  </si>
  <si>
    <t>6ec15d56-4f77-4751-af72-e6225f825ae8</t>
  </si>
  <si>
    <t>196be21b-6d21-4dd6-84e4-c95ecd2092a7</t>
  </si>
  <si>
    <t>e85bbb3c-a40e-4c42-94c2-61372a4e889a</t>
  </si>
  <si>
    <t>9d9bdc38-9e6e-459f-8a75-700fdc1e604f</t>
  </si>
  <si>
    <t>e16b0af6-fb6a-43e2-9a9c-1b8c227e64b8</t>
  </si>
  <si>
    <t>b741463f-fe65-430b-9082-13d1950a523d</t>
  </si>
  <si>
    <t>931be8b2-e9e7-48f8-84f9-54f438d19cc4</t>
  </si>
  <si>
    <t>488d9792-0dbf-41dc-a320-753d94d1f1b6</t>
  </si>
  <si>
    <t>26ddf0fa-c425-42a2-8879-fabaa66f414e</t>
  </si>
  <si>
    <t>24a7c868-f23f-4799-8e64-331435a77404</t>
  </si>
  <si>
    <t>Wójtowska buława</t>
  </si>
  <si>
    <t>Pałka</t>
  </si>
  <si>
    <t>Buzdygan</t>
  </si>
  <si>
    <t>Buława dowódcy</t>
  </si>
  <si>
    <t>Ceremonialna buława</t>
  </si>
  <si>
    <t>Ciężki młot bojowy</t>
  </si>
  <si>
    <t>Ciężki obuch</t>
  </si>
  <si>
    <t>Kropacz</t>
  </si>
  <si>
    <t>Piernacz</t>
  </si>
  <si>
    <t>Dziób kruka</t>
  </si>
  <si>
    <t>Pałka Konusa</t>
  </si>
  <si>
    <t>Nasieka</t>
  </si>
  <si>
    <t>Nadziak</t>
  </si>
  <si>
    <t>Młot bojowy</t>
  </si>
  <si>
    <t>42f20475-2329-4771-8b12-0cad34574bc8</t>
  </si>
  <si>
    <t>e3ee5787-f4c5-42b7-a900-33dc97c60706</t>
  </si>
  <si>
    <t>4ef4527a-cf8b-4103-a845-0b1f531c0848</t>
  </si>
  <si>
    <t>f42fb3ff-9790-4831-a364-ae7b9c60a519</t>
  </si>
  <si>
    <t>5e079d0b-0909-45c8-9306-8ac579b7b407</t>
  </si>
  <si>
    <t>aca90050-0b70-4ca0-9d29-b94326203c75</t>
  </si>
  <si>
    <t>980003b4-f81f-42c5-bdc7-5d389158aa4a</t>
  </si>
  <si>
    <t>5878eeed-a6b6-481c-ac10-9e7cd5958988</t>
  </si>
  <si>
    <t>871cbc55-35cf-4397-846e-7bf05d4308c7</t>
  </si>
  <si>
    <t>c8072476-7ac0-4cdd-8cfc-51893e5c86c6</t>
  </si>
  <si>
    <t>709c3428-ee1c-4fbe-87d1-8282660308fb</t>
  </si>
  <si>
    <t>50ef44b2-73f9-412f-bb4b-29047887a11b</t>
  </si>
  <si>
    <t>28a3a4be-3866-47be-91db-878888340674</t>
  </si>
  <si>
    <t>ec470e0c-5bbd-43bb-803e-0e7867253c25</t>
  </si>
  <si>
    <t>788c57a8-ae7a-43a7-8236-07fec193531c</t>
  </si>
  <si>
    <t>98851303-bf50-4a41-9aa7-aa33e025d0fb</t>
  </si>
  <si>
    <t>86386baf-5228-4a29-b545-4e6784b81f7c</t>
  </si>
  <si>
    <t>00000000-0000-0000-0000-000000000005</t>
  </si>
  <si>
    <t>581f1eb0-7d42-4d6d-9609-9902d3690c07</t>
  </si>
  <si>
    <t>6dda19ab-a26d-4585-9600-15942e16caeb</t>
  </si>
  <si>
    <t>8f2764bc-e4e7-407a-b1ed-8ee221b2bb5d</t>
  </si>
  <si>
    <t>a415c3a7-82f0-4a73-925a-bb2c1674955f</t>
  </si>
  <si>
    <t>68a35c34-51db-4f5d-827b-fed5a45ddfcd</t>
  </si>
  <si>
    <t>d14a845b-3787-4172-9fe4-f4dfcd6ac0ec</t>
  </si>
  <si>
    <t>21afc054-37d2-4cce-928e-c7d0d2e295c5</t>
  </si>
  <si>
    <t>e680ebb5-c752-4640-906d-70f332106154</t>
  </si>
  <si>
    <t>9d2561cc-892f-4527-94cc-4fa607102949</t>
  </si>
  <si>
    <t>9f754566-7fb2-47e1-951b-22c27debb3c8</t>
  </si>
  <si>
    <t>ff2b21b8-c613-45ff-89c6-8a347cf37ff6</t>
  </si>
  <si>
    <t>2c9e4731-1858-423d-a898-a15484507cb7</t>
  </si>
  <si>
    <t>1592a436-4a22-4636-b82d-14af8127ee01</t>
  </si>
  <si>
    <t>d459cb3a-04b5-4de7-b115-35ec17d293ba</t>
  </si>
  <si>
    <t>1ff6e150-de1d-4cff-b263-e3dad48eef1a</t>
  </si>
  <si>
    <t>791ca878-59c2-455f-a3d1-c12bafa0e74f</t>
  </si>
  <si>
    <t>d7a081e8-2b8c-49d0-915d-2d3c8d4c5274</t>
  </si>
  <si>
    <t>5e2ba1cd-4a42-407c-9261-8afdbc3e86b4</t>
  </si>
  <si>
    <t>db0725ac-c0e0-41db-b7a6-2887c57df612</t>
  </si>
  <si>
    <t>9fb601d5-486c-4082-93cc-6356b0771b05</t>
  </si>
  <si>
    <t>f07a9b9b-10b5-4662-8b2a-8e5cd34b04a3</t>
  </si>
  <si>
    <t>85b71c81-e087-47f1-a290-bb80ed1bfaf2</t>
  </si>
  <si>
    <t>e5fc1a89-9bb1-44a9-a524-c6834a5e2e76</t>
  </si>
  <si>
    <t>a7d5c50c-de7d-4982-969e-33fcbccb749a</t>
  </si>
  <si>
    <t>a4861145-5574-4482-8719-2b7e0f46dfb4</t>
  </si>
  <si>
    <t>033fc7b6-17b6-486d-95cb-a22afb131be2</t>
  </si>
  <si>
    <t>8ef902ea-0c32-44c9-b101-71f35b9cbe3d</t>
  </si>
  <si>
    <t>f2817f34-9e28-4b97-8f6c-d2b2a7aaa61b</t>
  </si>
  <si>
    <t>7377215a-a0ca-44a2-b11a-113a024191ca</t>
  </si>
  <si>
    <t>1f389792-6ddb-4060-8cc4-13bcc9117db8</t>
  </si>
  <si>
    <t>cf58c28c-f2bd-41a0-9c6d-764767d144cf</t>
  </si>
  <si>
    <t>44940b6c-f1f9-4ad1-9419-b5705a88e5b0</t>
  </si>
  <si>
    <t>3ef71c79-57c2-4f28-8f31-a091d9b78798</t>
  </si>
  <si>
    <t>405c1865-413d-43b8-8db9-c44a0eefd350</t>
  </si>
  <si>
    <t>2db35809-5a6b-4a5b-8782-eaf85c46f1d5</t>
  </si>
  <si>
    <t>0f5be0ac-ff11-4a01-a7f4-bf8e84c2e31b</t>
  </si>
  <si>
    <t>d289be6f-a7cb-44b2-b2d0-a0a45105ef98</t>
  </si>
  <si>
    <t>49fa5ec9-92a9-4bfb-b56e-a33d04b69ee1</t>
  </si>
  <si>
    <t>4bd249c6-0fea-4296-b60a-8d8a56ce76e6</t>
  </si>
  <si>
    <t>80a90ce0-50f5-4273-8f3e-562f0965f30b</t>
  </si>
  <si>
    <t>a1ba1e1d-a9dd-4b31-b518-184070831576</t>
  </si>
  <si>
    <t>14aaa78f-49fe-49aa-bf46-bc6b8b06a6b7</t>
  </si>
  <si>
    <t>375edea9-2d3c-4d1a-a6cc-e81ffa6bba26</t>
  </si>
  <si>
    <t>d70b732b-c924-4dad-aa56-2f27e6e9c656</t>
  </si>
  <si>
    <t>5348397f-9c7b-4638-8651-8f0764bb31af</t>
  </si>
  <si>
    <t>cfa7a763-493e-41a7-98e8-7bd54bba4649</t>
  </si>
  <si>
    <t>1af2b27c-06bf-42a9-b203-8e7c83361d50</t>
  </si>
  <si>
    <t>4bf59325-6ee7-4200-8b61-ed0c505674ae</t>
  </si>
  <si>
    <t>608922e3-0405-4110-a026-dcd3c69b2bf2</t>
  </si>
  <si>
    <t>b129a71e-cadb-47db-bc2c-6ce85e3b278c</t>
  </si>
  <si>
    <t>75f6a7ef-7144-46c6-b044-b94ab4167f67</t>
  </si>
  <si>
    <t>b173f48f-6f4f-42eb-a119-37d2402e74f0</t>
  </si>
  <si>
    <t>d133cf8c-dc76-48ca-a823-cf837e7f0f99</t>
  </si>
  <si>
    <t>bd0beb13-9c64-40fb-988c-ed1f0a122b14</t>
  </si>
  <si>
    <t>e5dfafd0-f45b-4b79-9e5d-b95d545a85f8</t>
  </si>
  <si>
    <t>0eb0ac15-f0d9-49ce-9dd8-b37381a7a508</t>
  </si>
  <si>
    <t>2b652926-fb99-406f-9955-8a45dd1f1cd9</t>
  </si>
  <si>
    <t>60734204-5a17-47cc-8fa2-9e8dfdf4ed62</t>
  </si>
  <si>
    <t>6c67d354-a472-442b-9d43-7ba805880aa6</t>
  </si>
  <si>
    <t>dcdc05d3-2ac9-40b1-b54f-d25c91966de8</t>
  </si>
  <si>
    <t>b48f2290-b002-4b87-baf7-ad55a44727a1</t>
  </si>
  <si>
    <t>cf84a3f5-781a-4f1d-94b7-db8745a9682e</t>
  </si>
  <si>
    <t>eef9a291-fa86-454b-9a01-22d92647f5f1</t>
  </si>
  <si>
    <t>04c2c966-f55b-4afe-b0c2-bfdf4ba0deeb</t>
  </si>
  <si>
    <t>30a02ab0-eb1d-4bf7-a53f-eb1004b2cbd8</t>
  </si>
  <si>
    <t>6de91117-0ce4-4a84-a903-3f0dcc1517a0</t>
  </si>
  <si>
    <t>10f00d6e-66ce-4dbe-a4e0-71db8a1ba511</t>
  </si>
  <si>
    <t>3e1e9a1d-37b5-4564-be23-af1017296d6c</t>
  </si>
  <si>
    <t>726322dd-f2e6-4cf2-922f-0ff715e20633</t>
  </si>
  <si>
    <t>929e08b0-9cda-4eb6-a7c4-28e8bd4dd32d</t>
  </si>
  <si>
    <t>c76986a8-7b55-4bd3-bb20-cdbb0eea8727</t>
  </si>
  <si>
    <t>c8c010e2-4ae9-42b3-8b02-df7d797237f9</t>
  </si>
  <si>
    <t>d2fdde4f-0d45-46d0-949b-b061b6619af6</t>
  </si>
  <si>
    <t>de21749a-627d-406c-9dc6-e3e08d65d8d9</t>
  </si>
  <si>
    <t>17b7104f-d747-41ed-b701-d964584a0b37</t>
  </si>
  <si>
    <t>3e7657f2-d653-4e57-ae77-6f2225ac642b</t>
  </si>
  <si>
    <t>ef79c956-744e-4731-a385-ecf9c57b3adc</t>
  </si>
  <si>
    <t>1330f647-b8fb-4a71-9467-9dc8daeb4a81</t>
  </si>
  <si>
    <t>2e32ab30-aa7e-4628-8482-a229a68dfa72</t>
  </si>
  <si>
    <t>539f94d5-d9b4-4e0b-a0b1-8403d27d96ff</t>
  </si>
  <si>
    <t>5b7ed53e-3554-47c7-817b-b971a2d99713</t>
  </si>
  <si>
    <t>772c5d38-66b3-43f7-9757-5f10439aee97</t>
  </si>
  <si>
    <t>823df2a1-bd59-4820-ab53-35e23c46149c</t>
  </si>
  <si>
    <t>Shield Hagen</t>
  </si>
  <si>
    <t>shield_01_rychvald</t>
  </si>
  <si>
    <t>shield_01_rychvald01</t>
  </si>
  <si>
    <t>shield_new_homes</t>
  </si>
  <si>
    <t>shield_02_devil</t>
  </si>
  <si>
    <t>shield_01_zoul</t>
  </si>
  <si>
    <t>17a1e69b-338c-4ca0-b614-57aaa7123cdc</t>
  </si>
  <si>
    <t>3e5d8911-a3c0-4a0b-9f9e-dc898b117798</t>
  </si>
  <si>
    <t>aaf84a4e-4617-4f74-a3b2-a6c2de25244b</t>
  </si>
  <si>
    <t>bbd53a21-4228-4488-9cd2-bbec6c4bfb1e</t>
  </si>
  <si>
    <t>cc6a8725-deaa-4d0f-957b-f987149a5da6</t>
  </si>
  <si>
    <t>8021783b-c65d-43dd-a8ab-8b11eb271f84</t>
  </si>
  <si>
    <t>4cea28a0-0814-405a-bf24-4fd711f7eb63</t>
  </si>
  <si>
    <t>7dd6457a-2f2f-46c4-b7d3-26af463a0370</t>
  </si>
  <si>
    <t>kordelas</t>
  </si>
  <si>
    <t>Rzeźnickie ostrze</t>
  </si>
  <si>
    <t>Zwykła szabla</t>
  </si>
  <si>
    <t>szabla</t>
  </si>
  <si>
    <t>Dekoracyjny kordelas</t>
  </si>
  <si>
    <t>Dekorowana szabla</t>
  </si>
  <si>
    <t>q</t>
  </si>
  <si>
    <t>Orientalne ostrze</t>
  </si>
  <si>
    <t>Jastrząb</t>
  </si>
  <si>
    <t>Więgierska szabla</t>
  </si>
  <si>
    <t>Kordelas</t>
  </si>
  <si>
    <t>Królewski kordelas</t>
  </si>
  <si>
    <t>Szabla z Nikipolis</t>
  </si>
  <si>
    <t>Szlachecki kordelas</t>
  </si>
  <si>
    <t>Szabla jeźdźca</t>
  </si>
  <si>
    <t>Test szabla</t>
  </si>
  <si>
    <t>Zabójca</t>
  </si>
  <si>
    <t>Miecz bastardowy</t>
  </si>
  <si>
    <t>miecz długi</t>
  </si>
  <si>
    <t>Pojedynkowicz</t>
  </si>
  <si>
    <t>Miecz katowski</t>
  </si>
  <si>
    <t>Niebój</t>
  </si>
  <si>
    <t>Miecz Heroda</t>
  </si>
  <si>
    <t>Szpikulec</t>
  </si>
  <si>
    <t>Miecz Longina</t>
  </si>
  <si>
    <t>Magdeburski miecz</t>
  </si>
  <si>
    <t>Kupiecki miecz</t>
  </si>
  <si>
    <t>Stary miecz bastardowy</t>
  </si>
  <si>
    <t>Miecz królowej Saby</t>
  </si>
  <si>
    <t>Miecz zbójnika</t>
  </si>
  <si>
    <t>Łaska Boska</t>
  </si>
  <si>
    <t>Miecz pana Radzika Kobyły</t>
  </si>
  <si>
    <t>Siekacz Dusz</t>
  </si>
  <si>
    <t>Miecz św. Jerzego</t>
  </si>
  <si>
    <t>Miecz św. Michała</t>
  </si>
  <si>
    <t>test</t>
  </si>
  <si>
    <t>Kolos</t>
  </si>
  <si>
    <t>Kieł</t>
  </si>
  <si>
    <t>Gizarma</t>
  </si>
  <si>
    <t>Drzewcówka</t>
  </si>
  <si>
    <t>Czeska sulica uszata</t>
  </si>
  <si>
    <t>Glewia</t>
  </si>
  <si>
    <t>Halabarda</t>
  </si>
  <si>
    <t>Oszczep łowiecki</t>
  </si>
  <si>
    <t>Sierpak na drzewcu (billhook)</t>
  </si>
  <si>
    <t>Młot lucereński</t>
  </si>
  <si>
    <t>Przekuta kosa</t>
  </si>
  <si>
    <t>Włócznia</t>
  </si>
  <si>
    <t>Drewniana treningowa halabarda</t>
  </si>
  <si>
    <t>Czarna tarcza</t>
  </si>
  <si>
    <t>Tarcza kopijnicza</t>
  </si>
  <si>
    <t>Zwykła tarcza</t>
  </si>
  <si>
    <t>Kumańska tarcza</t>
  </si>
  <si>
    <t>Kumański kałkan</t>
  </si>
  <si>
    <t>Dekorowana tarcza</t>
  </si>
  <si>
    <t>tarcza</t>
  </si>
  <si>
    <t>Ciężka tarcza</t>
  </si>
  <si>
    <t>Tarcza armii panów z Lipy</t>
  </si>
  <si>
    <t>Skalicka tarcza</t>
  </si>
  <si>
    <t>Tarcza herbowa</t>
  </si>
  <si>
    <t>Tarcza oddziałów z Sazawy</t>
  </si>
  <si>
    <t>Tarcza z herbem Talmberka</t>
  </si>
  <si>
    <t>Tarcza herbu szlachty Zul</t>
  </si>
  <si>
    <t>Tarcza herbowa szlacht z Rychwaldu</t>
  </si>
  <si>
    <t>Grzbiet Dzika</t>
  </si>
  <si>
    <t>Diabelskie Spojrzenie</t>
  </si>
  <si>
    <t>Pochodnia</t>
  </si>
  <si>
    <t>Rózga</t>
  </si>
  <si>
    <t>Tarcza zwyczajna</t>
  </si>
  <si>
    <t>Tarcza kumańska</t>
  </si>
  <si>
    <t>Tarcza dekorowana</t>
  </si>
  <si>
    <t>Tarcza zwyczajna wzmocniona</t>
  </si>
  <si>
    <t>Tarcza z herbem Skalic</t>
  </si>
  <si>
    <t>strzała</t>
  </si>
  <si>
    <t>łuk</t>
  </si>
  <si>
    <t>Łowiecki łuk jesionowy</t>
  </si>
  <si>
    <t>Długi łuk jesionowy</t>
  </si>
  <si>
    <t>Łowiecki łuk pana Ptaszka</t>
  </si>
  <si>
    <t>Kumański łuk</t>
  </si>
  <si>
    <t>Przykładowy łuk</t>
  </si>
  <si>
    <t>Długi łuk z wiązu</t>
  </si>
  <si>
    <t>Łowiecki łuk leszczynowy</t>
  </si>
  <si>
    <t>Bardzo lekki łuk</t>
  </si>
  <si>
    <t>Wiejski łuk jesionowy</t>
  </si>
  <si>
    <t>Wiejski łuk</t>
  </si>
  <si>
    <t>Wiejski łuk dereniowy</t>
  </si>
  <si>
    <t>Wiejski łuk wierzbowy</t>
  </si>
  <si>
    <t>Wiejski łuk leszczynowy</t>
  </si>
  <si>
    <t>Wiejski łuk cisowy</t>
  </si>
  <si>
    <t>Łowiecki łuk cisowy</t>
  </si>
  <si>
    <t>Długi łuk cisowy</t>
  </si>
  <si>
    <t>Łowiecki łuk dereniowy</t>
  </si>
  <si>
    <t>Łuk testowy</t>
  </si>
  <si>
    <t>Dogwood hunting bow</t>
  </si>
  <si>
    <t>Łuk Adama</t>
  </si>
  <si>
    <t>Adam's bow</t>
  </si>
  <si>
    <t>Ordinary bow</t>
  </si>
  <si>
    <t>Łuk zwyczajny</t>
  </si>
  <si>
    <t>Strzała słabej jakości</t>
  </si>
  <si>
    <t>Zwykła strzała</t>
  </si>
  <si>
    <t>Lepsza łowiecka strzała</t>
  </si>
  <si>
    <t>Dalekosiężna strzała</t>
  </si>
  <si>
    <t>Lepsza, przeszywająca strzała</t>
  </si>
  <si>
    <t>Lepiej raniąca strzała</t>
  </si>
  <si>
    <t>Łowiecka strzała</t>
  </si>
  <si>
    <t>Nowa testowana strzała</t>
  </si>
  <si>
    <t>Przeszywająca strzała</t>
  </si>
  <si>
    <t>Solidna strzała</t>
  </si>
  <si>
    <t>Strzała turniejowa</t>
  </si>
  <si>
    <t>Raniąca strzała</t>
  </si>
  <si>
    <t>Fartuch</t>
  </si>
  <si>
    <t>42936ec8-4b9e-13d9-624f-6762c2f383b6</t>
  </si>
  <si>
    <t>Czarny jupon</t>
  </si>
  <si>
    <t>4d838e31-5767-b65f-eb5d-22bd4ac7eaad</t>
  </si>
  <si>
    <t>44041a83-3119-dfe4-e12f-5098935f409c</t>
  </si>
  <si>
    <t>4373f01b-b49e-5a74-31f1-6302dcda5d8f</t>
  </si>
  <si>
    <t>4facd4ae-32a6-2a57-6ec2-cad139af6e82</t>
  </si>
  <si>
    <t>45e28f40-6882-6a01-e281-25733f761f9f</t>
  </si>
  <si>
    <t>4f4e5326-5e10-5a3e-bf80-e38e381c19a2</t>
  </si>
  <si>
    <t>4c98b6b4-9645-27f9-8b50-4bd4b63a09b4</t>
  </si>
  <si>
    <t>41537adc-9759-2dd8-377d-5260815b3eb7</t>
  </si>
  <si>
    <t>4527de55-2a1f-6089-a182-2aa2e031fe99</t>
  </si>
  <si>
    <t>4c812542-2acf-0481-ec8a-adb77c057495</t>
  </si>
  <si>
    <t>475aeca0-ddcb-ca9e-069d-e33b01b6edb8</t>
  </si>
  <si>
    <t>44dd60cb-a67f-395f-a6a2-25feeceadd99</t>
  </si>
  <si>
    <t>4dce971f-2d9d-ec8f-4f3e-568411de918e</t>
  </si>
  <si>
    <t>408660f0-4742-ef99-b434-7f52cfdc2b9c</t>
  </si>
  <si>
    <t>41d7815b-1696-571f-d688-d713b39472ba</t>
  </si>
  <si>
    <t>42ab514e-a69d-e4b9-606d-3f46e0e6d0ad</t>
  </si>
  <si>
    <t>4706bb3a-d722-2c20-a6e1-b4d4b6bbc18c</t>
  </si>
  <si>
    <t>4bedf5a4-f1c6-cf51-f99f-7fbbe1e89792</t>
  </si>
  <si>
    <t>4da95ac5-3f08-e1a5-874f-c2f3885759b2</t>
  </si>
  <si>
    <t>4af7b975-1042-f94c-9eb8-4a6adc4e19a4</t>
  </si>
  <si>
    <t>4327d9fc-2c1b-2d1b-e60d-63a202c133b9</t>
  </si>
  <si>
    <t>412e44fb-0e4c-0e80-b763-0b6493b13fa0</t>
  </si>
  <si>
    <t>40024d27-b1c4-6ef7-3ca0-98025de43f9e</t>
  </si>
  <si>
    <t>402c55d2-ae62-bf47-823f-8a5760eab7bd</t>
  </si>
  <si>
    <t>407c5a00-2e73-f2dc-6a0b-8244c78e5da7</t>
  </si>
  <si>
    <t>40a5de5a-d3a5-c4c3-f5f1-71ab661d55b4</t>
  </si>
  <si>
    <t>40e576c7-74e8-216e-a4f0-a3aa6bd35387</t>
  </si>
  <si>
    <t>411f568d-9e62-417c-38a1-ae108bb233ba</t>
  </si>
  <si>
    <t>41c05047-74e5-f23d-1fe8-b0a8db360087</t>
  </si>
  <si>
    <t>421ff758-4be3-cc11-1946-39ceb56aecb1</t>
  </si>
  <si>
    <t>42e8c6bf-a457-4ad9-48c8-445fea1507ae</t>
  </si>
  <si>
    <t>466c49e3-6cbc-e962-2571-c44183da449d</t>
  </si>
  <si>
    <t>468a36a5-1aa9-e1c8-1d01-2c778ef84ea9</t>
  </si>
  <si>
    <t>46ee8c8f-2c9a-3002-a31e-8623e2da529d</t>
  </si>
  <si>
    <t>470d9803-e4cb-c9ae-da72-3466cf117cbb</t>
  </si>
  <si>
    <t>473709c6-2b26-5d05-57cf-50e4d6fceaa7</t>
  </si>
  <si>
    <t>47c3342a-3be4-8fe6-696e-436555714b8f</t>
  </si>
  <si>
    <t>4849903a-5dd2-e0b8-bfd0-2e599509c68e</t>
  </si>
  <si>
    <t>48a1ea8c-c52a-9b35-fda6-8df247fc18a2</t>
  </si>
  <si>
    <t>49b83945-99a1-50ba-9107-c3d9846875b1</t>
  </si>
  <si>
    <t>4a346515-2839-801d-3172-826486b9ee9d</t>
  </si>
  <si>
    <t>4af5fe3b-3e23-1a10-4ff6-b2d53d4d7187</t>
  </si>
  <si>
    <t>4b609a17-9266-0e3e-75dc-d4d709533dba</t>
  </si>
  <si>
    <t>4cc06ca7-46bf-609c-93de-3ce43481a28c</t>
  </si>
  <si>
    <t>4f3d678e-553c-f810-86fe-5534db2e1ea9</t>
  </si>
  <si>
    <t>49bf5eba-9762-38cb-162d-98248b894298</t>
  </si>
  <si>
    <t>4ae7732e-f2a7-b419-4619-e08d9f6de2bb</t>
  </si>
  <si>
    <t>40aed3da-9bdd-180b-65cd-fd81947fc3a9</t>
  </si>
  <si>
    <t>45e0477d-d891-810f-6783-265ba406beb5</t>
  </si>
  <si>
    <t>4a44b8d0-a562-3f6d-6ba4-defe8183a092</t>
  </si>
  <si>
    <t>42bb0602-e6bc-5edd-b91c-ebc319568bad</t>
  </si>
  <si>
    <t>48dafad3-3606-b7e8-d1dc-ebc1de6b99bd</t>
  </si>
  <si>
    <t>468bca8d-888c-8705-3828-75a80686c192</t>
  </si>
  <si>
    <t>48d88e9a-72b8-b605-0fe8-be6c62e5d58c</t>
  </si>
  <si>
    <t>45e3d8ac-5d54-0a39-8ec4-a321fc136991</t>
  </si>
  <si>
    <t>4608470b-b576-bff5-6777-c5bb7c9a8aa6</t>
  </si>
  <si>
    <t>4682ef21-53b0-55af-1017-588fe6af429e</t>
  </si>
  <si>
    <t>4d05ba28-6f24-924d-cd10-ef3d12e447a6</t>
  </si>
  <si>
    <t>4076ced0-55f6-49a0-3364-e6183c03368f</t>
  </si>
  <si>
    <t>42391032-a081-32d9-fd70-ac88f3873487</t>
  </si>
  <si>
    <t>4548d3e7-b0d0-6749-4623-d3664a7410a7</t>
  </si>
  <si>
    <t>453d9fa5-5eec-b6de-ab47-1775370f43b1</t>
  </si>
  <si>
    <t>49a720d9-cbe8-b771-f174-9c6f463645a6</t>
  </si>
  <si>
    <t>4a23a37a-2f0c-c389-edab-7ccd673385b3</t>
  </si>
  <si>
    <t>4c2bfcf7-b430-8b53-63ac-f7846cc4ad9b</t>
  </si>
  <si>
    <t>48f6cde5-a747-dbee-2af1-9fae418ef68b</t>
  </si>
  <si>
    <t>4ce2cffc-ea72-98b0-1ffc-34c15d5ca7b0</t>
  </si>
  <si>
    <t>41bdd901-3106-cae3-ac2b-479ef7642a9a</t>
  </si>
  <si>
    <t>41e9f784-dd0d-9329-b0e9-88d0527a2ebc</t>
  </si>
  <si>
    <t>4bba347a-dc31-4836-7995-3837dbbc3187</t>
  </si>
  <si>
    <t>4063f2eb-d6d6-a27e-c1d7-a0885269108c</t>
  </si>
  <si>
    <t>42ff5615-e472-bfb0-27e9-6ba3962eca9f</t>
  </si>
  <si>
    <t>4a6461df-8b4f-0ad7-d6db-551c2c45aca7</t>
  </si>
  <si>
    <t>4c6c8f11-7097-3ca1-3f20-4f1bbba1f68c</t>
  </si>
  <si>
    <t>4dac45fe-351a-3e5f-9c27-5c47ddc960ba</t>
  </si>
  <si>
    <t>41366e7f-a0e5-0f23-142a-40f1ca76aabb</t>
  </si>
  <si>
    <t>4854fc59-9c4a-c3b4-21d3-f7f21bb97a85</t>
  </si>
  <si>
    <t>4fb99cfb-d97f-3638-5f1f-cadc7cef0db6</t>
  </si>
  <si>
    <t>452c1f85-3219-c7fc-8d0c-de1d0b4d9885</t>
  </si>
  <si>
    <t>441caaeb-3921-f600-79f5-9256210026bf</t>
  </si>
  <si>
    <t>49160240-18dd-dc84-66fe-2ed005eba1b9</t>
  </si>
  <si>
    <t>496651b7-ddcb-2f4e-1774-3c37fab166a7</t>
  </si>
  <si>
    <t>434f28e3-25e8-8bef-ee5b-1b331d106e99</t>
  </si>
  <si>
    <t>4b31fbf6-01d3-fb06-a1d9-f284ab277ca0</t>
  </si>
  <si>
    <t>4e9a2fc1-c984-28b5-436b-fc669315948f</t>
  </si>
  <si>
    <t>44641203-1426-4db8-90f7-8638e3e9fbba</t>
  </si>
  <si>
    <t>439e49c5-e468-57c2-d44c-9ac6066f14b6</t>
  </si>
  <si>
    <t>4bade180-e6ba-1c8a-5c43-b980a22434b3</t>
  </si>
  <si>
    <t>48c1161d-7bdf-52ff-75a5-3c210060ae8a</t>
  </si>
  <si>
    <t>41a87049-190c-d5d4-40e8-5950ec296680</t>
  </si>
  <si>
    <t>4ea4d59c-20e0-fd17-3366-d4bb16f68385</t>
  </si>
  <si>
    <t>4eabe21e-e15e-34f8-f6a9-86059ba313a8</t>
  </si>
  <si>
    <t>41e70a43-df7c-9acc-afe6-42dc972ee891</t>
  </si>
  <si>
    <t>char</t>
  </si>
  <si>
    <t>4a4d56b4-8c9c-7840-6398-dbfe8132d78b</t>
  </si>
  <si>
    <t>416511f7-268c-03fe-6cd2-2135987e2686</t>
  </si>
  <si>
    <t>43858f99-def2-df4b-b86d-8dd9f6773ea5</t>
  </si>
  <si>
    <t>44eaf3b9-c5a3-9225-1573-2a85e7c1e780</t>
  </si>
  <si>
    <t>49598d90-3804-8b6b-d775-0758ad24d682</t>
  </si>
  <si>
    <t>4bf89a4d-b596-1c22-b2fd-ed420433f887</t>
  </si>
  <si>
    <t>42663739-349d-8b14-a737-8cd056f7559e</t>
  </si>
  <si>
    <t>4893589c-cdd8-887e-3e00-c1f53fab648c</t>
  </si>
  <si>
    <t>4bf98be0-1893-bb82-3ddb-5dd35b0f84b1</t>
  </si>
  <si>
    <t>4472ab5e-def2-e154-34a3-15349c976283</t>
  </si>
  <si>
    <t>4285fd0b-4e57-9fde-6264-f987ba080bb9</t>
  </si>
  <si>
    <t>415525ee-9ecb-2fd0-edbd-bac703478b93</t>
  </si>
  <si>
    <t>4fb18a35-7abd-d93d-ac7e-c5a1d6bf809f</t>
  </si>
  <si>
    <t>491a1973-e6d2-e04d-f718-8f24db2ec4bb</t>
  </si>
  <si>
    <t>4a5ec182-a249-b5d8-9975-b8fa57d5ae9f</t>
  </si>
  <si>
    <t>4e1c3929-0e6d-e0c2-61e0-363f8e7ac289</t>
  </si>
  <si>
    <t>4621b468-38bc-79ed-f0ce-9219543d7fa9</t>
  </si>
  <si>
    <t>41c44a2b-9d1c-4c64-f07a-bba3f7288ba0</t>
  </si>
  <si>
    <t>4db0679c-af60-b7df-e7af-58886f6354a6</t>
  </si>
  <si>
    <t>40d19389-b8e6-8f54-cf74-f3715b0cea8c</t>
  </si>
  <si>
    <t>4fc17391-b9ec-aedc-997e-0e0b9e094898</t>
  </si>
  <si>
    <t>46857626-d7c9-985d-4acc-a6ad9a79afa2</t>
  </si>
  <si>
    <t>48cb2661-3c3a-99bc-b09b-3b6a79c9f5a9</t>
  </si>
  <si>
    <t>46f4ab47-ff0a-a617-7b7b-b3203a7ed7a5</t>
  </si>
  <si>
    <t>4bb8c21f-fe2d-92f5-cf1f-7d2c809fb580</t>
  </si>
  <si>
    <t>4251c432-e9a3-bafe-cf3e-60ff40794287</t>
  </si>
  <si>
    <t>4a74e308-fce9-7823-3248-2b4234a286b4</t>
  </si>
  <si>
    <t>4c9cb8ed-e891-2b8b-7e06-c77a32ef2ca8</t>
  </si>
  <si>
    <t>4f8ccd8a-fa24-eac9-74e9-4c603ffed1ac</t>
  </si>
  <si>
    <t>41737fee-a0ce-0b64-e660-fbe660befb81</t>
  </si>
  <si>
    <t>41c13ac4-ee03-073c-3a31-3f04a97e6abd</t>
  </si>
  <si>
    <t>4b509412-cf66-497f-7dc2-845e149d99bf</t>
  </si>
  <si>
    <t>4fae9467-6bac-0669-cacf-0a7f1d21e889</t>
  </si>
  <si>
    <t>4476da15-6311-7757-da7d-196e812d7885</t>
  </si>
  <si>
    <t>45250d25-a050-fd3d-5fcd-c1e046582681</t>
  </si>
  <si>
    <t>45bf8d25-f598-c977-8aa4-84f4658446ab</t>
  </si>
  <si>
    <t>45e17389-6776-749b-838a-cd7229935fbb</t>
  </si>
  <si>
    <t>45e290d0-92ed-2895-c1bb-7115baf54992</t>
  </si>
  <si>
    <t>46aebc93-ea64-820e-27a7-8ff4a286fa91</t>
  </si>
  <si>
    <t>4841e3ab-ec02-2953-6d7a-931f132459b5</t>
  </si>
  <si>
    <t>4b97e0ac-2280-9ddf-7f17-336f82327f9d</t>
  </si>
  <si>
    <t>4d1e63d8-34c4-834c-4d7d-41084a2ff980</t>
  </si>
  <si>
    <t>4be4d062-de7b-4b61-f941-80d0058c22a1</t>
  </si>
  <si>
    <t>4cb04f94-b9e2-3ffc-83bb-229c917e5194</t>
  </si>
  <si>
    <t>4dc915d1-8724-0037-047b-f331128a52a2</t>
  </si>
  <si>
    <t>46a85760-7d6d-2dae-2634-a8db495e29b9</t>
  </si>
  <si>
    <t>4876ade8-6f08-20e8-8068-6298fa329988</t>
  </si>
  <si>
    <t>498db788-9972-d973-caa5-6460bd3294af</t>
  </si>
  <si>
    <t>4be31ff9-55ce-a5d8-0726-3e99ed54168f</t>
  </si>
  <si>
    <t>4c9c5c6b-f50b-d0f4-3037-24ef73f28482</t>
  </si>
  <si>
    <t>4c5db521-d5cc-8cbc-5564-541e0de1e096</t>
  </si>
  <si>
    <t>4efaa0ac-2c9d-3a7e-6529-e2b6b57bfc82</t>
  </si>
  <si>
    <t>4c1ad4d4-f5f2-9b19-a470-14581138b9a9</t>
  </si>
  <si>
    <t>4d82d77b-9543-5a5c-a3c7-e93e62ad20b5</t>
  </si>
  <si>
    <t>43a7cb95-710e-b5f4-35be-43f1a281a692</t>
  </si>
  <si>
    <t>4d879617-b6f3-24c3-1dc5-dfc50ac4d09d</t>
  </si>
  <si>
    <t>4da15cb9-ab68-def0-f5c4-cb44e6c4a393</t>
  </si>
  <si>
    <t>419318a6-d970-bc9c-de88-f404bc01ce9c</t>
  </si>
  <si>
    <t>40031fce-5752-3279-92f6-b564d55aeb8f</t>
  </si>
  <si>
    <t>41895ca4-a65a-026d-d5f6-0515a9f5e29a</t>
  </si>
  <si>
    <t>4428b573-53c4-bb84-4118-2de98c6ce19d</t>
  </si>
  <si>
    <t>46a73915-ff3a-d13c-3373-af2934af59b3</t>
  </si>
  <si>
    <t>47253d38-5e4b-4c0a-225d-09c3c826e2ae</t>
  </si>
  <si>
    <t>4c18d9e1-1fca-0abb-57be-5ca7cdce14a1</t>
  </si>
  <si>
    <t>4d29d49a-e6d1-d0a0-47b7-3fac105c23b5</t>
  </si>
  <si>
    <t>4962e864-5964-aecf-7a62-6e117b96ec99</t>
  </si>
  <si>
    <t>49f22875-6f21-0d2c-fc78-11fa556779b4</t>
  </si>
  <si>
    <t>4765b22e-ac12-f985-ebfe-19f9c7e37481</t>
  </si>
  <si>
    <t>468cddc5-668b-9b8c-46b5-4b53c828f4ad</t>
  </si>
  <si>
    <t>480650af-dda4-1ccc-d597-e13000639f9c</t>
  </si>
  <si>
    <t>486d7cf9-9e4e-d88e-40da-bae153f2a3b5</t>
  </si>
  <si>
    <t>4f51599b-65ce-b708-0dbb-c9184eca3ba6</t>
  </si>
  <si>
    <t>00000000-0000-0000-0000-000000000020</t>
  </si>
  <si>
    <t>4cac53f7-2971-4b94-577a-a4b310a7c4a8</t>
  </si>
  <si>
    <t>4ed68c0c-2c7e-af75-09eb-63a4ca3fc5af</t>
  </si>
  <si>
    <t>4fabc3bf-94c7-c7af-f403-0c1632091ea1</t>
  </si>
  <si>
    <t>400b4bb0-a1d0-9bec-1b90-5b2bfcb9e9af</t>
  </si>
  <si>
    <t>60e78fa6-2155-4f5f-8173-5fd0cfd4f314</t>
  </si>
  <si>
    <t>275bc631-75cb-41ad-be6c-bc9f319fcb5d</t>
  </si>
  <si>
    <t>70405729-62b8-4ea9-b369-4e7e73cfb74a</t>
  </si>
  <si>
    <t>4573af03-8382-d87c-93aa-5dbb6fc79698</t>
  </si>
  <si>
    <t>c9f0b623-8cbe-4934-bd40-49aa8ff465a3</t>
  </si>
  <si>
    <t>88e3f8f2-e820-40e5-9fc5-82024ded0c5e</t>
  </si>
  <si>
    <t>4ac6fa35-a801-56cb-5cc7-7c7554e61c8a</t>
  </si>
  <si>
    <t>4d8ce20d-2002-b4c5-596c-e3302a96299d</t>
  </si>
  <si>
    <t>43f19e40-1107-38aa-a226-5d6179e9b4a3</t>
  </si>
  <si>
    <t>42960eae-d460-e350-5a80-e1689724269d</t>
  </si>
  <si>
    <t>4f210bf5-0eab-7d8f-1c3b-fbb4615a1dae</t>
  </si>
  <si>
    <t>45edc80c-1b34-a0f5-001c-a08a1fe632a6</t>
  </si>
  <si>
    <t>446d9158-a7e3-910b-95a8-12eee9e04997</t>
  </si>
  <si>
    <t>413806e7-f3b7-c6cf-2309-e47ce3c97fa2</t>
  </si>
  <si>
    <t>4a15b1e2-c083-7bad-6fdc-8b2548241c80</t>
  </si>
  <si>
    <t>4fec3673-04fe-45ae-b200-600704ecea70</t>
  </si>
  <si>
    <t>45a39144-03ee-67b2-e79c-864bedf93186</t>
  </si>
  <si>
    <t>416efb7c-8e5f-3518-89d2-5b9af35ad7b6</t>
  </si>
  <si>
    <t>4a946556-ee8b-ed84-ecf1-f848601cf486</t>
  </si>
  <si>
    <t>431a2a36-312d-d6b0-ddff-fcaddc294291</t>
  </si>
  <si>
    <t>44135951-cf1c-f2fd-15f0-0f0ea223a584</t>
  </si>
  <si>
    <t>45ff98b0-d684-5f01-5a6f-679d2e8b5696</t>
  </si>
  <si>
    <t>46eb884b-a0ed-7da8-4d4f-0a18284dc9bc</t>
  </si>
  <si>
    <t>4eee90c8-2406-357f-6d9f-8e8e4274b387</t>
  </si>
  <si>
    <t>4ef2fdb9-ad9d-012b-f526-92f78f8f6f91</t>
  </si>
  <si>
    <t>401ad7c8-4a34-0ef9-7117-9e4ce2044e9a</t>
  </si>
  <si>
    <t>4fbc8b16-6e58-af4e-8b95-59963da5ef96</t>
  </si>
  <si>
    <t>4f953795-b11c-9a8a-c373-97c249e853ad</t>
  </si>
  <si>
    <t>4f2d2511-7ee5-4ec4-9fe9-79b76d83378a</t>
  </si>
  <si>
    <t>4d171f84-c6d1-95ac-0dfe-9c3860bfa3a5</t>
  </si>
  <si>
    <t>422c924d-eed3-9183-f47f-3b62e6b66ea1</t>
  </si>
  <si>
    <t>47af49ef-bdd7-2e07-2fc8-d53b6b4faea9</t>
  </si>
  <si>
    <t>42414d23-c8dc-7b1a-31e6-00644075feaa</t>
  </si>
  <si>
    <t>40a2b1d3-f475-a8f3-667a-075486518b8f</t>
  </si>
  <si>
    <t>4d0691f6-632e-f5fd-0b5e-349509655698</t>
  </si>
  <si>
    <t>4038ccc9-976c-efd3-014c-0cc80a6695b5</t>
  </si>
  <si>
    <t>45e0883f-b164-edce-8f8a-4df43039759d</t>
  </si>
  <si>
    <t>49692af5-b44e-f166-b6cf-27bf9874bcac</t>
  </si>
  <si>
    <t>40324632-16c8-5979-2c76-e38210ee2a9b</t>
  </si>
  <si>
    <t>431fac2f-58f6-38e8-953e-5738656f1a87</t>
  </si>
  <si>
    <t>4b3dae7a-eb8a-c312-3afe-b5e0db85d7b2</t>
  </si>
  <si>
    <t>4b50992e-c69e-37da-366e-dc0c804536ac</t>
  </si>
  <si>
    <t>4f7541b9-7854-2e70-27e0-89029dda2782</t>
  </si>
  <si>
    <t>42c0a17c-123a-6416-8620-56fcf1a5199c</t>
  </si>
  <si>
    <t>45143b21-88c0-6217-1848-099a680d26b9</t>
  </si>
  <si>
    <t>487ff48f-5ecc-86f9-fb0f-cbbb2c9b6788</t>
  </si>
  <si>
    <t>4d3ef67e-9a67-38aa-c6f1-0285338aa583</t>
  </si>
  <si>
    <t>4f36ba66-e139-fca3-42d5-b5d8bcaf91b9</t>
  </si>
  <si>
    <t>421f173c-99b2-f030-cedd-0ba2a25270ac</t>
  </si>
  <si>
    <t>f86783e8-b406-44c9-b659-858f94ce2189</t>
  </si>
  <si>
    <t>48a827cd-c6ea-4976-9561-327a122326b7</t>
  </si>
  <si>
    <t>4516652a-7e40-d46d-cdd7-62ea97c3bb83</t>
  </si>
  <si>
    <t>424d9151-9ccb-989f-7bd8-3c690a9e4393</t>
  </si>
  <si>
    <t>45cacc1b-dc58-a1c0-9873-d954e7cf3ebc</t>
  </si>
  <si>
    <t>436b6b1d-1471-da5f-ad03-f64bafbd8bb6</t>
  </si>
  <si>
    <t>48146c21-3bc0-fc8c-24b3-cd0f0427dc8c</t>
  </si>
  <si>
    <t>40bafc6f-ea0f-d9d2-57f7-0da666d60083</t>
  </si>
  <si>
    <t>464c250d-7e30-e71e-85cd-37a67b9641a7</t>
  </si>
  <si>
    <t>4b858ce9-030d-b78a-e138-a29d53466ba4</t>
  </si>
  <si>
    <t>403f6db2-1285-31da-81c6-db426db9d6a5</t>
  </si>
  <si>
    <t>4af19514-66e8-1a2b-67d5-6528225681b4</t>
  </si>
  <si>
    <t>48aa8949-fd2a-39af-8a69-0d81290f42ae</t>
  </si>
  <si>
    <t>4da1a54a-4d69-d13d-6b38-de37a88e14b3</t>
  </si>
  <si>
    <t>449e796c-59b4-7ceb-1f61-4162b0caf4aa</t>
  </si>
  <si>
    <t>44dc0755-74c4-582d-c92c-4a54990da4b9</t>
  </si>
  <si>
    <t>45f96751-8f3b-09dd-a06d-d75bb80e8e9c</t>
  </si>
  <si>
    <t>4ef8618b-a87c-f25f-dd1d-94558fceab8d</t>
  </si>
  <si>
    <t>4582224b-55b8-82f8-4230-371ca1093db3</t>
  </si>
  <si>
    <t>4da8f74d-dd58-6895-e0b0-bf94a31a5b92</t>
  </si>
  <si>
    <t>4aa23d07-ef96-e285-2cec-c7eb93ec4999</t>
  </si>
  <si>
    <t>40c05582-26f8-b1dc-f0ba-80e717a8869e</t>
  </si>
  <si>
    <t>498ca985-c074-886b-af88-aec5b12dc7ad</t>
  </si>
  <si>
    <t>4e8bfdae-a38a-fae5-1177-b513733f1c90</t>
  </si>
  <si>
    <t>4135abae-bcce-b9f7-7fff-9139b57aebbe</t>
  </si>
  <si>
    <t>416efa2d-68db-6dfb-3d5d-98489f638bad</t>
  </si>
  <si>
    <t>4cd854dd-7c7c-3050-27e4-8b67b1d1338c</t>
  </si>
  <si>
    <t>413a23a3-3d34-de11-abeb-2dfc9af846a9</t>
  </si>
  <si>
    <t>457922f9-5c5b-8caa-5df0-7449097cff90</t>
  </si>
  <si>
    <t>4651e310-5ad4-cf89-7f57-9755e344ed84</t>
  </si>
  <si>
    <t>4a0b54a0-f893-122d-5171-74ac68e933ad</t>
  </si>
  <si>
    <t>481b929a-0e8e-05da-54c5-2939bd72e594</t>
  </si>
  <si>
    <t>0082de35-b635-4b85-a9ec-95024713f3ab</t>
  </si>
  <si>
    <t>4a16b1e8-f30f-eea1-4329-aa3030891bbb</t>
  </si>
  <si>
    <t>4a2e6701-7c43-b97a-0823-6e22ea1d8fb3</t>
  </si>
  <si>
    <t>41c9dee4-7f56-917c-cf8d-3482bbb3ad9a</t>
  </si>
  <si>
    <t>47d11f76-1007-00c0-1c63-cfb2b02b0c80</t>
  </si>
  <si>
    <t>4206570b-ab9b-a407-e693-29b90e475d81</t>
  </si>
  <si>
    <t>44059610-696d-7039-c0ee-c69a92217392</t>
  </si>
  <si>
    <t>43c6062f-7a46-aa6a-ce45-9f8b90adb7a9</t>
  </si>
  <si>
    <t>47b8a5a6-0912-c070-49b9-d126e8c55bbd</t>
  </si>
  <si>
    <t>40cda4e4-8741-4f52-e43c-71fec6d81a96</t>
  </si>
  <si>
    <t>4dc120cc-1a9c-aaf4-939a-c843e2ea2394</t>
  </si>
  <si>
    <t>42ed6b9c-19c5-0b8c-5feb-bfe0d7001997</t>
  </si>
  <si>
    <t>51d21693-820d-423a-bac5-fae8d370dcbe</t>
  </si>
  <si>
    <t>f12b7150-9e2c-4442-9070-2cde6a32b1a1</t>
  </si>
  <si>
    <t>480b95cf-9c92-3b6f-df51-1e9a84701f8b</t>
  </si>
  <si>
    <t>47a86203-78c8-463a-6ce6-4b22754786ba</t>
  </si>
  <si>
    <t>4ab8c97d-6977-4b6c-4d66-86b471549483</t>
  </si>
  <si>
    <t>4769ab73-cf6a-ce13-d43a-c549a39980b6</t>
  </si>
  <si>
    <t>4fc634a9-798c-d6ab-6db1-c586e55d468a</t>
  </si>
  <si>
    <t>422917fc-435a-f436-3245-a356367f8881</t>
  </si>
  <si>
    <t>4c71ff43-0696-66e4-71d9-45f30cf05392</t>
  </si>
  <si>
    <t>45bc3e68-adc8-b03d-29e3-93e044472fbf</t>
  </si>
  <si>
    <t>434098fa-7f58-be87-9524-dc2b5ba11ca3</t>
  </si>
  <si>
    <t>46f0f01a-ec0e-82af-8947-fc15bcf1df82</t>
  </si>
  <si>
    <t>4de13cf6-e7b7-c058-23e1-baf4717c4a8a</t>
  </si>
  <si>
    <t>45ff9e32-ee90-4051-f963-1058dd4360a4</t>
  </si>
  <si>
    <t>4af53552-ba45-84fc-7dea-aabc594a55a0</t>
  </si>
  <si>
    <t>40edf98e-f577-4192-67cd-4f1776d14ea4</t>
  </si>
  <si>
    <t>4ad02fe1-d15c-db1f-1981-59ac21854e9c</t>
  </si>
  <si>
    <t>4b808fa2-b621-57b3-e973-b695ce96e9b2</t>
  </si>
  <si>
    <t>417fd467-dbb9-0016-6e6d-89ce0b507fbe</t>
  </si>
  <si>
    <t>4d60338a-8a13-40f8-9002-fcbc79fc36b1</t>
  </si>
  <si>
    <t>40af7f97-143c-95a5-5e0b-01efbfac29b6</t>
  </si>
  <si>
    <t>491e4460-878a-20aa-3d69-5a9d88d75795</t>
  </si>
  <si>
    <t>40317a13-b96c-e894-3334-e5d70b9420bb</t>
  </si>
  <si>
    <t>46425a75-bfd9-1824-6cf9-d87632030d88</t>
  </si>
  <si>
    <t>4bffbc58-792a-e84d-1665-797d31cbc486</t>
  </si>
  <si>
    <t>4f24ba2e-3b5d-9e11-a55f-1861ef8b1098</t>
  </si>
  <si>
    <t>498d3f6d-49a2-6f80-e1ae-d07cd1d4d08f</t>
  </si>
  <si>
    <t>4347d1c1-1035-f342-4447-eae73bd785a7</t>
  </si>
  <si>
    <t>464ae38b-89f3-57f0-760d-7a1b7458d5bc</t>
  </si>
  <si>
    <t>4c831cd1-9484-7eb7-8165-f441b38b439d</t>
  </si>
  <si>
    <t>406d2498-5b1e-90dc-4beb-37a0a67ce5a4</t>
  </si>
  <si>
    <t>40b60983-804f-22fc-8259-ab4a6820829b</t>
  </si>
  <si>
    <t>44a86f03-1c17-1efb-966f-2202f6360c88</t>
  </si>
  <si>
    <t>49a405c2-4cb7-997d-9ebf-e13b0a9325be</t>
  </si>
  <si>
    <t>49ca1a1b-be96-f994-be7f-2adaa73d37b8</t>
  </si>
  <si>
    <t>4d56566c-5d57-9795-ca45-139668a75195</t>
  </si>
  <si>
    <t>4a9c8bc3-759d-f9a4-87f8-77cd31481e9b</t>
  </si>
  <si>
    <t>4e969bae-648a-194c-5d9d-3e52a0225597</t>
  </si>
  <si>
    <t>40129e7b-b9e0-a193-1145-d53292caf7a1</t>
  </si>
  <si>
    <t>4396554c-2efb-6a68-f490-eee58844a7b5</t>
  </si>
  <si>
    <t>4405924b-de8b-e31b-72f1-29bb227ff1b1</t>
  </si>
  <si>
    <t>44ee56de-46f9-0169-0d72-606c82576b97</t>
  </si>
  <si>
    <t>44501763-1d31-6b8b-fb85-a57b3fce9596</t>
  </si>
  <si>
    <t>49cbb237-9280-ba16-cfe4-3d05bacb85a3</t>
  </si>
  <si>
    <t>4b82dda9-7cfe-4c26-01c7-c1322b7fc8b4</t>
  </si>
  <si>
    <t>441979f2-838e-9f91-36ef-64fd17735492</t>
  </si>
  <si>
    <t>447acc02-8ee6-ff70-1cb3-ccafd3ba01b3</t>
  </si>
  <si>
    <t>4fedd7a1-ac86-40b1-ba0b-847e602df774</t>
  </si>
  <si>
    <t>42c04555-15cb-ac3a-aef4-e377a125aca5</t>
  </si>
  <si>
    <t>41a9ea6a-eed1-471c-754a-196d368245a6</t>
  </si>
  <si>
    <t>4e86424c-a3db-64e9-e7f9-c8108f1686a2</t>
  </si>
  <si>
    <t>481cfd5b-b646-1c6b-ff58-af749941cf9e</t>
  </si>
  <si>
    <t>44f5058a-a445-887b-d443-32fe726b528c</t>
  </si>
  <si>
    <t>45f77d27-651f-8569-0b73-5617444c269d</t>
  </si>
  <si>
    <t>479b4760-f3b3-0d23-40f7-9a2f899676b0</t>
  </si>
  <si>
    <t>Kolczuga od czeladnika Witka</t>
  </si>
  <si>
    <t>kolczuga</t>
  </si>
  <si>
    <t>Kolczuga kowala Ottona</t>
  </si>
  <si>
    <t>Kolczuga</t>
  </si>
  <si>
    <t>hał</t>
  </si>
  <si>
    <t>wid</t>
  </si>
  <si>
    <t>eks</t>
  </si>
  <si>
    <t>stat</t>
  </si>
  <si>
    <t>Kumańska kolczuga</t>
  </si>
  <si>
    <t>Zdobiona bawarska kolczuga</t>
  </si>
  <si>
    <t>do modyfikacji</t>
  </si>
  <si>
    <t>Zdobiony kaptur</t>
  </si>
  <si>
    <t>Wydłużony kaptur</t>
  </si>
  <si>
    <t>Węgierska kolczuga</t>
  </si>
  <si>
    <t>Długa zdobiona kolczuga</t>
  </si>
  <si>
    <t>nogawice kolcze</t>
  </si>
  <si>
    <t>Nogawice kolcze</t>
  </si>
  <si>
    <t>Kaptur kolczy</t>
  </si>
  <si>
    <t>Szlachecka krótka kolczuga</t>
  </si>
  <si>
    <t>Szlachecki kaptur</t>
  </si>
  <si>
    <t>Wzmocniona kumańska kolczuga</t>
  </si>
  <si>
    <t>Zwykła kolczuga</t>
  </si>
  <si>
    <t>Kaptur kolczy Warhorse</t>
  </si>
  <si>
    <t>Kolczuga Warhorse</t>
  </si>
  <si>
    <t>Szlachecki kołnierz</t>
  </si>
  <si>
    <t>Wzmocniony kołnierz</t>
  </si>
  <si>
    <t>Długa wzmocniona kolczuga</t>
  </si>
  <si>
    <t>chain+zbr</t>
  </si>
  <si>
    <t>tylko sprz</t>
  </si>
  <si>
    <t>Rattay</t>
  </si>
  <si>
    <t>req</t>
  </si>
  <si>
    <t>str</t>
  </si>
  <si>
    <t>agi</t>
  </si>
  <si>
    <t>Kołnierz</t>
  </si>
  <si>
    <t>s</t>
  </si>
  <si>
    <t>x</t>
  </si>
  <si>
    <t>nie można kupic</t>
  </si>
  <si>
    <t>zmodfikowane</t>
  </si>
  <si>
    <t>testowe</t>
  </si>
  <si>
    <t>unikalne</t>
  </si>
  <si>
    <t>Tarcza zwyczajna czarna</t>
  </si>
  <si>
    <t>przerobic na osobną tarcze</t>
  </si>
  <si>
    <t xml:space="preserve">Tarcza wielka wzmocniona </t>
  </si>
  <si>
    <t>wymagania tarczy - 2 x waga w kg</t>
  </si>
  <si>
    <t>Tarcza dekorowana wzmocniona</t>
  </si>
  <si>
    <t>Shield Teresa Reward</t>
  </si>
  <si>
    <t>duplikat</t>
  </si>
  <si>
    <t>zbrojnik: skóra + płytki</t>
  </si>
  <si>
    <t>Zbrojnikowe czarne naramienniki</t>
  </si>
  <si>
    <t>Zbrojnikowe barwione naramienniki</t>
  </si>
  <si>
    <t>Ręce</t>
  </si>
  <si>
    <t>Zbrojnikowe naręczaki</t>
  </si>
  <si>
    <t>Bigwanty zbrojnikowe burgundzkie</t>
  </si>
  <si>
    <t>Bigwanty</t>
  </si>
  <si>
    <t>Burgundzkie zbrojnikowe bigwanty</t>
  </si>
  <si>
    <t>Bigwanty zbrojnikowe krótkie</t>
  </si>
  <si>
    <t>Bigwanty zbrojnikowe lekkie</t>
  </si>
  <si>
    <t>Hełm</t>
  </si>
  <si>
    <t>zbrojniki: 100% 35% 90%</t>
  </si>
  <si>
    <t>Supinujący basinet</t>
  </si>
  <si>
    <t>+ kołnierz</t>
  </si>
  <si>
    <t>Kirys płatnerza Ottona</t>
  </si>
  <si>
    <t>Kirys</t>
  </si>
  <si>
    <t>Bigwanty augsburskie</t>
  </si>
  <si>
    <t>Naręczaki augsburskie</t>
  </si>
  <si>
    <t>Rękawice augsburskie</t>
  </si>
  <si>
    <t>Rękawice</t>
  </si>
  <si>
    <t>Basinet z nosalem</t>
  </si>
  <si>
    <t>Przyłbica</t>
  </si>
  <si>
    <t>Kapalin o szpiczastym dzwonie</t>
  </si>
  <si>
    <t>Zwykła przyłbica</t>
  </si>
  <si>
    <t>Łebka z kołnierzem</t>
  </si>
  <si>
    <t>Kumański hełm</t>
  </si>
  <si>
    <t>Kumańska maska</t>
  </si>
  <si>
    <t>Kumański szyszak</t>
  </si>
  <si>
    <t>Dekoracyjny niemiecki basinet</t>
  </si>
  <si>
    <t>Dekoracyjny kumański szyszak</t>
  </si>
  <si>
    <t>Niemiecki basinet</t>
  </si>
  <si>
    <t>Wielki basinet</t>
  </si>
  <si>
    <t>Psi pysk</t>
  </si>
  <si>
    <t>Włoski basinet</t>
  </si>
  <si>
    <t>Kapalin</t>
  </si>
  <si>
    <t>Zdobiony kapalin</t>
  </si>
  <si>
    <t>Lekki szyszak kumański</t>
  </si>
  <si>
    <t>Magiczna kumańska maska</t>
  </si>
  <si>
    <t>Magiczne kumańskie przebranie</t>
  </si>
  <si>
    <t>Stary basinet</t>
  </si>
  <si>
    <t>Łebka</t>
  </si>
  <si>
    <t>Łuskowa łebka</t>
  </si>
  <si>
    <t>Dwuczęściowy kapalin</t>
  </si>
  <si>
    <t>Bigwanty dekoracyjne burgundzkie</t>
  </si>
  <si>
    <t>plate+zb</t>
  </si>
  <si>
    <t>Bigwanty zwykłe</t>
  </si>
  <si>
    <t>+buty</t>
  </si>
  <si>
    <t>Bigwanty magdeburskie</t>
  </si>
  <si>
    <t>Bigwanty miśnieńskie</t>
  </si>
  <si>
    <t>burgundzkie - ciezkie, srednie</t>
  </si>
  <si>
    <t>magdeburskie - srednie, srednie</t>
  </si>
  <si>
    <t>Bigwanty mediolańskie</t>
  </si>
  <si>
    <t>miśnieńskie - ciezkie, srednie</t>
  </si>
  <si>
    <t>mediolanskie - ciezkie, dobre</t>
  </si>
  <si>
    <t>Bigwanty szlacheckie</t>
  </si>
  <si>
    <t>Bigwanty norymberskie</t>
  </si>
  <si>
    <t>Bigwanty polskie</t>
  </si>
  <si>
    <t>Bigwanty zbrojnikowe jasne</t>
  </si>
  <si>
    <t>Bigwanty nitowane</t>
  </si>
  <si>
    <t>Bigwanty nitowane dekorowane</t>
  </si>
  <si>
    <t>Bigwanty nitowane pozłacane</t>
  </si>
  <si>
    <t>Bigwanty zbrojnikowe saksońskie</t>
  </si>
  <si>
    <t>Bigwanty szlachty z Lipy</t>
  </si>
  <si>
    <t>Bigwanty Zula</t>
  </si>
  <si>
    <t>Rękawice burgundzkie</t>
  </si>
  <si>
    <t>Rękawice saksońskie</t>
  </si>
  <si>
    <t>Rękawice kuttenberskie</t>
  </si>
  <si>
    <t>Rękawice magdeburskie</t>
  </si>
  <si>
    <t>Rękawice mediolańskie</t>
  </si>
  <si>
    <t>Saxon Gauntlets</t>
  </si>
  <si>
    <t>Rękawice klepsydrowe</t>
  </si>
  <si>
    <t>Rękawice szlacheckie</t>
  </si>
  <si>
    <t>Rękawice norymberskie</t>
  </si>
  <si>
    <t>Nuremberg Gauntlets</t>
  </si>
  <si>
    <t>Nuremberg Plate Pauldrons</t>
  </si>
  <si>
    <t>Nuremberg Plate Chausses</t>
  </si>
  <si>
    <t>45f87e26-cda3-9d99-4591-a7f7e6968f92</t>
  </si>
  <si>
    <t>Rękawice zbrojnikowe</t>
  </si>
  <si>
    <t>Rękawice warhorse</t>
  </si>
  <si>
    <t>Przebranie za kumana</t>
  </si>
  <si>
    <t>Ciężka lamelkowa zbroja</t>
  </si>
  <si>
    <t>Lamelkowe naramienniki</t>
  </si>
  <si>
    <t>Magdeburskie naręczaki</t>
  </si>
  <si>
    <t>Miśnieńskie naręczaki</t>
  </si>
  <si>
    <t>Mediolańskie naręczaki</t>
  </si>
  <si>
    <t>Norymberskie naręczaki</t>
  </si>
  <si>
    <t>Stare bigwanty</t>
  </si>
  <si>
    <t>Stare naręczaki</t>
  </si>
  <si>
    <t>Płytowe nałokietniki</t>
  </si>
  <si>
    <t>Polskie naręczaki</t>
  </si>
  <si>
    <t>Nitowane naręczaki</t>
  </si>
  <si>
    <t>Saksońskie naręczaki</t>
  </si>
  <si>
    <t>Zwykłe naręczaki</t>
  </si>
  <si>
    <t>Naramienniki Warhorse</t>
  </si>
  <si>
    <t>Hełm Warhorse</t>
  </si>
  <si>
    <t>Nagolenniki Warhorse</t>
  </si>
  <si>
    <t>Kirys dekorowany</t>
  </si>
  <si>
    <t>Kirys kuttenberski</t>
  </si>
  <si>
    <t>Kirys magdebursk</t>
  </si>
  <si>
    <t>Kirys mediolański</t>
  </si>
  <si>
    <t>Kirys szlachecki</t>
  </si>
  <si>
    <t>Nurembergian Cuirass</t>
  </si>
  <si>
    <t>Kirys norymberski</t>
  </si>
  <si>
    <t>Kirys polski</t>
  </si>
  <si>
    <t>Kirys jeźdźca</t>
  </si>
  <si>
    <t>Kirys mediolański krótki</t>
  </si>
  <si>
    <t>Kirys Witka</t>
  </si>
  <si>
    <t>House of Zoul cuirass</t>
  </si>
  <si>
    <t>Kirys rodu Zul</t>
  </si>
  <si>
    <t>Lords of Leipa cuirass</t>
  </si>
  <si>
    <t>Kirys herbu szlachty z Lipy</t>
  </si>
  <si>
    <t>House of Zoul helmet</t>
  </si>
  <si>
    <t>Hełm rodu Zul</t>
  </si>
  <si>
    <t>Zoul arm plate</t>
  </si>
  <si>
    <t>Naręczak Zula</t>
  </si>
  <si>
    <t>Lords of Leipa hounskull</t>
  </si>
  <si>
    <t>Psi pysk szlachty z Lipy</t>
  </si>
  <si>
    <t>Naramienniki szlachty z Lipy</t>
  </si>
  <si>
    <t>Lords of Leipa pauldrons</t>
  </si>
  <si>
    <t>Lords of Leipa gauntlets</t>
  </si>
  <si>
    <t>Rękawice szlachty z Lipy</t>
  </si>
  <si>
    <t>4484294f-244c-3701-8ede-f7a0d10ffbb5</t>
  </si>
  <si>
    <t>4e92a77b-f989-fa76-4147-4ed3cf5c0faf</t>
  </si>
  <si>
    <t>4f27f774-be02-ea89-51d6-ad7ac35587a2</t>
  </si>
  <si>
    <t>44d0c3fa-67f0-9c6f-8c87-b0fc7d8b87a6</t>
  </si>
  <si>
    <t>42d47b43-637d-58da-5fed-2f71259cd093</t>
  </si>
  <si>
    <t>42857dcb-baff-8a29-fd59-b779b12589b1</t>
  </si>
  <si>
    <t>41ad6890-dc2e-96d5-2ead-ba01ecf69799</t>
  </si>
  <si>
    <t>4222ca69-3a10-91c1-91ff-26f36122b8a2</t>
  </si>
  <si>
    <t>4c9e2e36-d746-b6ca-fe1a-5405cd465895</t>
  </si>
  <si>
    <t>4cbcab6e-332c-535c-e8ed-860581ced9ad</t>
  </si>
  <si>
    <t>4e4f2711-dc79-d2da-1377-719d6525b6b5</t>
  </si>
  <si>
    <t>4eb0f0ad-008d-8b4c-4ca7-6626eb428481</t>
  </si>
  <si>
    <t>4f564b29-350f-df8b-dc0b-9f4bf1d75c9c</t>
  </si>
  <si>
    <t>4e0fbb0b-70c0-1ae3-da9c-fc74e2512193</t>
  </si>
  <si>
    <t>440074cf-4d3d-5d80-2944-f49d91d642a1</t>
  </si>
  <si>
    <t>4964faf4-b122-9856-e3d4-7e026ce4a0a7</t>
  </si>
  <si>
    <t>4d3eb06c-581c-72a2-acf5-07c56cbb47b4</t>
  </si>
  <si>
    <t>4c8f4d4b-72d3-c337-ed0c-41225e7b2382</t>
  </si>
  <si>
    <t>41fe34ab-46ea-6c34-da68-f1e66f46fb89</t>
  </si>
  <si>
    <t>4439d7db-c440-9576-cd07-2d531afa7bb6</t>
  </si>
  <si>
    <t>4e992c69-fcd2-57a1-5be3-5c2e03fcc0ba</t>
  </si>
  <si>
    <t>40b08f5c-ffdf-4e83-de69-23a17580c3bc</t>
  </si>
  <si>
    <t>44d904d0-03cc-8851-8fb9-31bc292d208c</t>
  </si>
  <si>
    <t>41e550e4-12df-49f0-3b05-74959224a8a5</t>
  </si>
  <si>
    <t>bb1bf9c5-002b-40e4-a2fd-3fdaf639c6d1</t>
  </si>
  <si>
    <t>44342f54-fc71-f435-c68a-d6382d1e0ca2</t>
  </si>
  <si>
    <t>4d887670-13cb-746d-5e27-5d234e146cb3</t>
  </si>
  <si>
    <t>4bef1aa8-1d05-6ecc-7797-083fa321cf80</t>
  </si>
  <si>
    <t>4dc4999b-c8e2-c6ba-7115-b26e6f7470b5</t>
  </si>
  <si>
    <t>45dbc6f8-944d-7df1-dae7-985673a4aa97</t>
  </si>
  <si>
    <t>46798a36-0e40-4822-ec6e-bf682955b0b4</t>
  </si>
  <si>
    <t>491a93ae-fb02-b2fe-fa37-c87aa5f4c980</t>
  </si>
  <si>
    <t>464a913e-9b03-ae4e-3561-89a1b2d9ac98</t>
  </si>
  <si>
    <t>495e7020-24d1-6001-d660-33120f250ab2</t>
  </si>
  <si>
    <t>4a22fe68-b9c5-7b04-ee81-23613de682b6</t>
  </si>
  <si>
    <t>4e204e92-7832-af18-73ff-71885ab02788</t>
  </si>
  <si>
    <t>45d503dc-ac4b-62c9-5994-c09288667dbf</t>
  </si>
  <si>
    <t>4f8dc7eb-f1c4-f01a-dc3e-170d4288cd9d</t>
  </si>
  <si>
    <t>44f1b7f3-9098-6bc9-2965-ceb35571719c</t>
  </si>
  <si>
    <t>42f8d0ed-63d9-a104-cf0a-de415f6aa8b3</t>
  </si>
  <si>
    <t>48a3e071-1a87-a5c1-9291-568fdea21e8c</t>
  </si>
  <si>
    <t>Mediolańska jasna brygantyna</t>
  </si>
  <si>
    <t>418864f6-f9c0-ead7-dd4e-6f3aacb0288c</t>
  </si>
  <si>
    <t>Burgundzka ciemna brygantyna</t>
  </si>
  <si>
    <t>Burgundzka barwiona brygantyna</t>
  </si>
  <si>
    <t>Mediolańska ciemna brygantyna</t>
  </si>
  <si>
    <t>Mediolańska barwiona brygantyna</t>
  </si>
  <si>
    <t>Dyed Milanese Brigandine</t>
  </si>
  <si>
    <t>Lekka brygantyna</t>
  </si>
  <si>
    <t>Lekka krótka brygantyna</t>
  </si>
  <si>
    <t>Lekka ciemna brygantyna</t>
  </si>
  <si>
    <t>Mediolańska brygatyna</t>
  </si>
  <si>
    <t>Brygantyna sazawskiego wójta</t>
  </si>
  <si>
    <t>Brygantyna z krótkim rękawem</t>
  </si>
  <si>
    <t>Brygantyna warhorse</t>
  </si>
  <si>
    <t>Kumańska brygantyna</t>
  </si>
  <si>
    <t>skóra: 100% 45% 85%</t>
  </si>
  <si>
    <t>Odzienie</t>
  </si>
  <si>
    <t>ar_cloth</t>
  </si>
  <si>
    <t>Kumański kaftan</t>
  </si>
  <si>
    <t>Kumański krótki kaftan</t>
  </si>
  <si>
    <t>Kumańskie zarękawia</t>
  </si>
  <si>
    <t>Zielony dublet</t>
  </si>
  <si>
    <t>Rękawice łowcy</t>
  </si>
  <si>
    <t>Skórzane rękawice</t>
  </si>
  <si>
    <t>Długi kumański kaftan</t>
  </si>
  <si>
    <t>kaptur w zestawie</t>
  </si>
  <si>
    <t>Pomarańczowa tunika</t>
  </si>
  <si>
    <t>Tunika</t>
  </si>
  <si>
    <t>Koszula pachołka</t>
  </si>
  <si>
    <t>Zarękawia</t>
  </si>
  <si>
    <t>Brygantyna</t>
  </si>
  <si>
    <t>MU</t>
  </si>
  <si>
    <t>Kumańśka uprząż</t>
  </si>
  <si>
    <t>w</t>
  </si>
  <si>
    <t>Skórzana kamizelka</t>
  </si>
  <si>
    <t>Lekka lamelkowa zbroja</t>
  </si>
  <si>
    <t>Barwiona brygantyna</t>
  </si>
  <si>
    <t>Zbrojnikowe zarękawia</t>
  </si>
  <si>
    <t>Część odzieży</t>
  </si>
  <si>
    <t>Okrycie</t>
  </si>
  <si>
    <t>Fartuch kowala</t>
  </si>
  <si>
    <t>Niebieski jupon</t>
  </si>
  <si>
    <t>Brokatowy jupon</t>
  </si>
  <si>
    <t>Brokatowy pourpoint</t>
  </si>
  <si>
    <t>Ubranie</t>
  </si>
  <si>
    <t>Brokatowy dublet</t>
  </si>
  <si>
    <t>Brązowe robe</t>
  </si>
  <si>
    <t>Głowa</t>
  </si>
  <si>
    <t>Brązowy pilśniowy kapelusz</t>
  </si>
  <si>
    <t>Brązowa cotehardie dla możnych</t>
  </si>
  <si>
    <t>Brązowa koszula</t>
  </si>
  <si>
    <t>Suknia mieszczki</t>
  </si>
  <si>
    <t>other</t>
  </si>
  <si>
    <t>woman</t>
  </si>
  <si>
    <t>Zielona cotehardie na guziki</t>
  </si>
  <si>
    <t>Cotehardie na guziki</t>
  </si>
  <si>
    <t>Szara cotehardie na guziki</t>
  </si>
  <si>
    <t>Czaprak</t>
  </si>
  <si>
    <t>koń</t>
  </si>
  <si>
    <t>Tunika szarlatana</t>
  </si>
  <si>
    <t>Dopasowany aketon</t>
  </si>
  <si>
    <t>Ciemny jupon</t>
  </si>
  <si>
    <t>Tunika orientalna</t>
  </si>
  <si>
    <t>Dekoracyjny jupon</t>
  </si>
  <si>
    <t>Dekoracyjny surkot</t>
  </si>
  <si>
    <t>Dekorowana koszula</t>
  </si>
  <si>
    <t>Strój diabła</t>
  </si>
  <si>
    <t>Brudna robocza koszula</t>
  </si>
  <si>
    <t>Suknia z fartuchem</t>
  </si>
  <si>
    <t>Prosta suknia</t>
  </si>
  <si>
    <t>Modny kapelusz</t>
  </si>
  <si>
    <t>Zielona cotehardie</t>
  </si>
  <si>
    <t>Zielony kupiecki czepek</t>
  </si>
  <si>
    <t>Zielony jupon bez rękawów</t>
  </si>
  <si>
    <t>Zielona koszula</t>
  </si>
  <si>
    <t>Tortillon</t>
  </si>
  <si>
    <t>Chusta</t>
  </si>
  <si>
    <t>Łowiecka czapka</t>
  </si>
  <si>
    <t>Skórzany fartuch</t>
  </si>
  <si>
    <t>Zielona męska cotehardie</t>
  </si>
  <si>
    <t>Czerwona męska cotehardie</t>
  </si>
  <si>
    <t>Niebieski kapelusz kupiecki</t>
  </si>
  <si>
    <t>Czapka młynarza</t>
  </si>
  <si>
    <t>Nocna koszula</t>
  </si>
  <si>
    <t>Kapelusz możnego</t>
  </si>
  <si>
    <t>Stara robocza koszula</t>
  </si>
  <si>
    <t>Pomarańczowy pilśniowy kapelusz</t>
  </si>
  <si>
    <t>Pomarańczowa koszula</t>
  </si>
  <si>
    <t>Kawałek tkaniny</t>
  </si>
  <si>
    <t>Gładka koszula</t>
  </si>
  <si>
    <t>Szpiczasty zielony kapelusz</t>
  </si>
  <si>
    <t>Szpiczasty kapelusz</t>
  </si>
  <si>
    <t>Szpiczasty żółty kapelusz</t>
  </si>
  <si>
    <t>Czterodzielny jupon</t>
  </si>
  <si>
    <t>Dzielony jupon bez rękawów</t>
  </si>
  <si>
    <t>Czerwona cotehardie</t>
  </si>
  <si>
    <t>Czerwony kaftan</t>
  </si>
  <si>
    <t>Czerwony kupiecki kapelusz</t>
  </si>
  <si>
    <t>Czerwony jupon</t>
  </si>
  <si>
    <t>Czerwona kamizela</t>
  </si>
  <si>
    <t>Szal</t>
  </si>
  <si>
    <t>Suknia służki</t>
  </si>
  <si>
    <t>Prosty surkot</t>
  </si>
  <si>
    <t>Podkoszulek</t>
  </si>
  <si>
    <t>Surkot</t>
  </si>
  <si>
    <t>Podwijka</t>
  </si>
  <si>
    <t>Koszula do roboty</t>
  </si>
  <si>
    <t>Robocze odzienie</t>
  </si>
  <si>
    <t>Żółty jupon</t>
  </si>
  <si>
    <t>Żółty kaftan</t>
  </si>
  <si>
    <t>4d29cf34-5fc1-f4cd-ba8a-04f4a55ed08a</t>
  </si>
  <si>
    <t>46cf7471-dccd-7e3a-18e8-e4a2e05d7ea5</t>
  </si>
  <si>
    <t>Black Hood</t>
  </si>
  <si>
    <t>Black and White Hood</t>
  </si>
  <si>
    <t>Black and Yellow Hood</t>
  </si>
  <si>
    <t>Black-Yellow Hood</t>
  </si>
  <si>
    <t>Blue Hood</t>
  </si>
  <si>
    <t>Blue-Green Hood</t>
  </si>
  <si>
    <t>Brown Hood</t>
  </si>
  <si>
    <t>Chequered Red-Blue Hood</t>
  </si>
  <si>
    <t>Gray/Grey Hood</t>
  </si>
  <si>
    <t>Green Hood</t>
  </si>
  <si>
    <t>Green and Yellow Hood</t>
  </si>
  <si>
    <t>Linen Hood</t>
  </si>
  <si>
    <t>Noble's Black-Yellow Hood</t>
  </si>
  <si>
    <t>Noble's Green Hood</t>
  </si>
  <si>
    <t>Noble's Yellow Hood</t>
  </si>
  <si>
    <t>Red Hood</t>
  </si>
  <si>
    <t>Red Noble's Hood</t>
  </si>
  <si>
    <t>Red and White Hood</t>
  </si>
  <si>
    <t>Red-Blue Hood</t>
  </si>
  <si>
    <t>Red-Yellow Hood</t>
  </si>
  <si>
    <t>Sir Radzig's Hood</t>
  </si>
  <si>
    <t>Yellow Hood</t>
  </si>
  <si>
    <t>Aketon Dark</t>
  </si>
  <si>
    <t>Aketon Dyed</t>
  </si>
  <si>
    <t xml:space="preserve"> Bauble </t>
  </si>
  <si>
    <t xml:space="preserve"> Bianka's Ring </t>
  </si>
  <si>
    <t xml:space="preserve"> Copper Ring </t>
  </si>
  <si>
    <t xml:space="preserve"> Drahomira's Ring </t>
  </si>
  <si>
    <t xml:space="preserve"> Family Ring </t>
  </si>
  <si>
    <t xml:space="preserve"> Gold Necklace </t>
  </si>
  <si>
    <t xml:space="preserve"> Gold Ring </t>
  </si>
  <si>
    <t xml:space="preserve"> Gold/Golden Chain </t>
  </si>
  <si>
    <t xml:space="preserve"> Heraldic Neckchain </t>
  </si>
  <si>
    <t xml:space="preserve"> Necklace </t>
  </si>
  <si>
    <t xml:space="preserve"> Ring </t>
  </si>
  <si>
    <t xml:space="preserve"> Signet Ring </t>
  </si>
  <si>
    <t xml:space="preserve"> Silver Necklace/Neckchain </t>
  </si>
  <si>
    <t xml:space="preserve"> Silver Ring </t>
  </si>
  <si>
    <t>jevelry</t>
  </si>
  <si>
    <t>Żółta kumańska tunika</t>
  </si>
  <si>
    <t>Beżowa tunika kumańska</t>
  </si>
  <si>
    <t>4dd34997-a8f3-9f9f-ddaa-ca0ca4b07c9f</t>
  </si>
  <si>
    <t>4d83cddb-a7ce-dfd5-d2d0-aa7454313f8d</t>
  </si>
  <si>
    <t>49f1d199-c8e4-5e9a-7aeb-09e3999a25a7</t>
  </si>
  <si>
    <t>4d4ed856-9d3a-e66f-2d2e-a08384f215b1</t>
  </si>
  <si>
    <t>4f71cd89-9889-1498-ca5a-b8699c4afbaa</t>
  </si>
  <si>
    <t>42f920a7-4d72-38f2-7f30-84bed084868f</t>
  </si>
  <si>
    <t>46f60a88-47c9-9fa9-e55b-58553a841592</t>
  </si>
  <si>
    <t>4901d670-706e-e710-a3ce-4b2d4a1116ad</t>
  </si>
  <si>
    <t>48146a0b-3476-c43f-63a0-5d9bf1ec1985</t>
  </si>
  <si>
    <t>46a124e4-481c-5880-d187-573c1d8a57b9</t>
  </si>
  <si>
    <t>4a5b1f83-07dc-3530-3831-e110aed5ffb7</t>
  </si>
  <si>
    <t>4fe5d61e-dc96-685e-4e5f-6c86a42fb0b1</t>
  </si>
  <si>
    <t>4d1ad34a-88e0-ee56-8456-0c02eb26c4bd</t>
  </si>
  <si>
    <t>4f4a20ad-4510-8df6-782a-e96c4aabd7b0</t>
  </si>
  <si>
    <t>a4e01cf1-78af-4692-b6db-7c6be15cbe4c</t>
  </si>
  <si>
    <t>4ab733db-71b5-d2da-4c84-1d50ca7b6aa0</t>
  </si>
  <si>
    <t>4bcb4913-408e-a9bc-ead2-b294248a5e90</t>
  </si>
  <si>
    <t>497b2695-4c3a-eb06-bf4c-dd2f07d27c9c</t>
  </si>
  <si>
    <t>416e3fea-aa2d-da7e-45f1-f8d39e1cf6b2</t>
  </si>
  <si>
    <t>45c1c6ff-b658-9ed5-5395-66d1ce58cf93</t>
  </si>
  <si>
    <t>41033745-5681-2a81-3010-446999b7f8ad</t>
  </si>
  <si>
    <t>4dd7d65f-26ee-8189-d398-10ed812b6e98</t>
  </si>
  <si>
    <t>420f7feb-dc22-a2ec-b2a6-e1178f8c8386</t>
  </si>
  <si>
    <t>4c6a0d58-e6c2-0b9c-3c89-5765c289479c</t>
  </si>
  <si>
    <t>4af8b24b-892b-02cd-beb9-4873a70c86b5</t>
  </si>
  <si>
    <t>4cf10c00-5150-b4c2-7c56-ee25a5cd6b82</t>
  </si>
  <si>
    <t>4b92491f-060f-d00d-642c-c7b5f9807aaf</t>
  </si>
  <si>
    <t>4454e377-d0d8-5bbb-e968-3e41cd366899</t>
  </si>
  <si>
    <t>4c32b632-b5b4-2a87-31a4-6b88c87a1d97</t>
  </si>
  <si>
    <t>4d10b728-a63d-c1ec-1ec6-8f8754b1e1b6</t>
  </si>
  <si>
    <t>00000000-0000-0000-0000-000000000023</t>
  </si>
  <si>
    <t>453044fc-b31c-e8df-76a1-6f4b701758b8</t>
  </si>
  <si>
    <t>4662e866-6a82-eb4b-ed98-26213ca118a8</t>
  </si>
  <si>
    <t>432237ec-b13a-bd6c-4026-a3db68e4d89e</t>
  </si>
  <si>
    <t>486c1cda-e1ec-5d01-b1f1-1540d0863c9e</t>
  </si>
  <si>
    <t>4bdc6232-47e7-e675-3730-5d218359e3ac</t>
  </si>
  <si>
    <t>41cc3e13-635a-38e0-59b1-0225461b6c85</t>
  </si>
  <si>
    <t>496a8268-aacd-4f85-0050-b6403bc8d399</t>
  </si>
  <si>
    <t>47aedf46-0047-053a-28f0-03e51a9f0baf</t>
  </si>
  <si>
    <t>4824d5d0-8f58-c48e-5e80-34a1ce9795a6</t>
  </si>
  <si>
    <t>4a3d8ffa-9a65-9e4c-ab86-c07a2898e699</t>
  </si>
  <si>
    <t>47f14e4b-26fc-207e-e891-c84ea2c85797</t>
  </si>
  <si>
    <t>4b46c1f6-e72f-f6dd-e98c-491a6702c3b3</t>
  </si>
  <si>
    <t>4a7f675e-b980-1895-675b-6386127c2cb8</t>
  </si>
  <si>
    <t>4f18383a-bbed-61d1-59ef-09da740aaaa0</t>
  </si>
  <si>
    <t>48399982-a538-e6c9-78c0-2cf1df976cad</t>
  </si>
  <si>
    <t>455ce2bd-2e97-1dc1-9e14-90927f0b4b9d</t>
  </si>
  <si>
    <t>4638d719-74df-29ba-2bea-99f46ff9e1a7</t>
  </si>
  <si>
    <t>4e3144b5-cf35-2142-1493-a0a75820e781</t>
  </si>
  <si>
    <t>4bc9a38b-a310-3ca7-cfa5-6eed1259ad86</t>
  </si>
  <si>
    <t>40dac35d-5df7-e4b3-ba7c-ca2c9c706f93</t>
  </si>
  <si>
    <t>4e225489-88e6-cbbc-a13f-15c04e4a6a83</t>
  </si>
  <si>
    <t>41ba5cc8-60ba-5e3e-8e80-39270a2acf83</t>
  </si>
  <si>
    <t>419c5f08-fcdb-ac66-9d5f-97eda0f49393</t>
  </si>
  <si>
    <t>470014a7-9032-6f6c-e448-b0f15bb03e81</t>
  </si>
  <si>
    <t>4715c753-bafa-df3e-d3a6-c3fcd5d76f8c</t>
  </si>
  <si>
    <t>48f4d62f-f2d7-c064-be4b-450aeea1f39a</t>
  </si>
  <si>
    <t>40280c67-9421-1fc8-0d54-ae5d47c978b9</t>
  </si>
  <si>
    <t>4d49d1bd-5a73-3659-5209-5a38acd4c0b6</t>
  </si>
  <si>
    <t>4119b64e-f072-0cf2-4b8c-13e5ee901994</t>
  </si>
  <si>
    <t>4faf7c4a-08a6-3a5e-e75c-3f06b16f939c</t>
  </si>
  <si>
    <t>4c41350f-f3dc-8910-0e46-1f937e46d893</t>
  </si>
  <si>
    <t>4e760438-c3b5-7acd-6329-55e19c4e8896</t>
  </si>
  <si>
    <t>41412ccb-2199-b9bf-9c79-21c9227b94a7</t>
  </si>
  <si>
    <t>4187ee7a-4331-8224-4853-0d071256b7ad</t>
  </si>
  <si>
    <t>41e3f765-4595-8384-6f46-f7ad2a89a6b2</t>
  </si>
  <si>
    <t>40b49226-beb6-64df-e1c5-c34f627379be</t>
  </si>
  <si>
    <t>48d624ae-0149-0854-2c41-82dba1f99088</t>
  </si>
  <si>
    <t>469b7b94-1191-fc54-f679-318a734b43be</t>
  </si>
  <si>
    <t>45ee23f0-9bbf-c895-f490-906644ac08b3</t>
  </si>
  <si>
    <t>4cdc5248-ce5b-7f52-529a-d7e390bb5dac</t>
  </si>
  <si>
    <t>441b0b1a-719b-cacc-4a6c-f2668cb96a92</t>
  </si>
  <si>
    <t>49d8e1c5-1c6a-a388-173d-a207d94c78a1</t>
  </si>
  <si>
    <t>00000000-0000-0000-0000-000000000025</t>
  </si>
  <si>
    <t>c80e67a7-8dbd-4662-ae63-26a92b6ae28b</t>
  </si>
  <si>
    <t>4493f515-b6d8-ebc4-8bd3-469c524b339f</t>
  </si>
  <si>
    <t>4a7dd6db-46c4-2cf0-9701-df09daf459ab</t>
  </si>
  <si>
    <t>402d9c88-ef9a-8eef-7475-107459ea1794</t>
  </si>
  <si>
    <t>4f1da9ed-8bbb-af3d-18a5-98803ad18082</t>
  </si>
  <si>
    <t>46898847-2ffc-dcda-890e-8027524c2f91</t>
  </si>
  <si>
    <t>4c9e14f0-23d0-2a72-247f-4c4bb1aa34ba</t>
  </si>
  <si>
    <t>4403dcbc-2050-0622-6232-b905c452bbb1</t>
  </si>
  <si>
    <t>4eaca32f-da3e-c71a-0934-061fcda24088</t>
  </si>
  <si>
    <t>00000000-0000-0000-0000-000000000024</t>
  </si>
  <si>
    <t>45683673-edcb-4446-a995-3e76c0f11bae</t>
  </si>
  <si>
    <t>4ef61ee8-aaff-7b19-9b2f-3310e7ee72be</t>
  </si>
  <si>
    <t>44c87fc7-cbb4-0f2c-de4c-f2ac16781b98</t>
  </si>
  <si>
    <t>4249522f-a1db-7d3e-020f-237390c80ba2</t>
  </si>
  <si>
    <t>453ea77f-9f5a-dfb5-1934-f18e44ab08a0</t>
  </si>
  <si>
    <t>4c002997-1eb6-e1fd-ef1d-56bbc23b3b92</t>
  </si>
  <si>
    <t>464ec169-a1a7-851c-c7d6-b2654dc78c92</t>
  </si>
  <si>
    <t>4dcb6884-0be0-ca1b-32e6-e20ccbc58c8f</t>
  </si>
  <si>
    <t>4f1eeff7-c946-b7c2-6a04-a700844487b1</t>
  </si>
  <si>
    <t>41afa317-7311-5ecb-8a91-94189c2dc2a9</t>
  </si>
  <si>
    <t>49232ade-9c7b-55de-aaf2-418b246b9a81</t>
  </si>
  <si>
    <t>4517b07b-ca19-07bf-6011-e2cec8868185</t>
  </si>
  <si>
    <t>4deb11fd-f319-17b9-8d46-27f7f3d7a7a3</t>
  </si>
  <si>
    <t>475a8c7a-1162-6641-efe5-b8a401e72c8f</t>
  </si>
  <si>
    <t>4088843b-6f0b-7016-1e16-e2455e33dcb6</t>
  </si>
  <si>
    <t>44eaf818-5cb6-3868-b3c4-f51d821773a0</t>
  </si>
  <si>
    <t>4f56d88a-c1d6-6213-36c8-b44bb552b782</t>
  </si>
  <si>
    <t>401179d4-8a48-cc9a-ceac-eeaf7eb7b099</t>
  </si>
  <si>
    <t>4e392593-3a86-318b-65bc-05907a52fe8a</t>
  </si>
  <si>
    <t>486fb98b-9cbe-79dd-314a-ac379dfc96b3</t>
  </si>
  <si>
    <t>4181c649-2642-3d6c-7eb4-6c09f74dbe8d</t>
  </si>
  <si>
    <t>49702364-128c-d061-ce8e-26df44b823a3</t>
  </si>
  <si>
    <t>4c249176-daf9-7b59-507d-90b3d6ec59a2</t>
  </si>
  <si>
    <t>486dd691-8359-fa6b-65bb-3d90424232bf</t>
  </si>
  <si>
    <t>42a18a5a-b2d0-07eb-14c7-ed9f665ca695</t>
  </si>
  <si>
    <t>42fc11fb-bf16-152b-c94b-6493adf24686</t>
  </si>
  <si>
    <t>4bcba582-c984-44d9-225f-2895c7b912b3</t>
  </si>
  <si>
    <t>4a7fff4d-37d9-74a6-7d7a-8e237b32069b</t>
  </si>
  <si>
    <t>4b0bdc51-a989-db25-bccb-9fe09655a8b0</t>
  </si>
  <si>
    <t>43043f1f-64ad-95cb-f55c-fd7d624ba294</t>
  </si>
  <si>
    <t>4c159c35-5ccd-9eed-4b5b-85f24af989a6</t>
  </si>
  <si>
    <t>465d76a9-1d09-8b19-8b7e-20a57e7e5495</t>
  </si>
  <si>
    <t>4e217a75-42fb-aeef-8052-de015d81a895</t>
  </si>
  <si>
    <t>4614fd41-bf3e-99bb-8b46-cf7ed8754cb1</t>
  </si>
  <si>
    <t>474aee53-2ae2-8127-4ea5-8dc971279596</t>
  </si>
  <si>
    <t>49feaeb0-1dbe-91b3-d971-958e6c4212ad</t>
  </si>
  <si>
    <t>4785f1fa-6299-4972-9c4a-e7c848909599</t>
  </si>
  <si>
    <t>4cc65a8a-3d0b-4a3b-bc3a-763027c4329c</t>
  </si>
  <si>
    <t>4799c9b6-d3fb-c2e4-d4a3-dd034b0a87ab</t>
  </si>
  <si>
    <t>473110cf-b888-a84b-7c65-e5b1beab47ac</t>
  </si>
  <si>
    <t>47e60a8f-e458-454c-861f-bd596c9d18df</t>
  </si>
  <si>
    <t>429628f5-b491-51fe-d644-654f6fc13fbe</t>
  </si>
  <si>
    <t>4bdfe759-8f53-2b2e-1567-cb1e6af469ad</t>
  </si>
  <si>
    <t>45c80502-3dbd-e88e-5250-ba4f38c6f689</t>
  </si>
  <si>
    <t>4c5c4d12-4e1c-e969-0b7f-11a5884b13ba</t>
  </si>
  <si>
    <t>464325c1-4aca-b41c-360c-7937cfc74eb9</t>
  </si>
  <si>
    <t>49f3fce6-6942-2cda-e863-2b6e673322b3</t>
  </si>
  <si>
    <t>4fed003b-d1ee-aaed-a397-9d4083dc688d</t>
  </si>
  <si>
    <t>64114eed-ddad-4f06-a419-3c9dc0d0cc47</t>
  </si>
  <si>
    <t>5d3cdbd1-d972-4130-b861-aaf415678152</t>
  </si>
  <si>
    <t>48641946-e22a-7925-8120-9f8825df12ac</t>
  </si>
  <si>
    <t>41392bb2-9214-92e9-0e7d-e0438149eaa4</t>
  </si>
  <si>
    <t>4fd0a36f-ea8f-4968-a225-1d3aab3447b4</t>
  </si>
  <si>
    <t>40dd1053-b0b7-2390-9f5d-b844104748b5</t>
  </si>
  <si>
    <t>47ab3f62-3c4b-c898-8825-f1359541fa85</t>
  </si>
  <si>
    <t>43dd7f89-93d5-801a-7dc6-824c367284b4</t>
  </si>
  <si>
    <t>4235868c-a29d-0e49-e7dd-20c97940d7ba</t>
  </si>
  <si>
    <t>4903be20-7d0c-ca13-5a9b-4ab2fd5a10bd</t>
  </si>
  <si>
    <t>4e6ec506-03c3-d8fd-e1ec-f6882ea314b4</t>
  </si>
  <si>
    <t>425f0fc1-64b6-f3c1-e555-844714ae1581</t>
  </si>
  <si>
    <t>49a8b0d2-da70-7c04-b705-0fc7de26d881</t>
  </si>
  <si>
    <t>458a11a5-7293-463b-4a8b-0ec665af1388</t>
  </si>
  <si>
    <t>420ee3b3-d9a6-583a-23f4-ec1399a1eea3</t>
  </si>
  <si>
    <t>4ddf36d8-d7b7-0bfd-1e3e-ba55a5879caa</t>
  </si>
  <si>
    <t>478e9d83-c4e7-7d76-1b02-60ba80597ebb</t>
  </si>
  <si>
    <t>40a9b459-1058-26a6-19f8-0e6ffe01418e</t>
  </si>
  <si>
    <t>434d07c4-ec87-4e17-b3d7-354e1cd55f8b</t>
  </si>
  <si>
    <t>4af4b15c-c5ca-a611-cb3a-368458e5dfb8</t>
  </si>
  <si>
    <t>482c587f-5fe2-fbe2-a72d-b85d7f0a2393</t>
  </si>
  <si>
    <t>40b23098-b54b-19e3-2fd6-88dd8e63878c</t>
  </si>
  <si>
    <t>40e7af0d-4262-1d6b-ea86-aaf55d6e76a2</t>
  </si>
  <si>
    <t>40e66e8a-bf10-8c39-66e0-aac2eb644dba</t>
  </si>
  <si>
    <t>4d30b28b-bebf-0d52-67b5-bf3387a38dbe</t>
  </si>
  <si>
    <t>4afaf60a-6e69-808f-3ba2-1c946008a89b</t>
  </si>
  <si>
    <t>434e3f99-d8f6-bf7b-3e26-43d95b91f693</t>
  </si>
  <si>
    <t>48f4b085-973d-247d-bc22-b43c27f995b3</t>
  </si>
  <si>
    <t>4a60cbcc-9de1-055d-e37c-0856d8897482</t>
  </si>
  <si>
    <t>41866b96-12d5-290a-90a6-67cf4db3ab83</t>
  </si>
  <si>
    <t>4314de6e-9f05-d843-18d8-2de11aa07798</t>
  </si>
  <si>
    <t>49bccc9b-8290-8958-5df2-471f9db9b784</t>
  </si>
  <si>
    <t>4377c0a6-98d4-ebdb-eb0a-f35220fb1398</t>
  </si>
  <si>
    <t>490d57d4-3e96-3a75-96ca-54cb52c6f6ab</t>
  </si>
  <si>
    <t>41acce88-081c-c9a2-e16a-e956bf39a2ac</t>
  </si>
  <si>
    <t>427c2cae-550e-9dc6-f050-467c3901b4aa</t>
  </si>
  <si>
    <t>4fb3fd57-78dc-f14d-2188-59ebb7fff78b</t>
  </si>
  <si>
    <t>4191cf8a-14e4-2c6e-91fb-1d8f3410ef88</t>
  </si>
  <si>
    <t>4d757aeb-813b-1cf5-cfde-8b07a8294ca5</t>
  </si>
  <si>
    <t>414d7408-c2b3-e891-a652-88d1d9c9da8a</t>
  </si>
  <si>
    <t>4015718d-f526-1bb1-da6f-6e390b15e2b8</t>
  </si>
  <si>
    <t>43f3824e-53b6-1b32-99e0-87b4eeef238f</t>
  </si>
  <si>
    <t>4b1ddc3c-954f-da6d-4947-81621d77119e</t>
  </si>
  <si>
    <t>4afcb01c-c7a9-7310-68e3-22943098f8a3</t>
  </si>
  <si>
    <t>41d8e48a-a3a1-1cb6-76b2-fc99ed139b85</t>
  </si>
  <si>
    <t>409cf64d-afc1-1c2c-0af2-2042f2d4f6a0</t>
  </si>
  <si>
    <t>499f8ebf-cdb7-e65f-33c5-a2818b40a5b4</t>
  </si>
  <si>
    <t>49d89f9b-31a9-1b5d-a389-7e7545fa4590</t>
  </si>
  <si>
    <t>45bdd999-3050-c096-8e2a-56dec9e231a5</t>
  </si>
  <si>
    <t>44b27e34-566f-cb38-775b-e5981a74f6b8</t>
  </si>
  <si>
    <t>4b977cd2-0067-3f05-90c0-650bfd801a96</t>
  </si>
  <si>
    <t>4999ec4c-a60d-3ab0-52ca-1c0fdd761d94</t>
  </si>
  <si>
    <t>4320bd8b-1039-799c-4503-ad2cbf79b4ad</t>
  </si>
  <si>
    <t>4a9b335a-6341-d053-fe8e-13f6f0d67297</t>
  </si>
  <si>
    <t>477ef2b7-5b29-f7a7-c8f7-2cce627ab681</t>
  </si>
  <si>
    <t>4af8619d-aeca-2a65-8012-5392b5655bae</t>
  </si>
  <si>
    <t>4cca04da-9b0a-3f16-b904-ecdf7c74a7b9</t>
  </si>
  <si>
    <t>44469251-9749-7d7c-7903-0810520959a4</t>
  </si>
  <si>
    <t>46a58b43-9c1c-5f0e-32a7-5655b44470b9</t>
  </si>
  <si>
    <t>4a641ae4-ee0a-9311-872e-7742a2fdedbe</t>
  </si>
  <si>
    <t>4fa636da-dda1-7b97-36fb-537cb4800e9d</t>
  </si>
  <si>
    <t>40ffe5a0-95c6-1bb6-8347-25d93cfd4fbd</t>
  </si>
  <si>
    <t>41b0dcfd-e60f-dd06-41bd-08c8d4ba7d91</t>
  </si>
  <si>
    <t>457ca6d3-b64a-66b8-4c1e-fd606a6530af</t>
  </si>
  <si>
    <t>49b1cf4e-d874-d9a6-25fd-b6e4fffc7680</t>
  </si>
  <si>
    <t>49b4595d-298a-df15-0418-8a2633db7487</t>
  </si>
  <si>
    <t>4ae1d488-675e-c68c-a5a0-0100d6f078a4</t>
  </si>
  <si>
    <t>4727da17-f74e-f71e-ec1b-c43fe01c9e96</t>
  </si>
  <si>
    <t>486fe517-b412-0a0a-3693-e57302d20b8b</t>
  </si>
  <si>
    <t>4faaf3aa-1801-dec3-4127-cd7ab50f45be</t>
  </si>
  <si>
    <t>452a54af-683d-e31d-a396-671272017a90</t>
  </si>
  <si>
    <t>4f41911f-6b7a-6dc6-83fc-948c3d5d04b2</t>
  </si>
  <si>
    <t>434525c9-f3b4-c1e5-9ab0-f1002b13a68d</t>
  </si>
  <si>
    <t>4d253305-bc59-a0b0-1d6f-ff202e1aaf89</t>
  </si>
  <si>
    <t>4897be0e-7054-cc15-f8a5-bc05bde0b6bd</t>
  </si>
  <si>
    <t>495fc236-eb42-596a-09a6-1c58eb51a384</t>
  </si>
  <si>
    <t>4b67ffb3-2b21-81bd-768b-57f9cecffcaa</t>
  </si>
  <si>
    <t>4c3fc7de-b235-099b-be1f-dff67ca952b6</t>
  </si>
  <si>
    <t>42afd2cb-91ec-ad09-c39d-57d198dde4a4</t>
  </si>
  <si>
    <t>4047af36-3956-e89a-490a-0c38d55c97a4</t>
  </si>
  <si>
    <t>4b986296-1ac7-24fd-2366-653b20887aa5</t>
  </si>
  <si>
    <t>415cb852-5910-50cf-9802-4375257dd3b5</t>
  </si>
  <si>
    <t>49ed390f-1d7d-50d8-83d8-62a35b054bbd</t>
  </si>
  <si>
    <t>4143839b-d46c-0c4f-6bb5-764c742bdba9</t>
  </si>
  <si>
    <t>4d72afbc-18ac-6ef6-50f1-b9e1f6774b82</t>
  </si>
  <si>
    <t>4156d594-be4a-71c2-8ede-4d517ac668a5</t>
  </si>
  <si>
    <t>42de552f-eaac-ee43-5e36-129615d2b4ab</t>
  </si>
  <si>
    <t>44e9bb1f-35fb-9ccb-c0d0-482cd005b990</t>
  </si>
  <si>
    <t>4a8c97cb-9312-333e-2384-6a2a12aba398</t>
  </si>
  <si>
    <t>41be015c-6d05-d058-f5d8-62c17ac8c3a2</t>
  </si>
  <si>
    <t>4f0f5d0b-cccb-6888-8eab-46cb73688caf</t>
  </si>
  <si>
    <t>441e44c2-718d-c0bb-4c52-32ce88adda98</t>
  </si>
  <si>
    <t>4ebeeea1-87a2-cee7-1e24-9d003c1b0989</t>
  </si>
  <si>
    <t>460fef47-6ee2-1f6e-3e86-8c88da1a0c95</t>
  </si>
  <si>
    <t>4a30758f-c3f2-cf3c-84d0-4ba26c4d849c</t>
  </si>
  <si>
    <t>4a38d9e5-7092-4d00-f5e4-47533bb94dbc</t>
  </si>
  <si>
    <t>4865e91b-5644-2109-a0b2-539793a6fca6</t>
  </si>
  <si>
    <t>c8d7fd2d-8237-47f5-a8f6-17549ff59a4e</t>
  </si>
  <si>
    <t>406b05fb-c409-f2d0-ec82-8c9e6dd422b8</t>
  </si>
  <si>
    <t>4db5f5f4-b653-9e9d-0f04-dc7ed9e47fb0</t>
  </si>
  <si>
    <t>4eff8951-db9e-5710-48be-5c2a9445f4be</t>
  </si>
  <si>
    <t>42ed0221-fee6-22c1-a86a-70126610fa84</t>
  </si>
  <si>
    <t>4277266f-8712-e8bf-8020-7a8b857f5795</t>
  </si>
  <si>
    <t>4498482d-a404-5646-16d0-f49eaac6d58e</t>
  </si>
  <si>
    <t>43dc25b5-3962-a772-7eeb-dd7820574395</t>
  </si>
  <si>
    <t>40c728ba-95cb-9ffc-7688-4ed73eb053ab</t>
  </si>
  <si>
    <t>44414acf-f175-7e9b-3af0-57f2b339aa90</t>
  </si>
  <si>
    <t>41c75f0e-a8a1-e4f0-07be-67ebce8b7bab</t>
  </si>
  <si>
    <t>4f1dfede-9abd-c403-ce22-3bc088c60b8a</t>
  </si>
  <si>
    <t>4c3ce212-fc6e-c14a-11e5-973ae0e749b8</t>
  </si>
  <si>
    <t>00000000-0000-0000-0000-00000000001d</t>
  </si>
  <si>
    <t>49a80640-63aa-00ee-3699-3a4939f45283</t>
  </si>
  <si>
    <t>42e146c8-f2d1-1db1-c44c-7482b0f307b2</t>
  </si>
  <si>
    <t>40975019-110c-86fc-4f18-5b36799744bb</t>
  </si>
  <si>
    <t>00000000-0000-0000-0000-000000000032</t>
  </si>
  <si>
    <t>4e758a4d-1182-56e1-190f-658c91a45986</t>
  </si>
  <si>
    <t>44c85d0b-cc09-e054-7fd0-c2183d36cda9</t>
  </si>
  <si>
    <t>4acb877c-ffe5-43b2-7a85-75e474a929b3</t>
  </si>
  <si>
    <t>45f6875b-1c46-c12e-5e3a-deb4bbfaceab</t>
  </si>
  <si>
    <t>46662768-5a8b-06ca-1352-d02f56fed083</t>
  </si>
  <si>
    <t>499c6d00-8d5e-66c2-206f-ba7c0f84a3bc</t>
  </si>
  <si>
    <t>490695a0-15ef-3a8e-7c1c-facfab40148a</t>
  </si>
  <si>
    <t>4793c108-a30d-641a-71da-efc58a24bf9e</t>
  </si>
  <si>
    <t>4798e8f3-ebcf-a330-1b0b-af27a88897a8</t>
  </si>
  <si>
    <t>423b537e-8fa9-fc3d-10db-443d45e27cbf</t>
  </si>
  <si>
    <t>4a3446fa-4f4f-1792-3f20-2977b531aea8</t>
  </si>
  <si>
    <t>43631624-d640-42c8-be81-0a236b8ed094</t>
  </si>
  <si>
    <t>4025719c-da4e-cb6e-963a-c26ca4cdaa9d</t>
  </si>
  <si>
    <t>4dcb9bbd-ace9-131d-96ea-cd3964180185</t>
  </si>
  <si>
    <t>4897feb7-a12e-ad0e-a93c-2699798d1ba7</t>
  </si>
  <si>
    <t>40ebc815-c78f-24ea-aff7-0e4beb4136b8</t>
  </si>
  <si>
    <t>430f6156-27f7-b985-9b1d-18c495273cbd</t>
  </si>
  <si>
    <t>33069aba-2dcf-42c4-97ea-f9c8a6f7e06e</t>
  </si>
  <si>
    <t>5450027a-1499-4b4c-ab96-6370976fc2da</t>
  </si>
  <si>
    <t>ff5ab403-62fa-41d2-9afd-7d6857f999c4</t>
  </si>
  <si>
    <t>4c5142bd-015f-e0a8-67a2-f8193bb7fb80</t>
  </si>
  <si>
    <t>46b1fa29-8a71-e06d-c1f0-499fc1ad86b9</t>
  </si>
  <si>
    <t>4cc0f5a0-1531-68a2-ff52-4d9234617db7</t>
  </si>
  <si>
    <t>4526668a-3a05-6aa2-f9f9-280de886c48f</t>
  </si>
  <si>
    <t>41c031a0-b9f5-4d3f-3968-7f453be343b5</t>
  </si>
  <si>
    <t>4ffafc67-6df7-7b0e-1e33-f1a2760ff58f</t>
  </si>
  <si>
    <t>498d77ab-14ce-90dd-b8c0-d955dc8aebbb</t>
  </si>
  <si>
    <t>496cad42-be32-9556-9dc2-137b629c1191</t>
  </si>
  <si>
    <t>4ae8ddd0-e4d5-dde8-4f53-65f7ed8e12b7</t>
  </si>
  <si>
    <t>4700eb58-fa98-fb17-dcd2-34d12cd4febf</t>
  </si>
  <si>
    <t>429b05ff-5eec-37ac-e8c0-5e5a51feb99c</t>
  </si>
  <si>
    <t>4fed49d1-4203-c258-12ea-a1630dd6979b</t>
  </si>
  <si>
    <t>40298c73-9675-13b1-77ad-4ed61a6e36bb</t>
  </si>
  <si>
    <t>4169c72a-d47d-530e-1631-ee46c0f3549e</t>
  </si>
  <si>
    <t>42076ef6-c07e-c43f-b9a1-56bc290a95a0</t>
  </si>
  <si>
    <t>4daf7e11-bd8a-5e7a-181d-37c790ba1c95</t>
  </si>
  <si>
    <t>406bc0f2-ba52-b3f7-8844-10bcdec68195</t>
  </si>
  <si>
    <t>47c7f6cf-2f8b-9591-3825-c805205e71ac</t>
  </si>
  <si>
    <t>468323ad-f0f0-bad7-c80b-6ae432977d91</t>
  </si>
  <si>
    <t>4350ad68-f244-477a-f4af-f8e0019041ad</t>
  </si>
  <si>
    <t>bc9cee60-c0b3-4f83-95e3-e55d493360ab</t>
  </si>
  <si>
    <t>dab2c84b-83b8-4214-920c-03042e38209e</t>
  </si>
  <si>
    <t>4659edf0-7122-577c-effd-5e03afac77bf</t>
  </si>
  <si>
    <t>4c8920a7-4745-0ec1-0c52-471aef7d8e9b</t>
  </si>
  <si>
    <t>4fec4b5d-a1f3-2664-de46-08b3ce64299d</t>
  </si>
  <si>
    <t>4efb55de-6380-31fd-0e64-928f5486db90</t>
  </si>
  <si>
    <t>4585d5bc-f93a-9c76-495c-405c81027491</t>
  </si>
  <si>
    <t>4ec7d236-6b41-409d-c960-52790b09e89f</t>
  </si>
  <si>
    <t>4f07bb72-5fa2-8f1e-dd38-3cd78b4785a6</t>
  </si>
  <si>
    <t>4a1db471-2425-34ef-bcdc-ed581f6cc794</t>
  </si>
  <si>
    <t>4bedf6ce-a99e-a009-1d01-a7dd8f671f92</t>
  </si>
  <si>
    <t>45af7bc3-18ae-8314-9064-3fad540615bc</t>
  </si>
  <si>
    <t>463645bd-4e9e-ed5d-e63d-d373f28b5eb2</t>
  </si>
  <si>
    <t>4cdff9b7-febc-360c-18ba-c872a1fac28c</t>
  </si>
  <si>
    <t>4386177a-6262-3144-72c9-0e4ec9922cb3</t>
  </si>
  <si>
    <t>4a50a029-0970-6258-6fa1-cbdd9659b4b0</t>
  </si>
  <si>
    <t>4c2a7b22-8d20-ea9e-8772-849883fa89a7</t>
  </si>
  <si>
    <t>4b0e9c04-57c7-cd6a-b916-97984fa73098</t>
  </si>
  <si>
    <t>4afcfba0-8899-4509-b099-c30f58e100b8</t>
  </si>
  <si>
    <t>4572c66d-bdf2-fa90-def9-c6fd3e877ca9</t>
  </si>
  <si>
    <t>4c828be7-10e9-d339-7492-cf73f5c5ba88</t>
  </si>
  <si>
    <t>40c72054-15bf-abaa-ab7d-ee053314458c</t>
  </si>
  <si>
    <t>42566810-49be-e92f-5181-705bdd2eb1ae</t>
  </si>
  <si>
    <t>450ee588-bc3d-d0ed-69a8-eea895d9998c</t>
  </si>
  <si>
    <t>48b9f3f2-8cca-5a8d-a588-8b1198380d89</t>
  </si>
  <si>
    <t>41bcef0c-d101-397a-0897-8367d9f8ffa6</t>
  </si>
  <si>
    <t>4922e6f6-aeef-7ad2-24cd-348a6801ad9c</t>
  </si>
  <si>
    <t>44bb813b-e0cc-da13-3dd3-8d31977064be</t>
  </si>
  <si>
    <t>4d13e73c-ef64-612c-c5cd-6497041383b3</t>
  </si>
  <si>
    <t>4321398a-0000-834f-5c6b-624ba7caaf89</t>
  </si>
  <si>
    <t>4cf927fe-32a6-e48f-9b6c-d7cec8d4c3a1</t>
  </si>
  <si>
    <t>427b04b2-3827-ad9f-39ef-3f2b595b0db3</t>
  </si>
  <si>
    <t>42c725fb-00fc-c7ce-953a-b675b007d792</t>
  </si>
  <si>
    <t>229d96aa-a435-4e89-85ce-8119a1df8228</t>
  </si>
  <si>
    <t>af6f2946-ce54-4e38-9b2b-5ab95d5c4777</t>
  </si>
  <si>
    <t>19d5def6-e491-43c7-ab1d-5978ac197485</t>
  </si>
  <si>
    <t>5c430200-dd37-408b-9b41-27684dac6d30</t>
  </si>
  <si>
    <t>15656c3e-d29e-48a8-bc0e-1451102a9ce5</t>
  </si>
  <si>
    <t>4fa7416d-486e-905d-30fa-79c11069ad8d</t>
  </si>
  <si>
    <t>4740da1a-d317-4248-0e00-9df6cd843ba5</t>
  </si>
  <si>
    <t>407f6f52-d70e-7e3b-056d-cda8069aab86</t>
  </si>
  <si>
    <t>4e594114-e45f-24c4-73b8-be718de35eb3</t>
  </si>
  <si>
    <t>43479cae-7ed8-097f-01f5-8234d5d38f85</t>
  </si>
  <si>
    <t>45f0293a-b0b9-cd56-6864-ade54db775b8</t>
  </si>
  <si>
    <t>4d50a641-bc57-e341-ac1d-c741f51d6d9c</t>
  </si>
  <si>
    <t>47eea19c-bb27-891b-e2e4-47e76c601d94</t>
  </si>
  <si>
    <t>4a444ba6-19ca-c4d4-114b-b922f88148b3</t>
  </si>
  <si>
    <t>00000000-0000-0000-0000-00000000001b</t>
  </si>
  <si>
    <t>c6053348-3bfd-43c5-a716-2aad4143ba35</t>
  </si>
  <si>
    <t>42a8fd44-fca0-79b6-e17e-461d966100a1</t>
  </si>
  <si>
    <t>4d6b0d7f-0660-cb9a-af17-3cfc6908e187</t>
  </si>
  <si>
    <t>4a0dd944-824b-e3ed-620a-2d51d6732ba9</t>
  </si>
  <si>
    <t>43241eed-522c-0369-97e9-ae414829a9ba</t>
  </si>
  <si>
    <t>42a467aa-a1d6-fe8d-31e2-a3fcda5a1f98</t>
  </si>
  <si>
    <t>40692480-f24c-54fa-c938-50ccf45918b9</t>
  </si>
  <si>
    <t>00000000-0000-0000-0000-00000000001c</t>
  </si>
  <si>
    <t>4fe77e7d-10eb-f7d5-ad13-1bdc697969a3</t>
  </si>
  <si>
    <t>4a0742c5-ec0d-b5d5-dadc-b5e9776e22bb</t>
  </si>
  <si>
    <t>4838434b-91d7-20b6-da95-33227d5fc6b4</t>
  </si>
  <si>
    <t>4dd025d4-1f9e-b029-da07-28d3b60c898a</t>
  </si>
  <si>
    <t>c9e42db7-4f90-4b4f-89f1-b3a81e7e2108</t>
  </si>
  <si>
    <t>4942b812-d8e5-98c9-912d-0af78e3264a3</t>
  </si>
  <si>
    <t>40b5371b-6235-e4de-db1e-4528b11a25b6</t>
  </si>
  <si>
    <t>4cee3ad0-5249-8bc6-de75-a00f4e4b0d8e</t>
  </si>
  <si>
    <t>45c7c691-4279-7556-10c3-deb101b1cc8b</t>
  </si>
  <si>
    <t>4f4b2cdc-1690-4e32-bba8-00eff2f14f0c</t>
  </si>
  <si>
    <t>38d4a88c-068f-4067-8000-0604b3d41ac8</t>
  </si>
  <si>
    <t>9e6badb0-3249-4e3c-9707-0092dc62572f</t>
  </si>
  <si>
    <t>485e549c-73c9-6caa-2d62-f03de0c20e91</t>
  </si>
  <si>
    <t>48ebbf6a-ab57-f5ee-6fed-c77c63c31391</t>
  </si>
  <si>
    <t>42a14b38-295a-a659-3e43-c1684a5dfa88</t>
  </si>
  <si>
    <t>4f7a8fa9-6701-df14-8a95-1166c9de20a3</t>
  </si>
  <si>
    <t>41b3cfda-0a6c-c009-9482-4c78ea2f1980</t>
  </si>
  <si>
    <t>406c92ad-4c17-25d7-84d7-28500800f59e</t>
  </si>
  <si>
    <t>43062de7-afe1-5743-5aec-d4dcff83c1b8</t>
  </si>
  <si>
    <t>43c85848-0181-06b6-a870-2b3c951e8aa8</t>
  </si>
  <si>
    <t>4838fa1c-da32-9c55-b20b-d4b17b70ecac</t>
  </si>
  <si>
    <t>4e75a619-e574-65af-b95f-6648c6db6295</t>
  </si>
  <si>
    <t>4b1d6789-532c-97dd-48e0-51f2d0bd5db9</t>
  </si>
  <si>
    <t>4353f1e8-e0c6-30a6-c5e8-5b76a22093a0</t>
  </si>
  <si>
    <t>4866cba5-da9f-00b9-bed9-2d135eb760ba</t>
  </si>
  <si>
    <t>47fd7eb2-de81-37fc-0ca2-772fd3c54baa</t>
  </si>
  <si>
    <t>40c16f73-5b83-c139-96eb-c39ff5e9e7a6</t>
  </si>
  <si>
    <t>4e874d43-cf70-1d41-7510-296b8e2c839d</t>
  </si>
  <si>
    <t>41f6e46c-bca6-16da-169a-f0c8f1a6e2ab</t>
  </si>
  <si>
    <t>41382adf-569c-4f33-90a0-36b6e874eca7</t>
  </si>
  <si>
    <t>475642da-17e6-c06e-b035-2b1ab31cbb8f</t>
  </si>
  <si>
    <t>45e2b460-dbd4-4bf4-3643-33c2648d60bc</t>
  </si>
  <si>
    <t>4692f1e5-e4bc-c8af-1b0b-1da823ec1db9</t>
  </si>
  <si>
    <t>42b152d3-d3f4-b390-088e-3127534281aa</t>
  </si>
  <si>
    <t>cf103890-cd29-4d20-80bc-63522602d6c5</t>
  </si>
  <si>
    <t>a9d80dd4-2792-463a-9fcb-825677667e69</t>
  </si>
  <si>
    <t>5dc9c415-5b5a-4278-b507-053ae258f505</t>
  </si>
  <si>
    <t>00c214ca-d9cb-4d2a-b3e8-95545fd2f3e9</t>
  </si>
  <si>
    <t>79e78e2a-8c66-430d-aba4-040ffde5c66f</t>
  </si>
  <si>
    <t>46021c09-1a2e-2683-bd92-d17cb66fb390</t>
  </si>
  <si>
    <t>4bc6e580-eb02-3c7e-1e5c-899767f21cbd</t>
  </si>
  <si>
    <t>ac0f228d-b1dd-493d-909d-105b07192ec9</t>
  </si>
  <si>
    <t>9f30ca3f-65c0-42f4-be71-cb8f4cc2af7f</t>
  </si>
  <si>
    <t>40092838-9807-c0f7-4a48-264b6ed78c8c</t>
  </si>
  <si>
    <t>566e08ae-105e-407a-a3da-c6008191a84c</t>
  </si>
  <si>
    <t>aac0794c-8fb7-41f5-ba6a-90c313c286b2</t>
  </si>
  <si>
    <t>69d47dce-243f-46a6-9a07-ebf793f93e0b</t>
  </si>
  <si>
    <t>ca92311e-6413-4c6b-b47a-963211f174e1</t>
  </si>
  <si>
    <t>88e2cfca-1f87-40f6-9691-4406676d702c</t>
  </si>
  <si>
    <t>7bf71bcf-275a-4a01-ad3b-adb059b0bc80</t>
  </si>
  <si>
    <t>63def33d-7353-4b22-a517-ef6caff3f4dc</t>
  </si>
  <si>
    <t>0bf732db-ca19-4f0b-a56f-c83a79806d8f</t>
  </si>
  <si>
    <t>e1bf8852-92b3-4373-a1c7-c4726ada6e27</t>
  </si>
  <si>
    <t>b20baf24-2cc2-4a7d-91d8-f494c6575042</t>
  </si>
  <si>
    <t>69ff2530-2556-439f-a486-a073ee44fb61</t>
  </si>
  <si>
    <t>6edc8135-6795-4f18-81fc-95b22503afbb</t>
  </si>
  <si>
    <t>3b2f6f90-615d-4e8d-b9a4-bf04c4e99d59</t>
  </si>
  <si>
    <t>563778d3-b014-4a20-b8f6-00ae8a3cfc40</t>
  </si>
  <si>
    <t>0a79aed1-1d5a-4104-ae2e-6de2648ea9b4</t>
  </si>
  <si>
    <t>fda33b13-125c-4d88-8a71-790c77c044be</t>
  </si>
  <si>
    <t>Aketon Short</t>
  </si>
  <si>
    <t>Batwat/Padded Coif</t>
  </si>
  <si>
    <t>Bavarian Gambeson</t>
  </si>
  <si>
    <t>Beggar's Dark Tunic</t>
  </si>
  <si>
    <t>Beggar's Tunic</t>
  </si>
  <si>
    <t>Beige Scarf</t>
  </si>
  <si>
    <t>Black Chaperon</t>
  </si>
  <si>
    <t>Black Pourpoint</t>
  </si>
  <si>
    <t>Black Scarf</t>
  </si>
  <si>
    <t>Blue Chaperon</t>
  </si>
  <si>
    <t>Blue Long-Sleeved Tunic</t>
  </si>
  <si>
    <t>Blue Pourpoint</t>
  </si>
  <si>
    <t>Blue Scarf</t>
  </si>
  <si>
    <t>Blue Tunic</t>
  </si>
  <si>
    <t>Blue and Green Hose</t>
  </si>
  <si>
    <t>Braies</t>
  </si>
  <si>
    <t>Brown Hose</t>
  </si>
  <si>
    <t>Brown Tunic</t>
  </si>
  <si>
    <t>Burgundy/Aachen Dyed Gambeson</t>
  </si>
  <si>
    <t>Burgundy/Aachen Gambeson</t>
  </si>
  <si>
    <t>Burgundy/Aachen Short Gambeson</t>
  </si>
  <si>
    <t>Burial Cloth/Shroud</t>
  </si>
  <si>
    <t>Coif</t>
  </si>
  <si>
    <t>Common Gambeson</t>
  </si>
  <si>
    <t>Cuman Cap</t>
  </si>
  <si>
    <t>Cuman Cotte</t>
  </si>
  <si>
    <t>Cuman Riding Breeches</t>
  </si>
  <si>
    <t>Dagged Cotehardie</t>
  </si>
  <si>
    <t>Dark Padded Coif</t>
  </si>
  <si>
    <t>Dark Pourpoint</t>
  </si>
  <si>
    <t>Dark Quilted Vest</t>
  </si>
  <si>
    <t>Dark Saxon Gambeson</t>
  </si>
  <si>
    <t>Dark Silesian Gambeson</t>
  </si>
  <si>
    <t>Decorated Arming Doublet</t>
  </si>
  <si>
    <t>Decorated Black Hose</t>
  </si>
  <si>
    <t>Decorated Blue Hose</t>
  </si>
  <si>
    <t>Decorated Orange Vest</t>
  </si>
  <si>
    <t>Decorated Rattay Waffenrock</t>
  </si>
  <si>
    <t>Decorated Red Vest</t>
  </si>
  <si>
    <t>Decorated Red Waffenrock</t>
  </si>
  <si>
    <t>Decorated Sasau Waffenrock</t>
  </si>
  <si>
    <t>Decorated Skalitz Waffenrock</t>
  </si>
  <si>
    <t>Dyed Bavarian Gambeson</t>
  </si>
  <si>
    <t>Dyed Quilted Coif</t>
  </si>
  <si>
    <t>Dyed Quilted Vest</t>
  </si>
  <si>
    <t>Fancy Black Shirt</t>
  </si>
  <si>
    <t>Fancy Shirt</t>
  </si>
  <si>
    <t>Fashionable Black Hose</t>
  </si>
  <si>
    <t>Fashionable Green Hose</t>
  </si>
  <si>
    <t>Fashionable Red Hose</t>
  </si>
  <si>
    <t>Gambeson</t>
  </si>
  <si>
    <t>Garment</t>
  </si>
  <si>
    <t>Gray/Grey Felt Hat</t>
  </si>
  <si>
    <t>Gray/Grey Hose</t>
  </si>
  <si>
    <t>Gray/Grey Scarf</t>
  </si>
  <si>
    <t>Gray/Grey Tunic</t>
  </si>
  <si>
    <t>Green Felt Hat</t>
  </si>
  <si>
    <t>Green Hose</t>
  </si>
  <si>
    <t>Green Nobleman's Hose</t>
  </si>
  <si>
    <t>Green Tunic</t>
  </si>
  <si>
    <t>Heavy Gambeson</t>
  </si>
  <si>
    <t>Heavy Quartered Gambeson</t>
  </si>
  <si>
    <t>Hemmed Rattay Waffenrock</t>
  </si>
  <si>
    <t>Hemmed Sasau Waffenrock</t>
  </si>
  <si>
    <t>Hemmed Waffenrock</t>
  </si>
  <si>
    <t>Heralded Waffenrock</t>
  </si>
  <si>
    <t>Hungarian Gambeson</t>
  </si>
  <si>
    <t>Knight's Waffenrock</t>
  </si>
  <si>
    <t>Kuttenberg Gambeson</t>
  </si>
  <si>
    <t>Kuttenberg Split Gambeson</t>
  </si>
  <si>
    <t>Light Decorated Hose</t>
  </si>
  <si>
    <t>Light Gambeson</t>
  </si>
  <si>
    <t>Light Padded Armour</t>
  </si>
  <si>
    <t>Light Tarred Jacket</t>
  </si>
  <si>
    <t>Linen Shirt</t>
  </si>
  <si>
    <t>Long Black Waffenrock</t>
  </si>
  <si>
    <t>Long Dark Waffenrock</t>
  </si>
  <si>
    <t>Long Plain Waffenrock</t>
  </si>
  <si>
    <t>Long Rattay Waffenrock</t>
  </si>
  <si>
    <t>Long Sasau Waffenrock</t>
  </si>
  <si>
    <t>Long Silesian Gambeson</t>
  </si>
  <si>
    <t>Long Skalitz Waffenrock</t>
  </si>
  <si>
    <t>Long Talmberg Waffenrock</t>
  </si>
  <si>
    <t>Long Waffenrock Rattay</t>
  </si>
  <si>
    <t>Loose Hose</t>
  </si>
  <si>
    <t>Lords of Leipa Pourpoint</t>
  </si>
  <si>
    <t>Lords of Leipa Waffenrock</t>
  </si>
  <si>
    <t>Monk's Habit</t>
  </si>
  <si>
    <t>Noble Yellow-Green Hose</t>
  </si>
  <si>
    <t>Nobleman's Blue Hose</t>
  </si>
  <si>
    <t>Nobleman's Brown Hose</t>
  </si>
  <si>
    <t>Nobleman's Red Hose</t>
  </si>
  <si>
    <t>Nobleman's Waffenrock</t>
  </si>
  <si>
    <t>Old Shirt</t>
  </si>
  <si>
    <t>Oleshnitz Waffenrock</t>
  </si>
  <si>
    <t>Olive Felt Hat</t>
  </si>
  <si>
    <t>Ordinary Tarred Jacket</t>
  </si>
  <si>
    <t>Padded Black Coif</t>
  </si>
  <si>
    <t>Padded Chausses</t>
  </si>
  <si>
    <t>Padded Coif</t>
  </si>
  <si>
    <t>Patched Dark Hose</t>
  </si>
  <si>
    <t>Patched Hose</t>
  </si>
  <si>
    <t>Pourpoint</t>
  </si>
  <si>
    <t>Quilted Brown Jacket</t>
  </si>
  <si>
    <t>Quilted Dyed Jacket</t>
  </si>
  <si>
    <t>Quilted Vest</t>
  </si>
  <si>
    <t>Rattay Noble's Waffenrock</t>
  </si>
  <si>
    <t>Red Chaperon</t>
  </si>
  <si>
    <t>Red Felt Hat</t>
  </si>
  <si>
    <t>Red Hemmed Waffenrock</t>
  </si>
  <si>
    <t>Red Hose</t>
  </si>
  <si>
    <t>Red Pourpoint</t>
  </si>
  <si>
    <t>Red Scarf</t>
  </si>
  <si>
    <t>Red Tunic</t>
  </si>
  <si>
    <t>Red Waffenrock</t>
  </si>
  <si>
    <t>Red-White Miparti Hose</t>
  </si>
  <si>
    <t>Red-Yellow Hose</t>
  </si>
  <si>
    <t>Red-Yellow/Red and Yellow Tunic</t>
  </si>
  <si>
    <t>Sasau Noble's Waffenrock</t>
  </si>
  <si>
    <t>Saxon Dyed Gambeson</t>
  </si>
  <si>
    <t>Saxon Gambeson</t>
  </si>
  <si>
    <t>Saxon Halved Gambeson</t>
  </si>
  <si>
    <t>Servant Cap</t>
  </si>
  <si>
    <t>Servant's Hose</t>
  </si>
  <si>
    <t>Shirt from Stephanie</t>
  </si>
  <si>
    <t>Short Dark Waffenrock</t>
  </si>
  <si>
    <t>Short Kuttenberg Gambeson</t>
  </si>
  <si>
    <t>Short Quilted Jacket</t>
  </si>
  <si>
    <t>Short Rattay Waffenrock</t>
  </si>
  <si>
    <t>Short Red Waffenrock</t>
  </si>
  <si>
    <t>Short Sasau Waffenrock</t>
  </si>
  <si>
    <t>Short Skalitz Waffenrock</t>
  </si>
  <si>
    <t>Short Talmberg Waffenrock</t>
  </si>
  <si>
    <t>Short Waffenrock</t>
  </si>
  <si>
    <t>Silesian Dyed Gambeson</t>
  </si>
  <si>
    <t>Silesian Gambeson</t>
  </si>
  <si>
    <t>Straw Hat</t>
  </si>
  <si>
    <t>Sturdy Dark Gambeson</t>
  </si>
  <si>
    <t>Sturdy Gambeson</t>
  </si>
  <si>
    <t>Talmberg Hemmed Waffenrock</t>
  </si>
  <si>
    <t>Talmberg Waffenrock</t>
  </si>
  <si>
    <t>Test AntiStealth Pants</t>
  </si>
  <si>
    <t>Threadbare Dark Gambeson</t>
  </si>
  <si>
    <t>Threadbare Gambeson</t>
  </si>
  <si>
    <t>Tight Blue Hose</t>
  </si>
  <si>
    <t>Tight Green Hose</t>
  </si>
  <si>
    <t>Tight Hose</t>
  </si>
  <si>
    <t>Tight Olive Hose</t>
  </si>
  <si>
    <t>Waffenrock</t>
  </si>
  <si>
    <t>Warhorse Gambeson</t>
  </si>
  <si>
    <t>Warhorse Gambeson Chausses</t>
  </si>
  <si>
    <t>Warhorse Waffenrock</t>
  </si>
  <si>
    <t>Yellow Chaperon</t>
  </si>
  <si>
    <t>Yellow Felt Hat</t>
  </si>
  <si>
    <t>Yellow Hose</t>
  </si>
  <si>
    <t>Yellow Scarf</t>
  </si>
  <si>
    <t>Yellow Shirt</t>
  </si>
  <si>
    <t>Yellow Tunic</t>
  </si>
  <si>
    <t>Yellow-Black Hose</t>
  </si>
  <si>
    <t>Yellow-Brown Tunic</t>
  </si>
  <si>
    <t>Yellow-Grey Tunic</t>
  </si>
  <si>
    <t>Cuman Spurs</t>
  </si>
  <si>
    <t>Golded Spurs</t>
  </si>
  <si>
    <t>Knight's Spurs</t>
  </si>
  <si>
    <t>Plain Riding Spurs</t>
  </si>
  <si>
    <t>Silver Spurs</t>
  </si>
  <si>
    <t>Boots</t>
  </si>
  <si>
    <t>Burgher's Slippers</t>
  </si>
  <si>
    <t>Cuman Riding Boots</t>
  </si>
  <si>
    <t>Dark Footwraps And Soles</t>
  </si>
  <si>
    <t>Dark Riding Boots</t>
  </si>
  <si>
    <t>Decorated Riding Boots</t>
  </si>
  <si>
    <t>Fashionable Slippers</t>
  </si>
  <si>
    <t>Footwraps and Soles</t>
  </si>
  <si>
    <t>Footwraps with Leather Sole</t>
  </si>
  <si>
    <t>High Boots</t>
  </si>
  <si>
    <t>Hunting Boots</t>
  </si>
  <si>
    <t>Leather Boots</t>
  </si>
  <si>
    <t>Noble's Dark Shoes</t>
  </si>
  <si>
    <t>Noble's Shoes</t>
  </si>
  <si>
    <t>Nobleman's Boots</t>
  </si>
  <si>
    <t>Old Boots</t>
  </si>
  <si>
    <t>Pilgrim's Shoes</t>
  </si>
  <si>
    <t>Quiet Dark Shoes</t>
  </si>
  <si>
    <t>Riding Boots</t>
  </si>
  <si>
    <t>Servant's Boots</t>
  </si>
  <si>
    <t>Shoes</t>
  </si>
  <si>
    <t>Silent Shoes</t>
  </si>
  <si>
    <t>Slippers</t>
  </si>
  <si>
    <t>Test AntiStealth Boots</t>
  </si>
  <si>
    <t>Warhorse Shoes</t>
  </si>
  <si>
    <t>Working Boots</t>
  </si>
  <si>
    <t>Fine Saddle</t>
  </si>
  <si>
    <t>Fine Saddle with Saddlebag</t>
  </si>
  <si>
    <t>Fine Saddle, 2 Saddlebags</t>
  </si>
  <si>
    <t>Fine Saddle, 3 Saddlebags</t>
  </si>
  <si>
    <t>Fine Saddle, 4 Saddlebags</t>
  </si>
  <si>
    <t>Hunter Saddle</t>
  </si>
  <si>
    <t>Hunter Saddle with Saddlebag</t>
  </si>
  <si>
    <t>Hunter Saddle, 2 Saddlebags</t>
  </si>
  <si>
    <t>Hunter Saddle, 3 Saddlebags</t>
  </si>
  <si>
    <t>Hunter Saddle, 4 Saddlebags</t>
  </si>
  <si>
    <t>Noble Saddle</t>
  </si>
  <si>
    <t>Noble Saddle with Saddlebag</t>
  </si>
  <si>
    <t>Noble Saddle, 2 Saddlebags</t>
  </si>
  <si>
    <t>Noble Saddle, 3 Saddlebags</t>
  </si>
  <si>
    <t>Noble Saddle, 4 Saddlebags</t>
  </si>
  <si>
    <t>Ordinary/Plain Saddle</t>
  </si>
  <si>
    <t>Plain Saddle with Saddlebag</t>
  </si>
  <si>
    <t>Plain Saddle, 2 Saddlebags</t>
  </si>
  <si>
    <t>Plain Saddle, 3 Saddlebags</t>
  </si>
  <si>
    <t>Plain Saddle, 4 Saddlebags</t>
  </si>
  <si>
    <t>Farm Horseshoes</t>
  </si>
  <si>
    <t>Military Horseshoes</t>
  </si>
  <si>
    <t>Noble Horseshoes</t>
  </si>
  <si>
    <t>Travel Horseshoes</t>
  </si>
  <si>
    <t>Cavalry Bridle</t>
  </si>
  <si>
    <t>Chanfron and Criniere</t>
  </si>
  <si>
    <t>Groom's Bridle</t>
  </si>
  <si>
    <t>Knight's Bridle</t>
  </si>
  <si>
    <t>Noble Bridle</t>
  </si>
  <si>
    <t>Ordinary Bridle</t>
  </si>
  <si>
    <t>kaptur</t>
  </si>
  <si>
    <t>Czarny kaptur</t>
  </si>
  <si>
    <t>Czarno-biały kaptur</t>
  </si>
  <si>
    <t>Czarno-żółty kaptur</t>
  </si>
  <si>
    <t>Niebieski kaptur</t>
  </si>
  <si>
    <t>Niebiesko-zielony kaptur</t>
  </si>
  <si>
    <t>Brązowy kaptur</t>
  </si>
  <si>
    <t>Czerwono-niebieski kaptur</t>
  </si>
  <si>
    <t>Szary kaptur</t>
  </si>
  <si>
    <t>Zielony kaptur</t>
  </si>
  <si>
    <t>Zielono-żółty kaptur</t>
  </si>
  <si>
    <t>Czarno-żółty szlachecki kaptur</t>
  </si>
  <si>
    <t>Lniany kaptur</t>
  </si>
  <si>
    <t>Zielony szlachecki kaptu</t>
  </si>
  <si>
    <t>Noble's red-blue hose</t>
  </si>
  <si>
    <t>Żółty szlachecki kaptur</t>
  </si>
  <si>
    <t>Czerwony kaptur</t>
  </si>
  <si>
    <t>Czerwony szlachecki kaptur</t>
  </si>
  <si>
    <t>Czerwono-biały kaptur</t>
  </si>
  <si>
    <t>Czerwono-żółty kaptur</t>
  </si>
  <si>
    <t>Kaptur pana Radzika</t>
  </si>
  <si>
    <t>Żółty kaptur</t>
  </si>
  <si>
    <t>Ciemny aketon</t>
  </si>
  <si>
    <t>Barwiony aketon</t>
  </si>
  <si>
    <t>Jasny aketon</t>
  </si>
  <si>
    <t>Krótki aketon</t>
  </si>
  <si>
    <t>Pikowany czepiec</t>
  </si>
  <si>
    <t>czepiec</t>
  </si>
  <si>
    <t>Bawarska barwiona przeszywanica</t>
  </si>
  <si>
    <t>Ciemna tunika żebraka</t>
  </si>
  <si>
    <t>Tunika żebraka</t>
  </si>
  <si>
    <t>Beżowy kaptur</t>
  </si>
  <si>
    <t>Czarny chaperon</t>
  </si>
  <si>
    <t>Czarny pourpoint</t>
  </si>
  <si>
    <t>nogawice</t>
  </si>
  <si>
    <t>Gacie</t>
  </si>
  <si>
    <t>Niebieski chaperon</t>
  </si>
  <si>
    <t>Fashionable blue hose</t>
  </si>
  <si>
    <t>Niebieskie modne nogawice</t>
  </si>
  <si>
    <t>Blue Hose</t>
  </si>
  <si>
    <t>Niebieskie nogawice</t>
  </si>
  <si>
    <t>Niebieska tunika z długimi rękawami</t>
  </si>
  <si>
    <t>Niebieski pourpoint</t>
  </si>
  <si>
    <t>Niebieska tunika</t>
  </si>
  <si>
    <t>Niebiesko-zielone nogawice</t>
  </si>
  <si>
    <t>Brązowe nogawice</t>
  </si>
  <si>
    <t>Brązowa tunika</t>
  </si>
  <si>
    <t>Burgundzka barwiona przeszywanica</t>
  </si>
  <si>
    <t>Burgundzka przeszywanica</t>
  </si>
  <si>
    <t>Krótka burgundzka przeszywanica</t>
  </si>
  <si>
    <t>Całun pogrzebowy</t>
  </si>
  <si>
    <t>Czepiec</t>
  </si>
  <si>
    <t>Zwykła przeszywanica</t>
  </si>
  <si>
    <t>Kumańska czapka</t>
  </si>
  <si>
    <t>Kumańska tunika</t>
  </si>
  <si>
    <t>Kumańskie spodnie konne</t>
  </si>
  <si>
    <t>Kaftan z wycinanką</t>
  </si>
  <si>
    <t>Ciemny pikowany czepiec</t>
  </si>
  <si>
    <t>Ciemny pourpoint</t>
  </si>
  <si>
    <t>Ciemny przeszywany bezrękawnik</t>
  </si>
  <si>
    <t>Ciemna saksońska przeszywanica</t>
  </si>
  <si>
    <t>Ciemna śląska przeszywanica</t>
  </si>
  <si>
    <t>Dekoracyjny pourpoint</t>
  </si>
  <si>
    <t>Dekoracyjne czarne nogawice</t>
  </si>
  <si>
    <t>Niebieskie zdobione nogawice</t>
  </si>
  <si>
    <t>Dekoracyjny pomarańczowy bezrękawnik</t>
  </si>
  <si>
    <t>Dekoracyjny ratajski tabard</t>
  </si>
  <si>
    <t>Dekoracyjny czerwony bezrękawnik</t>
  </si>
  <si>
    <t>Dekoracyjny czerwony tabard</t>
  </si>
  <si>
    <t>Dekoracyjny sazawski tabard</t>
  </si>
  <si>
    <t>Dekoracyjny skalicki tabard</t>
  </si>
  <si>
    <t>tabard</t>
  </si>
  <si>
    <t>Pikowany barwiony czepiec</t>
  </si>
  <si>
    <t>Barwiony przeszywany bezrękawnik</t>
  </si>
  <si>
    <t>Wykwintna biała koszula</t>
  </si>
  <si>
    <t>Odświętna koszula</t>
  </si>
  <si>
    <t>Modne czarne nogawice</t>
  </si>
  <si>
    <t>Modne zielone nogawice</t>
  </si>
  <si>
    <t>Modne czerwone nogawice</t>
  </si>
  <si>
    <t>Przeszywanica</t>
  </si>
  <si>
    <t>Przeszywanica krótka</t>
  </si>
  <si>
    <t>Długi ratajski tabard</t>
  </si>
  <si>
    <t>Szary filcowy kapelusz</t>
  </si>
  <si>
    <t>Szare nogawice</t>
  </si>
  <si>
    <t>Szara  tunika</t>
  </si>
  <si>
    <t>Zielony filcowy kapelusz</t>
  </si>
  <si>
    <t>Zielone nogawice</t>
  </si>
  <si>
    <t>Zielone nogawice dla możnych</t>
  </si>
  <si>
    <t>Ciężka przeszywanica</t>
  </si>
  <si>
    <t>Gęsto kratowana przeszywanica</t>
  </si>
  <si>
    <t>Tabard ratajski z wycinanką</t>
  </si>
  <si>
    <t>Tabard sazawski z wycinanką</t>
  </si>
  <si>
    <t>Tabard czerwon z wycinanką</t>
  </si>
  <si>
    <t>Węgierska przeszywanica</t>
  </si>
  <si>
    <t>Tabard rycerski</t>
  </si>
  <si>
    <t>Tabard heraldyczny</t>
  </si>
  <si>
    <t>Kuttenberska przeszywanica</t>
  </si>
  <si>
    <t>Kuttenberska dzielona przeszywanica</t>
  </si>
  <si>
    <t>Lekko zdobione nogawice</t>
  </si>
  <si>
    <t>Lekka przeszywanica</t>
  </si>
  <si>
    <t>Lekka przeszywanica pokryta smołą</t>
  </si>
  <si>
    <t>Lniana koszula</t>
  </si>
  <si>
    <t>Tabard czarny podłużny</t>
  </si>
  <si>
    <t>Tabard ciemny podłużny</t>
  </si>
  <si>
    <t>Długa lniana koszulka</t>
  </si>
  <si>
    <t>Tabard gładki podłużny</t>
  </si>
  <si>
    <t>Tabard ratajski podłużny</t>
  </si>
  <si>
    <t>Tabard sazawski podłużny</t>
  </si>
  <si>
    <t>Długa śląska przeszywanica</t>
  </si>
  <si>
    <t>Tabard skalicki podłużny</t>
  </si>
  <si>
    <t>Tabard talmberski podłużny</t>
  </si>
  <si>
    <t>Luźne nogawice</t>
  </si>
  <si>
    <t>nogawice pikowane</t>
  </si>
  <si>
    <t>Grey shirt</t>
  </si>
  <si>
    <t>Heraldic Waffenrock</t>
  </si>
  <si>
    <t>ostrogi</t>
  </si>
  <si>
    <t>shoes</t>
  </si>
  <si>
    <t>Pourpoint możnych z Lipy</t>
  </si>
  <si>
    <t>Tabard z herbem szlachty z Lipy</t>
  </si>
  <si>
    <t>Habit mnicha</t>
  </si>
  <si>
    <t>Żółto-zielone nogawice dla możnych</t>
  </si>
  <si>
    <t>Niebieskie nogawice dla możnych</t>
  </si>
  <si>
    <t>Brązowe nogawice dla możnych</t>
  </si>
  <si>
    <t>Czerwone nogawice dla możnych</t>
  </si>
  <si>
    <t>Tabard szlachecki</t>
  </si>
  <si>
    <t>Stara koszula</t>
  </si>
  <si>
    <t>Tabard z Olesznej</t>
  </si>
  <si>
    <t>Oliwkowy pilśniowy kapelusz</t>
  </si>
  <si>
    <t>Przeszywanica pokryta smołą</t>
  </si>
  <si>
    <t>Czarny pikowany czepiec</t>
  </si>
  <si>
    <t>Pikowane nogi</t>
  </si>
  <si>
    <t>Ciemne połatane nogawice</t>
  </si>
  <si>
    <t>Połatane nogawice</t>
  </si>
  <si>
    <t>Brązowy pourpoint</t>
  </si>
  <si>
    <t>Pikowany barwiony kubrak</t>
  </si>
  <si>
    <t>Przeszywany bezrękawnik</t>
  </si>
  <si>
    <t>Tabard ratajski szlachecki</t>
  </si>
  <si>
    <t>Czerwony chaperon</t>
  </si>
  <si>
    <t>Tabard czerwony z wycinanką</t>
  </si>
  <si>
    <t>Tabard czerwony</t>
  </si>
  <si>
    <t>Czerwone nogawice</t>
  </si>
  <si>
    <t>Czerwony pourpoint</t>
  </si>
  <si>
    <t>Szara koszula</t>
  </si>
  <si>
    <t>Czerwona tunika</t>
  </si>
  <si>
    <t>Czerwono-białe miparti nogawice</t>
  </si>
  <si>
    <t>Czerwono-żółte nogawice</t>
  </si>
  <si>
    <t>Czerwono-żółta tunika</t>
  </si>
  <si>
    <t>Tabard sazawski szlachecki</t>
  </si>
  <si>
    <t>Saksońska barwiona przeszywanica</t>
  </si>
  <si>
    <t>Saksońska przeszywanica</t>
  </si>
  <si>
    <t>Czapka sługi</t>
  </si>
  <si>
    <t>Spodnie pachołka</t>
  </si>
  <si>
    <t>Koszula od pani Szczepanki</t>
  </si>
  <si>
    <t>Tabard ciemny krótki</t>
  </si>
  <si>
    <t>Krótka kuttenberska przeszywanica</t>
  </si>
  <si>
    <t>Krótka przeszywanica</t>
  </si>
  <si>
    <t>Tabard ratajski krótki</t>
  </si>
  <si>
    <t>Tabard czerwony krótki</t>
  </si>
  <si>
    <t>Tabard sazawski krótki</t>
  </si>
  <si>
    <t>Tabard skalicki krótki</t>
  </si>
  <si>
    <t>Tabard talmberski krótki</t>
  </si>
  <si>
    <t>abard krótki</t>
  </si>
  <si>
    <t>Śląska barwiona przeszywanica</t>
  </si>
  <si>
    <t>Śląska przeszywanica</t>
  </si>
  <si>
    <t>Słomiany kapelusz</t>
  </si>
  <si>
    <t>Ciemna solidna przeszywanica</t>
  </si>
  <si>
    <t>olidna przeszywanica</t>
  </si>
  <si>
    <t>Tabard talmberski z wycinanką</t>
  </si>
  <si>
    <t>Tabard talmberski</t>
  </si>
  <si>
    <t>Znoszona ciemna przeszywanica</t>
  </si>
  <si>
    <t>Znoszona przeszywanica</t>
  </si>
  <si>
    <t>Wąskie niebieskie nogawice</t>
  </si>
  <si>
    <t>Wąskie zielone nogawice</t>
  </si>
  <si>
    <t>Wąskie nogawice</t>
  </si>
  <si>
    <t>Wąskie oliwkowe nogawice</t>
  </si>
  <si>
    <t>Tabard</t>
  </si>
  <si>
    <t>Przeszywanica Warhorse</t>
  </si>
  <si>
    <t>Pikowane nogi Warhorse</t>
  </si>
  <si>
    <t>Tabard Warhorse</t>
  </si>
  <si>
    <t>Szara tunika</t>
  </si>
  <si>
    <t>Grey Tunic</t>
  </si>
  <si>
    <t>Żółty chaperon</t>
  </si>
  <si>
    <t>Żółty filcowy kapelusz</t>
  </si>
  <si>
    <t>Żółte nogawice</t>
  </si>
  <si>
    <t>Żółta tunika</t>
  </si>
  <si>
    <t>Żółto-brązowa tunika</t>
  </si>
  <si>
    <t>Żółto-szara tunika</t>
  </si>
  <si>
    <t>Żółto-czarne nogawice</t>
  </si>
  <si>
    <t>Czerwono-białe nogawice</t>
  </si>
  <si>
    <t>Czerwony filcowy kapelusz</t>
  </si>
  <si>
    <t>Red and white hose</t>
  </si>
  <si>
    <t>Black Hose</t>
  </si>
  <si>
    <t>Czerwono-niebieskie nogawice dla możnych</t>
  </si>
  <si>
    <t>42d6c8cd-d109-5bd2-0cbf-62f6dae942b9</t>
  </si>
  <si>
    <t>45345fd3-43ed-b961-fde6-af37d4993aa7</t>
  </si>
  <si>
    <t>Cuman tunic</t>
  </si>
  <si>
    <t>pracuje nad tym</t>
  </si>
  <si>
    <t>MELEE WEAPONS</t>
  </si>
  <si>
    <t>MISSILE WEAPONS</t>
  </si>
  <si>
    <t>ARMOURS</t>
  </si>
  <si>
    <t>stare</t>
  </si>
  <si>
    <t>zardzewiale</t>
  </si>
  <si>
    <t>klasa przedmiotu</t>
  </si>
  <si>
    <t>mieszczanskie</t>
  </si>
  <si>
    <t>jakosc</t>
  </si>
  <si>
    <t>srednia</t>
  </si>
  <si>
    <t>najemne</t>
  </si>
  <si>
    <t>cena</t>
  </si>
  <si>
    <t>wytrzymalosc</t>
  </si>
  <si>
    <t>slaba</t>
  </si>
  <si>
    <t>malo</t>
  </si>
  <si>
    <t>szlacheckie</t>
  </si>
  <si>
    <t>kuttenberskie</t>
  </si>
  <si>
    <t>dobra</t>
  </si>
  <si>
    <t>wysoka</t>
  </si>
  <si>
    <t>zdobienia</t>
  </si>
  <si>
    <t>brak</t>
  </si>
  <si>
    <t>slabo</t>
  </si>
  <si>
    <t>duzo</t>
  </si>
  <si>
    <t>rycerskie</t>
  </si>
  <si>
    <t>wymagania</t>
  </si>
  <si>
    <t>bron</t>
  </si>
  <si>
    <t>max charisma 15</t>
  </si>
  <si>
    <t>stare pamiatki</t>
  </si>
  <si>
    <t>zakurzone</t>
  </si>
  <si>
    <t>roznie</t>
  </si>
  <si>
    <t>80-90</t>
  </si>
  <si>
    <t>45-60</t>
  </si>
  <si>
    <t>45-65</t>
  </si>
  <si>
    <t>przybysl</t>
  </si>
  <si>
    <t>rattay</t>
  </si>
  <si>
    <t>dałem ze mozna kupic</t>
  </si>
  <si>
    <t>Kordelas Mistrza Łowczego</t>
  </si>
  <si>
    <t>miecz krotki 100% 10% 100% blok dobry</t>
  </si>
  <si>
    <t>obuch 5-10% 100% 5% blok slaby</t>
  </si>
  <si>
    <t>kordelas / tasak 100% 50-65% 5-10% blok slaby</t>
  </si>
  <si>
    <t>dekoracyjne</t>
  </si>
  <si>
    <t>Szabla 100% 5% 15-25% sredni blok</t>
  </si>
  <si>
    <t>b. Duzo</t>
  </si>
  <si>
    <t>wymaganie sila + zrecznosc</t>
  </si>
  <si>
    <t>wymaganie zrecznosc + sila</t>
  </si>
  <si>
    <t>topór 100% 80-95% 5%  blok slaby</t>
  </si>
  <si>
    <t>miecz dlugi 100% 10-25% 80-100% blok b. dobry</t>
  </si>
  <si>
    <t>CLOTHS</t>
  </si>
  <si>
    <t>zbrojniki 100% 10-20% 100% szybko sie zuzywaja, sredni koszt</t>
  </si>
  <si>
    <t>kolczuga 100% 10% 45%  normalnie sie zuzywaja (37-58), sredni koszt</t>
  </si>
  <si>
    <t>plyta  100% 10% 100% powoli sie zuzywa, wysoki koszt</t>
  </si>
  <si>
    <t>Cuffed Combat Jacket</t>
  </si>
  <si>
    <t>ARMOUR CLOTHS</t>
  </si>
  <si>
    <t>bows</t>
  </si>
  <si>
    <t>chains</t>
  </si>
  <si>
    <t>odzienie</t>
  </si>
  <si>
    <t>okrycie</t>
  </si>
  <si>
    <t>zwiększyć charyzmę dla ciuchów (po co ciuch z chryzmą 3, kiedy ładny)</t>
  </si>
  <si>
    <t>Armourer's kit</t>
  </si>
  <si>
    <t>Tailor's kit</t>
  </si>
  <si>
    <t>Cobbler's kit</t>
  </si>
  <si>
    <t>Blacksmith's kit</t>
  </si>
  <si>
    <t>Small armourer's kit</t>
  </si>
  <si>
    <t>Small tailor's kit</t>
  </si>
  <si>
    <t>Small cobbler's kit</t>
  </si>
  <si>
    <t>Small blacksmith's kit</t>
  </si>
  <si>
    <t>Niezbędnik płatnerza</t>
  </si>
  <si>
    <t>Niezbędnik krawca</t>
  </si>
  <si>
    <t>Niezbędnik szewca</t>
  </si>
  <si>
    <t>Niezbędnik kowala</t>
  </si>
  <si>
    <t>Niezbędnik pomniejszy płatnerza</t>
  </si>
  <si>
    <t>Niezbędnik pomniejszy krawca</t>
  </si>
  <si>
    <t>Niezbędnik pomniejszy szewca</t>
  </si>
  <si>
    <t>Niezbędnik pomniejszy kowala</t>
  </si>
  <si>
    <t>6aeb1531-369e-47cc-ad6c-f78df1c37d13</t>
  </si>
  <si>
    <t>cda856d8-9ee4-4f61-b2c7-eace8e082d62</t>
  </si>
  <si>
    <t>238538b5-cd3e-460e-8e85-52c820edb716</t>
  </si>
  <si>
    <t>f961d38d-12e6-430c-92d5-d7e7e45a87e9</t>
  </si>
  <si>
    <t>167eb312-0e9d-4c2f-8ce3-56c32f5a84cb</t>
  </si>
  <si>
    <t>9f7a0c0a-6458-4622-9cc5-2f4dd4898b50</t>
  </si>
  <si>
    <t>85310d06-2845-46ee-be8f-295503b35035</t>
  </si>
  <si>
    <t>c707733a-c0a7-4f02-b684-9392b0b15b83</t>
  </si>
  <si>
    <t>repair</t>
  </si>
  <si>
    <t>item</t>
  </si>
  <si>
    <t>grosh</t>
  </si>
  <si>
    <t>5ef63059-322e-4e1b-abe8-926e100c770e</t>
  </si>
  <si>
    <t>Grosz</t>
  </si>
  <si>
    <t>coin</t>
  </si>
  <si>
    <t>zwiekszenie wagi reapir kitsów</t>
  </si>
  <si>
    <t>Napisac skrypt do eksportu excela aby  zmodyfikować xmla</t>
  </si>
  <si>
    <t>Skrypt to importu itemu w sklepach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</si>
</sst>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??????"/>
    <numFmt numFmtId="166" formatCode="0.0??"/>
    <numFmt numFmtId="167" formatCode="0.0?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0"/>
      <color theme="8"/>
      <name val="Calibri"/>
      <family val="2"/>
      <scheme val="minor"/>
    </font>
    <font>
      <sz val="9"/>
      <color theme="8"/>
      <name val="Calibri"/>
      <family val="2"/>
      <scheme val="minor"/>
    </font>
    <font>
      <sz val="9"/>
      <color theme="4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1"/>
      <color theme="0" tint="-0.249977111117893"/>
      <name val="Calibri"/>
      <family val="2"/>
      <charset val="238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8" borderId="0" xfId="0" applyFill="1"/>
    <xf numFmtId="0" fontId="3" fillId="0" borderId="0" xfId="0" applyFont="1"/>
    <xf numFmtId="2" fontId="0" fillId="0" borderId="0" xfId="0" applyNumberFormat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167" fontId="0" fillId="0" borderId="0" xfId="0" applyNumberFormat="1" applyAlignment="1">
      <alignment horizontal="right"/>
    </xf>
    <xf numFmtId="0" fontId="5" fillId="0" borderId="0" xfId="0" applyFont="1"/>
    <xf numFmtId="0" fontId="6" fillId="0" borderId="0" xfId="0" applyFont="1"/>
    <xf numFmtId="0" fontId="6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14" borderId="0" xfId="0" applyFont="1" applyFill="1"/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4" borderId="0" xfId="0" applyFont="1" applyFill="1"/>
    <xf numFmtId="0" fontId="3" fillId="12" borderId="0" xfId="0" applyFont="1" applyFill="1"/>
    <xf numFmtId="0" fontId="3" fillId="16" borderId="0" xfId="0" applyFont="1" applyFill="1"/>
    <xf numFmtId="0" fontId="3" fillId="15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0" fillId="18" borderId="0" xfId="0" applyFill="1"/>
    <xf numFmtId="0" fontId="3" fillId="0" borderId="0" xfId="0" applyFont="1" applyAlignment="1">
      <alignment horizontal="left"/>
    </xf>
    <xf numFmtId="0" fontId="0" fillId="19" borderId="0" xfId="0" applyFill="1"/>
    <xf numFmtId="0" fontId="6" fillId="0" borderId="2" xfId="0" applyFont="1" applyBorder="1"/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6" fillId="0" borderId="3" xfId="0" applyFont="1" applyBorder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center"/>
    </xf>
    <xf numFmtId="0" fontId="3" fillId="4" borderId="3" xfId="0" applyFont="1" applyFill="1" applyBorder="1"/>
    <xf numFmtId="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right"/>
    </xf>
    <xf numFmtId="2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12" borderId="2" xfId="0" applyFont="1" applyFill="1" applyBorder="1"/>
    <xf numFmtId="0" fontId="3" fillId="4" borderId="2" xfId="0" applyFont="1" applyFill="1" applyBorder="1" applyAlignment="1">
      <alignment horizontal="center"/>
    </xf>
    <xf numFmtId="0" fontId="3" fillId="12" borderId="3" xfId="0" applyFont="1" applyFill="1" applyBorder="1"/>
    <xf numFmtId="0" fontId="3" fillId="4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8" borderId="0" xfId="0" applyFont="1" applyFill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Fill="1"/>
    <xf numFmtId="0" fontId="10" fillId="0" borderId="0" xfId="0" applyFont="1" applyFill="1"/>
    <xf numFmtId="0" fontId="3" fillId="13" borderId="3" xfId="0" applyFont="1" applyFill="1" applyBorder="1" applyAlignment="1">
      <alignment horizontal="center"/>
    </xf>
    <xf numFmtId="0" fontId="13" fillId="0" borderId="0" xfId="0" applyFont="1"/>
    <xf numFmtId="0" fontId="11" fillId="0" borderId="0" xfId="0" applyFont="1"/>
    <xf numFmtId="0" fontId="6" fillId="0" borderId="0" xfId="0" applyFont="1" applyBorder="1"/>
    <xf numFmtId="0" fontId="3" fillId="0" borderId="0" xfId="0" applyFont="1" applyBorder="1"/>
    <xf numFmtId="0" fontId="3" fillId="4" borderId="0" xfId="0" applyFont="1" applyFill="1" applyBorder="1"/>
    <xf numFmtId="0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1" fontId="5" fillId="0" borderId="0" xfId="0" applyNumberFormat="1" applyFont="1"/>
    <xf numFmtId="0" fontId="5" fillId="0" borderId="0" xfId="0" applyFont="1" applyBorder="1"/>
    <xf numFmtId="0" fontId="3" fillId="13" borderId="0" xfId="0" applyFont="1" applyFill="1" applyBorder="1" applyAlignment="1">
      <alignment horizontal="center"/>
    </xf>
    <xf numFmtId="0" fontId="3" fillId="16" borderId="3" xfId="0" applyFont="1" applyFill="1" applyBorder="1"/>
    <xf numFmtId="1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/>
    <xf numFmtId="0" fontId="5" fillId="6" borderId="1" xfId="0" applyFont="1" applyFill="1" applyBorder="1" applyAlignment="1">
      <alignment horizontal="center"/>
    </xf>
    <xf numFmtId="0" fontId="14" fillId="0" borderId="3" xfId="0" applyNumberFormat="1" applyFont="1" applyBorder="1" applyAlignment="1">
      <alignment horizontal="center"/>
    </xf>
    <xf numFmtId="0" fontId="3" fillId="16" borderId="0" xfId="0" applyFont="1" applyFill="1" applyBorder="1"/>
    <xf numFmtId="0" fontId="14" fillId="0" borderId="0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right"/>
    </xf>
    <xf numFmtId="167" fontId="0" fillId="0" borderId="3" xfId="0" applyNumberFormat="1" applyBorder="1" applyAlignment="1">
      <alignment horizontal="right"/>
    </xf>
    <xf numFmtId="0" fontId="8" fillId="0" borderId="0" xfId="0" applyFont="1" applyFill="1" applyAlignment="1">
      <alignment horizontal="center"/>
    </xf>
    <xf numFmtId="0" fontId="8" fillId="16" borderId="0" xfId="0" applyFont="1" applyFill="1"/>
    <xf numFmtId="0" fontId="17" fillId="0" borderId="0" xfId="0" applyFont="1" applyBorder="1"/>
    <xf numFmtId="0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6" borderId="4" xfId="0" applyFill="1" applyBorder="1" applyAlignment="1">
      <alignment horizontal="center"/>
    </xf>
    <xf numFmtId="166" fontId="14" fillId="0" borderId="0" xfId="0" applyNumberFormat="1" applyFont="1" applyBorder="1" applyAlignment="1">
      <alignment horizontal="center"/>
    </xf>
    <xf numFmtId="166" fontId="1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14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8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8" fillId="12" borderId="0" xfId="0" applyFont="1" applyFill="1"/>
    <xf numFmtId="2" fontId="4" fillId="0" borderId="0" xfId="0" applyNumberFormat="1" applyFont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6" fillId="13" borderId="0" xfId="0" applyFont="1" applyFill="1"/>
    <xf numFmtId="0" fontId="19" fillId="0" borderId="0" xfId="0" applyFont="1" applyAlignment="1">
      <alignment horizontal="center"/>
    </xf>
    <xf numFmtId="0" fontId="6" fillId="6" borderId="0" xfId="0" applyFont="1" applyFill="1"/>
    <xf numFmtId="1" fontId="0" fillId="6" borderId="0" xfId="0" applyNumberFormat="1" applyFill="1" applyBorder="1" applyAlignment="1">
      <alignment horizontal="center"/>
    </xf>
    <xf numFmtId="0" fontId="3" fillId="6" borderId="0" xfId="0" applyFont="1" applyFill="1"/>
    <xf numFmtId="0" fontId="10" fillId="6" borderId="0" xfId="0" applyFont="1" applyFill="1"/>
    <xf numFmtId="0" fontId="12" fillId="6" borderId="0" xfId="0" applyFont="1" applyFill="1"/>
    <xf numFmtId="0" fontId="1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/>
    <xf numFmtId="0" fontId="4" fillId="0" borderId="0" xfId="0" applyFont="1"/>
    <xf numFmtId="0" fontId="20" fillId="13" borderId="0" xfId="0" applyFont="1" applyFill="1"/>
    <xf numFmtId="0" fontId="8" fillId="0" borderId="0" xfId="0" applyFont="1" applyBorder="1"/>
    <xf numFmtId="0" fontId="9" fillId="0" borderId="0" xfId="0" applyFont="1" applyBorder="1"/>
    <xf numFmtId="0" fontId="13" fillId="6" borderId="0" xfId="0" applyFont="1" applyFill="1"/>
    <xf numFmtId="0" fontId="3" fillId="0" borderId="2" xfId="0" applyFont="1" applyBorder="1" applyAlignment="1">
      <alignment horizontal="center"/>
    </xf>
    <xf numFmtId="0" fontId="0" fillId="0" borderId="0" xfId="0" quotePrefix="1"/>
    <xf numFmtId="0" fontId="4" fillId="0" borderId="0" xfId="0" quotePrefix="1" applyFont="1"/>
    <xf numFmtId="0" fontId="3" fillId="3" borderId="0" xfId="0" applyFont="1" applyFill="1" applyAlignment="1">
      <alignment horizontal="center"/>
    </xf>
    <xf numFmtId="0" fontId="23" fillId="0" borderId="0" xfId="0" applyFont="1"/>
    <xf numFmtId="0" fontId="24" fillId="0" borderId="0" xfId="0" applyFont="1" applyBorder="1"/>
    <xf numFmtId="1" fontId="24" fillId="0" borderId="0" xfId="0" applyNumberFormat="1" applyFont="1" applyBorder="1" applyAlignment="1">
      <alignment horizontal="center"/>
    </xf>
    <xf numFmtId="1" fontId="25" fillId="0" borderId="0" xfId="0" applyNumberFormat="1" applyFont="1" applyBorder="1" applyAlignment="1">
      <alignment horizontal="center"/>
    </xf>
    <xf numFmtId="0" fontId="21" fillId="0" borderId="0" xfId="0" applyFont="1"/>
    <xf numFmtId="0" fontId="22" fillId="0" borderId="0" xfId="0" applyNumberFormat="1" applyFont="1" applyAlignment="1">
      <alignment horizontal="center"/>
    </xf>
    <xf numFmtId="0" fontId="8" fillId="17" borderId="0" xfId="0" applyFont="1" applyFill="1" applyAlignment="1">
      <alignment horizontal="center"/>
    </xf>
    <xf numFmtId="0" fontId="3" fillId="20" borderId="0" xfId="0" applyFont="1" applyFill="1"/>
    <xf numFmtId="0" fontId="3" fillId="21" borderId="0" xfId="0" applyFont="1" applyFill="1"/>
    <xf numFmtId="0" fontId="8" fillId="9" borderId="0" xfId="0" applyFont="1" applyFill="1" applyAlignment="1">
      <alignment horizontal="center"/>
    </xf>
    <xf numFmtId="0" fontId="8" fillId="21" borderId="0" xfId="0" applyFont="1" applyFill="1"/>
    <xf numFmtId="0" fontId="8" fillId="3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8" fillId="0" borderId="0" xfId="0" applyFont="1" applyFill="1"/>
    <xf numFmtId="0" fontId="3" fillId="10" borderId="0" xfId="0" applyFont="1" applyFill="1"/>
    <xf numFmtId="0" fontId="3" fillId="24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25" borderId="0" xfId="0" applyFont="1" applyFill="1" applyAlignment="1">
      <alignment horizontal="center"/>
    </xf>
    <xf numFmtId="0" fontId="8" fillId="20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21" borderId="0" xfId="0" applyFont="1" applyFill="1"/>
    <xf numFmtId="0" fontId="11" fillId="3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8" fillId="25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26" borderId="0" xfId="0" applyFont="1" applyFill="1" applyAlignment="1">
      <alignment horizontal="center"/>
    </xf>
    <xf numFmtId="0" fontId="8" fillId="26" borderId="0" xfId="0" applyFont="1" applyFill="1" applyAlignment="1">
      <alignment horizontal="center"/>
    </xf>
    <xf numFmtId="0" fontId="8" fillId="23" borderId="0" xfId="0" applyFont="1" applyFill="1" applyAlignment="1">
      <alignment horizontal="center"/>
    </xf>
    <xf numFmtId="0" fontId="20" fillId="6" borderId="0" xfId="0" applyFont="1" applyFill="1"/>
    <xf numFmtId="0" fontId="26" fillId="6" borderId="0" xfId="0" applyFont="1" applyFill="1"/>
    <xf numFmtId="0" fontId="12" fillId="6" borderId="0" xfId="0" applyFont="1" applyFill="1" applyAlignment="1">
      <alignment horizontal="center"/>
    </xf>
    <xf numFmtId="0" fontId="27" fillId="6" borderId="0" xfId="0" applyNumberFormat="1" applyFont="1" applyFill="1" applyAlignment="1">
      <alignment horizontal="center"/>
    </xf>
    <xf numFmtId="2" fontId="27" fillId="6" borderId="0" xfId="0" applyNumberFormat="1" applyFont="1" applyFill="1" applyAlignment="1">
      <alignment horizontal="right"/>
    </xf>
    <xf numFmtId="2" fontId="27" fillId="6" borderId="0" xfId="0" applyNumberFormat="1" applyFont="1" applyFill="1" applyAlignment="1">
      <alignment horizontal="center"/>
    </xf>
    <xf numFmtId="165" fontId="27" fillId="6" borderId="0" xfId="0" applyNumberFormat="1" applyFont="1" applyFill="1" applyAlignment="1">
      <alignment horizontal="right"/>
    </xf>
    <xf numFmtId="165" fontId="27" fillId="6" borderId="0" xfId="0" applyNumberFormat="1" applyFont="1" applyFill="1" applyAlignment="1">
      <alignment horizontal="center"/>
    </xf>
    <xf numFmtId="0" fontId="27" fillId="6" borderId="0" xfId="0" applyFont="1" applyFill="1" applyAlignment="1">
      <alignment horizontal="center"/>
    </xf>
    <xf numFmtId="1" fontId="27" fillId="6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27" borderId="0" xfId="0" applyFill="1"/>
    <xf numFmtId="0" fontId="0" fillId="26" borderId="0" xfId="0" applyFill="1"/>
    <xf numFmtId="0" fontId="0" fillId="4" borderId="0" xfId="0" applyFill="1"/>
    <xf numFmtId="0" fontId="0" fillId="17" borderId="0" xfId="0" applyFill="1"/>
    <xf numFmtId="165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center"/>
    </xf>
    <xf numFmtId="165" fontId="14" fillId="0" borderId="0" xfId="0" applyNumberFormat="1" applyFont="1" applyAlignment="1">
      <alignment horizontal="right"/>
    </xf>
    <xf numFmtId="165" fontId="14" fillId="0" borderId="0" xfId="0" applyNumberFormat="1" applyFont="1" applyAlignment="1">
      <alignment horizontal="center"/>
    </xf>
    <xf numFmtId="0" fontId="0" fillId="5" borderId="0" xfId="0" applyFill="1"/>
    <xf numFmtId="0" fontId="0" fillId="28" borderId="0" xfId="0" applyFill="1"/>
    <xf numFmtId="0" fontId="0" fillId="7" borderId="0" xfId="0" applyFill="1"/>
    <xf numFmtId="0" fontId="15" fillId="0" borderId="0" xfId="0" applyFont="1" applyBorder="1" applyAlignment="1">
      <alignment horizontal="center"/>
    </xf>
    <xf numFmtId="0" fontId="0" fillId="29" borderId="0" xfId="0" applyFill="1"/>
    <xf numFmtId="0" fontId="27" fillId="29" borderId="0" xfId="0" applyFont="1" applyFill="1" applyBorder="1" applyAlignment="1">
      <alignment horizontal="center"/>
    </xf>
    <xf numFmtId="0" fontId="12" fillId="0" borderId="2" xfId="0" applyFont="1" applyFill="1" applyBorder="1"/>
    <xf numFmtId="0" fontId="26" fillId="0" borderId="2" xfId="0" applyFont="1" applyFill="1" applyBorder="1"/>
    <xf numFmtId="0" fontId="12" fillId="0" borderId="2" xfId="0" applyFont="1" applyFill="1" applyBorder="1" applyAlignment="1">
      <alignment horizontal="center"/>
    </xf>
    <xf numFmtId="0" fontId="27" fillId="0" borderId="2" xfId="0" applyNumberFormat="1" applyFont="1" applyFill="1" applyBorder="1" applyAlignment="1">
      <alignment horizontal="center"/>
    </xf>
    <xf numFmtId="2" fontId="27" fillId="0" borderId="2" xfId="0" applyNumberFormat="1" applyFont="1" applyFill="1" applyBorder="1" applyAlignment="1">
      <alignment horizontal="right"/>
    </xf>
    <xf numFmtId="2" fontId="27" fillId="0" borderId="2" xfId="0" applyNumberFormat="1" applyFont="1" applyFill="1" applyBorder="1" applyAlignment="1">
      <alignment horizontal="center"/>
    </xf>
    <xf numFmtId="0" fontId="27" fillId="0" borderId="2" xfId="0" applyFont="1" applyFill="1" applyBorder="1" applyAlignment="1">
      <alignment horizontal="center"/>
    </xf>
    <xf numFmtId="1" fontId="27" fillId="0" borderId="2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3" fillId="0" borderId="0" xfId="0" applyFont="1" applyFill="1" applyBorder="1"/>
    <xf numFmtId="0" fontId="5" fillId="0" borderId="0" xfId="0" applyFont="1" applyFill="1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6" fillId="22" borderId="0" xfId="0" applyFont="1" applyFill="1"/>
    <xf numFmtId="0" fontId="0" fillId="22" borderId="0" xfId="0" applyFill="1" applyAlignment="1">
      <alignment horizontal="right"/>
    </xf>
    <xf numFmtId="1" fontId="1" fillId="6" borderId="0" xfId="0" applyNumberFormat="1" applyFont="1" applyFill="1" applyBorder="1" applyAlignment="1">
      <alignment horizontal="center"/>
    </xf>
    <xf numFmtId="0" fontId="27" fillId="29" borderId="0" xfId="0" applyFont="1" applyFill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20" fillId="6" borderId="0" xfId="0" applyFont="1" applyFill="1" applyBorder="1"/>
    <xf numFmtId="0" fontId="12" fillId="6" borderId="0" xfId="0" applyFont="1" applyFill="1" applyBorder="1"/>
    <xf numFmtId="0" fontId="26" fillId="6" borderId="0" xfId="0" applyFont="1" applyFill="1" applyBorder="1"/>
    <xf numFmtId="0" fontId="12" fillId="6" borderId="0" xfId="0" applyFont="1" applyFill="1" applyBorder="1" applyAlignment="1">
      <alignment horizontal="center"/>
    </xf>
    <xf numFmtId="0" fontId="27" fillId="6" borderId="0" xfId="0" applyNumberFormat="1" applyFont="1" applyFill="1" applyBorder="1" applyAlignment="1">
      <alignment horizontal="center"/>
    </xf>
    <xf numFmtId="2" fontId="27" fillId="6" borderId="0" xfId="0" applyNumberFormat="1" applyFont="1" applyFill="1" applyBorder="1" applyAlignment="1">
      <alignment horizontal="right"/>
    </xf>
    <xf numFmtId="2" fontId="27" fillId="6" borderId="0" xfId="0" applyNumberFormat="1" applyFont="1" applyFill="1" applyBorder="1" applyAlignment="1">
      <alignment horizontal="center"/>
    </xf>
    <xf numFmtId="165" fontId="27" fillId="6" borderId="0" xfId="0" applyNumberFormat="1" applyFont="1" applyFill="1" applyBorder="1" applyAlignment="1">
      <alignment horizontal="center"/>
    </xf>
    <xf numFmtId="0" fontId="27" fillId="6" borderId="0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8" fillId="0" borderId="2" xfId="0" applyFont="1" applyBorder="1"/>
    <xf numFmtId="0" fontId="9" fillId="0" borderId="2" xfId="0" applyFont="1" applyBorder="1"/>
    <xf numFmtId="0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30" borderId="0" xfId="0" applyFill="1"/>
    <xf numFmtId="0" fontId="14" fillId="0" borderId="0" xfId="0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0" fontId="20" fillId="29" borderId="0" xfId="0" applyFont="1" applyFill="1"/>
    <xf numFmtId="0" fontId="12" fillId="29" borderId="0" xfId="0" applyFont="1" applyFill="1"/>
    <xf numFmtId="0" fontId="26" fillId="29" borderId="0" xfId="0" applyFont="1" applyFill="1"/>
    <xf numFmtId="0" fontId="12" fillId="29" borderId="0" xfId="0" applyFont="1" applyFill="1" applyAlignment="1">
      <alignment horizontal="center"/>
    </xf>
    <xf numFmtId="0" fontId="27" fillId="29" borderId="0" xfId="0" applyNumberFormat="1" applyFont="1" applyFill="1" applyAlignment="1">
      <alignment horizontal="center"/>
    </xf>
    <xf numFmtId="2" fontId="27" fillId="29" borderId="0" xfId="0" applyNumberFormat="1" applyFont="1" applyFill="1" applyAlignment="1">
      <alignment horizontal="right"/>
    </xf>
    <xf numFmtId="2" fontId="27" fillId="29" borderId="0" xfId="0" applyNumberFormat="1" applyFont="1" applyFill="1" applyAlignment="1">
      <alignment horizontal="center"/>
    </xf>
    <xf numFmtId="165" fontId="27" fillId="29" borderId="0" xfId="0" applyNumberFormat="1" applyFont="1" applyFill="1" applyAlignment="1">
      <alignment horizontal="center"/>
    </xf>
    <xf numFmtId="164" fontId="27" fillId="29" borderId="0" xfId="0" applyNumberFormat="1" applyFont="1" applyFill="1" applyAlignment="1">
      <alignment horizontal="center"/>
    </xf>
    <xf numFmtId="0" fontId="27" fillId="29" borderId="0" xfId="0" applyFont="1" applyFill="1"/>
    <xf numFmtId="0" fontId="20" fillId="29" borderId="0" xfId="0" applyFont="1" applyFill="1" applyBorder="1"/>
    <xf numFmtId="0" fontId="12" fillId="29" borderId="0" xfId="0" applyFont="1" applyFill="1" applyBorder="1"/>
    <xf numFmtId="0" fontId="26" fillId="29" borderId="0" xfId="0" applyFont="1" applyFill="1" applyBorder="1"/>
    <xf numFmtId="0" fontId="12" fillId="29" borderId="0" xfId="0" applyFont="1" applyFill="1" applyBorder="1" applyAlignment="1">
      <alignment horizontal="center"/>
    </xf>
    <xf numFmtId="0" fontId="27" fillId="29" borderId="0" xfId="0" applyNumberFormat="1" applyFont="1" applyFill="1" applyBorder="1" applyAlignment="1">
      <alignment horizontal="center"/>
    </xf>
    <xf numFmtId="2" fontId="27" fillId="29" borderId="0" xfId="0" applyNumberFormat="1" applyFont="1" applyFill="1" applyBorder="1" applyAlignment="1">
      <alignment horizontal="right"/>
    </xf>
    <xf numFmtId="2" fontId="27" fillId="29" borderId="0" xfId="0" applyNumberFormat="1" applyFont="1" applyFill="1" applyBorder="1" applyAlignment="1">
      <alignment horizontal="center"/>
    </xf>
    <xf numFmtId="165" fontId="27" fillId="29" borderId="0" xfId="0" applyNumberFormat="1" applyFont="1" applyFill="1" applyBorder="1" applyAlignment="1">
      <alignment horizontal="center"/>
    </xf>
    <xf numFmtId="164" fontId="27" fillId="29" borderId="0" xfId="0" applyNumberFormat="1" applyFont="1" applyFill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20" fillId="29" borderId="3" xfId="0" applyFont="1" applyFill="1" applyBorder="1"/>
    <xf numFmtId="0" fontId="12" fillId="29" borderId="3" xfId="0" applyFont="1" applyFill="1" applyBorder="1"/>
    <xf numFmtId="0" fontId="26" fillId="29" borderId="3" xfId="0" applyFont="1" applyFill="1" applyBorder="1"/>
    <xf numFmtId="0" fontId="12" fillId="29" borderId="3" xfId="0" applyFont="1" applyFill="1" applyBorder="1" applyAlignment="1">
      <alignment horizontal="center"/>
    </xf>
    <xf numFmtId="0" fontId="27" fillId="29" borderId="3" xfId="0" applyNumberFormat="1" applyFont="1" applyFill="1" applyBorder="1" applyAlignment="1">
      <alignment horizontal="center"/>
    </xf>
    <xf numFmtId="2" fontId="27" fillId="29" borderId="3" xfId="0" applyNumberFormat="1" applyFont="1" applyFill="1" applyBorder="1" applyAlignment="1">
      <alignment horizontal="right"/>
    </xf>
    <xf numFmtId="2" fontId="27" fillId="29" borderId="3" xfId="0" applyNumberFormat="1" applyFont="1" applyFill="1" applyBorder="1" applyAlignment="1">
      <alignment horizontal="center"/>
    </xf>
    <xf numFmtId="165" fontId="27" fillId="29" borderId="3" xfId="0" applyNumberFormat="1" applyFont="1" applyFill="1" applyBorder="1" applyAlignment="1">
      <alignment horizontal="center"/>
    </xf>
    <xf numFmtId="166" fontId="27" fillId="29" borderId="3" xfId="0" applyNumberFormat="1" applyFont="1" applyFill="1" applyBorder="1" applyAlignment="1">
      <alignment horizontal="center"/>
    </xf>
    <xf numFmtId="0" fontId="27" fillId="29" borderId="3" xfId="0" applyFont="1" applyFill="1" applyBorder="1" applyAlignment="1">
      <alignment horizontal="center"/>
    </xf>
    <xf numFmtId="164" fontId="27" fillId="29" borderId="3" xfId="0" applyNumberFormat="1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6" fillId="13" borderId="0" xfId="0" applyFont="1" applyFill="1" applyBorder="1"/>
    <xf numFmtId="0" fontId="0" fillId="6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7" fillId="28" borderId="0" xfId="0" applyFont="1" applyFill="1"/>
    <xf numFmtId="0" fontId="8" fillId="28" borderId="0" xfId="0" applyFont="1" applyFill="1"/>
    <xf numFmtId="0" fontId="9" fillId="28" borderId="0" xfId="0" applyFont="1" applyFill="1"/>
    <xf numFmtId="0" fontId="8" fillId="28" borderId="0" xfId="0" applyFont="1" applyFill="1" applyAlignment="1">
      <alignment horizontal="center"/>
    </xf>
    <xf numFmtId="0" fontId="4" fillId="28" borderId="0" xfId="0" applyNumberFormat="1" applyFont="1" applyFill="1" applyAlignment="1">
      <alignment horizontal="center"/>
    </xf>
    <xf numFmtId="2" fontId="4" fillId="28" borderId="0" xfId="0" applyNumberFormat="1" applyFont="1" applyFill="1" applyAlignment="1">
      <alignment horizontal="right"/>
    </xf>
    <xf numFmtId="2" fontId="4" fillId="28" borderId="0" xfId="0" applyNumberFormat="1" applyFont="1" applyFill="1" applyAlignment="1">
      <alignment horizontal="center"/>
    </xf>
    <xf numFmtId="165" fontId="4" fillId="28" borderId="0" xfId="0" applyNumberFormat="1" applyFont="1" applyFill="1" applyAlignment="1">
      <alignment horizontal="center"/>
    </xf>
    <xf numFmtId="0" fontId="4" fillId="28" borderId="0" xfId="0" applyFont="1" applyFill="1" applyAlignment="1">
      <alignment horizontal="center"/>
    </xf>
    <xf numFmtId="1" fontId="4" fillId="28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1" fontId="0" fillId="8" borderId="0" xfId="0" applyNumberFormat="1" applyFill="1" applyBorder="1" applyAlignment="1">
      <alignment horizontal="center"/>
    </xf>
    <xf numFmtId="0" fontId="29" fillId="2" borderId="2" xfId="0" applyFont="1" applyFill="1" applyBorder="1"/>
    <xf numFmtId="0" fontId="29" fillId="19" borderId="2" xfId="0" applyFont="1" applyFill="1" applyBorder="1"/>
    <xf numFmtId="0" fontId="2" fillId="2" borderId="0" xfId="0" applyFont="1" applyFill="1" applyBorder="1" applyAlignment="1">
      <alignment horizontal="left"/>
    </xf>
    <xf numFmtId="0" fontId="2" fillId="18" borderId="0" xfId="0" applyFont="1" applyFill="1" applyBorder="1" applyAlignment="1">
      <alignment horizontal="left"/>
    </xf>
    <xf numFmtId="0" fontId="2" fillId="19" borderId="0" xfId="0" applyFont="1" applyFill="1" applyBorder="1" applyAlignment="1">
      <alignment horizontal="left"/>
    </xf>
    <xf numFmtId="1" fontId="0" fillId="0" borderId="2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0" fillId="14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16" fillId="0" borderId="2" xfId="0" applyNumberFormat="1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13" borderId="2" xfId="0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6" fillId="0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2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R65"/>
  <sheetViews>
    <sheetView topLeftCell="A4" workbookViewId="0">
      <selection activeCell="G20" sqref="G20"/>
    </sheetView>
  </sheetViews>
  <sheetFormatPr defaultRowHeight="15" x14ac:dyDescent="0.25"/>
  <cols>
    <col min="3" max="3" width="50.5703125" bestFit="1" customWidth="1"/>
    <col min="4" max="4" width="25.85546875" style="3" bestFit="1" customWidth="1"/>
    <col min="5" max="5" width="29.7109375" style="3" bestFit="1" customWidth="1"/>
    <col min="6" max="6" width="7.28515625" style="3" customWidth="1"/>
    <col min="7" max="7" width="8.42578125" style="3" customWidth="1"/>
  </cols>
  <sheetData>
    <row r="2" spans="3:7" x14ac:dyDescent="0.25">
      <c r="C2" s="2" t="s">
        <v>0</v>
      </c>
      <c r="D2" s="2" t="s">
        <v>6</v>
      </c>
      <c r="F2" s="3" t="s">
        <v>249</v>
      </c>
      <c r="G2" s="3" t="s">
        <v>248</v>
      </c>
    </row>
    <row r="3" spans="3:7" x14ac:dyDescent="0.25">
      <c r="C3" s="4" t="s">
        <v>4</v>
      </c>
      <c r="D3" s="3" t="s">
        <v>5</v>
      </c>
      <c r="E3" s="3" t="s">
        <v>7</v>
      </c>
    </row>
    <row r="4" spans="3:7" x14ac:dyDescent="0.25">
      <c r="C4" s="4" t="s">
        <v>8</v>
      </c>
      <c r="D4" s="3" t="s">
        <v>9</v>
      </c>
      <c r="E4" s="3" t="s">
        <v>240</v>
      </c>
    </row>
    <row r="5" spans="3:7" x14ac:dyDescent="0.25">
      <c r="D5" s="3" t="s">
        <v>10</v>
      </c>
      <c r="E5" s="3" t="s">
        <v>241</v>
      </c>
    </row>
    <row r="7" spans="3:7" x14ac:dyDescent="0.25">
      <c r="C7" s="4" t="s">
        <v>1</v>
      </c>
      <c r="D7" s="3" t="s">
        <v>239</v>
      </c>
      <c r="E7" s="3" t="s">
        <v>7</v>
      </c>
      <c r="G7" s="6" t="s">
        <v>242</v>
      </c>
    </row>
    <row r="8" spans="3:7" x14ac:dyDescent="0.25">
      <c r="C8" s="7" t="s">
        <v>3308</v>
      </c>
    </row>
    <row r="10" spans="3:7" x14ac:dyDescent="0.25">
      <c r="C10" s="4" t="s">
        <v>243</v>
      </c>
      <c r="D10" s="3" t="s">
        <v>244</v>
      </c>
      <c r="E10" s="3" t="s">
        <v>7</v>
      </c>
      <c r="F10" s="3">
        <v>110</v>
      </c>
      <c r="G10" s="5">
        <v>1.21</v>
      </c>
    </row>
    <row r="11" spans="3:7" x14ac:dyDescent="0.25">
      <c r="C11" s="4" t="s">
        <v>245</v>
      </c>
      <c r="D11" s="3" t="s">
        <v>244</v>
      </c>
      <c r="E11" s="3" t="s">
        <v>7</v>
      </c>
      <c r="F11" s="3">
        <v>1.3</v>
      </c>
      <c r="G11" s="3">
        <v>1.43</v>
      </c>
    </row>
    <row r="13" spans="3:7" x14ac:dyDescent="0.25">
      <c r="C13" s="8" t="s">
        <v>247</v>
      </c>
      <c r="D13" s="3" t="s">
        <v>246</v>
      </c>
      <c r="E13" s="3" t="s">
        <v>7</v>
      </c>
      <c r="F13" s="3">
        <v>12</v>
      </c>
      <c r="G13" s="3">
        <v>13</v>
      </c>
    </row>
    <row r="14" spans="3:7" x14ac:dyDescent="0.25">
      <c r="C14" s="7" t="s">
        <v>250</v>
      </c>
      <c r="D14" s="3" t="s">
        <v>246</v>
      </c>
      <c r="E14" s="3" t="s">
        <v>7</v>
      </c>
    </row>
    <row r="17" spans="3:4" x14ac:dyDescent="0.25">
      <c r="C17" s="39" t="s">
        <v>3306</v>
      </c>
    </row>
    <row r="18" spans="3:4" x14ac:dyDescent="0.25">
      <c r="C18" t="s">
        <v>3309</v>
      </c>
      <c r="D18" s="3" t="s">
        <v>5546</v>
      </c>
    </row>
    <row r="19" spans="3:4" x14ac:dyDescent="0.25">
      <c r="C19" s="39" t="s">
        <v>15</v>
      </c>
    </row>
    <row r="20" spans="3:4" x14ac:dyDescent="0.25">
      <c r="C20" s="41" t="s">
        <v>11</v>
      </c>
    </row>
    <row r="21" spans="3:4" x14ac:dyDescent="0.25">
      <c r="C21" s="8" t="s">
        <v>12</v>
      </c>
    </row>
    <row r="22" spans="3:4" x14ac:dyDescent="0.25">
      <c r="C22" t="s">
        <v>3571</v>
      </c>
    </row>
    <row r="24" spans="3:4" x14ac:dyDescent="0.25">
      <c r="C24" s="1" t="s">
        <v>2</v>
      </c>
    </row>
    <row r="25" spans="3:4" x14ac:dyDescent="0.25">
      <c r="C25" s="4" t="s">
        <v>3</v>
      </c>
    </row>
    <row r="26" spans="3:4" x14ac:dyDescent="0.25">
      <c r="C26" t="s">
        <v>5603</v>
      </c>
    </row>
    <row r="27" spans="3:4" x14ac:dyDescent="0.25">
      <c r="C27" s="4" t="s">
        <v>5634</v>
      </c>
    </row>
    <row r="28" spans="3:4" x14ac:dyDescent="0.25">
      <c r="C28" t="s">
        <v>3715</v>
      </c>
      <c r="D28" s="3" t="s">
        <v>5546</v>
      </c>
    </row>
    <row r="31" spans="3:4" x14ac:dyDescent="0.25">
      <c r="C31" t="s">
        <v>13</v>
      </c>
    </row>
    <row r="32" spans="3:4" x14ac:dyDescent="0.25">
      <c r="C32" s="4" t="s">
        <v>14</v>
      </c>
    </row>
    <row r="38" spans="3:18" x14ac:dyDescent="0.25">
      <c r="C38" t="s">
        <v>5635</v>
      </c>
    </row>
    <row r="39" spans="3:18" x14ac:dyDescent="0.25">
      <c r="C39" t="s">
        <v>5636</v>
      </c>
      <c r="I39" t="s">
        <v>3307</v>
      </c>
      <c r="J39">
        <v>7</v>
      </c>
      <c r="K39">
        <v>5</v>
      </c>
      <c r="L39">
        <v>4</v>
      </c>
      <c r="M39">
        <v>4</v>
      </c>
      <c r="O39">
        <v>5</v>
      </c>
    </row>
    <row r="40" spans="3:18" x14ac:dyDescent="0.25">
      <c r="I40">
        <v>0</v>
      </c>
      <c r="J40">
        <v>20</v>
      </c>
      <c r="K40">
        <v>20</v>
      </c>
      <c r="L40">
        <v>20</v>
      </c>
      <c r="M40">
        <v>60</v>
      </c>
      <c r="O40">
        <v>25</v>
      </c>
      <c r="P40">
        <v>20</v>
      </c>
      <c r="Q40">
        <v>20</v>
      </c>
      <c r="R40">
        <v>60</v>
      </c>
    </row>
    <row r="41" spans="3:18" x14ac:dyDescent="0.25">
      <c r="I41">
        <v>1</v>
      </c>
      <c r="J41">
        <f>J40+30</f>
        <v>50</v>
      </c>
      <c r="K41">
        <f>K40+30</f>
        <v>50</v>
      </c>
      <c r="L41">
        <f>L40+30</f>
        <v>50</v>
      </c>
      <c r="M41">
        <v>120</v>
      </c>
      <c r="O41">
        <v>62</v>
      </c>
      <c r="P41">
        <v>60</v>
      </c>
      <c r="Q41">
        <v>30</v>
      </c>
      <c r="R41">
        <v>40</v>
      </c>
    </row>
    <row r="42" spans="3:18" x14ac:dyDescent="0.25">
      <c r="I42">
        <v>2</v>
      </c>
      <c r="J42">
        <f t="shared" ref="J42:K60" si="0">J41+30</f>
        <v>80</v>
      </c>
      <c r="K42">
        <f t="shared" si="0"/>
        <v>80</v>
      </c>
      <c r="L42">
        <f t="shared" ref="L42" si="1">L41+30</f>
        <v>80</v>
      </c>
      <c r="M42">
        <v>180</v>
      </c>
      <c r="O42">
        <v>99</v>
      </c>
      <c r="P42">
        <v>100</v>
      </c>
    </row>
    <row r="43" spans="3:18" x14ac:dyDescent="0.25">
      <c r="E43" s="3" t="s">
        <v>3937</v>
      </c>
      <c r="I43">
        <v>3</v>
      </c>
      <c r="J43">
        <f t="shared" si="0"/>
        <v>110</v>
      </c>
      <c r="K43">
        <f t="shared" si="0"/>
        <v>110</v>
      </c>
      <c r="L43">
        <f t="shared" ref="L43" si="2">L42+30</f>
        <v>110</v>
      </c>
      <c r="M43">
        <v>240</v>
      </c>
      <c r="O43">
        <v>136</v>
      </c>
      <c r="P43">
        <v>140</v>
      </c>
    </row>
    <row r="44" spans="3:18" x14ac:dyDescent="0.25">
      <c r="I44">
        <v>4</v>
      </c>
      <c r="J44">
        <f t="shared" si="0"/>
        <v>140</v>
      </c>
      <c r="K44">
        <f t="shared" si="0"/>
        <v>140</v>
      </c>
      <c r="L44">
        <f t="shared" ref="L44" si="3">L43+30</f>
        <v>140</v>
      </c>
      <c r="M44">
        <v>300</v>
      </c>
      <c r="O44">
        <v>173</v>
      </c>
      <c r="P44">
        <v>180</v>
      </c>
    </row>
    <row r="45" spans="3:18" x14ac:dyDescent="0.25">
      <c r="I45">
        <v>5</v>
      </c>
      <c r="J45">
        <f t="shared" si="0"/>
        <v>170</v>
      </c>
      <c r="K45">
        <f t="shared" si="0"/>
        <v>170</v>
      </c>
      <c r="L45">
        <f t="shared" ref="L45" si="4">L44+30</f>
        <v>170</v>
      </c>
      <c r="M45">
        <v>360</v>
      </c>
      <c r="O45">
        <v>210</v>
      </c>
      <c r="P45">
        <v>220</v>
      </c>
    </row>
    <row r="46" spans="3:18" x14ac:dyDescent="0.25">
      <c r="I46">
        <v>6</v>
      </c>
      <c r="J46">
        <f t="shared" si="0"/>
        <v>200</v>
      </c>
      <c r="K46">
        <f t="shared" si="0"/>
        <v>200</v>
      </c>
      <c r="L46">
        <f t="shared" ref="L46" si="5">L45+30</f>
        <v>200</v>
      </c>
      <c r="M46">
        <v>420</v>
      </c>
      <c r="O46">
        <v>247</v>
      </c>
      <c r="P46">
        <v>260</v>
      </c>
    </row>
    <row r="47" spans="3:18" x14ac:dyDescent="0.25">
      <c r="I47">
        <v>7</v>
      </c>
      <c r="J47">
        <f t="shared" si="0"/>
        <v>230</v>
      </c>
      <c r="K47">
        <f t="shared" si="0"/>
        <v>230</v>
      </c>
      <c r="L47">
        <f t="shared" ref="L47" si="6">L46+30</f>
        <v>230</v>
      </c>
      <c r="M47">
        <v>480</v>
      </c>
      <c r="O47">
        <v>284</v>
      </c>
      <c r="P47">
        <v>300</v>
      </c>
    </row>
    <row r="48" spans="3:18" x14ac:dyDescent="0.25">
      <c r="I48">
        <v>8</v>
      </c>
      <c r="J48">
        <f t="shared" si="0"/>
        <v>260</v>
      </c>
      <c r="K48">
        <f t="shared" si="0"/>
        <v>260</v>
      </c>
      <c r="L48">
        <f t="shared" ref="L48" si="7">L47+30</f>
        <v>260</v>
      </c>
      <c r="M48">
        <v>540</v>
      </c>
      <c r="O48">
        <v>321</v>
      </c>
      <c r="P48">
        <v>340</v>
      </c>
    </row>
    <row r="49" spans="9:16" x14ac:dyDescent="0.25">
      <c r="I49">
        <v>9</v>
      </c>
      <c r="J49">
        <f t="shared" si="0"/>
        <v>290</v>
      </c>
      <c r="K49">
        <f t="shared" si="0"/>
        <v>290</v>
      </c>
      <c r="L49">
        <f t="shared" ref="L49" si="8">L48+30</f>
        <v>290</v>
      </c>
      <c r="M49">
        <v>600</v>
      </c>
      <c r="O49">
        <v>358</v>
      </c>
      <c r="P49">
        <v>380</v>
      </c>
    </row>
    <row r="50" spans="9:16" x14ac:dyDescent="0.25">
      <c r="I50">
        <v>10</v>
      </c>
      <c r="J50">
        <f t="shared" si="0"/>
        <v>320</v>
      </c>
      <c r="K50">
        <f t="shared" si="0"/>
        <v>320</v>
      </c>
      <c r="L50">
        <f t="shared" ref="L50" si="9">L49+30</f>
        <v>320</v>
      </c>
      <c r="M50">
        <v>660</v>
      </c>
      <c r="O50">
        <v>395</v>
      </c>
      <c r="P50">
        <v>420</v>
      </c>
    </row>
    <row r="51" spans="9:16" x14ac:dyDescent="0.25">
      <c r="I51">
        <v>11</v>
      </c>
      <c r="J51">
        <f t="shared" si="0"/>
        <v>350</v>
      </c>
      <c r="K51">
        <f t="shared" si="0"/>
        <v>350</v>
      </c>
      <c r="L51">
        <f t="shared" ref="L51" si="10">L50+30</f>
        <v>350</v>
      </c>
      <c r="M51">
        <v>720</v>
      </c>
      <c r="O51">
        <v>432</v>
      </c>
      <c r="P51">
        <v>460</v>
      </c>
    </row>
    <row r="52" spans="9:16" x14ac:dyDescent="0.25">
      <c r="I52">
        <v>12</v>
      </c>
      <c r="J52">
        <f t="shared" si="0"/>
        <v>380</v>
      </c>
      <c r="K52">
        <f t="shared" si="0"/>
        <v>380</v>
      </c>
      <c r="L52">
        <f t="shared" ref="L52" si="11">L51+30</f>
        <v>380</v>
      </c>
      <c r="M52">
        <v>780</v>
      </c>
      <c r="O52">
        <v>469</v>
      </c>
      <c r="P52">
        <v>500</v>
      </c>
    </row>
    <row r="53" spans="9:16" x14ac:dyDescent="0.25">
      <c r="I53">
        <v>13</v>
      </c>
      <c r="J53">
        <f t="shared" si="0"/>
        <v>410</v>
      </c>
      <c r="K53">
        <f t="shared" si="0"/>
        <v>410</v>
      </c>
      <c r="L53">
        <f t="shared" ref="L53" si="12">L52+30</f>
        <v>410</v>
      </c>
      <c r="M53">
        <v>840</v>
      </c>
      <c r="O53">
        <v>506</v>
      </c>
      <c r="P53">
        <v>540</v>
      </c>
    </row>
    <row r="54" spans="9:16" x14ac:dyDescent="0.25">
      <c r="I54">
        <v>14</v>
      </c>
      <c r="J54">
        <f t="shared" si="0"/>
        <v>440</v>
      </c>
      <c r="K54">
        <f t="shared" si="0"/>
        <v>440</v>
      </c>
      <c r="L54">
        <f t="shared" ref="L54" si="13">L53+30</f>
        <v>440</v>
      </c>
      <c r="M54">
        <v>900</v>
      </c>
      <c r="O54">
        <v>543</v>
      </c>
      <c r="P54">
        <v>580</v>
      </c>
    </row>
    <row r="55" spans="9:16" x14ac:dyDescent="0.25">
      <c r="I55">
        <v>15</v>
      </c>
      <c r="J55">
        <f t="shared" si="0"/>
        <v>470</v>
      </c>
      <c r="K55">
        <f t="shared" si="0"/>
        <v>470</v>
      </c>
      <c r="L55">
        <f t="shared" ref="L55" si="14">L54+30</f>
        <v>470</v>
      </c>
      <c r="M55">
        <v>960</v>
      </c>
      <c r="O55">
        <v>580</v>
      </c>
      <c r="P55">
        <v>620</v>
      </c>
    </row>
    <row r="56" spans="9:16" x14ac:dyDescent="0.25">
      <c r="I56">
        <v>16</v>
      </c>
      <c r="J56">
        <f t="shared" si="0"/>
        <v>500</v>
      </c>
      <c r="K56">
        <f t="shared" si="0"/>
        <v>500</v>
      </c>
      <c r="L56">
        <f t="shared" ref="L56" si="15">L55+30</f>
        <v>500</v>
      </c>
      <c r="M56">
        <v>1020</v>
      </c>
      <c r="O56">
        <v>617</v>
      </c>
      <c r="P56">
        <v>660</v>
      </c>
    </row>
    <row r="57" spans="9:16" x14ac:dyDescent="0.25">
      <c r="I57">
        <v>17</v>
      </c>
      <c r="J57">
        <f t="shared" si="0"/>
        <v>530</v>
      </c>
      <c r="K57">
        <f t="shared" si="0"/>
        <v>530</v>
      </c>
      <c r="L57">
        <f t="shared" ref="L57" si="16">L56+30</f>
        <v>530</v>
      </c>
      <c r="M57">
        <v>1080</v>
      </c>
      <c r="O57">
        <v>654</v>
      </c>
      <c r="P57">
        <v>700</v>
      </c>
    </row>
    <row r="58" spans="9:16" x14ac:dyDescent="0.25">
      <c r="I58">
        <v>18</v>
      </c>
      <c r="J58">
        <f t="shared" si="0"/>
        <v>560</v>
      </c>
      <c r="K58">
        <f t="shared" si="0"/>
        <v>560</v>
      </c>
      <c r="L58">
        <f t="shared" ref="L58" si="17">L57+30</f>
        <v>560</v>
      </c>
      <c r="M58">
        <v>1140</v>
      </c>
      <c r="O58">
        <v>691</v>
      </c>
      <c r="P58">
        <v>740</v>
      </c>
    </row>
    <row r="59" spans="9:16" x14ac:dyDescent="0.25">
      <c r="I59">
        <v>19</v>
      </c>
      <c r="J59">
        <f t="shared" si="0"/>
        <v>590</v>
      </c>
      <c r="K59">
        <f t="shared" si="0"/>
        <v>590</v>
      </c>
      <c r="L59">
        <f t="shared" ref="L59" si="18">L58+30</f>
        <v>590</v>
      </c>
      <c r="M59">
        <v>1200</v>
      </c>
      <c r="O59">
        <v>728</v>
      </c>
      <c r="P59">
        <v>780</v>
      </c>
    </row>
    <row r="60" spans="9:16" x14ac:dyDescent="0.25">
      <c r="I60">
        <v>20</v>
      </c>
      <c r="J60">
        <f t="shared" si="0"/>
        <v>620</v>
      </c>
      <c r="K60">
        <f t="shared" si="0"/>
        <v>620</v>
      </c>
      <c r="L60">
        <f t="shared" ref="L60" si="19">L59+30</f>
        <v>620</v>
      </c>
      <c r="M60">
        <v>1260</v>
      </c>
      <c r="O60">
        <v>765</v>
      </c>
      <c r="P60">
        <v>820</v>
      </c>
    </row>
    <row r="61" spans="9:16" x14ac:dyDescent="0.25">
      <c r="J61">
        <f>SUM(J51:J60)</f>
        <v>4850</v>
      </c>
      <c r="K61">
        <f>SUM(K51:K60)</f>
        <v>4850</v>
      </c>
      <c r="L61">
        <f>SUM(L51:L60)</f>
        <v>4850</v>
      </c>
      <c r="M61">
        <f>SUM(M51:M60)</f>
        <v>9900</v>
      </c>
      <c r="O61">
        <f>SUM(O51:O60)</f>
        <v>5985</v>
      </c>
      <c r="P61">
        <f>SUM(P51:P60)</f>
        <v>6400</v>
      </c>
    </row>
    <row r="62" spans="9:16" x14ac:dyDescent="0.25">
      <c r="K62">
        <v>0.72</v>
      </c>
      <c r="L62">
        <v>0.57999999999999996</v>
      </c>
      <c r="M62">
        <v>0.25</v>
      </c>
      <c r="O62">
        <v>0.8</v>
      </c>
    </row>
    <row r="63" spans="9:16" x14ac:dyDescent="0.25">
      <c r="J63" s="10">
        <f>J61/J39</f>
        <v>692.85714285714289</v>
      </c>
      <c r="K63" s="3">
        <f>K61/K39*K62</f>
        <v>698.4</v>
      </c>
      <c r="L63" s="3">
        <f>L61/L39*L62</f>
        <v>703.25</v>
      </c>
      <c r="M63" s="3">
        <f>M61/M39*M62</f>
        <v>618.75</v>
      </c>
      <c r="O63">
        <f>O61/5</f>
        <v>1197</v>
      </c>
    </row>
    <row r="64" spans="9:16" x14ac:dyDescent="0.25">
      <c r="J64" s="3"/>
      <c r="O64">
        <f>O63*0.6</f>
        <v>718.19999999999993</v>
      </c>
    </row>
    <row r="65" spans="10:13" x14ac:dyDescent="0.25">
      <c r="J65">
        <f>SUM(J40:J60)</f>
        <v>6720</v>
      </c>
      <c r="K65">
        <f t="shared" ref="K65:M65" si="20">SUM(K40:K60)</f>
        <v>6720</v>
      </c>
      <c r="L65">
        <f t="shared" si="20"/>
        <v>6720</v>
      </c>
      <c r="M65">
        <f t="shared" si="20"/>
        <v>13860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AA94-AE73-4BCE-A90D-03EB875D1427}">
  <dimension ref="D8:L832"/>
  <sheetViews>
    <sheetView topLeftCell="C259" workbookViewId="0">
      <selection activeCell="D272" sqref="D272:E272"/>
    </sheetView>
  </sheetViews>
  <sheetFormatPr defaultRowHeight="15" x14ac:dyDescent="0.25"/>
  <cols>
    <col min="5" max="5" width="41.28515625" customWidth="1"/>
    <col min="8" max="8" width="57.85546875" bestFit="1" customWidth="1"/>
  </cols>
  <sheetData>
    <row r="8" spans="4:4" x14ac:dyDescent="0.25">
      <c r="D8" t="s">
        <v>251</v>
      </c>
    </row>
    <row r="9" spans="4:4" x14ac:dyDescent="0.25">
      <c r="D9" t="s">
        <v>252</v>
      </c>
    </row>
    <row r="10" spans="4:4" x14ac:dyDescent="0.25">
      <c r="D10" t="s">
        <v>253</v>
      </c>
    </row>
    <row r="11" spans="4:4" x14ac:dyDescent="0.25">
      <c r="D11" t="s">
        <v>254</v>
      </c>
    </row>
    <row r="12" spans="4:4" x14ac:dyDescent="0.25">
      <c r="D12" t="s">
        <v>255</v>
      </c>
    </row>
    <row r="13" spans="4:4" x14ac:dyDescent="0.25">
      <c r="D13" t="s">
        <v>256</v>
      </c>
    </row>
    <row r="14" spans="4:4" x14ac:dyDescent="0.25">
      <c r="D14" t="s">
        <v>257</v>
      </c>
    </row>
    <row r="15" spans="4:4" x14ac:dyDescent="0.25">
      <c r="D15" t="s">
        <v>258</v>
      </c>
    </row>
    <row r="16" spans="4:4" x14ac:dyDescent="0.25">
      <c r="D16" t="s">
        <v>259</v>
      </c>
    </row>
    <row r="17" spans="4:4" x14ac:dyDescent="0.25">
      <c r="D17" t="s">
        <v>260</v>
      </c>
    </row>
    <row r="18" spans="4:4" x14ac:dyDescent="0.25">
      <c r="D18" t="s">
        <v>261</v>
      </c>
    </row>
    <row r="19" spans="4:4" x14ac:dyDescent="0.25">
      <c r="D19" t="s">
        <v>262</v>
      </c>
    </row>
    <row r="20" spans="4:4" x14ac:dyDescent="0.25">
      <c r="D20" t="s">
        <v>263</v>
      </c>
    </row>
    <row r="21" spans="4:4" x14ac:dyDescent="0.25">
      <c r="D21" t="s">
        <v>264</v>
      </c>
    </row>
    <row r="22" spans="4:4" x14ac:dyDescent="0.25">
      <c r="D22" t="s">
        <v>265</v>
      </c>
    </row>
    <row r="23" spans="4:4" x14ac:dyDescent="0.25">
      <c r="D23" t="s">
        <v>266</v>
      </c>
    </row>
    <row r="24" spans="4:4" x14ac:dyDescent="0.25">
      <c r="D24" t="s">
        <v>267</v>
      </c>
    </row>
    <row r="25" spans="4:4" x14ac:dyDescent="0.25">
      <c r="D25" t="s">
        <v>268</v>
      </c>
    </row>
    <row r="26" spans="4:4" x14ac:dyDescent="0.25">
      <c r="D26" t="s">
        <v>269</v>
      </c>
    </row>
    <row r="27" spans="4:4" x14ac:dyDescent="0.25">
      <c r="D27" t="s">
        <v>270</v>
      </c>
    </row>
    <row r="28" spans="4:4" x14ac:dyDescent="0.25">
      <c r="D28" t="s">
        <v>271</v>
      </c>
    </row>
    <row r="29" spans="4:4" x14ac:dyDescent="0.25">
      <c r="D29" t="s">
        <v>272</v>
      </c>
    </row>
    <row r="30" spans="4:4" x14ac:dyDescent="0.25">
      <c r="D30" t="s">
        <v>273</v>
      </c>
    </row>
    <row r="31" spans="4:4" x14ac:dyDescent="0.25">
      <c r="D31" t="s">
        <v>274</v>
      </c>
    </row>
    <row r="32" spans="4:4" x14ac:dyDescent="0.25">
      <c r="D32" t="s">
        <v>275</v>
      </c>
    </row>
    <row r="33" spans="4:12" x14ac:dyDescent="0.25">
      <c r="D33" t="s">
        <v>276</v>
      </c>
    </row>
    <row r="34" spans="4:12" x14ac:dyDescent="0.25">
      <c r="D34" t="s">
        <v>277</v>
      </c>
    </row>
    <row r="35" spans="4:12" x14ac:dyDescent="0.25">
      <c r="D35" t="s">
        <v>278</v>
      </c>
    </row>
    <row r="36" spans="4:12" x14ac:dyDescent="0.25">
      <c r="D36" t="s">
        <v>279</v>
      </c>
    </row>
    <row r="37" spans="4:12" x14ac:dyDescent="0.25">
      <c r="D37" t="s">
        <v>280</v>
      </c>
    </row>
    <row r="38" spans="4:12" x14ac:dyDescent="0.25">
      <c r="D38" t="s">
        <v>281</v>
      </c>
    </row>
    <row r="39" spans="4:12" x14ac:dyDescent="0.25">
      <c r="D39" t="s">
        <v>282</v>
      </c>
    </row>
    <row r="40" spans="4:12" x14ac:dyDescent="0.25">
      <c r="D40" t="s">
        <v>283</v>
      </c>
    </row>
    <row r="41" spans="4:12" x14ac:dyDescent="0.25">
      <c r="D41" t="s">
        <v>284</v>
      </c>
    </row>
    <row r="43" spans="4:12" x14ac:dyDescent="0.25">
      <c r="E43" t="s">
        <v>285</v>
      </c>
    </row>
    <row r="45" spans="4:12" x14ac:dyDescent="0.25">
      <c r="E45" t="s">
        <v>286</v>
      </c>
    </row>
    <row r="46" spans="4:12" x14ac:dyDescent="0.25">
      <c r="E46" t="s">
        <v>287</v>
      </c>
      <c r="F46" t="s">
        <v>288</v>
      </c>
      <c r="G46" t="s">
        <v>289</v>
      </c>
    </row>
    <row r="47" spans="4:12" x14ac:dyDescent="0.25">
      <c r="E47" t="s">
        <v>287</v>
      </c>
      <c r="L47" t="s">
        <v>289</v>
      </c>
    </row>
    <row r="48" spans="4:12" x14ac:dyDescent="0.25">
      <c r="E48" t="s">
        <v>290</v>
      </c>
      <c r="F48" t="s">
        <v>289</v>
      </c>
    </row>
    <row r="49" spans="4:8" x14ac:dyDescent="0.25">
      <c r="E49" t="s">
        <v>291</v>
      </c>
      <c r="H49" t="s">
        <v>292</v>
      </c>
    </row>
    <row r="50" spans="4:8" x14ac:dyDescent="0.25">
      <c r="E50" t="s">
        <v>293</v>
      </c>
    </row>
    <row r="52" spans="4:8" x14ac:dyDescent="0.25">
      <c r="E52" t="s">
        <v>294</v>
      </c>
    </row>
    <row r="54" spans="4:8" x14ac:dyDescent="0.25">
      <c r="D54" t="s">
        <v>295</v>
      </c>
    </row>
    <row r="56" spans="4:8" x14ac:dyDescent="0.25">
      <c r="D56" t="s">
        <v>296</v>
      </c>
      <c r="F56">
        <f>FIND("&lt;",$D56)</f>
        <v>7</v>
      </c>
      <c r="G56">
        <f>FIND("&gt;",$D56)</f>
        <v>36</v>
      </c>
      <c r="H56" t="str">
        <f>MID(D56,F56,G56-F56+1)</f>
        <v>&lt;!-- Apron (Default Cloth) --&gt;</v>
      </c>
    </row>
    <row r="57" spans="4:8" x14ac:dyDescent="0.25">
      <c r="D57" t="s">
        <v>297</v>
      </c>
      <c r="F57">
        <f t="shared" ref="F57:F120" si="0">FIND("&lt;",$D57)</f>
        <v>7</v>
      </c>
      <c r="G57">
        <f t="shared" ref="G57:G120" si="1">FIND("&gt;",$D57)</f>
        <v>50</v>
      </c>
      <c r="H57" t="str">
        <f t="shared" ref="H57:H73" si="2">MID(D57,F57,G57-F57+1)</f>
        <v>&lt;!-- Black Combat Jacket (Default Cloth) --&gt;</v>
      </c>
    </row>
    <row r="58" spans="4:8" x14ac:dyDescent="0.25">
      <c r="D58" t="s">
        <v>298</v>
      </c>
      <c r="F58">
        <f t="shared" si="0"/>
        <v>7</v>
      </c>
      <c r="G58">
        <f t="shared" si="1"/>
        <v>49</v>
      </c>
      <c r="H58" t="str">
        <f t="shared" si="2"/>
        <v>&lt;!-- Blacksmith's Apron (Default Cloth) --&gt;</v>
      </c>
    </row>
    <row r="59" spans="4:8" x14ac:dyDescent="0.25">
      <c r="D59" t="s">
        <v>299</v>
      </c>
      <c r="F59">
        <f t="shared" si="0"/>
        <v>7</v>
      </c>
      <c r="G59">
        <f t="shared" si="1"/>
        <v>48</v>
      </c>
      <c r="H59" t="str">
        <f t="shared" si="2"/>
        <v>&lt;!-- Blue Combat Jupon (Default Cloth) --&gt;</v>
      </c>
    </row>
    <row r="60" spans="4:8" x14ac:dyDescent="0.25">
      <c r="D60" t="s">
        <v>300</v>
      </c>
      <c r="F60">
        <f t="shared" si="0"/>
        <v>7</v>
      </c>
      <c r="G60">
        <f t="shared" si="1"/>
        <v>48</v>
      </c>
      <c r="H60" t="str">
        <f t="shared" si="2"/>
        <v>&lt;!-- Blue Combat Jupon (Default Cloth) --&gt;</v>
      </c>
    </row>
    <row r="61" spans="4:8" x14ac:dyDescent="0.25">
      <c r="D61" t="s">
        <v>301</v>
      </c>
      <c r="F61">
        <f t="shared" si="0"/>
        <v>7</v>
      </c>
      <c r="G61">
        <f t="shared" si="1"/>
        <v>51</v>
      </c>
      <c r="H61" t="str">
        <f t="shared" si="2"/>
        <v>&lt;!-- Brocade Combat Jupon (Default Cloth) --&gt;</v>
      </c>
    </row>
    <row r="62" spans="4:8" x14ac:dyDescent="0.25">
      <c r="D62" t="s">
        <v>302</v>
      </c>
      <c r="F62">
        <f t="shared" si="0"/>
        <v>7</v>
      </c>
      <c r="G62">
        <f t="shared" si="1"/>
        <v>51</v>
      </c>
      <c r="H62" t="str">
        <f t="shared" si="2"/>
        <v>&lt;!-- Brocade Outer Jacket (Default Cloth) --&gt;</v>
      </c>
    </row>
    <row r="63" spans="4:8" x14ac:dyDescent="0.25">
      <c r="D63" t="s">
        <v>303</v>
      </c>
      <c r="F63">
        <f t="shared" si="0"/>
        <v>7</v>
      </c>
      <c r="G63">
        <f t="shared" si="1"/>
        <v>48</v>
      </c>
      <c r="H63" t="str">
        <f t="shared" si="2"/>
        <v>&lt;!-- Brocade Pourpoint (Default Cloth) --&gt;</v>
      </c>
    </row>
    <row r="64" spans="4:8" x14ac:dyDescent="0.25">
      <c r="D64" t="s">
        <v>304</v>
      </c>
      <c r="F64">
        <f t="shared" si="0"/>
        <v>7</v>
      </c>
      <c r="G64">
        <f t="shared" si="1"/>
        <v>47</v>
      </c>
      <c r="H64" t="str">
        <f t="shared" si="2"/>
        <v>&lt;!-- Brown Cotehardie (Default Cloth) --&gt;</v>
      </c>
    </row>
    <row r="65" spans="4:8" x14ac:dyDescent="0.25">
      <c r="D65" t="s">
        <v>305</v>
      </c>
      <c r="F65">
        <f t="shared" si="0"/>
        <v>7</v>
      </c>
      <c r="G65">
        <f t="shared" si="1"/>
        <v>45</v>
      </c>
      <c r="H65" t="str">
        <f t="shared" si="2"/>
        <v>&lt;!-- Brown Felt Hat (Default Cloth) --&gt;</v>
      </c>
    </row>
    <row r="66" spans="4:8" x14ac:dyDescent="0.25">
      <c r="D66" t="s">
        <v>306</v>
      </c>
      <c r="F66">
        <f t="shared" si="0"/>
        <v>7</v>
      </c>
      <c r="G66">
        <f t="shared" si="1"/>
        <v>45</v>
      </c>
      <c r="H66" t="str">
        <f t="shared" si="2"/>
        <v>&lt;!-- Brown Felt Hat (Default Cloth) --&gt;</v>
      </c>
    </row>
    <row r="67" spans="4:8" x14ac:dyDescent="0.25">
      <c r="D67" t="s">
        <v>307</v>
      </c>
      <c r="F67">
        <f t="shared" si="0"/>
        <v>7</v>
      </c>
      <c r="G67">
        <f t="shared" si="1"/>
        <v>53</v>
      </c>
      <c r="H67" t="str">
        <f t="shared" si="2"/>
        <v>&lt;!-- Brown Noble Cotehardie (Default Cloth) --&gt;</v>
      </c>
    </row>
    <row r="68" spans="4:8" x14ac:dyDescent="0.25">
      <c r="D68" t="s">
        <v>308</v>
      </c>
      <c r="F68">
        <f t="shared" si="0"/>
        <v>7</v>
      </c>
      <c r="G68">
        <f t="shared" si="1"/>
        <v>42</v>
      </c>
      <c r="H68" t="str">
        <f t="shared" si="2"/>
        <v>&lt;!-- Brown Shirt (Default Cloth) --&gt;</v>
      </c>
    </row>
    <row r="69" spans="4:8" x14ac:dyDescent="0.25">
      <c r="D69" t="s">
        <v>309</v>
      </c>
      <c r="F69">
        <f t="shared" si="0"/>
        <v>7</v>
      </c>
      <c r="G69">
        <f t="shared" si="1"/>
        <v>59</v>
      </c>
      <c r="H69" t="str">
        <f t="shared" si="2"/>
        <v>&lt;!-- Burgher's/Townswoman's Dress (Default Cloth) --&gt;</v>
      </c>
    </row>
    <row r="70" spans="4:8" x14ac:dyDescent="0.25">
      <c r="D70" t="s">
        <v>310</v>
      </c>
      <c r="F70">
        <f t="shared" si="0"/>
        <v>7</v>
      </c>
      <c r="G70">
        <f t="shared" si="1"/>
        <v>59</v>
      </c>
      <c r="H70" t="str">
        <f t="shared" si="2"/>
        <v>&lt;!-- Burgher's/Townswoman's Dress (Default Cloth) --&gt;</v>
      </c>
    </row>
    <row r="71" spans="4:8" x14ac:dyDescent="0.25">
      <c r="D71" t="s">
        <v>311</v>
      </c>
      <c r="F71">
        <f t="shared" si="0"/>
        <v>7</v>
      </c>
      <c r="G71">
        <f t="shared" si="1"/>
        <v>59</v>
      </c>
      <c r="H71" t="str">
        <f t="shared" si="2"/>
        <v>&lt;!-- Burgher's/Townswoman's Dress (Default Cloth) --&gt;</v>
      </c>
    </row>
    <row r="72" spans="4:8" x14ac:dyDescent="0.25">
      <c r="D72" t="s">
        <v>312</v>
      </c>
      <c r="F72">
        <f t="shared" si="0"/>
        <v>7</v>
      </c>
      <c r="G72">
        <f t="shared" si="1"/>
        <v>59</v>
      </c>
      <c r="H72" t="str">
        <f t="shared" si="2"/>
        <v>&lt;!-- Burgher's/Townswoman's Dress (Default Cloth) --&gt;</v>
      </c>
    </row>
    <row r="73" spans="4:8" x14ac:dyDescent="0.25">
      <c r="D73" t="s">
        <v>313</v>
      </c>
      <c r="F73">
        <f t="shared" si="0"/>
        <v>7</v>
      </c>
      <c r="G73">
        <f t="shared" si="1"/>
        <v>59</v>
      </c>
      <c r="H73" t="str">
        <f t="shared" si="2"/>
        <v>&lt;!-- Burgher's/Townswoman's Dress (Default Cloth) --&gt;</v>
      </c>
    </row>
    <row r="74" spans="4:8" x14ac:dyDescent="0.25">
      <c r="D74" t="s">
        <v>314</v>
      </c>
      <c r="F74">
        <f t="shared" si="0"/>
        <v>7</v>
      </c>
      <c r="G74">
        <f t="shared" si="1"/>
        <v>59</v>
      </c>
      <c r="H74" t="str">
        <f t="shared" ref="H74:H78" si="3">MID(D74,F74,G74-F74+1)</f>
        <v>&lt;!-- Burgher's/Townswoman's Dress (Default Cloth) --&gt;</v>
      </c>
    </row>
    <row r="75" spans="4:8" x14ac:dyDescent="0.25">
      <c r="D75" t="s">
        <v>315</v>
      </c>
      <c r="F75">
        <f t="shared" si="0"/>
        <v>7</v>
      </c>
      <c r="G75">
        <f t="shared" si="1"/>
        <v>59</v>
      </c>
      <c r="H75" t="str">
        <f t="shared" si="3"/>
        <v>&lt;!-- Burgher's/Townswoman's Dress (Default Cloth) --&gt;</v>
      </c>
    </row>
    <row r="76" spans="4:8" x14ac:dyDescent="0.25">
      <c r="D76" t="s">
        <v>316</v>
      </c>
      <c r="F76">
        <f t="shared" si="0"/>
        <v>7</v>
      </c>
      <c r="G76">
        <f t="shared" si="1"/>
        <v>56</v>
      </c>
      <c r="H76" t="str">
        <f t="shared" si="3"/>
        <v>&lt;!-- Buttoned Green Cotehardie (Default Cloth) --&gt;</v>
      </c>
    </row>
    <row r="77" spans="4:8" x14ac:dyDescent="0.25">
      <c r="D77" t="s">
        <v>317</v>
      </c>
      <c r="F77">
        <f t="shared" si="0"/>
        <v>7</v>
      </c>
      <c r="G77">
        <f t="shared" si="1"/>
        <v>55</v>
      </c>
      <c r="H77" t="str">
        <f t="shared" si="3"/>
        <v>&lt;!-- Buttoned Grey Cotehardie (Default Cloth) --&gt;</v>
      </c>
    </row>
    <row r="78" spans="4:8" x14ac:dyDescent="0.25">
      <c r="D78" t="s">
        <v>318</v>
      </c>
      <c r="F78">
        <f t="shared" si="0"/>
        <v>7</v>
      </c>
      <c r="G78">
        <f t="shared" si="1"/>
        <v>54</v>
      </c>
      <c r="H78" t="str">
        <f t="shared" si="3"/>
        <v>&lt;!-- Buttoned Red Cotehardie (Default Cloth) --&gt;</v>
      </c>
    </row>
    <row r="79" spans="4:8" x14ac:dyDescent="0.25">
      <c r="D79" t="s">
        <v>1073</v>
      </c>
      <c r="F79">
        <f t="shared" si="0"/>
        <v>8</v>
      </c>
      <c r="G79">
        <f t="shared" si="1"/>
        <v>41</v>
      </c>
      <c r="H79" t="str">
        <f t="shared" ref="H79:H142" si="4">MID(D79,F79,G79-F79+1)</f>
        <v>&lt;!-- Caparison (Default Cloth) --&gt;</v>
      </c>
    </row>
    <row r="80" spans="4:8" x14ac:dyDescent="0.25">
      <c r="D80" t="s">
        <v>319</v>
      </c>
      <c r="F80">
        <f t="shared" si="0"/>
        <v>3</v>
      </c>
      <c r="G80">
        <f t="shared" si="1"/>
        <v>36</v>
      </c>
      <c r="H80" t="str">
        <f t="shared" si="4"/>
        <v>&lt;!-- Caparison (Default Cloth) --&gt;</v>
      </c>
    </row>
    <row r="81" spans="4:8" x14ac:dyDescent="0.25">
      <c r="D81" t="s">
        <v>320</v>
      </c>
      <c r="F81">
        <f t="shared" si="0"/>
        <v>7</v>
      </c>
      <c r="G81">
        <f t="shared" si="1"/>
        <v>40</v>
      </c>
      <c r="H81" t="str">
        <f t="shared" si="4"/>
        <v>&lt;!-- Caparison (Default Cloth) --&gt;</v>
      </c>
    </row>
    <row r="82" spans="4:8" x14ac:dyDescent="0.25">
      <c r="D82" t="s">
        <v>321</v>
      </c>
      <c r="F82">
        <f t="shared" si="0"/>
        <v>7</v>
      </c>
      <c r="G82">
        <f t="shared" si="1"/>
        <v>40</v>
      </c>
      <c r="H82" t="str">
        <f t="shared" si="4"/>
        <v>&lt;!-- Caparison (Default Cloth) --&gt;</v>
      </c>
    </row>
    <row r="83" spans="4:8" x14ac:dyDescent="0.25">
      <c r="D83" t="s">
        <v>322</v>
      </c>
      <c r="F83">
        <f t="shared" si="0"/>
        <v>7</v>
      </c>
      <c r="G83">
        <f t="shared" si="1"/>
        <v>40</v>
      </c>
      <c r="H83" t="str">
        <f t="shared" si="4"/>
        <v>&lt;!-- Caparison (Default Cloth) --&gt;</v>
      </c>
    </row>
    <row r="84" spans="4:8" x14ac:dyDescent="0.25">
      <c r="D84" t="s">
        <v>323</v>
      </c>
      <c r="F84">
        <f t="shared" si="0"/>
        <v>7</v>
      </c>
      <c r="G84">
        <f t="shared" si="1"/>
        <v>40</v>
      </c>
      <c r="H84" t="str">
        <f t="shared" si="4"/>
        <v>&lt;!-- Caparison (Default Cloth) --&gt;</v>
      </c>
    </row>
    <row r="85" spans="4:8" x14ac:dyDescent="0.25">
      <c r="D85" t="s">
        <v>324</v>
      </c>
      <c r="F85">
        <f t="shared" si="0"/>
        <v>7</v>
      </c>
      <c r="G85">
        <f t="shared" si="1"/>
        <v>40</v>
      </c>
      <c r="H85" t="str">
        <f t="shared" si="4"/>
        <v>&lt;!-- Caparison (Default Cloth) --&gt;</v>
      </c>
    </row>
    <row r="86" spans="4:8" x14ac:dyDescent="0.25">
      <c r="D86" t="s">
        <v>325</v>
      </c>
      <c r="F86">
        <f t="shared" si="0"/>
        <v>7</v>
      </c>
      <c r="G86">
        <f t="shared" si="1"/>
        <v>40</v>
      </c>
      <c r="H86" t="str">
        <f t="shared" si="4"/>
        <v>&lt;!-- Caparison (Default Cloth) --&gt;</v>
      </c>
    </row>
    <row r="87" spans="4:8" x14ac:dyDescent="0.25">
      <c r="D87" t="s">
        <v>326</v>
      </c>
      <c r="F87">
        <f t="shared" si="0"/>
        <v>7</v>
      </c>
      <c r="G87">
        <f t="shared" si="1"/>
        <v>40</v>
      </c>
      <c r="H87" t="str">
        <f t="shared" si="4"/>
        <v>&lt;!-- Caparison (Default Cloth) --&gt;</v>
      </c>
    </row>
    <row r="88" spans="4:8" x14ac:dyDescent="0.25">
      <c r="D88" t="s">
        <v>327</v>
      </c>
      <c r="F88">
        <f t="shared" si="0"/>
        <v>7</v>
      </c>
      <c r="G88">
        <f t="shared" si="1"/>
        <v>40</v>
      </c>
      <c r="H88" t="str">
        <f t="shared" si="4"/>
        <v>&lt;!-- Caparison (Default Cloth) --&gt;</v>
      </c>
    </row>
    <row r="89" spans="4:8" x14ac:dyDescent="0.25">
      <c r="D89" t="s">
        <v>328</v>
      </c>
      <c r="F89">
        <f t="shared" si="0"/>
        <v>7</v>
      </c>
      <c r="G89">
        <f t="shared" si="1"/>
        <v>40</v>
      </c>
      <c r="H89" t="str">
        <f t="shared" si="4"/>
        <v>&lt;!-- Caparison (Default Cloth) --&gt;</v>
      </c>
    </row>
    <row r="90" spans="4:8" x14ac:dyDescent="0.25">
      <c r="D90" t="s">
        <v>329</v>
      </c>
      <c r="F90">
        <f t="shared" si="0"/>
        <v>7</v>
      </c>
      <c r="G90">
        <f t="shared" si="1"/>
        <v>40</v>
      </c>
      <c r="H90" t="str">
        <f t="shared" si="4"/>
        <v>&lt;!-- Caparison (Default Cloth) --&gt;</v>
      </c>
    </row>
    <row r="91" spans="4:8" x14ac:dyDescent="0.25">
      <c r="D91" t="s">
        <v>330</v>
      </c>
      <c r="F91">
        <f t="shared" si="0"/>
        <v>7</v>
      </c>
      <c r="G91">
        <f t="shared" si="1"/>
        <v>40</v>
      </c>
      <c r="H91" t="str">
        <f t="shared" si="4"/>
        <v>&lt;!-- Caparison (Default Cloth) --&gt;</v>
      </c>
    </row>
    <row r="92" spans="4:8" x14ac:dyDescent="0.25">
      <c r="D92" t="s">
        <v>331</v>
      </c>
      <c r="F92">
        <f t="shared" si="0"/>
        <v>7</v>
      </c>
      <c r="G92">
        <f t="shared" si="1"/>
        <v>40</v>
      </c>
      <c r="H92" t="str">
        <f t="shared" si="4"/>
        <v>&lt;!-- Caparison (Default Cloth) --&gt;</v>
      </c>
    </row>
    <row r="93" spans="4:8" x14ac:dyDescent="0.25">
      <c r="D93" t="s">
        <v>332</v>
      </c>
      <c r="F93">
        <f t="shared" si="0"/>
        <v>7</v>
      </c>
      <c r="G93">
        <f t="shared" si="1"/>
        <v>40</v>
      </c>
      <c r="H93" t="str">
        <f t="shared" si="4"/>
        <v>&lt;!-- Caparison (Default Cloth) --&gt;</v>
      </c>
    </row>
    <row r="94" spans="4:8" x14ac:dyDescent="0.25">
      <c r="D94" t="s">
        <v>333</v>
      </c>
      <c r="F94">
        <f t="shared" si="0"/>
        <v>7</v>
      </c>
      <c r="G94">
        <f t="shared" si="1"/>
        <v>40</v>
      </c>
      <c r="H94" t="str">
        <f t="shared" si="4"/>
        <v>&lt;!-- Caparison (Default Cloth) --&gt;</v>
      </c>
    </row>
    <row r="95" spans="4:8" x14ac:dyDescent="0.25">
      <c r="D95" t="s">
        <v>334</v>
      </c>
      <c r="F95">
        <f t="shared" si="0"/>
        <v>7</v>
      </c>
      <c r="G95">
        <f t="shared" si="1"/>
        <v>40</v>
      </c>
      <c r="H95" t="str">
        <f t="shared" si="4"/>
        <v>&lt;!-- Caparison (Default Cloth) --&gt;</v>
      </c>
    </row>
    <row r="96" spans="4:8" x14ac:dyDescent="0.25">
      <c r="D96" t="s">
        <v>335</v>
      </c>
      <c r="F96">
        <f t="shared" si="0"/>
        <v>7</v>
      </c>
      <c r="G96">
        <f t="shared" si="1"/>
        <v>40</v>
      </c>
      <c r="H96" t="str">
        <f t="shared" si="4"/>
        <v>&lt;!-- Caparison (Default Cloth) --&gt;</v>
      </c>
    </row>
    <row r="97" spans="4:8" x14ac:dyDescent="0.25">
      <c r="D97" t="s">
        <v>336</v>
      </c>
      <c r="F97">
        <f t="shared" si="0"/>
        <v>7</v>
      </c>
      <c r="G97">
        <f t="shared" si="1"/>
        <v>40</v>
      </c>
      <c r="H97" t="str">
        <f t="shared" si="4"/>
        <v>&lt;!-- Caparison (Default Cloth) --&gt;</v>
      </c>
    </row>
    <row r="98" spans="4:8" x14ac:dyDescent="0.25">
      <c r="D98" t="s">
        <v>337</v>
      </c>
      <c r="F98">
        <f t="shared" si="0"/>
        <v>7</v>
      </c>
      <c r="G98">
        <f t="shared" si="1"/>
        <v>40</v>
      </c>
      <c r="H98" t="str">
        <f t="shared" si="4"/>
        <v>&lt;!-- Caparison (Default Cloth) --&gt;</v>
      </c>
    </row>
    <row r="99" spans="4:8" x14ac:dyDescent="0.25">
      <c r="D99" t="s">
        <v>338</v>
      </c>
      <c r="F99">
        <f t="shared" si="0"/>
        <v>7</v>
      </c>
      <c r="G99">
        <f t="shared" si="1"/>
        <v>40</v>
      </c>
      <c r="H99" t="str">
        <f t="shared" si="4"/>
        <v>&lt;!-- Caparison (Default Cloth) --&gt;</v>
      </c>
    </row>
    <row r="100" spans="4:8" x14ac:dyDescent="0.25">
      <c r="D100" t="s">
        <v>339</v>
      </c>
      <c r="F100">
        <f t="shared" si="0"/>
        <v>7</v>
      </c>
      <c r="G100">
        <f t="shared" si="1"/>
        <v>40</v>
      </c>
      <c r="H100" t="str">
        <f t="shared" si="4"/>
        <v>&lt;!-- Caparison (Default Cloth) --&gt;</v>
      </c>
    </row>
    <row r="101" spans="4:8" x14ac:dyDescent="0.25">
      <c r="D101" t="s">
        <v>340</v>
      </c>
      <c r="F101">
        <f t="shared" si="0"/>
        <v>7</v>
      </c>
      <c r="G101">
        <f t="shared" si="1"/>
        <v>40</v>
      </c>
      <c r="H101" t="str">
        <f t="shared" si="4"/>
        <v>&lt;!-- Caparison (Default Cloth) --&gt;</v>
      </c>
    </row>
    <row r="102" spans="4:8" x14ac:dyDescent="0.25">
      <c r="D102" t="s">
        <v>341</v>
      </c>
      <c r="F102">
        <f t="shared" si="0"/>
        <v>7</v>
      </c>
      <c r="G102">
        <f t="shared" si="1"/>
        <v>48</v>
      </c>
      <c r="H102" t="str">
        <f t="shared" si="4"/>
        <v>&lt;!-- Charlatan's Tunic (Default Cloth) --&gt;</v>
      </c>
    </row>
    <row r="103" spans="4:8" x14ac:dyDescent="0.25">
      <c r="D103" t="s">
        <v>342</v>
      </c>
      <c r="F103">
        <f t="shared" si="0"/>
        <v>7</v>
      </c>
      <c r="G103">
        <f t="shared" si="1"/>
        <v>48</v>
      </c>
      <c r="H103" t="str">
        <f t="shared" si="4"/>
        <v>&lt;!-- Charlatan's Tunic (Default Cloth) --&gt;</v>
      </c>
    </row>
    <row r="104" spans="4:8" x14ac:dyDescent="0.25">
      <c r="D104" t="s">
        <v>343</v>
      </c>
      <c r="F104">
        <f t="shared" si="0"/>
        <v>7</v>
      </c>
      <c r="G104">
        <f t="shared" si="1"/>
        <v>43</v>
      </c>
      <c r="H104" t="str">
        <f t="shared" si="4"/>
        <v>&lt;!-- Common Dress (Default Cloth) --&gt;</v>
      </c>
    </row>
    <row r="105" spans="4:8" x14ac:dyDescent="0.25">
      <c r="D105" t="s">
        <v>344</v>
      </c>
      <c r="F105">
        <f t="shared" si="0"/>
        <v>7</v>
      </c>
      <c r="G105">
        <f t="shared" si="1"/>
        <v>43</v>
      </c>
      <c r="H105" t="str">
        <f t="shared" si="4"/>
        <v>&lt;!-- Common Dress (Default Cloth) --&gt;</v>
      </c>
    </row>
    <row r="106" spans="4:8" x14ac:dyDescent="0.25">
      <c r="D106" t="s">
        <v>345</v>
      </c>
      <c r="F106">
        <f t="shared" si="0"/>
        <v>7</v>
      </c>
      <c r="G106">
        <f t="shared" si="1"/>
        <v>43</v>
      </c>
      <c r="H106" t="str">
        <f t="shared" si="4"/>
        <v>&lt;!-- Common Dress (Default Cloth) --&gt;</v>
      </c>
    </row>
    <row r="107" spans="4:8" x14ac:dyDescent="0.25">
      <c r="D107" t="s">
        <v>346</v>
      </c>
      <c r="F107">
        <f t="shared" si="0"/>
        <v>7</v>
      </c>
      <c r="G107">
        <f t="shared" si="1"/>
        <v>51</v>
      </c>
      <c r="H107" t="str">
        <f t="shared" si="4"/>
        <v>&lt;!-- Cuffed Combat Jacket (Default Cloth) --&gt;</v>
      </c>
    </row>
    <row r="108" spans="4:8" x14ac:dyDescent="0.25">
      <c r="D108" t="s">
        <v>347</v>
      </c>
      <c r="F108">
        <f t="shared" si="0"/>
        <v>7</v>
      </c>
      <c r="G108">
        <f t="shared" si="1"/>
        <v>49</v>
      </c>
      <c r="H108" t="str">
        <f t="shared" si="4"/>
        <v>&lt;!-- Dark Combat Jacket (Default Cloth) --&gt;</v>
      </c>
    </row>
    <row r="109" spans="4:8" x14ac:dyDescent="0.25">
      <c r="D109" t="s">
        <v>348</v>
      </c>
      <c r="F109">
        <f t="shared" si="0"/>
        <v>7</v>
      </c>
      <c r="G109">
        <f t="shared" si="1"/>
        <v>47</v>
      </c>
      <c r="H109" t="str">
        <f t="shared" si="4"/>
        <v>&lt;!-- Decorated Caftan (Default Cloth) --&gt;</v>
      </c>
    </row>
    <row r="110" spans="4:8" x14ac:dyDescent="0.25">
      <c r="D110" t="s">
        <v>349</v>
      </c>
      <c r="F110">
        <f t="shared" si="0"/>
        <v>7</v>
      </c>
      <c r="G110">
        <f t="shared" si="1"/>
        <v>54</v>
      </c>
      <c r="H110" t="str">
        <f t="shared" si="4"/>
        <v>&lt;!-- Decorated Combat Jacket (Default Cloth) --&gt;</v>
      </c>
    </row>
    <row r="111" spans="4:8" x14ac:dyDescent="0.25">
      <c r="D111" t="s">
        <v>350</v>
      </c>
      <c r="F111">
        <f t="shared" si="0"/>
        <v>7</v>
      </c>
      <c r="G111">
        <f t="shared" si="1"/>
        <v>46</v>
      </c>
      <c r="H111" t="str">
        <f t="shared" si="4"/>
        <v>&lt;!-- Decorated Cotte (Default Cloth) --&gt;</v>
      </c>
    </row>
    <row r="112" spans="4:8" x14ac:dyDescent="0.25">
      <c r="D112" t="s">
        <v>351</v>
      </c>
      <c r="F112">
        <f t="shared" si="0"/>
        <v>7</v>
      </c>
      <c r="G112">
        <f t="shared" si="1"/>
        <v>46</v>
      </c>
      <c r="H112" t="str">
        <f t="shared" si="4"/>
        <v>&lt;!-- Decorated Cotte (Default Cloth) --&gt;</v>
      </c>
    </row>
    <row r="113" spans="4:8" x14ac:dyDescent="0.25">
      <c r="D113" t="s">
        <v>352</v>
      </c>
      <c r="F113">
        <f t="shared" si="0"/>
        <v>7</v>
      </c>
      <c r="G113">
        <f t="shared" si="1"/>
        <v>46</v>
      </c>
      <c r="H113" t="str">
        <f t="shared" si="4"/>
        <v>&lt;!-- Decorated Cotte (Default Cloth) --&gt;</v>
      </c>
    </row>
    <row r="114" spans="4:8" x14ac:dyDescent="0.25">
      <c r="D114" t="s">
        <v>353</v>
      </c>
      <c r="F114">
        <f t="shared" si="0"/>
        <v>7</v>
      </c>
      <c r="G114">
        <f t="shared" si="1"/>
        <v>46</v>
      </c>
      <c r="H114" t="str">
        <f t="shared" si="4"/>
        <v>&lt;!-- Decorated Cotte (Default Cloth) --&gt;</v>
      </c>
    </row>
    <row r="115" spans="4:8" x14ac:dyDescent="0.25">
      <c r="D115" t="s">
        <v>354</v>
      </c>
      <c r="F115">
        <f t="shared" si="0"/>
        <v>7</v>
      </c>
      <c r="G115">
        <f t="shared" si="1"/>
        <v>46</v>
      </c>
      <c r="H115" t="str">
        <f t="shared" si="4"/>
        <v>&lt;!-- Decorated Cotte (Default Cloth) --&gt;</v>
      </c>
    </row>
    <row r="116" spans="4:8" x14ac:dyDescent="0.25">
      <c r="D116" t="s">
        <v>355</v>
      </c>
      <c r="F116">
        <f t="shared" si="0"/>
        <v>7</v>
      </c>
      <c r="G116">
        <f t="shared" si="1"/>
        <v>46</v>
      </c>
      <c r="H116" t="str">
        <f t="shared" si="4"/>
        <v>&lt;!-- Decorated Cotte (Default Cloth) --&gt;</v>
      </c>
    </row>
    <row r="117" spans="4:8" x14ac:dyDescent="0.25">
      <c r="D117" t="s">
        <v>356</v>
      </c>
      <c r="F117">
        <f t="shared" si="0"/>
        <v>7</v>
      </c>
      <c r="G117">
        <f t="shared" si="1"/>
        <v>46</v>
      </c>
      <c r="H117" t="str">
        <f t="shared" si="4"/>
        <v>&lt;!-- Decorated Cotte (Default Cloth) --&gt;</v>
      </c>
    </row>
    <row r="118" spans="4:8" x14ac:dyDescent="0.25">
      <c r="D118" t="s">
        <v>357</v>
      </c>
      <c r="F118">
        <f t="shared" si="0"/>
        <v>7</v>
      </c>
      <c r="G118">
        <f t="shared" si="1"/>
        <v>46</v>
      </c>
      <c r="H118" t="str">
        <f t="shared" si="4"/>
        <v>&lt;!-- Decorated Dress (Default Cloth) --&gt;</v>
      </c>
    </row>
    <row r="119" spans="4:8" x14ac:dyDescent="0.25">
      <c r="D119" t="s">
        <v>358</v>
      </c>
      <c r="F119">
        <f t="shared" si="0"/>
        <v>7</v>
      </c>
      <c r="G119">
        <f t="shared" si="1"/>
        <v>46</v>
      </c>
      <c r="H119" t="str">
        <f t="shared" si="4"/>
        <v>&lt;!-- Decorated Dress (Default Cloth) --&gt;</v>
      </c>
    </row>
    <row r="120" spans="4:8" x14ac:dyDescent="0.25">
      <c r="D120" t="s">
        <v>359</v>
      </c>
      <c r="F120">
        <f t="shared" si="0"/>
        <v>7</v>
      </c>
      <c r="G120">
        <f t="shared" si="1"/>
        <v>46</v>
      </c>
      <c r="H120" t="str">
        <f t="shared" si="4"/>
        <v>&lt;!-- Decorated Dress (Default Cloth) --&gt;</v>
      </c>
    </row>
    <row r="121" spans="4:8" x14ac:dyDescent="0.25">
      <c r="D121" t="s">
        <v>360</v>
      </c>
      <c r="F121">
        <f t="shared" ref="F121:F184" si="5">FIND("&lt;",$D121)</f>
        <v>7</v>
      </c>
      <c r="G121">
        <f t="shared" ref="G121:G184" si="6">FIND("&gt;",$D121)</f>
        <v>46</v>
      </c>
      <c r="H121" t="str">
        <f t="shared" si="4"/>
        <v>&lt;!-- Decorated Dress (Default Cloth) --&gt;</v>
      </c>
    </row>
    <row r="122" spans="4:8" x14ac:dyDescent="0.25">
      <c r="D122" t="s">
        <v>361</v>
      </c>
      <c r="F122">
        <f t="shared" si="5"/>
        <v>7</v>
      </c>
      <c r="G122">
        <f t="shared" si="6"/>
        <v>46</v>
      </c>
      <c r="H122" t="str">
        <f t="shared" si="4"/>
        <v>&lt;!-- Decorated Shirt (Default Cloth) --&gt;</v>
      </c>
    </row>
    <row r="123" spans="4:8" x14ac:dyDescent="0.25">
      <c r="D123" t="s">
        <v>362</v>
      </c>
      <c r="F123">
        <f t="shared" si="5"/>
        <v>7</v>
      </c>
      <c r="G123">
        <f t="shared" si="6"/>
        <v>46</v>
      </c>
      <c r="H123" t="str">
        <f t="shared" si="4"/>
        <v>&lt;!-- Devil's Costume (Default Cloth) --&gt;</v>
      </c>
    </row>
    <row r="124" spans="4:8" x14ac:dyDescent="0.25">
      <c r="D124" t="s">
        <v>363</v>
      </c>
      <c r="F124">
        <f t="shared" si="5"/>
        <v>7</v>
      </c>
      <c r="G124">
        <f t="shared" si="6"/>
        <v>46</v>
      </c>
      <c r="H124" t="str">
        <f t="shared" si="4"/>
        <v>&lt;!-- Devil's Costume (Default Cloth) --&gt;</v>
      </c>
    </row>
    <row r="125" spans="4:8" x14ac:dyDescent="0.25">
      <c r="D125" t="s">
        <v>364</v>
      </c>
      <c r="F125">
        <f t="shared" si="5"/>
        <v>7</v>
      </c>
      <c r="G125">
        <f t="shared" si="6"/>
        <v>46</v>
      </c>
      <c r="H125" t="str">
        <f t="shared" si="4"/>
        <v>&lt;!-- Devil's Costume (Default Cloth) --&gt;</v>
      </c>
    </row>
    <row r="126" spans="4:8" x14ac:dyDescent="0.25">
      <c r="D126" t="s">
        <v>365</v>
      </c>
      <c r="F126">
        <f t="shared" si="5"/>
        <v>7</v>
      </c>
      <c r="G126">
        <f t="shared" si="6"/>
        <v>46</v>
      </c>
      <c r="H126" t="str">
        <f t="shared" si="4"/>
        <v>&lt;!-- Devil's Costume (Default Cloth) --&gt;</v>
      </c>
    </row>
    <row r="127" spans="4:8" x14ac:dyDescent="0.25">
      <c r="D127" t="s">
        <v>366</v>
      </c>
      <c r="F127">
        <f t="shared" si="5"/>
        <v>7</v>
      </c>
      <c r="G127">
        <f t="shared" si="6"/>
        <v>47</v>
      </c>
      <c r="H127" t="str">
        <f t="shared" si="4"/>
        <v>&lt;!-- Dirty Work Shirt (Default Cloth) --&gt;</v>
      </c>
    </row>
    <row r="128" spans="4:8" x14ac:dyDescent="0.25">
      <c r="D128" t="s">
        <v>367</v>
      </c>
      <c r="F128">
        <f t="shared" si="5"/>
        <v>7</v>
      </c>
      <c r="G128">
        <f t="shared" si="6"/>
        <v>47</v>
      </c>
      <c r="H128" t="str">
        <f t="shared" si="4"/>
        <v>&lt;!-- Dirty Work Shirt (Default Cloth) --&gt;</v>
      </c>
    </row>
    <row r="129" spans="4:8" x14ac:dyDescent="0.25">
      <c r="D129" t="s">
        <v>368</v>
      </c>
      <c r="F129">
        <f t="shared" si="5"/>
        <v>7</v>
      </c>
      <c r="G129">
        <f t="shared" si="6"/>
        <v>46</v>
      </c>
      <c r="H129" t="str">
        <f t="shared" si="4"/>
        <v>&lt;!-- Dress and Apron (Default Cloth) --&gt;</v>
      </c>
    </row>
    <row r="130" spans="4:8" x14ac:dyDescent="0.25">
      <c r="D130" t="s">
        <v>369</v>
      </c>
      <c r="F130">
        <f t="shared" si="5"/>
        <v>7</v>
      </c>
      <c r="G130">
        <f t="shared" si="6"/>
        <v>46</v>
      </c>
      <c r="H130" t="str">
        <f t="shared" si="4"/>
        <v>&lt;!-- Dress and Apron (Default Cloth) --&gt;</v>
      </c>
    </row>
    <row r="131" spans="4:8" x14ac:dyDescent="0.25">
      <c r="D131" t="s">
        <v>370</v>
      </c>
      <c r="F131">
        <f t="shared" si="5"/>
        <v>7</v>
      </c>
      <c r="G131">
        <f t="shared" si="6"/>
        <v>46</v>
      </c>
      <c r="H131" t="str">
        <f t="shared" si="4"/>
        <v>&lt;!-- Dress and Apron (Default Cloth) --&gt;</v>
      </c>
    </row>
    <row r="132" spans="4:8" x14ac:dyDescent="0.25">
      <c r="D132" t="s">
        <v>371</v>
      </c>
      <c r="F132">
        <f t="shared" si="5"/>
        <v>7</v>
      </c>
      <c r="G132">
        <f t="shared" si="6"/>
        <v>48</v>
      </c>
      <c r="H132" t="str">
        <f t="shared" si="4"/>
        <v>&lt;!-- Fashionable Dress (Default Cloth) --&gt;</v>
      </c>
    </row>
    <row r="133" spans="4:8" x14ac:dyDescent="0.25">
      <c r="D133" t="s">
        <v>372</v>
      </c>
      <c r="F133">
        <f t="shared" si="5"/>
        <v>7</v>
      </c>
      <c r="G133">
        <f t="shared" si="6"/>
        <v>48</v>
      </c>
      <c r="H133" t="str">
        <f t="shared" si="4"/>
        <v>&lt;!-- Fashionable Dress (Default Cloth) --&gt;</v>
      </c>
    </row>
    <row r="134" spans="4:8" x14ac:dyDescent="0.25">
      <c r="D134" t="s">
        <v>373</v>
      </c>
      <c r="F134">
        <f t="shared" si="5"/>
        <v>7</v>
      </c>
      <c r="G134">
        <f t="shared" si="6"/>
        <v>48</v>
      </c>
      <c r="H134" t="str">
        <f t="shared" si="4"/>
        <v>&lt;!-- Fashionable Dress (Default Cloth) --&gt;</v>
      </c>
    </row>
    <row r="135" spans="4:8" x14ac:dyDescent="0.25">
      <c r="D135" t="s">
        <v>374</v>
      </c>
      <c r="F135">
        <f t="shared" si="5"/>
        <v>7</v>
      </c>
      <c r="G135">
        <f t="shared" si="6"/>
        <v>46</v>
      </c>
      <c r="H135" t="str">
        <f t="shared" si="4"/>
        <v>&lt;!-- Fashionable Hat (Default Cloth) --&gt;</v>
      </c>
    </row>
    <row r="136" spans="4:8" x14ac:dyDescent="0.25">
      <c r="D136" t="s">
        <v>375</v>
      </c>
      <c r="F136">
        <f t="shared" si="5"/>
        <v>7</v>
      </c>
      <c r="G136">
        <f t="shared" si="6"/>
        <v>47</v>
      </c>
      <c r="H136" t="str">
        <f t="shared" si="4"/>
        <v>&lt;!-- Green Cotehardie (Default Cloth) --&gt;</v>
      </c>
    </row>
    <row r="137" spans="4:8" x14ac:dyDescent="0.25">
      <c r="D137" t="s">
        <v>376</v>
      </c>
      <c r="F137">
        <f t="shared" si="5"/>
        <v>7</v>
      </c>
      <c r="G137">
        <f t="shared" si="6"/>
        <v>51</v>
      </c>
      <c r="H137" t="str">
        <f t="shared" si="4"/>
        <v>&lt;!-- Green Merchant's Hat (Default Cloth) --&gt;</v>
      </c>
    </row>
    <row r="138" spans="4:8" x14ac:dyDescent="0.25">
      <c r="D138" t="s">
        <v>377</v>
      </c>
      <c r="F138">
        <f t="shared" si="5"/>
        <v>7</v>
      </c>
      <c r="G138">
        <f t="shared" si="6"/>
        <v>47</v>
      </c>
      <c r="H138" t="str">
        <f t="shared" si="4"/>
        <v>&lt;!-- Green Outer Vest (Default Cloth) --&gt;</v>
      </c>
    </row>
    <row r="139" spans="4:8" x14ac:dyDescent="0.25">
      <c r="D139" t="s">
        <v>378</v>
      </c>
      <c r="F139">
        <f t="shared" si="5"/>
        <v>7</v>
      </c>
      <c r="G139">
        <f t="shared" si="6"/>
        <v>42</v>
      </c>
      <c r="H139" t="str">
        <f t="shared" si="4"/>
        <v>&lt;!-- Green Shirt (Default Cloth) --&gt;</v>
      </c>
    </row>
    <row r="140" spans="4:8" x14ac:dyDescent="0.25">
      <c r="D140" t="s">
        <v>379</v>
      </c>
      <c r="F140">
        <f t="shared" si="5"/>
        <v>7</v>
      </c>
      <c r="G140">
        <f t="shared" si="6"/>
        <v>42</v>
      </c>
      <c r="H140" t="str">
        <f t="shared" si="4"/>
        <v>&lt;!-- Green Shirt (Default Cloth) --&gt;</v>
      </c>
    </row>
    <row r="141" spans="4:8" x14ac:dyDescent="0.25">
      <c r="D141" t="s">
        <v>380</v>
      </c>
      <c r="F141">
        <f t="shared" si="5"/>
        <v>7</v>
      </c>
      <c r="G141">
        <f t="shared" si="6"/>
        <v>42</v>
      </c>
      <c r="H141" t="str">
        <f t="shared" si="4"/>
        <v>&lt;!-- Green Shirt (Default Cloth) --&gt;</v>
      </c>
    </row>
    <row r="142" spans="4:8" x14ac:dyDescent="0.25">
      <c r="D142" t="s">
        <v>381</v>
      </c>
      <c r="F142">
        <f t="shared" si="5"/>
        <v>7</v>
      </c>
      <c r="G142">
        <f t="shared" si="6"/>
        <v>54</v>
      </c>
      <c r="H142" t="str">
        <f t="shared" si="4"/>
        <v>&lt;!-- Head Ring / Head Wreath (Default Cloth) --&gt;</v>
      </c>
    </row>
    <row r="143" spans="4:8" x14ac:dyDescent="0.25">
      <c r="D143" t="s">
        <v>382</v>
      </c>
      <c r="F143">
        <f t="shared" si="5"/>
        <v>7</v>
      </c>
      <c r="G143">
        <f t="shared" si="6"/>
        <v>41</v>
      </c>
      <c r="H143" t="str">
        <f t="shared" ref="H143:H206" si="7">MID(D143,F143,G143-F143+1)</f>
        <v>&lt;!-- Head Scarf (Default Cloth) --&gt;</v>
      </c>
    </row>
    <row r="144" spans="4:8" x14ac:dyDescent="0.25">
      <c r="D144" t="s">
        <v>383</v>
      </c>
      <c r="F144">
        <f t="shared" si="5"/>
        <v>7</v>
      </c>
      <c r="G144">
        <f t="shared" si="6"/>
        <v>41</v>
      </c>
      <c r="H144" t="str">
        <f t="shared" si="7"/>
        <v>&lt;!-- Head Scarf (Default Cloth) --&gt;</v>
      </c>
    </row>
    <row r="145" spans="4:8" x14ac:dyDescent="0.25">
      <c r="D145" t="s">
        <v>384</v>
      </c>
      <c r="F145">
        <f t="shared" si="5"/>
        <v>7</v>
      </c>
      <c r="G145">
        <f t="shared" si="6"/>
        <v>42</v>
      </c>
      <c r="H145" t="str">
        <f t="shared" si="7"/>
        <v>&lt;!-- Hunting Cap (Default Cloth) --&gt;</v>
      </c>
    </row>
    <row r="146" spans="4:8" x14ac:dyDescent="0.25">
      <c r="D146" t="s">
        <v>385</v>
      </c>
      <c r="F146">
        <f t="shared" si="5"/>
        <v>7</v>
      </c>
      <c r="G146">
        <f t="shared" si="6"/>
        <v>44</v>
      </c>
      <c r="H146" t="str">
        <f t="shared" si="7"/>
        <v>&lt;!-- Leather Apron (Default Cloth) --&gt;</v>
      </c>
    </row>
    <row r="147" spans="4:8" x14ac:dyDescent="0.25">
      <c r="D147" t="s">
        <v>386</v>
      </c>
      <c r="F147">
        <f t="shared" si="5"/>
        <v>7</v>
      </c>
      <c r="G147">
        <f t="shared" si="6"/>
        <v>55</v>
      </c>
      <c r="H147" t="str">
        <f t="shared" si="7"/>
        <v>&lt;!-- Men's Cotehardie - Green (Default Cloth) --&gt;</v>
      </c>
    </row>
    <row r="148" spans="4:8" x14ac:dyDescent="0.25">
      <c r="D148" t="s">
        <v>387</v>
      </c>
      <c r="F148">
        <f t="shared" si="5"/>
        <v>7</v>
      </c>
      <c r="G148">
        <f t="shared" si="6"/>
        <v>53</v>
      </c>
      <c r="H148" t="str">
        <f t="shared" si="7"/>
        <v>&lt;!-- Men's Cotehardie - Red (Default Cloth) --&gt;</v>
      </c>
    </row>
    <row r="149" spans="4:8" x14ac:dyDescent="0.25">
      <c r="D149" t="s">
        <v>388</v>
      </c>
      <c r="F149">
        <f t="shared" si="5"/>
        <v>7</v>
      </c>
      <c r="G149">
        <f t="shared" si="6"/>
        <v>50</v>
      </c>
      <c r="H149" t="str">
        <f t="shared" si="7"/>
        <v>&lt;!-- Merchant's Blue Hat (Default Cloth) --&gt;</v>
      </c>
    </row>
    <row r="150" spans="4:8" x14ac:dyDescent="0.25">
      <c r="D150" t="s">
        <v>389</v>
      </c>
      <c r="F150">
        <f t="shared" si="5"/>
        <v>7</v>
      </c>
      <c r="G150">
        <f t="shared" si="6"/>
        <v>43</v>
      </c>
      <c r="H150" t="str">
        <f t="shared" si="7"/>
        <v>&lt;!-- Miller's Cap (Default Cloth) --&gt;</v>
      </c>
    </row>
    <row r="151" spans="4:8" x14ac:dyDescent="0.25">
      <c r="D151" t="s">
        <v>390</v>
      </c>
      <c r="F151">
        <f t="shared" si="5"/>
        <v>7</v>
      </c>
      <c r="G151">
        <f t="shared" si="6"/>
        <v>46</v>
      </c>
      <c r="H151" t="str">
        <f t="shared" si="7"/>
        <v>&lt;!-- Multi Slot Test (Default Cloth) --&gt;</v>
      </c>
    </row>
    <row r="152" spans="4:8" x14ac:dyDescent="0.25">
      <c r="D152" t="s">
        <v>391</v>
      </c>
      <c r="F152">
        <f t="shared" si="5"/>
        <v>7</v>
      </c>
      <c r="G152">
        <f t="shared" si="6"/>
        <v>48</v>
      </c>
      <c r="H152" t="str">
        <f t="shared" si="7"/>
        <v>&lt;!-- Multi Slot Test 2 (Default Cloth) --&gt;</v>
      </c>
    </row>
    <row r="153" spans="4:8" x14ac:dyDescent="0.25">
      <c r="D153" t="s">
        <v>392</v>
      </c>
      <c r="F153">
        <f t="shared" si="5"/>
        <v>7</v>
      </c>
      <c r="G153">
        <f t="shared" si="6"/>
        <v>48</v>
      </c>
      <c r="H153" t="str">
        <f t="shared" si="7"/>
        <v>&lt;!-- Multi Slot Test 2 (Default Cloth) --&gt;</v>
      </c>
    </row>
    <row r="154" spans="4:8" x14ac:dyDescent="0.25">
      <c r="D154" t="s">
        <v>393</v>
      </c>
      <c r="F154">
        <f t="shared" si="5"/>
        <v>7</v>
      </c>
      <c r="G154">
        <f t="shared" si="6"/>
        <v>54</v>
      </c>
      <c r="H154" t="str">
        <f t="shared" si="7"/>
        <v>&lt;!-- Multi Slot Test Renamed (Default Cloth) --&gt;</v>
      </c>
    </row>
    <row r="155" spans="4:8" x14ac:dyDescent="0.25">
      <c r="D155" t="s">
        <v>394</v>
      </c>
      <c r="F155">
        <f t="shared" si="5"/>
        <v>7</v>
      </c>
      <c r="G155">
        <f t="shared" si="6"/>
        <v>40</v>
      </c>
      <c r="H155" t="str">
        <f t="shared" si="7"/>
        <v>&lt;!-- Nightgown (Default Cloth) --&gt;</v>
      </c>
    </row>
    <row r="156" spans="4:8" x14ac:dyDescent="0.25">
      <c r="D156" t="s">
        <v>395</v>
      </c>
      <c r="F156">
        <f t="shared" si="5"/>
        <v>7</v>
      </c>
      <c r="G156">
        <f t="shared" si="6"/>
        <v>45</v>
      </c>
      <c r="H156" t="str">
        <f t="shared" si="7"/>
        <v>&lt;!-- Nobleman's Hat (Default Cloth) --&gt;</v>
      </c>
    </row>
    <row r="157" spans="4:8" x14ac:dyDescent="0.25">
      <c r="D157" t="s">
        <v>396</v>
      </c>
      <c r="F157">
        <f t="shared" si="5"/>
        <v>7</v>
      </c>
      <c r="G157">
        <f t="shared" si="6"/>
        <v>48</v>
      </c>
      <c r="H157" t="str">
        <f t="shared" si="7"/>
        <v>&lt;!-- Old Working Shirt (Default Cloth) --&gt;</v>
      </c>
    </row>
    <row r="158" spans="4:8" x14ac:dyDescent="0.25">
      <c r="D158" t="s">
        <v>397</v>
      </c>
      <c r="F158">
        <f t="shared" si="5"/>
        <v>7</v>
      </c>
      <c r="G158">
        <f t="shared" si="6"/>
        <v>46</v>
      </c>
      <c r="H158" t="str">
        <f t="shared" si="7"/>
        <v>&lt;!-- Orange Felt Hat (Default Cloth) --&gt;</v>
      </c>
    </row>
    <row r="159" spans="4:8" x14ac:dyDescent="0.25">
      <c r="D159" t="s">
        <v>398</v>
      </c>
      <c r="F159">
        <f t="shared" si="5"/>
        <v>7</v>
      </c>
      <c r="G159">
        <f t="shared" si="6"/>
        <v>43</v>
      </c>
      <c r="H159" t="str">
        <f t="shared" si="7"/>
        <v>&lt;!-- Orange Shirt (Default Cloth) --&gt;</v>
      </c>
    </row>
    <row r="160" spans="4:8" x14ac:dyDescent="0.25">
      <c r="D160" t="s">
        <v>399</v>
      </c>
      <c r="F160">
        <f t="shared" si="5"/>
        <v>7</v>
      </c>
      <c r="G160">
        <f t="shared" si="6"/>
        <v>45</v>
      </c>
      <c r="H160" t="str">
        <f t="shared" si="7"/>
        <v>&lt;!-- Piece of Cloth (Default Cloth) --&gt;</v>
      </c>
    </row>
    <row r="161" spans="4:8" x14ac:dyDescent="0.25">
      <c r="D161" t="s">
        <v>400</v>
      </c>
      <c r="F161">
        <f t="shared" si="5"/>
        <v>7</v>
      </c>
      <c r="G161">
        <f t="shared" si="6"/>
        <v>44</v>
      </c>
      <c r="H161" t="str">
        <f t="shared" si="7"/>
        <v>&lt;!-- Plain Chemise (Default Cloth) --&gt;</v>
      </c>
    </row>
    <row r="162" spans="4:8" x14ac:dyDescent="0.25">
      <c r="D162" t="s">
        <v>401</v>
      </c>
      <c r="F162">
        <f t="shared" si="5"/>
        <v>7</v>
      </c>
      <c r="G162">
        <f t="shared" si="6"/>
        <v>48</v>
      </c>
      <c r="H162" t="str">
        <f t="shared" si="7"/>
        <v>&lt;!-- Pointed Green Hat (Default Cloth) --&gt;</v>
      </c>
    </row>
    <row r="163" spans="4:8" x14ac:dyDescent="0.25">
      <c r="D163" t="s">
        <v>402</v>
      </c>
      <c r="F163">
        <f t="shared" si="5"/>
        <v>7</v>
      </c>
      <c r="G163">
        <f t="shared" si="6"/>
        <v>46</v>
      </c>
      <c r="H163" t="str">
        <f t="shared" si="7"/>
        <v>&lt;!-- Pointed Red Hat (Default Cloth) --&gt;</v>
      </c>
    </row>
    <row r="164" spans="4:8" x14ac:dyDescent="0.25">
      <c r="D164" t="s">
        <v>403</v>
      </c>
      <c r="F164">
        <f t="shared" si="5"/>
        <v>7</v>
      </c>
      <c r="G164">
        <f t="shared" si="6"/>
        <v>49</v>
      </c>
      <c r="H164" t="str">
        <f t="shared" si="7"/>
        <v>&lt;!-- Pointed Yellow Hat (Default Cloth) --&gt;</v>
      </c>
    </row>
    <row r="165" spans="4:8" x14ac:dyDescent="0.25">
      <c r="D165" t="s">
        <v>404</v>
      </c>
      <c r="F165">
        <f t="shared" si="5"/>
        <v>7</v>
      </c>
      <c r="G165">
        <f t="shared" si="6"/>
        <v>54</v>
      </c>
      <c r="H165" t="str">
        <f t="shared" si="7"/>
        <v>&lt;!-- Quartered Combat Jacket (Default Cloth) --&gt;</v>
      </c>
    </row>
    <row r="166" spans="4:8" x14ac:dyDescent="0.25">
      <c r="D166" t="s">
        <v>405</v>
      </c>
      <c r="F166">
        <f t="shared" si="5"/>
        <v>7</v>
      </c>
      <c r="G166">
        <f t="shared" si="6"/>
        <v>51</v>
      </c>
      <c r="H166" t="str">
        <f t="shared" si="7"/>
        <v>&lt;!-- Quartered Outer Vest (Default Cloth) --&gt;</v>
      </c>
    </row>
    <row r="167" spans="4:8" x14ac:dyDescent="0.25">
      <c r="D167" t="s">
        <v>406</v>
      </c>
      <c r="F167">
        <f t="shared" si="5"/>
        <v>7</v>
      </c>
      <c r="G167">
        <f t="shared" si="6"/>
        <v>45</v>
      </c>
      <c r="H167" t="str">
        <f t="shared" si="7"/>
        <v>&lt;!-- Red Cotehardie (Default Cloth) --&gt;</v>
      </c>
    </row>
    <row r="168" spans="4:8" x14ac:dyDescent="0.25">
      <c r="D168" t="s">
        <v>407</v>
      </c>
      <c r="F168">
        <f t="shared" si="5"/>
        <v>7</v>
      </c>
      <c r="G168">
        <f t="shared" si="6"/>
        <v>45</v>
      </c>
      <c r="H168" t="str">
        <f t="shared" si="7"/>
        <v>&lt;!-- Red Cotehardie (Default Cloth) --&gt;</v>
      </c>
    </row>
    <row r="169" spans="4:8" x14ac:dyDescent="0.25">
      <c r="D169" t="s">
        <v>408</v>
      </c>
      <c r="F169">
        <f t="shared" si="5"/>
        <v>7</v>
      </c>
      <c r="G169">
        <f t="shared" si="6"/>
        <v>49</v>
      </c>
      <c r="H169" t="str">
        <f t="shared" si="7"/>
        <v>&lt;!-- Red Merchant's Hat (Default Cloth) --&gt;</v>
      </c>
    </row>
    <row r="170" spans="4:8" x14ac:dyDescent="0.25">
      <c r="D170" t="s">
        <v>409</v>
      </c>
      <c r="F170">
        <f t="shared" si="5"/>
        <v>7</v>
      </c>
      <c r="G170">
        <f t="shared" si="6"/>
        <v>47</v>
      </c>
      <c r="H170" t="str">
        <f t="shared" si="7"/>
        <v>&lt;!-- Red Outer Jacket (Default Cloth) --&gt;</v>
      </c>
    </row>
    <row r="171" spans="4:8" x14ac:dyDescent="0.25">
      <c r="D171" t="s">
        <v>410</v>
      </c>
      <c r="F171">
        <f t="shared" si="5"/>
        <v>7</v>
      </c>
      <c r="G171">
        <f t="shared" si="6"/>
        <v>39</v>
      </c>
      <c r="H171" t="str">
        <f t="shared" si="7"/>
        <v>&lt;!-- Red Vest (Default Cloth) --&gt;</v>
      </c>
    </row>
    <row r="172" spans="4:8" x14ac:dyDescent="0.25">
      <c r="D172" t="s">
        <v>411</v>
      </c>
      <c r="F172">
        <f t="shared" si="5"/>
        <v>7</v>
      </c>
      <c r="G172">
        <f t="shared" si="6"/>
        <v>36</v>
      </c>
      <c r="H172" t="str">
        <f t="shared" si="7"/>
        <v>&lt;!-- Scarf (Default Cloth) --&gt;</v>
      </c>
    </row>
    <row r="173" spans="4:8" x14ac:dyDescent="0.25">
      <c r="D173" t="s">
        <v>412</v>
      </c>
      <c r="F173">
        <f t="shared" si="5"/>
        <v>7</v>
      </c>
      <c r="G173">
        <f t="shared" si="6"/>
        <v>46</v>
      </c>
      <c r="H173" t="str">
        <f t="shared" si="7"/>
        <v>&lt;!-- Servant's Dress (Default Cloth) --&gt;</v>
      </c>
    </row>
    <row r="174" spans="4:8" x14ac:dyDescent="0.25">
      <c r="D174" t="s">
        <v>413</v>
      </c>
      <c r="F174">
        <f t="shared" si="5"/>
        <v>7</v>
      </c>
      <c r="G174">
        <f t="shared" si="6"/>
        <v>46</v>
      </c>
      <c r="H174" t="str">
        <f t="shared" si="7"/>
        <v>&lt;!-- Servant's Dress (Default Cloth) --&gt;</v>
      </c>
    </row>
    <row r="175" spans="4:8" x14ac:dyDescent="0.25">
      <c r="D175" t="s">
        <v>414</v>
      </c>
      <c r="F175">
        <f t="shared" si="5"/>
        <v>7</v>
      </c>
      <c r="G175">
        <f t="shared" si="6"/>
        <v>43</v>
      </c>
      <c r="H175" t="str">
        <f t="shared" si="7"/>
        <v>&lt;!-- Simple Cotte (Default Cloth) --&gt;</v>
      </c>
    </row>
    <row r="176" spans="4:8" x14ac:dyDescent="0.25">
      <c r="D176" t="s">
        <v>415</v>
      </c>
      <c r="F176">
        <f t="shared" si="5"/>
        <v>7</v>
      </c>
      <c r="G176">
        <f t="shared" si="6"/>
        <v>43</v>
      </c>
      <c r="H176" t="str">
        <f t="shared" si="7"/>
        <v>&lt;!-- Simple Cotte (Default Cloth) --&gt;</v>
      </c>
    </row>
    <row r="177" spans="4:8" x14ac:dyDescent="0.25">
      <c r="D177" t="s">
        <v>416</v>
      </c>
      <c r="F177">
        <f t="shared" si="5"/>
        <v>7</v>
      </c>
      <c r="G177">
        <f t="shared" si="6"/>
        <v>43</v>
      </c>
      <c r="H177" t="str">
        <f t="shared" si="7"/>
        <v>&lt;!-- Simple Cotte (Default Cloth) --&gt;</v>
      </c>
    </row>
    <row r="178" spans="4:8" x14ac:dyDescent="0.25">
      <c r="D178" t="s">
        <v>417</v>
      </c>
      <c r="F178">
        <f t="shared" si="5"/>
        <v>7</v>
      </c>
      <c r="G178">
        <f t="shared" si="6"/>
        <v>43</v>
      </c>
      <c r="H178" t="str">
        <f t="shared" si="7"/>
        <v>&lt;!-- Simple Cotte (Default Cloth) --&gt;</v>
      </c>
    </row>
    <row r="179" spans="4:8" x14ac:dyDescent="0.25">
      <c r="D179" t="s">
        <v>418</v>
      </c>
      <c r="F179">
        <f t="shared" si="5"/>
        <v>7</v>
      </c>
      <c r="G179">
        <f t="shared" si="6"/>
        <v>43</v>
      </c>
      <c r="H179" t="str">
        <f t="shared" si="7"/>
        <v>&lt;!-- Some Garment (Default Cloth) --&gt;</v>
      </c>
    </row>
    <row r="180" spans="4:8" x14ac:dyDescent="0.25">
      <c r="D180" t="s">
        <v>419</v>
      </c>
      <c r="F180">
        <f t="shared" si="5"/>
        <v>7</v>
      </c>
      <c r="G180">
        <f t="shared" si="6"/>
        <v>43</v>
      </c>
      <c r="H180" t="str">
        <f t="shared" si="7"/>
        <v>&lt;!-- Some Garment (Default Cloth) --&gt;</v>
      </c>
    </row>
    <row r="181" spans="4:8" x14ac:dyDescent="0.25">
      <c r="D181" t="s">
        <v>420</v>
      </c>
      <c r="F181">
        <f t="shared" si="5"/>
        <v>7</v>
      </c>
      <c r="G181">
        <f t="shared" si="6"/>
        <v>43</v>
      </c>
      <c r="H181" t="str">
        <f t="shared" si="7"/>
        <v>&lt;!-- Some Garment (Default Cloth) --&gt;</v>
      </c>
    </row>
    <row r="182" spans="4:8" x14ac:dyDescent="0.25">
      <c r="D182" t="s">
        <v>421</v>
      </c>
      <c r="F182">
        <f t="shared" si="5"/>
        <v>7</v>
      </c>
      <c r="G182">
        <f t="shared" si="6"/>
        <v>43</v>
      </c>
      <c r="H182" t="str">
        <f t="shared" si="7"/>
        <v>&lt;!-- Some Garment (Default Cloth) --&gt;</v>
      </c>
    </row>
    <row r="183" spans="4:8" x14ac:dyDescent="0.25">
      <c r="D183" t="s">
        <v>422</v>
      </c>
      <c r="F183">
        <f t="shared" si="5"/>
        <v>7</v>
      </c>
      <c r="G183">
        <f t="shared" si="6"/>
        <v>43</v>
      </c>
      <c r="H183" t="str">
        <f t="shared" si="7"/>
        <v>&lt;!-- Sunday Dress (Default Cloth) --&gt;</v>
      </c>
    </row>
    <row r="184" spans="4:8" x14ac:dyDescent="0.25">
      <c r="D184" t="s">
        <v>423</v>
      </c>
      <c r="F184">
        <f t="shared" si="5"/>
        <v>7</v>
      </c>
      <c r="G184">
        <f t="shared" si="6"/>
        <v>43</v>
      </c>
      <c r="H184" t="str">
        <f t="shared" si="7"/>
        <v>&lt;!-- Sunday Dress (Default Cloth) --&gt;</v>
      </c>
    </row>
    <row r="185" spans="4:8" x14ac:dyDescent="0.25">
      <c r="D185" t="s">
        <v>424</v>
      </c>
      <c r="F185">
        <f t="shared" ref="F185:F248" si="8">FIND("&lt;",$D185)</f>
        <v>7</v>
      </c>
      <c r="G185">
        <f t="shared" ref="G185:G248" si="9">FIND("&gt;",$D185)</f>
        <v>43</v>
      </c>
      <c r="H185" t="str">
        <f t="shared" si="7"/>
        <v>&lt;!-- Sunday Dress (Default Cloth) --&gt;</v>
      </c>
    </row>
    <row r="186" spans="4:8" x14ac:dyDescent="0.25">
      <c r="D186" t="s">
        <v>425</v>
      </c>
      <c r="F186">
        <f t="shared" si="8"/>
        <v>7</v>
      </c>
      <c r="G186">
        <f t="shared" si="9"/>
        <v>43</v>
      </c>
      <c r="H186" t="str">
        <f t="shared" si="7"/>
        <v>&lt;!-- Sunday Dress (Default Cloth) --&gt;</v>
      </c>
    </row>
    <row r="187" spans="4:8" x14ac:dyDescent="0.25">
      <c r="D187" t="s">
        <v>426</v>
      </c>
      <c r="F187">
        <f t="shared" si="8"/>
        <v>7</v>
      </c>
      <c r="G187">
        <f t="shared" si="9"/>
        <v>43</v>
      </c>
      <c r="H187" t="str">
        <f t="shared" si="7"/>
        <v>&lt;!-- Sunday Dress (Default Cloth) --&gt;</v>
      </c>
    </row>
    <row r="188" spans="4:8" x14ac:dyDescent="0.25">
      <c r="D188" t="s">
        <v>427</v>
      </c>
      <c r="F188">
        <f t="shared" si="8"/>
        <v>7</v>
      </c>
      <c r="G188">
        <f t="shared" si="9"/>
        <v>43</v>
      </c>
      <c r="H188" t="str">
        <f t="shared" si="7"/>
        <v>&lt;!-- Sunday Dress (Default Cloth) --&gt;</v>
      </c>
    </row>
    <row r="189" spans="4:8" x14ac:dyDescent="0.25">
      <c r="D189" t="s">
        <v>428</v>
      </c>
      <c r="F189">
        <f t="shared" si="8"/>
        <v>7</v>
      </c>
      <c r="G189">
        <f t="shared" si="9"/>
        <v>43</v>
      </c>
      <c r="H189" t="str">
        <f t="shared" si="7"/>
        <v>&lt;!-- Sunday Dress (Default Cloth) --&gt;</v>
      </c>
    </row>
    <row r="190" spans="4:8" x14ac:dyDescent="0.25">
      <c r="D190" t="s">
        <v>429</v>
      </c>
      <c r="F190">
        <f t="shared" si="8"/>
        <v>7</v>
      </c>
      <c r="G190">
        <f t="shared" si="9"/>
        <v>43</v>
      </c>
      <c r="H190" t="str">
        <f t="shared" si="7"/>
        <v>&lt;!-- Sunday Dress (Default Cloth) --&gt;</v>
      </c>
    </row>
    <row r="191" spans="4:8" x14ac:dyDescent="0.25">
      <c r="D191" t="s">
        <v>430</v>
      </c>
      <c r="F191">
        <f t="shared" si="8"/>
        <v>7</v>
      </c>
      <c r="G191">
        <f t="shared" si="9"/>
        <v>43</v>
      </c>
      <c r="H191" t="str">
        <f t="shared" si="7"/>
        <v>&lt;!-- Sunday Dress (Default Cloth) --&gt;</v>
      </c>
    </row>
    <row r="192" spans="4:8" x14ac:dyDescent="0.25">
      <c r="D192" t="s">
        <v>431</v>
      </c>
      <c r="F192">
        <f t="shared" si="8"/>
        <v>7</v>
      </c>
      <c r="G192">
        <f t="shared" si="9"/>
        <v>41</v>
      </c>
      <c r="H192" t="str">
        <f t="shared" si="7"/>
        <v>&lt;!-- Test Sabre (Default Cloth) --&gt;</v>
      </c>
    </row>
    <row r="193" spans="4:8" x14ac:dyDescent="0.25">
      <c r="D193" t="s">
        <v>432</v>
      </c>
      <c r="F193">
        <f t="shared" si="8"/>
        <v>7</v>
      </c>
      <c r="G193">
        <f t="shared" si="9"/>
        <v>41</v>
      </c>
      <c r="H193" t="str">
        <f t="shared" si="7"/>
        <v>&lt;!-- Test Sabre (Default Cloth) --&gt;</v>
      </c>
    </row>
    <row r="194" spans="4:8" x14ac:dyDescent="0.25">
      <c r="D194" t="s">
        <v>433</v>
      </c>
      <c r="F194">
        <f t="shared" si="8"/>
        <v>7</v>
      </c>
      <c r="G194">
        <f t="shared" si="9"/>
        <v>41</v>
      </c>
      <c r="H194" t="str">
        <f t="shared" si="7"/>
        <v>&lt;!-- Undershirt (Default Cloth) --&gt;</v>
      </c>
    </row>
    <row r="195" spans="4:8" x14ac:dyDescent="0.25">
      <c r="D195" t="s">
        <v>434</v>
      </c>
      <c r="F195">
        <f t="shared" si="8"/>
        <v>7</v>
      </c>
      <c r="G195">
        <f t="shared" si="9"/>
        <v>42</v>
      </c>
      <c r="H195" t="str">
        <f t="shared" si="7"/>
        <v>&lt;!-- Upper Cotte (Default Cloth) --&gt;</v>
      </c>
    </row>
    <row r="196" spans="4:8" x14ac:dyDescent="0.25">
      <c r="D196" t="s">
        <v>435</v>
      </c>
      <c r="F196">
        <f t="shared" si="8"/>
        <v>7</v>
      </c>
      <c r="G196">
        <f t="shared" si="9"/>
        <v>42</v>
      </c>
      <c r="H196" t="str">
        <f t="shared" si="7"/>
        <v>&lt;!-- Upper Cotte (Default Cloth) --&gt;</v>
      </c>
    </row>
    <row r="197" spans="4:8" x14ac:dyDescent="0.25">
      <c r="D197" t="s">
        <v>436</v>
      </c>
      <c r="F197">
        <f t="shared" si="8"/>
        <v>7</v>
      </c>
      <c r="G197">
        <f t="shared" si="9"/>
        <v>42</v>
      </c>
      <c r="H197" t="str">
        <f t="shared" si="7"/>
        <v>&lt;!-- Upper Cotte (Default Cloth) --&gt;</v>
      </c>
    </row>
    <row r="198" spans="4:8" x14ac:dyDescent="0.25">
      <c r="D198" t="s">
        <v>437</v>
      </c>
      <c r="F198">
        <f t="shared" si="8"/>
        <v>7</v>
      </c>
      <c r="G198">
        <f t="shared" si="9"/>
        <v>42</v>
      </c>
      <c r="H198" t="str">
        <f t="shared" si="7"/>
        <v>&lt;!-- Upper Cotte (Default Cloth) --&gt;</v>
      </c>
    </row>
    <row r="199" spans="4:8" x14ac:dyDescent="0.25">
      <c r="D199" t="s">
        <v>438</v>
      </c>
      <c r="F199">
        <f t="shared" si="8"/>
        <v>7</v>
      </c>
      <c r="G199">
        <f t="shared" si="9"/>
        <v>42</v>
      </c>
      <c r="H199" t="str">
        <f t="shared" si="7"/>
        <v>&lt;!-- Upper Cotte (Default Cloth) --&gt;</v>
      </c>
    </row>
    <row r="200" spans="4:8" x14ac:dyDescent="0.25">
      <c r="D200" t="s">
        <v>439</v>
      </c>
      <c r="F200">
        <f t="shared" si="8"/>
        <v>7</v>
      </c>
      <c r="G200">
        <f t="shared" si="9"/>
        <v>37</v>
      </c>
      <c r="H200" t="str">
        <f t="shared" si="7"/>
        <v>&lt;!-- Wimple (Default Cloth) --&gt;</v>
      </c>
    </row>
    <row r="201" spans="4:8" x14ac:dyDescent="0.25">
      <c r="D201" t="s">
        <v>440</v>
      </c>
      <c r="F201">
        <f t="shared" si="8"/>
        <v>7</v>
      </c>
      <c r="G201">
        <f t="shared" si="9"/>
        <v>41</v>
      </c>
      <c r="H201" t="str">
        <f t="shared" si="7"/>
        <v>&lt;!-- Work Shirt (Default Cloth) --&gt;</v>
      </c>
    </row>
    <row r="202" spans="4:8" x14ac:dyDescent="0.25">
      <c r="D202" t="s">
        <v>441</v>
      </c>
      <c r="F202">
        <f t="shared" si="8"/>
        <v>7</v>
      </c>
      <c r="G202">
        <f t="shared" si="9"/>
        <v>46</v>
      </c>
      <c r="H202" t="str">
        <f t="shared" si="7"/>
        <v>&lt;!-- Working Garment (Default Cloth) --&gt;</v>
      </c>
    </row>
    <row r="203" spans="4:8" x14ac:dyDescent="0.25">
      <c r="D203" t="s">
        <v>442</v>
      </c>
      <c r="F203">
        <f t="shared" si="8"/>
        <v>7</v>
      </c>
      <c r="G203">
        <f t="shared" si="9"/>
        <v>46</v>
      </c>
      <c r="H203" t="str">
        <f t="shared" si="7"/>
        <v>&lt;!-- Working Garment (Default Cloth) --&gt;</v>
      </c>
    </row>
    <row r="204" spans="4:8" x14ac:dyDescent="0.25">
      <c r="D204" t="s">
        <v>443</v>
      </c>
      <c r="F204">
        <f t="shared" si="8"/>
        <v>7</v>
      </c>
      <c r="G204">
        <f t="shared" si="9"/>
        <v>50</v>
      </c>
      <c r="H204" t="str">
        <f t="shared" si="7"/>
        <v>&lt;!-- Yellow Combat Jupon (Default Cloth) --&gt;</v>
      </c>
    </row>
    <row r="205" spans="4:8" x14ac:dyDescent="0.25">
      <c r="D205" t="s">
        <v>444</v>
      </c>
      <c r="F205">
        <f t="shared" si="8"/>
        <v>7</v>
      </c>
      <c r="G205">
        <f t="shared" si="9"/>
        <v>48</v>
      </c>
      <c r="H205" t="str">
        <f t="shared" si="7"/>
        <v>&lt;!-- Yellow Cotehardie (Default Cloth) --&gt;</v>
      </c>
    </row>
    <row r="206" spans="4:8" x14ac:dyDescent="0.25">
      <c r="D206" t="s">
        <v>445</v>
      </c>
      <c r="F206">
        <f t="shared" si="8"/>
        <v>7</v>
      </c>
      <c r="G206">
        <f t="shared" si="9"/>
        <v>50</v>
      </c>
      <c r="H206" t="str">
        <f t="shared" si="7"/>
        <v>&lt;!-- Yellow Outer Jacket (Default Cloth) --&gt;</v>
      </c>
    </row>
    <row r="207" spans="4:8" x14ac:dyDescent="0.25">
      <c r="D207" t="s">
        <v>446</v>
      </c>
      <c r="F207">
        <f t="shared" si="8"/>
        <v>3</v>
      </c>
      <c r="G207">
        <f t="shared" si="9"/>
        <v>34</v>
      </c>
      <c r="H207" t="str">
        <f t="shared" ref="H207:H208" si="10">MID(D207,F207,G207-F207+1)</f>
        <v>&lt;!-- MISSING (Default Cloth) --&gt;</v>
      </c>
    </row>
    <row r="208" spans="4:8" x14ac:dyDescent="0.25">
      <c r="D208" t="s">
        <v>447</v>
      </c>
      <c r="F208">
        <f t="shared" si="8"/>
        <v>1</v>
      </c>
      <c r="G208">
        <f t="shared" si="9"/>
        <v>22</v>
      </c>
      <c r="H208" t="str">
        <f t="shared" si="10"/>
        <v>&lt;!-- LIGHT LEATHER --&gt;</v>
      </c>
    </row>
    <row r="209" spans="4:8" x14ac:dyDescent="0.25">
      <c r="D209" t="s">
        <v>448</v>
      </c>
      <c r="F209">
        <f t="shared" si="8"/>
        <v>3</v>
      </c>
      <c r="G209">
        <f t="shared" si="9"/>
        <v>44</v>
      </c>
      <c r="H209" t="str">
        <f t="shared" ref="H209:H228" si="11">MID(D209,F209,G209-F209+1)</f>
        <v>&lt;!-- Beige Cuman Tunic (Light Leather) --&gt;</v>
      </c>
    </row>
    <row r="210" spans="4:8" x14ac:dyDescent="0.25">
      <c r="D210" t="s">
        <v>449</v>
      </c>
      <c r="F210">
        <f t="shared" si="8"/>
        <v>7</v>
      </c>
      <c r="G210">
        <f t="shared" si="9"/>
        <v>47</v>
      </c>
      <c r="H210" t="str">
        <f t="shared" si="11"/>
        <v>&lt;!-- Cuman Brigandine (Light Leather) --&gt;</v>
      </c>
    </row>
    <row r="211" spans="4:8" x14ac:dyDescent="0.25">
      <c r="D211" t="s">
        <v>450</v>
      </c>
      <c r="F211">
        <f t="shared" si="8"/>
        <v>7</v>
      </c>
      <c r="G211">
        <f t="shared" si="9"/>
        <v>43</v>
      </c>
      <c r="H211" t="str">
        <f t="shared" si="11"/>
        <v>&lt;!-- Cuman Caftan (Light Leather) --&gt;</v>
      </c>
    </row>
    <row r="212" spans="4:8" x14ac:dyDescent="0.25">
      <c r="D212" t="s">
        <v>451</v>
      </c>
      <c r="F212">
        <f t="shared" si="8"/>
        <v>7</v>
      </c>
      <c r="G212">
        <f t="shared" si="9"/>
        <v>43</v>
      </c>
      <c r="H212" t="str">
        <f t="shared" si="11"/>
        <v>&lt;!-- Cuman Caftan (Light Leather) --&gt;</v>
      </c>
    </row>
    <row r="213" spans="4:8" x14ac:dyDescent="0.25">
      <c r="D213" t="s">
        <v>452</v>
      </c>
      <c r="F213">
        <f t="shared" si="8"/>
        <v>7</v>
      </c>
      <c r="G213">
        <f t="shared" si="9"/>
        <v>43</v>
      </c>
      <c r="H213" t="str">
        <f t="shared" si="11"/>
        <v>&lt;!-- Cuman Caftan (Light Leather) --&gt;</v>
      </c>
    </row>
    <row r="214" spans="4:8" x14ac:dyDescent="0.25">
      <c r="D214" t="s">
        <v>453</v>
      </c>
      <c r="F214">
        <f t="shared" si="8"/>
        <v>7</v>
      </c>
      <c r="G214">
        <f t="shared" si="9"/>
        <v>43</v>
      </c>
      <c r="H214" t="str">
        <f t="shared" si="11"/>
        <v>&lt;!-- Cuman Caftan (Light Leather) --&gt;</v>
      </c>
    </row>
    <row r="215" spans="4:8" x14ac:dyDescent="0.25">
      <c r="D215" t="s">
        <v>454</v>
      </c>
      <c r="F215">
        <f t="shared" si="8"/>
        <v>7</v>
      </c>
      <c r="G215">
        <f t="shared" si="9"/>
        <v>47</v>
      </c>
      <c r="H215" t="str">
        <f t="shared" si="11"/>
        <v>&lt;!-- Cuman Cotehardie (Light Leather) --&gt;</v>
      </c>
    </row>
    <row r="216" spans="4:8" x14ac:dyDescent="0.25">
      <c r="D216" t="s">
        <v>455</v>
      </c>
      <c r="F216">
        <f t="shared" si="8"/>
        <v>3</v>
      </c>
      <c r="G216">
        <f t="shared" si="9"/>
        <v>38</v>
      </c>
      <c r="H216" t="str">
        <f t="shared" si="11"/>
        <v>&lt;!-- Cuman Tunic (Light Leather) --&gt;</v>
      </c>
    </row>
    <row r="217" spans="4:8" x14ac:dyDescent="0.25">
      <c r="D217" t="s">
        <v>456</v>
      </c>
      <c r="F217">
        <f t="shared" si="8"/>
        <v>7</v>
      </c>
      <c r="G217">
        <f t="shared" si="9"/>
        <v>46</v>
      </c>
      <c r="H217" t="str">
        <f t="shared" si="11"/>
        <v>&lt;!-- Cuman Vambraces (Light Leather) --&gt;</v>
      </c>
    </row>
    <row r="218" spans="4:8" x14ac:dyDescent="0.25">
      <c r="D218" t="s">
        <v>457</v>
      </c>
      <c r="F218">
        <f t="shared" si="8"/>
        <v>7</v>
      </c>
      <c r="G218">
        <f t="shared" si="9"/>
        <v>48</v>
      </c>
      <c r="H218" t="str">
        <f t="shared" si="11"/>
        <v>&lt;!-- Green Cuman Tunic (Light Leather) --&gt;</v>
      </c>
    </row>
    <row r="219" spans="4:8" x14ac:dyDescent="0.25">
      <c r="D219" t="s">
        <v>458</v>
      </c>
      <c r="F219">
        <f t="shared" si="8"/>
        <v>7</v>
      </c>
      <c r="G219">
        <f t="shared" si="9"/>
        <v>44</v>
      </c>
      <c r="H219" t="str">
        <f t="shared" si="11"/>
        <v>&lt;!-- Green Doublet (Light Leather) --&gt;</v>
      </c>
    </row>
    <row r="220" spans="4:8" x14ac:dyDescent="0.25">
      <c r="D220" t="s">
        <v>459</v>
      </c>
      <c r="F220">
        <f t="shared" si="8"/>
        <v>3</v>
      </c>
      <c r="G220">
        <f t="shared" si="9"/>
        <v>42</v>
      </c>
      <c r="H220" t="str">
        <f t="shared" si="11"/>
        <v>&lt;!-- Hunter's Gloves (Light Leather) --&gt;</v>
      </c>
    </row>
    <row r="221" spans="4:8" x14ac:dyDescent="0.25">
      <c r="D221" t="s">
        <v>460</v>
      </c>
      <c r="F221">
        <f t="shared" si="8"/>
        <v>3</v>
      </c>
      <c r="G221">
        <f t="shared" si="9"/>
        <v>41</v>
      </c>
      <c r="H221" t="str">
        <f t="shared" si="11"/>
        <v>&lt;!-- Leather Gloves (Light Leather) --&gt;</v>
      </c>
    </row>
    <row r="222" spans="4:8" x14ac:dyDescent="0.25">
      <c r="D222" t="s">
        <v>461</v>
      </c>
      <c r="F222">
        <f t="shared" si="8"/>
        <v>7</v>
      </c>
      <c r="G222">
        <f t="shared" si="9"/>
        <v>48</v>
      </c>
      <c r="H222" t="str">
        <f t="shared" si="11"/>
        <v>&lt;!-- Long Cuman Caftan (Light Leather) --&gt;</v>
      </c>
    </row>
    <row r="223" spans="4:8" x14ac:dyDescent="0.25">
      <c r="D223" t="s">
        <v>462</v>
      </c>
      <c r="F223">
        <f t="shared" si="8"/>
        <v>7</v>
      </c>
      <c r="G223">
        <f t="shared" si="9"/>
        <v>48</v>
      </c>
      <c r="H223" t="str">
        <f t="shared" si="11"/>
        <v>&lt;!-- Long Cuman Caftan (Light Leather) --&gt;</v>
      </c>
    </row>
    <row r="224" spans="4:8" x14ac:dyDescent="0.25">
      <c r="D224" t="s">
        <v>463</v>
      </c>
      <c r="F224">
        <f t="shared" si="8"/>
        <v>7</v>
      </c>
      <c r="G224">
        <f t="shared" si="9"/>
        <v>48</v>
      </c>
      <c r="H224" t="str">
        <f t="shared" si="11"/>
        <v>&lt;!-- Long Cuman Caftan (Light Leather) --&gt;</v>
      </c>
    </row>
    <row r="225" spans="4:8" x14ac:dyDescent="0.25">
      <c r="D225" t="s">
        <v>464</v>
      </c>
      <c r="F225">
        <f t="shared" si="8"/>
        <v>7</v>
      </c>
      <c r="G225">
        <f t="shared" si="9"/>
        <v>48</v>
      </c>
      <c r="H225" t="str">
        <f t="shared" si="11"/>
        <v>&lt;!-- Long Cuman Caftan (Light Leather) --&gt;</v>
      </c>
    </row>
    <row r="226" spans="4:8" x14ac:dyDescent="0.25">
      <c r="D226" t="s">
        <v>465</v>
      </c>
      <c r="F226">
        <f t="shared" si="8"/>
        <v>7</v>
      </c>
      <c r="G226">
        <f t="shared" si="9"/>
        <v>47</v>
      </c>
      <c r="H226" t="str">
        <f t="shared" si="11"/>
        <v>&lt;!-- Long Linen Shirt (Light Leather) --&gt;</v>
      </c>
    </row>
    <row r="227" spans="4:8" x14ac:dyDescent="0.25">
      <c r="D227" t="s">
        <v>466</v>
      </c>
      <c r="F227">
        <f t="shared" si="8"/>
        <v>7</v>
      </c>
      <c r="G227">
        <f t="shared" si="9"/>
        <v>47</v>
      </c>
      <c r="H227" t="str">
        <f t="shared" si="11"/>
        <v>&lt;!-- Long Linen Shirt (Light Leather) --&gt;</v>
      </c>
    </row>
    <row r="228" spans="4:8" x14ac:dyDescent="0.25">
      <c r="D228" t="s">
        <v>467</v>
      </c>
      <c r="F228">
        <f t="shared" si="8"/>
        <v>7</v>
      </c>
      <c r="G228">
        <f t="shared" si="9"/>
        <v>47</v>
      </c>
      <c r="H228" t="str">
        <f t="shared" si="11"/>
        <v>&lt;!-- Long Linen Shirt (Light Leather) --&gt;</v>
      </c>
    </row>
    <row r="229" spans="4:8" x14ac:dyDescent="0.25">
      <c r="D229" t="s">
        <v>468</v>
      </c>
      <c r="F229">
        <f t="shared" si="8"/>
        <v>3</v>
      </c>
      <c r="G229">
        <f t="shared" si="9"/>
        <v>43</v>
      </c>
      <c r="H229" t="str">
        <f t="shared" ref="H229:H292" si="12">MID(D229,F229,G229-F229+1)</f>
        <v>&lt;!-- Long Linen Shirt (Light Leather) --&gt;</v>
      </c>
    </row>
    <row r="230" spans="4:8" x14ac:dyDescent="0.25">
      <c r="D230" t="s">
        <v>469</v>
      </c>
      <c r="F230">
        <f t="shared" si="8"/>
        <v>7</v>
      </c>
      <c r="G230">
        <f t="shared" si="9"/>
        <v>43</v>
      </c>
      <c r="H230" t="str">
        <f t="shared" si="12"/>
        <v>&lt;!-- Orange Tunic (Light Leather) --&gt;</v>
      </c>
    </row>
    <row r="231" spans="4:8" x14ac:dyDescent="0.25">
      <c r="D231" t="s">
        <v>470</v>
      </c>
      <c r="F231">
        <f t="shared" si="8"/>
        <v>7</v>
      </c>
      <c r="G231">
        <f t="shared" si="9"/>
        <v>46</v>
      </c>
      <c r="H231" t="str">
        <f t="shared" si="12"/>
        <v>&lt;!-- Servant's Shirt (Light Leather) --&gt;</v>
      </c>
    </row>
    <row r="232" spans="4:8" x14ac:dyDescent="0.25">
      <c r="D232" t="s">
        <v>471</v>
      </c>
      <c r="F232">
        <f t="shared" si="8"/>
        <v>7</v>
      </c>
      <c r="G232">
        <f t="shared" si="9"/>
        <v>53</v>
      </c>
      <c r="H232" t="str">
        <f t="shared" si="12"/>
        <v>&lt;!-- Test AntiStealth Shirt (Light Leather) --&gt;</v>
      </c>
    </row>
    <row r="233" spans="4:8" x14ac:dyDescent="0.25">
      <c r="D233" t="s">
        <v>472</v>
      </c>
      <c r="F233">
        <f t="shared" si="8"/>
        <v>3</v>
      </c>
      <c r="G233">
        <f t="shared" si="9"/>
        <v>49</v>
      </c>
      <c r="H233" t="str">
        <f t="shared" si="12"/>
        <v>&lt;!-- Test AntiStealth Shirt (Light Leather) --&gt;</v>
      </c>
    </row>
    <row r="234" spans="4:8" x14ac:dyDescent="0.25">
      <c r="D234" t="s">
        <v>473</v>
      </c>
      <c r="F234">
        <f t="shared" si="8"/>
        <v>3</v>
      </c>
      <c r="G234">
        <f t="shared" si="9"/>
        <v>36</v>
      </c>
      <c r="H234" t="str">
        <f t="shared" si="12"/>
        <v>&lt;!-- Vambraces (Light Leather) --&gt;</v>
      </c>
    </row>
    <row r="235" spans="4:8" x14ac:dyDescent="0.25">
      <c r="D235" t="s">
        <v>474</v>
      </c>
      <c r="F235">
        <f t="shared" si="8"/>
        <v>7</v>
      </c>
      <c r="G235">
        <f t="shared" si="9"/>
        <v>49</v>
      </c>
      <c r="H235" t="str">
        <f t="shared" si="12"/>
        <v>&lt;!-- Yellow Cuman Tunic (Light Leather) --&gt;</v>
      </c>
    </row>
    <row r="236" spans="4:8" x14ac:dyDescent="0.25">
      <c r="D236" t="s">
        <v>475</v>
      </c>
      <c r="F236">
        <f t="shared" si="8"/>
        <v>1</v>
      </c>
      <c r="G236">
        <f t="shared" si="9"/>
        <v>22</v>
      </c>
      <c r="H236" t="str">
        <f t="shared" si="12"/>
        <v>&lt;!-- HEAVY LEATHER --&gt;</v>
      </c>
    </row>
    <row r="237" spans="4:8" x14ac:dyDescent="0.25">
      <c r="D237" t="s">
        <v>476</v>
      </c>
      <c r="F237">
        <f t="shared" si="8"/>
        <v>3</v>
      </c>
      <c r="G237">
        <f t="shared" si="9"/>
        <v>53</v>
      </c>
      <c r="H237" t="str">
        <f t="shared" si="12"/>
        <v>&lt;!-- Bright Milanese Brigandine (Heavy Leather) --&gt;</v>
      </c>
    </row>
    <row r="238" spans="4:8" x14ac:dyDescent="0.25">
      <c r="D238" t="s">
        <v>477</v>
      </c>
      <c r="F238">
        <f t="shared" si="8"/>
        <v>7</v>
      </c>
      <c r="G238">
        <f t="shared" si="9"/>
        <v>62</v>
      </c>
      <c r="H238" t="str">
        <f t="shared" si="12"/>
        <v>&lt;!-- Burgundy/Aachen Dark Brigandine (Heavy Leather) --&gt;</v>
      </c>
    </row>
    <row r="239" spans="4:8" x14ac:dyDescent="0.25">
      <c r="D239" t="s">
        <v>478</v>
      </c>
      <c r="F239">
        <f t="shared" si="8"/>
        <v>7</v>
      </c>
      <c r="G239">
        <f t="shared" si="9"/>
        <v>62</v>
      </c>
      <c r="H239" t="str">
        <f t="shared" si="12"/>
        <v>&lt;!-- Burgundy/Aachen Dark Brigandine (Heavy Leather) --&gt;</v>
      </c>
    </row>
    <row r="240" spans="4:8" x14ac:dyDescent="0.25">
      <c r="D240" t="s">
        <v>479</v>
      </c>
      <c r="F240">
        <f t="shared" si="8"/>
        <v>7</v>
      </c>
      <c r="G240">
        <f t="shared" si="9"/>
        <v>62</v>
      </c>
      <c r="H240" t="str">
        <f t="shared" si="12"/>
        <v>&lt;!-- Burgundy/Aachen Dyed Brigandine (Heavy Leather) --&gt;</v>
      </c>
    </row>
    <row r="241" spans="4:8" x14ac:dyDescent="0.25">
      <c r="D241" t="s">
        <v>480</v>
      </c>
      <c r="F241">
        <f t="shared" si="8"/>
        <v>7</v>
      </c>
      <c r="G241">
        <f t="shared" si="9"/>
        <v>62</v>
      </c>
      <c r="H241" t="str">
        <f t="shared" si="12"/>
        <v>&lt;!-- Burgundy/Aachen Dyed Brigandine (Heavy Leather) --&gt;</v>
      </c>
    </row>
    <row r="242" spans="4:8" x14ac:dyDescent="0.25">
      <c r="D242" t="s">
        <v>481</v>
      </c>
      <c r="F242">
        <f t="shared" si="8"/>
        <v>7</v>
      </c>
      <c r="G242">
        <f t="shared" si="9"/>
        <v>62</v>
      </c>
      <c r="H242" t="str">
        <f t="shared" si="12"/>
        <v>&lt;!-- Burgundy/Aachen Dyed Brigandine (Heavy Leather) --&gt;</v>
      </c>
    </row>
    <row r="243" spans="4:8" x14ac:dyDescent="0.25">
      <c r="D243" t="s">
        <v>482</v>
      </c>
      <c r="F243">
        <f t="shared" si="8"/>
        <v>7</v>
      </c>
      <c r="G243">
        <f t="shared" si="9"/>
        <v>62</v>
      </c>
      <c r="H243" t="str">
        <f t="shared" si="12"/>
        <v>&lt;!-- Burgundy/Aachen Dyed Brigandine (Heavy Leather) --&gt;</v>
      </c>
    </row>
    <row r="244" spans="4:8" x14ac:dyDescent="0.25">
      <c r="D244" t="s">
        <v>483</v>
      </c>
      <c r="F244">
        <f t="shared" si="8"/>
        <v>7</v>
      </c>
      <c r="G244">
        <f t="shared" si="9"/>
        <v>55</v>
      </c>
      <c r="H244" t="str">
        <f t="shared" si="12"/>
        <v>&lt;!-- Dark Milanese Brigandine (Heavy Leather) --&gt;</v>
      </c>
    </row>
    <row r="245" spans="4:8" x14ac:dyDescent="0.25">
      <c r="D245" t="s">
        <v>484</v>
      </c>
      <c r="F245">
        <f t="shared" si="8"/>
        <v>7</v>
      </c>
      <c r="G245">
        <f t="shared" si="9"/>
        <v>55</v>
      </c>
      <c r="H245" t="str">
        <f t="shared" si="12"/>
        <v>&lt;!-- Dyed Milanese Brigandine (Heavy Leather) --&gt;</v>
      </c>
    </row>
    <row r="246" spans="4:8" x14ac:dyDescent="0.25">
      <c r="D246" t="s">
        <v>485</v>
      </c>
      <c r="F246">
        <f t="shared" si="8"/>
        <v>7</v>
      </c>
      <c r="G246">
        <f t="shared" si="9"/>
        <v>55</v>
      </c>
      <c r="H246" t="str">
        <f t="shared" si="12"/>
        <v>&lt;!-- Dyed Milanese Brigandine (Heavy Leather) --&gt;</v>
      </c>
    </row>
    <row r="247" spans="4:8" x14ac:dyDescent="0.25">
      <c r="D247" t="s">
        <v>486</v>
      </c>
      <c r="F247">
        <f t="shared" si="8"/>
        <v>3</v>
      </c>
      <c r="G247">
        <f t="shared" si="9"/>
        <v>51</v>
      </c>
      <c r="H247" t="str">
        <f t="shared" si="12"/>
        <v>&lt;!-- Dyed Milanese Brigandine (Heavy Leather) --&gt;</v>
      </c>
    </row>
    <row r="248" spans="4:8" x14ac:dyDescent="0.25">
      <c r="D248" t="s">
        <v>487</v>
      </c>
      <c r="F248">
        <f t="shared" si="8"/>
        <v>7</v>
      </c>
      <c r="G248">
        <f t="shared" si="9"/>
        <v>55</v>
      </c>
      <c r="H248" t="str">
        <f t="shared" si="12"/>
        <v>&lt;!-- Dyed Milanese Brigandine (Heavy Leather) --&gt;</v>
      </c>
    </row>
    <row r="249" spans="4:8" x14ac:dyDescent="0.25">
      <c r="D249" t="s">
        <v>488</v>
      </c>
      <c r="F249">
        <f t="shared" ref="F249:F312" si="13">FIND("&lt;",$D249)</f>
        <v>7</v>
      </c>
      <c r="G249">
        <f t="shared" ref="G249:G312" si="14">FIND("&gt;",$D249)</f>
        <v>47</v>
      </c>
      <c r="H249" t="str">
        <f t="shared" si="12"/>
        <v>&lt;!-- Light Brigandine (Heavy Leather) --&gt;</v>
      </c>
    </row>
    <row r="250" spans="4:8" x14ac:dyDescent="0.25">
      <c r="D250" t="s">
        <v>489</v>
      </c>
      <c r="F250">
        <f t="shared" si="13"/>
        <v>7</v>
      </c>
      <c r="G250">
        <f t="shared" si="14"/>
        <v>47</v>
      </c>
      <c r="H250" t="str">
        <f t="shared" si="12"/>
        <v>&lt;!-- Light Brigandine (Heavy Leather) --&gt;</v>
      </c>
    </row>
    <row r="251" spans="4:8" x14ac:dyDescent="0.25">
      <c r="D251" t="s">
        <v>490</v>
      </c>
      <c r="F251">
        <f t="shared" si="13"/>
        <v>7</v>
      </c>
      <c r="G251">
        <f t="shared" si="14"/>
        <v>47</v>
      </c>
      <c r="H251" t="str">
        <f t="shared" si="12"/>
        <v>&lt;!-- Light Brigandine (Heavy Leather) --&gt;</v>
      </c>
    </row>
    <row r="252" spans="4:8" x14ac:dyDescent="0.25">
      <c r="D252" t="s">
        <v>491</v>
      </c>
      <c r="F252">
        <f t="shared" si="13"/>
        <v>7</v>
      </c>
      <c r="G252">
        <f t="shared" si="14"/>
        <v>53</v>
      </c>
      <c r="H252" t="str">
        <f t="shared" si="12"/>
        <v>&lt;!-- Light Short Brigandine (Heavy Leather) --&gt;</v>
      </c>
    </row>
    <row r="253" spans="4:8" x14ac:dyDescent="0.25">
      <c r="D253" t="s">
        <v>492</v>
      </c>
      <c r="F253">
        <f t="shared" si="13"/>
        <v>7</v>
      </c>
      <c r="G253">
        <f t="shared" si="14"/>
        <v>58</v>
      </c>
      <c r="H253" t="str">
        <f t="shared" si="12"/>
        <v>&lt;!-- Lightweight Dark Brigandine (Heavy Leather) --&gt;</v>
      </c>
    </row>
    <row r="254" spans="4:8" x14ac:dyDescent="0.25">
      <c r="D254" t="s">
        <v>493</v>
      </c>
      <c r="F254">
        <f t="shared" si="13"/>
        <v>7</v>
      </c>
      <c r="G254">
        <f t="shared" si="14"/>
        <v>50</v>
      </c>
      <c r="H254" t="str">
        <f t="shared" si="12"/>
        <v>&lt;!-- Milanese Brigandine (Heavy Leather) --&gt;</v>
      </c>
    </row>
    <row r="255" spans="4:8" x14ac:dyDescent="0.25">
      <c r="D255" t="s">
        <v>494</v>
      </c>
      <c r="F255">
        <f t="shared" si="13"/>
        <v>7</v>
      </c>
      <c r="G255">
        <f t="shared" si="14"/>
        <v>57</v>
      </c>
      <c r="H255" t="str">
        <f t="shared" si="12"/>
        <v>&lt;!-- Sasau Bailiff's Brigandine (Heavy Leather) --&gt;</v>
      </c>
    </row>
    <row r="256" spans="4:8" x14ac:dyDescent="0.25">
      <c r="D256" t="s">
        <v>495</v>
      </c>
      <c r="F256">
        <f t="shared" si="13"/>
        <v>7</v>
      </c>
      <c r="G256">
        <f t="shared" si="14"/>
        <v>53</v>
      </c>
      <c r="H256" t="str">
        <f t="shared" si="12"/>
        <v>&lt;!-- Short Light Brigandine (Heavy Leather) --&gt;</v>
      </c>
    </row>
    <row r="257" spans="4:8" x14ac:dyDescent="0.25">
      <c r="D257" t="s">
        <v>496</v>
      </c>
      <c r="F257">
        <f t="shared" si="13"/>
        <v>7</v>
      </c>
      <c r="G257">
        <f t="shared" si="14"/>
        <v>55</v>
      </c>
      <c r="H257" t="str">
        <f t="shared" si="12"/>
        <v>&lt;!-- Short-Sleeved Brigandine (Heavy Leather) --&gt;</v>
      </c>
    </row>
    <row r="258" spans="4:8" x14ac:dyDescent="0.25">
      <c r="D258" t="s">
        <v>497</v>
      </c>
      <c r="F258">
        <f t="shared" si="13"/>
        <v>7</v>
      </c>
      <c r="G258">
        <f t="shared" si="14"/>
        <v>50</v>
      </c>
      <c r="H258" t="str">
        <f t="shared" si="12"/>
        <v>&lt;!-- Warhorse Brigandine (Heavy Leather) --&gt;</v>
      </c>
    </row>
    <row r="259" spans="4:8" x14ac:dyDescent="0.25">
      <c r="D259" t="s">
        <v>498</v>
      </c>
      <c r="F259">
        <f t="shared" si="13"/>
        <v>7</v>
      </c>
      <c r="G259">
        <f t="shared" si="14"/>
        <v>50</v>
      </c>
      <c r="H259" t="str">
        <f t="shared" si="12"/>
        <v>&lt;!-- Bandit's Plate Jack (Heavy Leather) --&gt;</v>
      </c>
    </row>
    <row r="260" spans="4:8" x14ac:dyDescent="0.25">
      <c r="D260" t="s">
        <v>499</v>
      </c>
      <c r="F260">
        <f t="shared" si="13"/>
        <v>7</v>
      </c>
      <c r="G260">
        <f t="shared" si="14"/>
        <v>55</v>
      </c>
      <c r="H260" t="str">
        <f t="shared" si="12"/>
        <v>&lt;!-- Bandit's Reinforced Jack (Heavy Leather) --&gt;</v>
      </c>
    </row>
    <row r="261" spans="4:8" x14ac:dyDescent="0.25">
      <c r="D261" t="s">
        <v>500</v>
      </c>
      <c r="F261">
        <f t="shared" si="13"/>
        <v>3</v>
      </c>
      <c r="G261">
        <f t="shared" si="14"/>
        <v>40</v>
      </c>
      <c r="H261" t="str">
        <f t="shared" si="12"/>
        <v>&lt;!-- Cuman Harness (Heavy Leather) --&gt;</v>
      </c>
    </row>
    <row r="262" spans="4:8" x14ac:dyDescent="0.25">
      <c r="D262" t="s">
        <v>501</v>
      </c>
      <c r="F262">
        <f t="shared" si="13"/>
        <v>7</v>
      </c>
      <c r="G262">
        <f t="shared" si="14"/>
        <v>55</v>
      </c>
      <c r="H262" t="str">
        <f t="shared" si="12"/>
        <v>&lt;!-- Dark Plate-Armour Jacket (Heavy Leather) --&gt;</v>
      </c>
    </row>
    <row r="263" spans="4:8" x14ac:dyDescent="0.25">
      <c r="D263" t="s">
        <v>502</v>
      </c>
      <c r="F263">
        <f t="shared" si="13"/>
        <v>7</v>
      </c>
      <c r="G263">
        <f t="shared" si="14"/>
        <v>45</v>
      </c>
      <c r="H263" t="str">
        <f t="shared" si="12"/>
        <v>&lt;!-- Leather Jerkin (Heavy Leather) --&gt;</v>
      </c>
    </row>
    <row r="264" spans="4:8" x14ac:dyDescent="0.25">
      <c r="D264" t="s">
        <v>503</v>
      </c>
      <c r="F264">
        <f t="shared" si="13"/>
        <v>7</v>
      </c>
      <c r="G264">
        <f t="shared" si="14"/>
        <v>45</v>
      </c>
      <c r="H264" t="str">
        <f t="shared" si="12"/>
        <v>&lt;!-- Leather Jerkin (Heavy Leather) --&gt;</v>
      </c>
    </row>
    <row r="265" spans="4:8" x14ac:dyDescent="0.25">
      <c r="D265" t="s">
        <v>504</v>
      </c>
      <c r="F265">
        <f t="shared" si="13"/>
        <v>7</v>
      </c>
      <c r="G265">
        <f t="shared" si="14"/>
        <v>45</v>
      </c>
      <c r="H265" t="str">
        <f t="shared" si="12"/>
        <v>&lt;!-- Leather Jerkin (Heavy Leather) --&gt;</v>
      </c>
    </row>
    <row r="266" spans="4:8" x14ac:dyDescent="0.25">
      <c r="D266" t="s">
        <v>505</v>
      </c>
      <c r="F266">
        <f t="shared" si="13"/>
        <v>7</v>
      </c>
      <c r="G266">
        <f t="shared" si="14"/>
        <v>45</v>
      </c>
      <c r="H266" t="str">
        <f t="shared" si="12"/>
        <v>&lt;!-- Leather Jerkin (Heavy Leather) --&gt;</v>
      </c>
    </row>
    <row r="267" spans="4:8" x14ac:dyDescent="0.25">
      <c r="D267" t="s">
        <v>506</v>
      </c>
      <c r="F267">
        <f t="shared" si="13"/>
        <v>3</v>
      </c>
      <c r="G267">
        <f t="shared" si="14"/>
        <v>48</v>
      </c>
      <c r="H267" t="str">
        <f t="shared" si="12"/>
        <v>&lt;!-- Light Lamellar Armour (Heavy Leather) --&gt;</v>
      </c>
    </row>
    <row r="268" spans="4:8" x14ac:dyDescent="0.25">
      <c r="D268" t="s">
        <v>507</v>
      </c>
      <c r="F268">
        <f t="shared" si="13"/>
        <v>7</v>
      </c>
      <c r="G268">
        <f t="shared" si="14"/>
        <v>53</v>
      </c>
      <c r="H268" t="str">
        <f t="shared" si="12"/>
        <v>&lt;!-- Plated/Plate Jack Dyed (Heavy Leather) --&gt;</v>
      </c>
    </row>
    <row r="269" spans="4:8" x14ac:dyDescent="0.25">
      <c r="D269" t="s">
        <v>508</v>
      </c>
      <c r="F269">
        <f t="shared" si="13"/>
        <v>7</v>
      </c>
      <c r="G269">
        <f t="shared" si="14"/>
        <v>53</v>
      </c>
      <c r="H269" t="str">
        <f t="shared" si="12"/>
        <v>&lt;!-- Plated/Plate Jack Dyed (Heavy Leather) --&gt;</v>
      </c>
    </row>
    <row r="270" spans="4:8" x14ac:dyDescent="0.25">
      <c r="D270" t="s">
        <v>509</v>
      </c>
      <c r="F270">
        <f t="shared" si="13"/>
        <v>7</v>
      </c>
      <c r="G270">
        <f t="shared" si="14"/>
        <v>48</v>
      </c>
      <c r="H270" t="str">
        <f t="shared" si="12"/>
        <v>&lt;!-- Riveted Vambraces (Heavy Leather) --&gt;</v>
      </c>
    </row>
    <row r="271" spans="4:8" x14ac:dyDescent="0.25">
      <c r="D271" t="s">
        <v>510</v>
      </c>
      <c r="F271">
        <f t="shared" si="13"/>
        <v>7</v>
      </c>
      <c r="G271">
        <f t="shared" si="14"/>
        <v>43</v>
      </c>
      <c r="H271" t="str">
        <f t="shared" si="12"/>
        <v>&lt;!-- Some Garment (Heavy Leather) --&gt;</v>
      </c>
    </row>
    <row r="272" spans="4:8" x14ac:dyDescent="0.25">
      <c r="D272" t="s">
        <v>511</v>
      </c>
      <c r="F272">
        <f t="shared" si="13"/>
        <v>1</v>
      </c>
      <c r="G272">
        <f t="shared" si="14"/>
        <v>14</v>
      </c>
      <c r="H272" t="str">
        <f t="shared" si="12"/>
        <v>&lt;!-- CHAIN --&gt;</v>
      </c>
    </row>
    <row r="273" spans="4:8" x14ac:dyDescent="0.25">
      <c r="D273" t="s">
        <v>512</v>
      </c>
      <c r="F273">
        <f t="shared" si="13"/>
        <v>7</v>
      </c>
      <c r="G273">
        <f t="shared" si="14"/>
        <v>47</v>
      </c>
      <c r="H273" t="str">
        <f t="shared" si="12"/>
        <v>&lt;!-- Apprentice Vitus' Armour (Chain) --&gt;</v>
      </c>
    </row>
    <row r="274" spans="4:8" x14ac:dyDescent="0.25">
      <c r="D274" t="s">
        <v>513</v>
      </c>
      <c r="F274">
        <f t="shared" si="13"/>
        <v>7</v>
      </c>
      <c r="G274">
        <f t="shared" si="14"/>
        <v>46</v>
      </c>
      <c r="H274" t="str">
        <f t="shared" si="12"/>
        <v>&lt;!-- Blacksmith Ota's Armour (Chain) --&gt;</v>
      </c>
    </row>
    <row r="275" spans="4:8" x14ac:dyDescent="0.25">
      <c r="D275" t="s">
        <v>514</v>
      </c>
      <c r="F275">
        <f t="shared" si="13"/>
        <v>7</v>
      </c>
      <c r="G275">
        <f t="shared" si="14"/>
        <v>32</v>
      </c>
      <c r="H275" t="str">
        <f t="shared" si="12"/>
        <v>&lt;!-- Chainmail (Chain) --&gt;</v>
      </c>
    </row>
    <row r="276" spans="4:8" x14ac:dyDescent="0.25">
      <c r="D276" t="s">
        <v>515</v>
      </c>
      <c r="F276">
        <f t="shared" si="13"/>
        <v>7</v>
      </c>
      <c r="G276">
        <f t="shared" si="14"/>
        <v>32</v>
      </c>
      <c r="H276" t="str">
        <f t="shared" si="12"/>
        <v>&lt;!-- Chainmail (Chain) --&gt;</v>
      </c>
    </row>
    <row r="277" spans="4:8" x14ac:dyDescent="0.25">
      <c r="D277" t="s">
        <v>516</v>
      </c>
      <c r="F277">
        <f t="shared" si="13"/>
        <v>7</v>
      </c>
      <c r="G277">
        <f t="shared" si="14"/>
        <v>36</v>
      </c>
      <c r="H277" t="str">
        <f t="shared" si="12"/>
        <v>&lt;!-- Cuman Hauberk (Chain) --&gt;</v>
      </c>
    </row>
    <row r="278" spans="4:8" x14ac:dyDescent="0.25">
      <c r="D278" t="s">
        <v>517</v>
      </c>
      <c r="F278">
        <f t="shared" si="13"/>
        <v>7</v>
      </c>
      <c r="G278">
        <f t="shared" si="14"/>
        <v>49</v>
      </c>
      <c r="H278" t="str">
        <f t="shared" si="12"/>
        <v>&lt;!-- Decorated Bavarian Hauberk (Chain) --&gt;</v>
      </c>
    </row>
    <row r="279" spans="4:8" x14ac:dyDescent="0.25">
      <c r="D279" t="s">
        <v>518</v>
      </c>
      <c r="F279">
        <f t="shared" si="13"/>
        <v>7</v>
      </c>
      <c r="G279">
        <f t="shared" si="14"/>
        <v>49</v>
      </c>
      <c r="H279" t="str">
        <f t="shared" si="12"/>
        <v>&lt;!-- Decorated Bavarian Hauberk (Chain) --&gt;</v>
      </c>
    </row>
    <row r="280" spans="4:8" x14ac:dyDescent="0.25">
      <c r="D280" t="s">
        <v>519</v>
      </c>
      <c r="F280">
        <f t="shared" si="13"/>
        <v>7</v>
      </c>
      <c r="G280">
        <f t="shared" si="14"/>
        <v>42</v>
      </c>
      <c r="H280" t="str">
        <f t="shared" si="12"/>
        <v>&lt;!-- Decorated Mail Coif (Chain) --&gt;</v>
      </c>
    </row>
    <row r="281" spans="4:8" x14ac:dyDescent="0.25">
      <c r="D281" t="s">
        <v>520</v>
      </c>
      <c r="F281">
        <f t="shared" si="13"/>
        <v>7</v>
      </c>
      <c r="G281">
        <f t="shared" si="14"/>
        <v>42</v>
      </c>
      <c r="H281" t="str">
        <f t="shared" si="12"/>
        <v>&lt;!-- Elongated Mail Coif (Chain) --&gt;</v>
      </c>
    </row>
    <row r="282" spans="4:8" x14ac:dyDescent="0.25">
      <c r="D282" t="s">
        <v>521</v>
      </c>
      <c r="F282">
        <f t="shared" si="13"/>
        <v>7</v>
      </c>
      <c r="G282">
        <f t="shared" si="14"/>
        <v>30</v>
      </c>
      <c r="H282" t="str">
        <f t="shared" si="12"/>
        <v>&lt;!-- Hauberk (Chain) --&gt;</v>
      </c>
    </row>
    <row r="283" spans="4:8" x14ac:dyDescent="0.25">
      <c r="D283" t="s">
        <v>522</v>
      </c>
      <c r="F283">
        <f t="shared" si="13"/>
        <v>7</v>
      </c>
      <c r="G283">
        <f t="shared" si="14"/>
        <v>30</v>
      </c>
      <c r="H283" t="str">
        <f t="shared" si="12"/>
        <v>&lt;!-- Hauberk (Chain) --&gt;</v>
      </c>
    </row>
    <row r="284" spans="4:8" x14ac:dyDescent="0.25">
      <c r="D284" t="s">
        <v>523</v>
      </c>
      <c r="F284">
        <f t="shared" si="13"/>
        <v>7</v>
      </c>
      <c r="G284">
        <f t="shared" si="14"/>
        <v>30</v>
      </c>
      <c r="H284" t="str">
        <f t="shared" si="12"/>
        <v>&lt;!-- Hauberk (Chain) --&gt;</v>
      </c>
    </row>
    <row r="285" spans="4:8" x14ac:dyDescent="0.25">
      <c r="D285" t="s">
        <v>524</v>
      </c>
      <c r="F285">
        <f t="shared" si="13"/>
        <v>7</v>
      </c>
      <c r="G285">
        <f t="shared" si="14"/>
        <v>36</v>
      </c>
      <c r="H285" t="str">
        <f t="shared" si="12"/>
        <v>&lt;!-- Heavy Hauberk (Chain) --&gt;</v>
      </c>
    </row>
    <row r="286" spans="4:8" x14ac:dyDescent="0.25">
      <c r="D286" t="s">
        <v>525</v>
      </c>
      <c r="F286">
        <f t="shared" si="13"/>
        <v>7</v>
      </c>
      <c r="G286">
        <f t="shared" si="14"/>
        <v>40</v>
      </c>
      <c r="H286" t="str">
        <f t="shared" si="12"/>
        <v>&lt;!-- Hungarian Hauberk (Chain) --&gt;</v>
      </c>
    </row>
    <row r="287" spans="4:8" x14ac:dyDescent="0.25">
      <c r="D287" t="s">
        <v>526</v>
      </c>
      <c r="F287">
        <f t="shared" si="13"/>
        <v>7</v>
      </c>
      <c r="G287">
        <f t="shared" si="14"/>
        <v>40</v>
      </c>
      <c r="H287" t="str">
        <f t="shared" si="12"/>
        <v>&lt;!-- Hungarian Hauberk (Chain) --&gt;</v>
      </c>
    </row>
    <row r="288" spans="4:8" x14ac:dyDescent="0.25">
      <c r="D288" t="s">
        <v>527</v>
      </c>
      <c r="F288">
        <f t="shared" si="13"/>
        <v>7</v>
      </c>
      <c r="G288">
        <f t="shared" si="14"/>
        <v>41</v>
      </c>
      <c r="H288" t="str">
        <f t="shared" si="12"/>
        <v>&lt;!-- Long Noble Hauberk (Chain) --&gt;</v>
      </c>
    </row>
    <row r="289" spans="4:8" x14ac:dyDescent="0.25">
      <c r="D289" t="s">
        <v>528</v>
      </c>
      <c r="F289">
        <f t="shared" si="13"/>
        <v>7</v>
      </c>
      <c r="G289">
        <f t="shared" si="14"/>
        <v>36</v>
      </c>
      <c r="H289" t="str">
        <f t="shared" si="12"/>
        <v>&lt;!-- Mail Chausses (Chain) --&gt;</v>
      </c>
    </row>
    <row r="290" spans="4:8" x14ac:dyDescent="0.25">
      <c r="D290" t="s">
        <v>529</v>
      </c>
      <c r="F290">
        <f t="shared" si="13"/>
        <v>7</v>
      </c>
      <c r="G290">
        <f t="shared" si="14"/>
        <v>32</v>
      </c>
      <c r="H290" t="str">
        <f t="shared" si="12"/>
        <v>&lt;!-- Mail Coif (Chain) --&gt;</v>
      </c>
    </row>
    <row r="291" spans="4:8" x14ac:dyDescent="0.25">
      <c r="D291" t="s">
        <v>530</v>
      </c>
      <c r="F291">
        <f t="shared" si="13"/>
        <v>7</v>
      </c>
      <c r="G291">
        <f t="shared" si="14"/>
        <v>32</v>
      </c>
      <c r="H291" t="str">
        <f t="shared" si="12"/>
        <v>&lt;!-- Mail Coif (Chain) --&gt;</v>
      </c>
    </row>
    <row r="292" spans="4:8" x14ac:dyDescent="0.25">
      <c r="D292" t="s">
        <v>531</v>
      </c>
      <c r="F292">
        <f t="shared" si="13"/>
        <v>7</v>
      </c>
      <c r="G292">
        <f t="shared" si="14"/>
        <v>32</v>
      </c>
      <c r="H292" t="str">
        <f t="shared" si="12"/>
        <v>&lt;!-- Mail Coif (Chain) --&gt;</v>
      </c>
    </row>
    <row r="293" spans="4:8" x14ac:dyDescent="0.25">
      <c r="D293" t="s">
        <v>532</v>
      </c>
      <c r="F293">
        <f t="shared" si="13"/>
        <v>7</v>
      </c>
      <c r="G293">
        <f t="shared" si="14"/>
        <v>34</v>
      </c>
      <c r="H293" t="str">
        <f t="shared" ref="H293:H317" si="15">MID(D293,F293,G293-F293+1)</f>
        <v>&lt;!-- Mail Collar (Chain) --&gt;</v>
      </c>
    </row>
    <row r="294" spans="4:8" x14ac:dyDescent="0.25">
      <c r="D294" t="s">
        <v>533</v>
      </c>
      <c r="F294">
        <f t="shared" si="13"/>
        <v>7</v>
      </c>
      <c r="G294">
        <f t="shared" si="14"/>
        <v>42</v>
      </c>
      <c r="H294" t="str">
        <f t="shared" si="15"/>
        <v>&lt;!-- Noble Short Hauberk (Chain) --&gt;</v>
      </c>
    </row>
    <row r="295" spans="4:8" x14ac:dyDescent="0.25">
      <c r="D295" t="s">
        <v>534</v>
      </c>
      <c r="F295">
        <f t="shared" si="13"/>
        <v>7</v>
      </c>
      <c r="G295">
        <f t="shared" si="14"/>
        <v>40</v>
      </c>
      <c r="H295" t="str">
        <f t="shared" si="15"/>
        <v>&lt;!-- Noble's Mail Coif (Chain) --&gt;</v>
      </c>
    </row>
    <row r="296" spans="4:8" x14ac:dyDescent="0.25">
      <c r="D296" t="s">
        <v>535</v>
      </c>
      <c r="F296">
        <f t="shared" si="13"/>
        <v>7</v>
      </c>
      <c r="G296">
        <f t="shared" si="14"/>
        <v>42</v>
      </c>
      <c r="H296" t="str">
        <f t="shared" si="15"/>
        <v>&lt;!-- Noble's Mail Collar (Chain) --&gt;</v>
      </c>
    </row>
    <row r="297" spans="4:8" x14ac:dyDescent="0.25">
      <c r="D297" t="s">
        <v>536</v>
      </c>
      <c r="F297">
        <f t="shared" si="13"/>
        <v>7</v>
      </c>
      <c r="G297">
        <f t="shared" si="14"/>
        <v>47</v>
      </c>
      <c r="H297" t="str">
        <f t="shared" si="15"/>
        <v>&lt;!-- Reinforced Cuman Hauberk (Chain) --&gt;</v>
      </c>
    </row>
    <row r="298" spans="4:8" x14ac:dyDescent="0.25">
      <c r="D298" t="s">
        <v>537</v>
      </c>
      <c r="F298">
        <f t="shared" si="13"/>
        <v>7</v>
      </c>
      <c r="G298">
        <f t="shared" si="14"/>
        <v>45</v>
      </c>
      <c r="H298" t="str">
        <f t="shared" si="15"/>
        <v>&lt;!-- Reinforced Mail Collar (Chain) --&gt;</v>
      </c>
    </row>
    <row r="299" spans="4:8" x14ac:dyDescent="0.25">
      <c r="D299" t="s">
        <v>538</v>
      </c>
      <c r="F299">
        <f t="shared" si="13"/>
        <v>7</v>
      </c>
      <c r="G299">
        <f t="shared" si="14"/>
        <v>43</v>
      </c>
      <c r="H299" t="str">
        <f t="shared" si="15"/>
        <v>&lt;!-- Short Common Hauberk (Chain) --&gt;</v>
      </c>
    </row>
    <row r="300" spans="4:8" x14ac:dyDescent="0.25">
      <c r="D300" t="s">
        <v>539</v>
      </c>
      <c r="F300">
        <f t="shared" si="13"/>
        <v>7</v>
      </c>
      <c r="G300">
        <f t="shared" si="14"/>
        <v>43</v>
      </c>
      <c r="H300" t="str">
        <f t="shared" si="15"/>
        <v>&lt;!-- Short Common Hauberk (Chain) --&gt;</v>
      </c>
    </row>
    <row r="301" spans="4:8" x14ac:dyDescent="0.25">
      <c r="D301" t="s">
        <v>540</v>
      </c>
      <c r="F301">
        <f t="shared" si="13"/>
        <v>7</v>
      </c>
      <c r="G301">
        <f t="shared" si="14"/>
        <v>36</v>
      </c>
      <c r="H301" t="str">
        <f t="shared" si="15"/>
        <v>&lt;!-- Warhorse Coif (Chain) --&gt;</v>
      </c>
    </row>
    <row r="302" spans="4:8" x14ac:dyDescent="0.25">
      <c r="D302" t="s">
        <v>541</v>
      </c>
      <c r="F302">
        <f t="shared" si="13"/>
        <v>7</v>
      </c>
      <c r="G302">
        <f t="shared" si="14"/>
        <v>39</v>
      </c>
      <c r="H302" t="str">
        <f t="shared" si="15"/>
        <v>&lt;!-- Warhorse Hauberk (Chain) --&gt;</v>
      </c>
    </row>
    <row r="303" spans="4:8" x14ac:dyDescent="0.25">
      <c r="D303" t="s">
        <v>542</v>
      </c>
      <c r="F303">
        <f t="shared" si="13"/>
        <v>1</v>
      </c>
      <c r="G303">
        <f t="shared" si="14"/>
        <v>14</v>
      </c>
      <c r="H303" t="str">
        <f t="shared" si="15"/>
        <v>&lt;!-- PLATE --&gt;</v>
      </c>
    </row>
    <row r="304" spans="4:8" x14ac:dyDescent="0.25">
      <c r="D304" t="s">
        <v>543</v>
      </c>
      <c r="F304">
        <f t="shared" si="13"/>
        <v>3</v>
      </c>
      <c r="G304">
        <f t="shared" si="14"/>
        <v>45</v>
      </c>
      <c r="H304" t="str">
        <f t="shared" si="15"/>
        <v>&lt;!-- Black Brigandine Pauldrons (Plate) --&gt;</v>
      </c>
    </row>
    <row r="305" spans="4:8" x14ac:dyDescent="0.25">
      <c r="D305" t="s">
        <v>544</v>
      </c>
      <c r="F305">
        <f t="shared" si="13"/>
        <v>7</v>
      </c>
      <c r="G305">
        <f t="shared" si="14"/>
        <v>48</v>
      </c>
      <c r="H305" t="str">
        <f t="shared" si="15"/>
        <v>&lt;!-- Brigandine Dyed Pauldrons (Plate) --&gt;</v>
      </c>
    </row>
    <row r="306" spans="4:8" x14ac:dyDescent="0.25">
      <c r="D306" t="s">
        <v>545</v>
      </c>
      <c r="F306">
        <f t="shared" si="13"/>
        <v>7</v>
      </c>
      <c r="G306">
        <f t="shared" si="14"/>
        <v>43</v>
      </c>
      <c r="H306" t="str">
        <f t="shared" si="15"/>
        <v>&lt;!-- Brigandine Pauldrons (Plate) --&gt;</v>
      </c>
    </row>
    <row r="307" spans="4:8" x14ac:dyDescent="0.25">
      <c r="D307" t="s">
        <v>546</v>
      </c>
      <c r="F307">
        <f t="shared" si="13"/>
        <v>7</v>
      </c>
      <c r="G307">
        <f t="shared" si="14"/>
        <v>43</v>
      </c>
      <c r="H307" t="str">
        <f t="shared" si="15"/>
        <v>&lt;!-- Brigandine Pauldrons (Plate) --&gt;</v>
      </c>
    </row>
    <row r="308" spans="4:8" x14ac:dyDescent="0.25">
      <c r="D308" t="s">
        <v>547</v>
      </c>
      <c r="F308">
        <f t="shared" si="13"/>
        <v>7</v>
      </c>
      <c r="G308">
        <f t="shared" si="14"/>
        <v>58</v>
      </c>
      <c r="H308" t="str">
        <f t="shared" si="15"/>
        <v>&lt;!-- Burgundy/Aachen Brigandine Chausses (Plate) --&gt;</v>
      </c>
    </row>
    <row r="309" spans="4:8" x14ac:dyDescent="0.25">
      <c r="D309" t="s">
        <v>548</v>
      </c>
      <c r="F309">
        <f t="shared" si="13"/>
        <v>7</v>
      </c>
      <c r="G309">
        <f t="shared" si="14"/>
        <v>58</v>
      </c>
      <c r="H309" t="str">
        <f t="shared" si="15"/>
        <v>&lt;!-- Burgundy/Aachen Brigandine Chausses (Plate) --&gt;</v>
      </c>
    </row>
    <row r="310" spans="4:8" x14ac:dyDescent="0.25">
      <c r="D310" t="s">
        <v>549</v>
      </c>
      <c r="F310">
        <f t="shared" si="13"/>
        <v>7</v>
      </c>
      <c r="G310">
        <f t="shared" si="14"/>
        <v>58</v>
      </c>
      <c r="H310" t="str">
        <f t="shared" si="15"/>
        <v>&lt;!-- Burgundy/Aachen Brigandine Chausses (Plate) --&gt;</v>
      </c>
    </row>
    <row r="311" spans="4:8" x14ac:dyDescent="0.25">
      <c r="D311" t="s">
        <v>550</v>
      </c>
      <c r="F311">
        <f t="shared" si="13"/>
        <v>7</v>
      </c>
      <c r="G311">
        <f t="shared" si="14"/>
        <v>48</v>
      </c>
      <c r="H311" t="str">
        <f t="shared" si="15"/>
        <v>&lt;!-- Light Brigandine Chausses (Plate) --&gt;</v>
      </c>
    </row>
    <row r="312" spans="4:8" x14ac:dyDescent="0.25">
      <c r="D312" t="s">
        <v>551</v>
      </c>
      <c r="F312">
        <f t="shared" si="13"/>
        <v>7</v>
      </c>
      <c r="G312">
        <f t="shared" si="14"/>
        <v>48</v>
      </c>
      <c r="H312" t="str">
        <f t="shared" si="15"/>
        <v>&lt;!-- Light Brigandine Chausses (Plate) --&gt;</v>
      </c>
    </row>
    <row r="313" spans="4:8" x14ac:dyDescent="0.25">
      <c r="D313" t="s">
        <v>552</v>
      </c>
      <c r="F313">
        <f t="shared" ref="F313:F319" si="16">FIND("&lt;",$D313)</f>
        <v>7</v>
      </c>
      <c r="G313">
        <f t="shared" ref="G313:G319" si="17">FIND("&gt;",$D313)</f>
        <v>48</v>
      </c>
      <c r="H313" t="str">
        <f t="shared" si="15"/>
        <v>&lt;!-- Short Brigandine Chausses (Plate) --&gt;</v>
      </c>
    </row>
    <row r="314" spans="4:8" x14ac:dyDescent="0.25">
      <c r="D314" t="s">
        <v>553</v>
      </c>
      <c r="F314">
        <f t="shared" si="16"/>
        <v>7</v>
      </c>
      <c r="G314">
        <f t="shared" si="17"/>
        <v>48</v>
      </c>
      <c r="H314" t="str">
        <f t="shared" si="15"/>
        <v>&lt;!-- Short Brigandine Chausses (Plate) --&gt;</v>
      </c>
    </row>
    <row r="315" spans="4:8" x14ac:dyDescent="0.25">
      <c r="D315" t="s">
        <v>554</v>
      </c>
      <c r="F315">
        <f t="shared" si="16"/>
        <v>7</v>
      </c>
      <c r="G315">
        <f t="shared" si="17"/>
        <v>48</v>
      </c>
      <c r="H315" t="str">
        <f t="shared" si="15"/>
        <v>&lt;!-- Short Brigandine Chausses (Plate) --&gt;</v>
      </c>
    </row>
    <row r="316" spans="4:8" x14ac:dyDescent="0.25">
      <c r="D316" t="s">
        <v>555</v>
      </c>
      <c r="F316">
        <f t="shared" si="16"/>
        <v>7</v>
      </c>
      <c r="G316">
        <f t="shared" si="17"/>
        <v>48</v>
      </c>
      <c r="H316" t="str">
        <f t="shared" si="15"/>
        <v>&lt;!-- Short Brigandine Chausses (Plate) --&gt;</v>
      </c>
    </row>
    <row r="317" spans="4:8" x14ac:dyDescent="0.25">
      <c r="D317" t="s">
        <v>556</v>
      </c>
      <c r="F317">
        <f t="shared" si="16"/>
        <v>7</v>
      </c>
      <c r="G317">
        <f t="shared" si="17"/>
        <v>48</v>
      </c>
      <c r="H317" t="str">
        <f t="shared" si="15"/>
        <v>&lt;!-- Short Brigandine Chausses (Plate) --&gt;</v>
      </c>
    </row>
    <row r="319" spans="4:8" x14ac:dyDescent="0.25">
      <c r="D319" t="s">
        <v>557</v>
      </c>
      <c r="F319">
        <f t="shared" si="16"/>
        <v>3</v>
      </c>
      <c r="G319">
        <f t="shared" si="17"/>
        <v>35</v>
      </c>
      <c r="H319" t="str">
        <f t="shared" ref="H319" si="18">MID(D319,F319,G319-F319+1)</f>
        <v>&lt;!-- Arching Bascinet (Plate) --&gt;</v>
      </c>
    </row>
    <row r="320" spans="4:8" x14ac:dyDescent="0.25">
      <c r="D320" t="s">
        <v>558</v>
      </c>
      <c r="F320">
        <f t="shared" ref="F320:F383" si="19">FIND("&lt;",$D320)</f>
        <v>7</v>
      </c>
      <c r="G320">
        <f t="shared" ref="G320:G383" si="20">FIND("&gt;",$D320)</f>
        <v>45</v>
      </c>
      <c r="H320" t="str">
        <f t="shared" ref="H320:H334" si="21">MID(D320,F320,G320-F320+1)</f>
        <v>&lt;!-- Armourer Ota's Cuirass (Plate) --&gt;</v>
      </c>
    </row>
    <row r="321" spans="4:8" x14ac:dyDescent="0.25">
      <c r="D321" t="s">
        <v>559</v>
      </c>
      <c r="F321">
        <f t="shared" si="19"/>
        <v>7</v>
      </c>
      <c r="G321">
        <f t="shared" si="20"/>
        <v>46</v>
      </c>
      <c r="H321" t="str">
        <f t="shared" si="21"/>
        <v>&lt;!-- Augsburg Plate Chausses (Plate) --&gt;</v>
      </c>
    </row>
    <row r="322" spans="4:8" x14ac:dyDescent="0.25">
      <c r="D322" t="s">
        <v>560</v>
      </c>
      <c r="F322">
        <f t="shared" si="19"/>
        <v>7</v>
      </c>
      <c r="G322">
        <f t="shared" si="20"/>
        <v>47</v>
      </c>
      <c r="H322" t="str">
        <f t="shared" si="21"/>
        <v>&lt;!-- Augsburg Plate Pauldrons (Plate) --&gt;</v>
      </c>
    </row>
    <row r="323" spans="4:8" x14ac:dyDescent="0.25">
      <c r="D323" t="s">
        <v>561</v>
      </c>
      <c r="F323">
        <f t="shared" si="19"/>
        <v>7</v>
      </c>
      <c r="G323">
        <f t="shared" si="20"/>
        <v>41</v>
      </c>
      <c r="H323" t="str">
        <f t="shared" si="21"/>
        <v>&lt;!-- Augsburg Gauntlets (Plate) --&gt;</v>
      </c>
    </row>
    <row r="324" spans="4:8" x14ac:dyDescent="0.25">
      <c r="D324" t="s">
        <v>562</v>
      </c>
      <c r="F324">
        <f t="shared" si="19"/>
        <v>7</v>
      </c>
      <c r="G324">
        <f t="shared" si="20"/>
        <v>45</v>
      </c>
      <c r="H324" t="str">
        <f t="shared" si="21"/>
        <v>&lt;!-- Bascinet with Bretache (Plate) --&gt;</v>
      </c>
    </row>
    <row r="325" spans="4:8" x14ac:dyDescent="0.25">
      <c r="D325" t="s">
        <v>563</v>
      </c>
      <c r="F325">
        <f t="shared" si="19"/>
        <v>7</v>
      </c>
      <c r="G325">
        <f t="shared" si="20"/>
        <v>45</v>
      </c>
      <c r="H325" t="str">
        <f t="shared" si="21"/>
        <v>&lt;!-- Bascinet with Bretache (Plate) --&gt;</v>
      </c>
    </row>
    <row r="326" spans="4:8" x14ac:dyDescent="0.25">
      <c r="D326" t="s">
        <v>564</v>
      </c>
      <c r="F326">
        <f t="shared" si="19"/>
        <v>7</v>
      </c>
      <c r="G326">
        <f t="shared" si="20"/>
        <v>47</v>
      </c>
      <c r="H326" t="str">
        <f t="shared" si="21"/>
        <v>&lt;!-- Bascinet with Klappvisor (Plate) --&gt;</v>
      </c>
    </row>
    <row r="327" spans="4:8" x14ac:dyDescent="0.25">
      <c r="D327" t="s">
        <v>565</v>
      </c>
      <c r="F327">
        <f t="shared" si="19"/>
        <v>7</v>
      </c>
      <c r="G327">
        <f t="shared" si="20"/>
        <v>44</v>
      </c>
      <c r="H327" t="str">
        <f t="shared" si="21"/>
        <v>&lt;!-- Bellshaped Kettle Hat (Plate) --&gt;</v>
      </c>
    </row>
    <row r="328" spans="4:8" x14ac:dyDescent="0.25">
      <c r="D328" t="s">
        <v>566</v>
      </c>
      <c r="F328">
        <f t="shared" si="19"/>
        <v>7</v>
      </c>
      <c r="G328">
        <f t="shared" si="20"/>
        <v>57</v>
      </c>
      <c r="H328" t="str">
        <f t="shared" si="21"/>
        <v>&lt;!-- Burgundy/Aachen Decorated Chausses (Plate) --&gt;</v>
      </c>
    </row>
    <row r="329" spans="4:8" x14ac:dyDescent="0.25">
      <c r="D329" t="s">
        <v>567</v>
      </c>
      <c r="F329">
        <f t="shared" si="19"/>
        <v>7</v>
      </c>
      <c r="G329">
        <f t="shared" si="20"/>
        <v>57</v>
      </c>
      <c r="H329" t="str">
        <f t="shared" si="21"/>
        <v>&lt;!-- Burgundy/Aachen Decorated Chausses (Plate) --&gt;</v>
      </c>
    </row>
    <row r="330" spans="4:8" x14ac:dyDescent="0.25">
      <c r="D330" t="s">
        <v>568</v>
      </c>
      <c r="F330">
        <f t="shared" si="19"/>
        <v>7</v>
      </c>
      <c r="G330">
        <f t="shared" si="20"/>
        <v>48</v>
      </c>
      <c r="H330" t="str">
        <f t="shared" si="21"/>
        <v>&lt;!-- Burgundy/Aachen Gauntlets (Plate) --&gt;</v>
      </c>
    </row>
    <row r="331" spans="4:8" x14ac:dyDescent="0.25">
      <c r="D331" t="s">
        <v>569</v>
      </c>
      <c r="F331">
        <f t="shared" si="19"/>
        <v>7</v>
      </c>
      <c r="G331">
        <f t="shared" si="20"/>
        <v>38</v>
      </c>
      <c r="H331" t="str">
        <f t="shared" si="21"/>
        <v>&lt;!-- Common Bascinet (Plate) --&gt;</v>
      </c>
    </row>
    <row r="332" spans="4:8" x14ac:dyDescent="0.25">
      <c r="D332" t="s">
        <v>570</v>
      </c>
      <c r="F332">
        <f t="shared" si="19"/>
        <v>7</v>
      </c>
      <c r="G332">
        <f t="shared" si="20"/>
        <v>44</v>
      </c>
      <c r="H332" t="str">
        <f t="shared" si="21"/>
        <v>&lt;!-- Common Plate Chausses (Plate) --&gt;</v>
      </c>
    </row>
    <row r="333" spans="4:8" x14ac:dyDescent="0.25">
      <c r="D333" t="s">
        <v>571</v>
      </c>
      <c r="F333">
        <f t="shared" si="19"/>
        <v>7</v>
      </c>
      <c r="G333">
        <f t="shared" si="20"/>
        <v>44</v>
      </c>
      <c r="H333" t="str">
        <f t="shared" si="21"/>
        <v>&lt;!-- Common Plate Chausses (Plate) --&gt;</v>
      </c>
    </row>
    <row r="334" spans="4:8" x14ac:dyDescent="0.25">
      <c r="D334" t="s">
        <v>572</v>
      </c>
      <c r="F334">
        <f t="shared" si="19"/>
        <v>7</v>
      </c>
      <c r="G334">
        <f t="shared" si="20"/>
        <v>42</v>
      </c>
      <c r="H334" t="str">
        <f t="shared" si="21"/>
        <v>&lt;!-- Composite Gauntlets (Plate) --&gt;</v>
      </c>
    </row>
    <row r="335" spans="4:8" x14ac:dyDescent="0.25">
      <c r="D335" t="s">
        <v>573</v>
      </c>
      <c r="F335">
        <f t="shared" si="19"/>
        <v>7</v>
      </c>
      <c r="G335">
        <f t="shared" si="20"/>
        <v>39</v>
      </c>
      <c r="H335" t="str">
        <f t="shared" ref="H335:H398" si="22">MID(D335,F335,G335-F335+1)</f>
        <v>&lt;!-- Covered Bascinet (Plate) --&gt;</v>
      </c>
    </row>
    <row r="336" spans="4:8" x14ac:dyDescent="0.25">
      <c r="D336" t="s">
        <v>574</v>
      </c>
      <c r="F336">
        <f t="shared" si="19"/>
        <v>7</v>
      </c>
      <c r="G336">
        <f t="shared" si="20"/>
        <v>30</v>
      </c>
      <c r="H336" t="str">
        <f t="shared" si="22"/>
        <v>&lt;!-- Cuirass (Plate) --&gt;</v>
      </c>
    </row>
    <row r="337" spans="4:8" x14ac:dyDescent="0.25">
      <c r="D337" t="s">
        <v>575</v>
      </c>
      <c r="F337">
        <f t="shared" si="19"/>
        <v>7</v>
      </c>
      <c r="G337">
        <f t="shared" si="20"/>
        <v>45</v>
      </c>
      <c r="H337" t="str">
        <f t="shared" si="22"/>
        <v>&lt;!-- Cuman Captain's Helmet (Plate) --&gt;</v>
      </c>
    </row>
    <row r="338" spans="4:8" x14ac:dyDescent="0.25">
      <c r="D338" t="s">
        <v>576</v>
      </c>
      <c r="F338">
        <f t="shared" si="19"/>
        <v>7</v>
      </c>
      <c r="G338">
        <f t="shared" si="20"/>
        <v>37</v>
      </c>
      <c r="H338" t="str">
        <f t="shared" si="22"/>
        <v>&lt;!-- Cuman Disguise (Plate) --&gt;</v>
      </c>
    </row>
    <row r="339" spans="4:8" x14ac:dyDescent="0.25">
      <c r="D339" t="s">
        <v>577</v>
      </c>
      <c r="F339">
        <f t="shared" si="19"/>
        <v>7</v>
      </c>
      <c r="G339">
        <f t="shared" si="20"/>
        <v>35</v>
      </c>
      <c r="H339" t="str">
        <f t="shared" si="22"/>
        <v>&lt;!-- Cuman Helmet (Plate) --&gt;</v>
      </c>
    </row>
    <row r="340" spans="4:8" x14ac:dyDescent="0.25">
      <c r="D340" t="s">
        <v>578</v>
      </c>
      <c r="F340">
        <f t="shared" si="19"/>
        <v>7</v>
      </c>
      <c r="G340">
        <f t="shared" si="20"/>
        <v>33</v>
      </c>
      <c r="H340" t="str">
        <f t="shared" si="22"/>
        <v>&lt;!-- Cuman Mask (Plate) --&gt;</v>
      </c>
    </row>
    <row r="341" spans="4:8" x14ac:dyDescent="0.25">
      <c r="D341" t="s">
        <v>579</v>
      </c>
      <c r="F341">
        <f t="shared" si="19"/>
        <v>7</v>
      </c>
      <c r="G341">
        <f t="shared" si="20"/>
        <v>36</v>
      </c>
      <c r="H341" t="str">
        <f t="shared" si="22"/>
        <v>&lt;!-- Cuman Shishak (Plate) --&gt;</v>
      </c>
    </row>
    <row r="342" spans="4:8" x14ac:dyDescent="0.25">
      <c r="D342" t="s">
        <v>580</v>
      </c>
      <c r="F342">
        <f t="shared" si="19"/>
        <v>7</v>
      </c>
      <c r="G342">
        <f t="shared" si="20"/>
        <v>40</v>
      </c>
      <c r="H342" t="str">
        <f t="shared" si="22"/>
        <v>&lt;!-- Decorated Cuirass (Plate) --&gt;</v>
      </c>
    </row>
    <row r="343" spans="4:8" x14ac:dyDescent="0.25">
      <c r="D343" t="s">
        <v>581</v>
      </c>
      <c r="F343">
        <f t="shared" si="19"/>
        <v>7</v>
      </c>
      <c r="G343">
        <f t="shared" si="20"/>
        <v>48</v>
      </c>
      <c r="H343" t="str">
        <f t="shared" si="22"/>
        <v>&lt;!-- Decorated German Bascinet (Plate) --&gt;</v>
      </c>
    </row>
    <row r="344" spans="4:8" x14ac:dyDescent="0.25">
      <c r="D344" t="s">
        <v>582</v>
      </c>
      <c r="F344">
        <f t="shared" si="19"/>
        <v>7</v>
      </c>
      <c r="G344">
        <f t="shared" si="20"/>
        <v>57</v>
      </c>
      <c r="H344" t="str">
        <f t="shared" si="22"/>
        <v>&lt;!-- Decorated/Ornamented Cuman Shishak (Plate) --&gt;</v>
      </c>
    </row>
    <row r="345" spans="4:8" x14ac:dyDescent="0.25">
      <c r="D345" t="s">
        <v>583</v>
      </c>
      <c r="F345">
        <f t="shared" si="19"/>
        <v>7</v>
      </c>
      <c r="G345">
        <f t="shared" si="20"/>
        <v>38</v>
      </c>
      <c r="H345" t="str">
        <f t="shared" si="22"/>
        <v>&lt;!-- German Bascinet (Plate) --&gt;</v>
      </c>
    </row>
    <row r="346" spans="4:8" x14ac:dyDescent="0.25">
      <c r="D346" t="s">
        <v>584</v>
      </c>
      <c r="F346">
        <f t="shared" si="19"/>
        <v>7</v>
      </c>
      <c r="G346">
        <f t="shared" si="20"/>
        <v>38</v>
      </c>
      <c r="H346" t="str">
        <f t="shared" si="22"/>
        <v>&lt;!-- German Bascinet (Plate) --&gt;</v>
      </c>
    </row>
    <row r="347" spans="4:8" x14ac:dyDescent="0.25">
      <c r="D347" t="s">
        <v>585</v>
      </c>
      <c r="F347">
        <f t="shared" si="19"/>
        <v>7</v>
      </c>
      <c r="G347">
        <f t="shared" si="20"/>
        <v>38</v>
      </c>
      <c r="H347" t="str">
        <f t="shared" si="22"/>
        <v>&lt;!-- German Bascinet (Plate) --&gt;</v>
      </c>
    </row>
    <row r="348" spans="4:8" x14ac:dyDescent="0.25">
      <c r="D348" t="s">
        <v>586</v>
      </c>
      <c r="F348">
        <f t="shared" si="19"/>
        <v>7</v>
      </c>
      <c r="G348">
        <f t="shared" si="20"/>
        <v>37</v>
      </c>
      <c r="H348" t="str">
        <f t="shared" si="22"/>
        <v>&lt;!-- Grand Bascinet (Plate) --&gt;</v>
      </c>
    </row>
    <row r="349" spans="4:8" x14ac:dyDescent="0.25">
      <c r="D349" t="s">
        <v>587</v>
      </c>
      <c r="F349">
        <f t="shared" si="19"/>
        <v>7</v>
      </c>
      <c r="G349">
        <f t="shared" si="20"/>
        <v>37</v>
      </c>
      <c r="H349" t="str">
        <f t="shared" si="22"/>
        <v>&lt;!-- Grand Bascinet (Plate) --&gt;</v>
      </c>
    </row>
    <row r="350" spans="4:8" x14ac:dyDescent="0.25">
      <c r="D350" t="s">
        <v>588</v>
      </c>
      <c r="F350">
        <f t="shared" si="19"/>
        <v>3</v>
      </c>
      <c r="G350">
        <f t="shared" si="20"/>
        <v>40</v>
      </c>
      <c r="H350" t="str">
        <f t="shared" si="22"/>
        <v>&lt;!-- Heavy Lamellar Armour (Plate) --&gt;</v>
      </c>
    </row>
    <row r="351" spans="4:8" x14ac:dyDescent="0.25">
      <c r="D351" t="s">
        <v>589</v>
      </c>
      <c r="F351">
        <f t="shared" si="19"/>
        <v>7</v>
      </c>
      <c r="G351">
        <f t="shared" si="20"/>
        <v>32</v>
      </c>
      <c r="H351" t="str">
        <f t="shared" si="22"/>
        <v>&lt;!-- Hounskull (Plate) --&gt;</v>
      </c>
    </row>
    <row r="352" spans="4:8" x14ac:dyDescent="0.25">
      <c r="D352" t="s">
        <v>590</v>
      </c>
      <c r="F352">
        <f t="shared" si="19"/>
        <v>7</v>
      </c>
      <c r="G352">
        <f t="shared" si="20"/>
        <v>39</v>
      </c>
      <c r="H352" t="str">
        <f t="shared" si="22"/>
        <v>&lt;!-- Italian Bascinet (Plate) --&gt;</v>
      </c>
    </row>
    <row r="353" spans="4:8" x14ac:dyDescent="0.25">
      <c r="D353" t="s">
        <v>591</v>
      </c>
      <c r="F353">
        <f t="shared" si="19"/>
        <v>3</v>
      </c>
      <c r="G353">
        <f t="shared" si="20"/>
        <v>29</v>
      </c>
      <c r="H353" t="str">
        <f t="shared" si="22"/>
        <v>&lt;!-- Kettle Hat (Plate) --&gt;</v>
      </c>
    </row>
    <row r="354" spans="4:8" x14ac:dyDescent="0.25">
      <c r="D354" t="s">
        <v>592</v>
      </c>
      <c r="F354">
        <f t="shared" si="19"/>
        <v>7</v>
      </c>
      <c r="G354">
        <f t="shared" si="20"/>
        <v>33</v>
      </c>
      <c r="H354" t="str">
        <f t="shared" si="22"/>
        <v>&lt;!-- Kettle Hat (Plate) --&gt;</v>
      </c>
    </row>
    <row r="355" spans="4:8" x14ac:dyDescent="0.25">
      <c r="D355" t="s">
        <v>593</v>
      </c>
      <c r="F355">
        <f t="shared" si="19"/>
        <v>7</v>
      </c>
      <c r="G355">
        <f t="shared" si="20"/>
        <v>33</v>
      </c>
      <c r="H355" t="str">
        <f t="shared" si="22"/>
        <v>&lt;!-- Kettle Hat (Plate) --&gt;</v>
      </c>
    </row>
    <row r="356" spans="4:8" x14ac:dyDescent="0.25">
      <c r="D356" t="s">
        <v>594</v>
      </c>
      <c r="F356">
        <f t="shared" si="19"/>
        <v>7</v>
      </c>
      <c r="G356">
        <f t="shared" si="20"/>
        <v>43</v>
      </c>
      <c r="H356" t="str">
        <f t="shared" si="22"/>
        <v>&lt;!-- Kettle Hat Decorated (Plate) --&gt;</v>
      </c>
    </row>
    <row r="357" spans="4:8" x14ac:dyDescent="0.25">
      <c r="D357" t="s">
        <v>595</v>
      </c>
      <c r="F357">
        <f t="shared" si="19"/>
        <v>7</v>
      </c>
      <c r="G357">
        <f t="shared" si="20"/>
        <v>41</v>
      </c>
      <c r="H357" t="str">
        <f t="shared" si="22"/>
        <v>&lt;!-- Kuttenberg Cuirass (Plate) --&gt;</v>
      </c>
    </row>
    <row r="358" spans="4:8" x14ac:dyDescent="0.25">
      <c r="D358" t="s">
        <v>596</v>
      </c>
      <c r="F358">
        <f t="shared" si="19"/>
        <v>7</v>
      </c>
      <c r="G358">
        <f t="shared" si="20"/>
        <v>43</v>
      </c>
      <c r="H358" t="str">
        <f t="shared" si="22"/>
        <v>&lt;!-- Kuttenberg Gauntlets (Plate) --&gt;</v>
      </c>
    </row>
    <row r="359" spans="4:8" x14ac:dyDescent="0.25">
      <c r="D359" t="s">
        <v>597</v>
      </c>
      <c r="F359">
        <f t="shared" si="19"/>
        <v>7</v>
      </c>
      <c r="G359">
        <f t="shared" si="20"/>
        <v>41</v>
      </c>
      <c r="H359" t="str">
        <f t="shared" si="22"/>
        <v>&lt;!-- Lamellar Pauldrons (Plate) --&gt;</v>
      </c>
    </row>
    <row r="360" spans="4:8" x14ac:dyDescent="0.25">
      <c r="D360" t="s">
        <v>598</v>
      </c>
      <c r="F360">
        <f t="shared" si="19"/>
        <v>7</v>
      </c>
      <c r="G360">
        <f t="shared" si="20"/>
        <v>41</v>
      </c>
      <c r="H360" t="str">
        <f t="shared" si="22"/>
        <v>&lt;!-- Light Cuman Helmet (Plate) --&gt;</v>
      </c>
    </row>
    <row r="361" spans="4:8" x14ac:dyDescent="0.25">
      <c r="D361" t="s">
        <v>599</v>
      </c>
      <c r="F361">
        <f t="shared" si="19"/>
        <v>7</v>
      </c>
      <c r="G361">
        <f t="shared" si="20"/>
        <v>40</v>
      </c>
      <c r="H361" t="str">
        <f t="shared" si="22"/>
        <v>&lt;!-- Magdeburg Cuirass (Plate) --&gt;</v>
      </c>
    </row>
    <row r="362" spans="4:8" x14ac:dyDescent="0.25">
      <c r="D362" t="s">
        <v>600</v>
      </c>
      <c r="F362">
        <f t="shared" si="19"/>
        <v>7</v>
      </c>
      <c r="G362">
        <f t="shared" si="20"/>
        <v>42</v>
      </c>
      <c r="H362" t="str">
        <f t="shared" si="22"/>
        <v>&lt;!-- Magdeburg Gauntlets (Plate) --&gt;</v>
      </c>
    </row>
    <row r="363" spans="4:8" x14ac:dyDescent="0.25">
      <c r="D363" t="s">
        <v>601</v>
      </c>
      <c r="F363">
        <f t="shared" si="19"/>
        <v>7</v>
      </c>
      <c r="G363">
        <f t="shared" si="20"/>
        <v>47</v>
      </c>
      <c r="H363" t="str">
        <f t="shared" si="22"/>
        <v>&lt;!-- Magdeburg Plate Chausses (Plate) --&gt;</v>
      </c>
    </row>
    <row r="364" spans="4:8" x14ac:dyDescent="0.25">
      <c r="D364" t="s">
        <v>602</v>
      </c>
      <c r="F364">
        <f t="shared" si="19"/>
        <v>7</v>
      </c>
      <c r="G364">
        <f t="shared" si="20"/>
        <v>48</v>
      </c>
      <c r="H364" t="str">
        <f t="shared" si="22"/>
        <v>&lt;!-- Magdeburg Plate Pauldrons (Plate) --&gt;</v>
      </c>
    </row>
    <row r="365" spans="4:8" x14ac:dyDescent="0.25">
      <c r="D365" t="s">
        <v>603</v>
      </c>
      <c r="F365">
        <f t="shared" si="19"/>
        <v>7</v>
      </c>
      <c r="G365">
        <f t="shared" si="20"/>
        <v>39</v>
      </c>
      <c r="H365" t="str">
        <f t="shared" si="22"/>
        <v>&lt;!-- Magic Cuman Mask (Plate) --&gt;</v>
      </c>
    </row>
    <row r="366" spans="4:8" x14ac:dyDescent="0.25">
      <c r="D366" t="s">
        <v>604</v>
      </c>
      <c r="F366">
        <f t="shared" si="19"/>
        <v>7</v>
      </c>
      <c r="G366">
        <f t="shared" si="20"/>
        <v>45</v>
      </c>
      <c r="H366" t="str">
        <f t="shared" si="22"/>
        <v>&lt;!-- Magical Cuman Disguise (Plate) --&gt;</v>
      </c>
    </row>
    <row r="367" spans="4:8" x14ac:dyDescent="0.25">
      <c r="D367" t="s">
        <v>605</v>
      </c>
      <c r="F367">
        <f t="shared" si="19"/>
        <v>7</v>
      </c>
      <c r="G367">
        <f t="shared" si="20"/>
        <v>45</v>
      </c>
      <c r="H367" t="str">
        <f t="shared" si="22"/>
        <v>&lt;!-- Meissen Plate Chausses (Plate) --&gt;</v>
      </c>
    </row>
    <row r="368" spans="4:8" x14ac:dyDescent="0.25">
      <c r="D368" t="s">
        <v>606</v>
      </c>
      <c r="F368">
        <f t="shared" si="19"/>
        <v>7</v>
      </c>
      <c r="G368">
        <f t="shared" si="20"/>
        <v>46</v>
      </c>
      <c r="H368" t="str">
        <f t="shared" si="22"/>
        <v>&lt;!-- Meissen Plate Pauldrons (Plate) --&gt;</v>
      </c>
    </row>
    <row r="369" spans="4:8" x14ac:dyDescent="0.25">
      <c r="D369" t="s">
        <v>607</v>
      </c>
      <c r="F369">
        <f t="shared" si="19"/>
        <v>7</v>
      </c>
      <c r="G369">
        <f t="shared" si="20"/>
        <v>39</v>
      </c>
      <c r="H369" t="str">
        <f t="shared" si="22"/>
        <v>&lt;!-- Milanese Cuirass (Plate) --&gt;</v>
      </c>
    </row>
    <row r="370" spans="4:8" x14ac:dyDescent="0.25">
      <c r="D370" t="s">
        <v>608</v>
      </c>
      <c r="F370">
        <f t="shared" si="19"/>
        <v>7</v>
      </c>
      <c r="G370">
        <f t="shared" si="20"/>
        <v>41</v>
      </c>
      <c r="H370" t="str">
        <f t="shared" si="22"/>
        <v>&lt;!-- Milanese Gauntlets (Plate) --&gt;</v>
      </c>
    </row>
    <row r="371" spans="4:8" x14ac:dyDescent="0.25">
      <c r="D371" t="s">
        <v>609</v>
      </c>
      <c r="F371">
        <f t="shared" si="19"/>
        <v>7</v>
      </c>
      <c r="G371">
        <f t="shared" si="20"/>
        <v>46</v>
      </c>
      <c r="H371" t="str">
        <f t="shared" si="22"/>
        <v>&lt;!-- Milanese Plate Chausses (Plate) --&gt;</v>
      </c>
    </row>
    <row r="372" spans="4:8" x14ac:dyDescent="0.25">
      <c r="D372" t="s">
        <v>610</v>
      </c>
      <c r="F372">
        <f t="shared" si="19"/>
        <v>7</v>
      </c>
      <c r="G372">
        <f t="shared" si="20"/>
        <v>47</v>
      </c>
      <c r="H372" t="str">
        <f t="shared" si="22"/>
        <v>&lt;!-- Milanese Plate Pauldrons (Plate) --&gt;</v>
      </c>
    </row>
    <row r="373" spans="4:8" x14ac:dyDescent="0.25">
      <c r="D373" t="s">
        <v>611</v>
      </c>
      <c r="F373">
        <f t="shared" si="19"/>
        <v>7</v>
      </c>
      <c r="G373">
        <f t="shared" si="20"/>
        <v>36</v>
      </c>
      <c r="H373" t="str">
        <f t="shared" si="22"/>
        <v>&lt;!-- Noble Cuirass (Plate) --&gt;</v>
      </c>
    </row>
    <row r="374" spans="4:8" x14ac:dyDescent="0.25">
      <c r="D374" t="s">
        <v>612</v>
      </c>
      <c r="F374">
        <f t="shared" si="19"/>
        <v>7</v>
      </c>
      <c r="G374">
        <f t="shared" si="20"/>
        <v>49</v>
      </c>
      <c r="H374" t="str">
        <f t="shared" si="22"/>
        <v>&lt;!-- Noble's Composite Chausses (Plate) --&gt;</v>
      </c>
    </row>
    <row r="375" spans="4:8" x14ac:dyDescent="0.25">
      <c r="D375" t="s">
        <v>613</v>
      </c>
      <c r="F375">
        <f t="shared" si="19"/>
        <v>7</v>
      </c>
      <c r="G375">
        <f t="shared" si="20"/>
        <v>43</v>
      </c>
      <c r="H375" t="str">
        <f t="shared" si="22"/>
        <v>&lt;!-- Nobleman's Gauntlets (Plate) --&gt;</v>
      </c>
    </row>
    <row r="376" spans="4:8" x14ac:dyDescent="0.25">
      <c r="D376" t="s">
        <v>614</v>
      </c>
      <c r="F376">
        <f t="shared" si="19"/>
        <v>7</v>
      </c>
      <c r="G376">
        <f t="shared" si="20"/>
        <v>43</v>
      </c>
      <c r="H376" t="str">
        <f t="shared" si="22"/>
        <v>&lt;!-- Nobleman's Gauntlets (Plate) --&gt;</v>
      </c>
    </row>
    <row r="377" spans="4:8" x14ac:dyDescent="0.25">
      <c r="D377" t="s">
        <v>615</v>
      </c>
      <c r="F377">
        <f t="shared" si="19"/>
        <v>7</v>
      </c>
      <c r="G377">
        <f t="shared" si="20"/>
        <v>42</v>
      </c>
      <c r="H377" t="str">
        <f t="shared" si="22"/>
        <v>&lt;!-- Nuremburg Gauntlets (Plate) --&gt;</v>
      </c>
    </row>
    <row r="378" spans="4:8" x14ac:dyDescent="0.25">
      <c r="D378" t="s">
        <v>616</v>
      </c>
      <c r="F378">
        <f t="shared" si="19"/>
        <v>7</v>
      </c>
      <c r="G378">
        <f t="shared" si="20"/>
        <v>47</v>
      </c>
      <c r="H378" t="str">
        <f t="shared" si="22"/>
        <v>&lt;!-- Nuremburg Plate Chausses (Plate) --&gt;</v>
      </c>
    </row>
    <row r="379" spans="4:8" x14ac:dyDescent="0.25">
      <c r="D379" t="s">
        <v>617</v>
      </c>
      <c r="F379">
        <f t="shared" si="19"/>
        <v>7</v>
      </c>
      <c r="G379">
        <f t="shared" si="20"/>
        <v>48</v>
      </c>
      <c r="H379" t="str">
        <f t="shared" si="22"/>
        <v>&lt;!-- Nuremburg Plate Pauldrons (Plate) --&gt;</v>
      </c>
    </row>
    <row r="380" spans="4:8" x14ac:dyDescent="0.25">
      <c r="D380" t="s">
        <v>618</v>
      </c>
      <c r="F380">
        <f t="shared" si="19"/>
        <v>7</v>
      </c>
      <c r="G380">
        <f t="shared" si="20"/>
        <v>43</v>
      </c>
      <c r="H380" t="str">
        <f t="shared" si="22"/>
        <v>&lt;!-- Nuremburgian Cuirass (Plate) --&gt;</v>
      </c>
    </row>
    <row r="381" spans="4:8" x14ac:dyDescent="0.25">
      <c r="D381" t="s">
        <v>619</v>
      </c>
      <c r="F381">
        <f t="shared" si="19"/>
        <v>7</v>
      </c>
      <c r="G381">
        <f t="shared" si="20"/>
        <v>35</v>
      </c>
      <c r="H381" t="str">
        <f t="shared" si="22"/>
        <v>&lt;!-- Old Bascinet (Plate) --&gt;</v>
      </c>
    </row>
    <row r="382" spans="4:8" x14ac:dyDescent="0.25">
      <c r="D382" t="s">
        <v>620</v>
      </c>
      <c r="F382">
        <f t="shared" si="19"/>
        <v>7</v>
      </c>
      <c r="G382">
        <f t="shared" si="20"/>
        <v>41</v>
      </c>
      <c r="H382" t="str">
        <f t="shared" si="22"/>
        <v>&lt;!-- Old Plain Chausses (Plate) --&gt;</v>
      </c>
    </row>
    <row r="383" spans="4:8" x14ac:dyDescent="0.25">
      <c r="D383" t="s">
        <v>621</v>
      </c>
      <c r="F383">
        <f t="shared" si="19"/>
        <v>7</v>
      </c>
      <c r="G383">
        <f t="shared" si="20"/>
        <v>42</v>
      </c>
      <c r="H383" t="str">
        <f t="shared" si="22"/>
        <v>&lt;!-- Old Plate Pauldrons (Plate) --&gt;</v>
      </c>
    </row>
    <row r="384" spans="4:8" x14ac:dyDescent="0.25">
      <c r="D384" t="s">
        <v>622</v>
      </c>
      <c r="F384">
        <f t="shared" ref="F384:F447" si="23">FIND("&lt;",$D384)</f>
        <v>7</v>
      </c>
      <c r="G384">
        <f t="shared" ref="G384:G447" si="24">FIND("&gt;",$D384)</f>
        <v>36</v>
      </c>
      <c r="H384" t="str">
        <f t="shared" si="22"/>
        <v>&lt;!-- Open Bascinet (Plate) --&gt;</v>
      </c>
    </row>
    <row r="385" spans="4:8" x14ac:dyDescent="0.25">
      <c r="D385" t="s">
        <v>623</v>
      </c>
      <c r="F385">
        <f t="shared" si="23"/>
        <v>7</v>
      </c>
      <c r="G385">
        <f t="shared" si="24"/>
        <v>36</v>
      </c>
      <c r="H385" t="str">
        <f t="shared" si="22"/>
        <v>&lt;!-- Plate Couters (Plate) --&gt;</v>
      </c>
    </row>
    <row r="386" spans="4:8" x14ac:dyDescent="0.25">
      <c r="D386" t="s">
        <v>624</v>
      </c>
      <c r="F386">
        <f t="shared" si="23"/>
        <v>7</v>
      </c>
      <c r="G386">
        <f t="shared" si="24"/>
        <v>36</v>
      </c>
      <c r="H386" t="str">
        <f t="shared" si="22"/>
        <v>&lt;!-- Plate Couters (Plate) --&gt;</v>
      </c>
    </row>
    <row r="387" spans="4:8" x14ac:dyDescent="0.25">
      <c r="D387" t="s">
        <v>625</v>
      </c>
      <c r="F387">
        <f t="shared" si="23"/>
        <v>7</v>
      </c>
      <c r="G387">
        <f t="shared" si="24"/>
        <v>48</v>
      </c>
      <c r="H387" t="str">
        <f t="shared" si="22"/>
        <v>&lt;!-- Polish Composite Chausses (Plate) --&gt;</v>
      </c>
    </row>
    <row r="388" spans="4:8" x14ac:dyDescent="0.25">
      <c r="D388" t="s">
        <v>626</v>
      </c>
      <c r="F388">
        <f t="shared" si="23"/>
        <v>7</v>
      </c>
      <c r="G388">
        <f t="shared" si="24"/>
        <v>48</v>
      </c>
      <c r="H388" t="str">
        <f t="shared" si="22"/>
        <v>&lt;!-- Polish Composite Chausses (Plate) --&gt;</v>
      </c>
    </row>
    <row r="389" spans="4:8" x14ac:dyDescent="0.25">
      <c r="D389" t="s">
        <v>627</v>
      </c>
      <c r="F389">
        <f t="shared" si="23"/>
        <v>7</v>
      </c>
      <c r="G389">
        <f t="shared" si="24"/>
        <v>37</v>
      </c>
      <c r="H389" t="str">
        <f t="shared" si="22"/>
        <v>&lt;!-- Polish Cuirass (Plate) --&gt;</v>
      </c>
    </row>
    <row r="390" spans="4:8" x14ac:dyDescent="0.25">
      <c r="D390" t="s">
        <v>628</v>
      </c>
      <c r="F390">
        <f t="shared" si="23"/>
        <v>7</v>
      </c>
      <c r="G390">
        <f t="shared" si="24"/>
        <v>45</v>
      </c>
      <c r="H390" t="str">
        <f t="shared" si="22"/>
        <v>&lt;!-- Polish Plate Pauldrons (Plate) --&gt;</v>
      </c>
    </row>
    <row r="391" spans="4:8" x14ac:dyDescent="0.25">
      <c r="D391" t="s">
        <v>629</v>
      </c>
      <c r="F391">
        <f t="shared" si="23"/>
        <v>7</v>
      </c>
      <c r="G391">
        <f t="shared" si="24"/>
        <v>38</v>
      </c>
      <c r="H391" t="str">
        <f t="shared" si="22"/>
        <v>&lt;!-- Rider's Cuirass (Plate) --&gt;</v>
      </c>
    </row>
    <row r="392" spans="4:8" x14ac:dyDescent="0.25">
      <c r="D392" t="s">
        <v>630</v>
      </c>
      <c r="F392">
        <f t="shared" si="23"/>
        <v>7</v>
      </c>
      <c r="G392">
        <f t="shared" si="24"/>
        <v>46</v>
      </c>
      <c r="H392" t="str">
        <f t="shared" si="22"/>
        <v>&lt;!-- Riveted Bright Chausses (Plate) --&gt;</v>
      </c>
    </row>
    <row r="393" spans="4:8" x14ac:dyDescent="0.25">
      <c r="D393" t="s">
        <v>631</v>
      </c>
      <c r="F393">
        <f t="shared" si="23"/>
        <v>7</v>
      </c>
      <c r="G393">
        <f t="shared" si="24"/>
        <v>39</v>
      </c>
      <c r="H393" t="str">
        <f t="shared" si="22"/>
        <v>&lt;!-- Riveted Chausses (Plate) --&gt;</v>
      </c>
    </row>
    <row r="394" spans="4:8" x14ac:dyDescent="0.25">
      <c r="D394" t="s">
        <v>632</v>
      </c>
      <c r="F394">
        <f t="shared" si="23"/>
        <v>7</v>
      </c>
      <c r="G394">
        <f t="shared" si="24"/>
        <v>39</v>
      </c>
      <c r="H394" t="str">
        <f t="shared" si="22"/>
        <v>&lt;!-- Riveted Chausses (Plate) --&gt;</v>
      </c>
    </row>
    <row r="395" spans="4:8" x14ac:dyDescent="0.25">
      <c r="D395" t="s">
        <v>633</v>
      </c>
      <c r="F395">
        <f t="shared" si="23"/>
        <v>7</v>
      </c>
      <c r="G395">
        <f t="shared" si="24"/>
        <v>49</v>
      </c>
      <c r="H395" t="str">
        <f t="shared" si="22"/>
        <v>&lt;!-- Riveted Decorated Chausses (Plate) --&gt;</v>
      </c>
    </row>
    <row r="396" spans="4:8" x14ac:dyDescent="0.25">
      <c r="D396" t="s">
        <v>634</v>
      </c>
      <c r="F396">
        <f t="shared" si="23"/>
        <v>7</v>
      </c>
      <c r="G396">
        <f t="shared" si="24"/>
        <v>49</v>
      </c>
      <c r="H396" t="str">
        <f t="shared" si="22"/>
        <v>&lt;!-- Riveted Decorated Chausses (Plate) --&gt;</v>
      </c>
    </row>
    <row r="397" spans="4:8" x14ac:dyDescent="0.25">
      <c r="D397" t="s">
        <v>635</v>
      </c>
      <c r="F397">
        <f t="shared" si="23"/>
        <v>7</v>
      </c>
      <c r="G397">
        <f t="shared" si="24"/>
        <v>49</v>
      </c>
      <c r="H397" t="str">
        <f t="shared" si="22"/>
        <v>&lt;!-- Riveted Decorated Chausses (Plate) --&gt;</v>
      </c>
    </row>
    <row r="398" spans="4:8" x14ac:dyDescent="0.25">
      <c r="D398" t="s">
        <v>636</v>
      </c>
      <c r="F398">
        <f t="shared" si="23"/>
        <v>7</v>
      </c>
      <c r="G398">
        <f t="shared" si="24"/>
        <v>49</v>
      </c>
      <c r="H398" t="str">
        <f t="shared" si="22"/>
        <v>&lt;!-- Riveted Decorated Chausses (Plate) --&gt;</v>
      </c>
    </row>
    <row r="399" spans="4:8" x14ac:dyDescent="0.25">
      <c r="D399" t="s">
        <v>637</v>
      </c>
      <c r="F399">
        <f t="shared" si="23"/>
        <v>7</v>
      </c>
      <c r="G399">
        <f t="shared" si="24"/>
        <v>49</v>
      </c>
      <c r="H399" t="str">
        <f t="shared" ref="H399:H462" si="25">MID(D399,F399,G399-F399+1)</f>
        <v>&lt;!-- Riveted Decorated Chausses (Plate) --&gt;</v>
      </c>
    </row>
    <row r="400" spans="4:8" x14ac:dyDescent="0.25">
      <c r="D400" t="s">
        <v>638</v>
      </c>
      <c r="F400">
        <f t="shared" si="23"/>
        <v>7</v>
      </c>
      <c r="G400">
        <f t="shared" si="24"/>
        <v>46</v>
      </c>
      <c r="H400" t="str">
        <f t="shared" si="25"/>
        <v>&lt;!-- Riveted Gilded Chausses (Plate) --&gt;</v>
      </c>
    </row>
    <row r="401" spans="4:8" x14ac:dyDescent="0.25">
      <c r="D401" t="s">
        <v>639</v>
      </c>
      <c r="F401">
        <f t="shared" si="23"/>
        <v>7</v>
      </c>
      <c r="G401">
        <f t="shared" si="24"/>
        <v>37</v>
      </c>
      <c r="H401" t="str">
        <f t="shared" si="25"/>
        <v>&lt;!-- Riveted Gloves (Plate) --&gt;</v>
      </c>
    </row>
    <row r="402" spans="4:8" x14ac:dyDescent="0.25">
      <c r="D402" t="s">
        <v>640</v>
      </c>
      <c r="F402">
        <f t="shared" si="23"/>
        <v>7</v>
      </c>
      <c r="G402">
        <f t="shared" si="24"/>
        <v>40</v>
      </c>
      <c r="H402" t="str">
        <f t="shared" si="25"/>
        <v>&lt;!-- Riveted Pauldrons (Plate) --&gt;</v>
      </c>
    </row>
    <row r="403" spans="4:8" x14ac:dyDescent="0.25">
      <c r="D403" t="s">
        <v>641</v>
      </c>
      <c r="F403">
        <f t="shared" si="23"/>
        <v>7</v>
      </c>
      <c r="G403">
        <f t="shared" si="24"/>
        <v>40</v>
      </c>
      <c r="H403" t="str">
        <f t="shared" si="25"/>
        <v>&lt;!-- Riveted Pauldrons (Plate) --&gt;</v>
      </c>
    </row>
    <row r="404" spans="4:8" x14ac:dyDescent="0.25">
      <c r="D404" t="s">
        <v>642</v>
      </c>
      <c r="F404">
        <f t="shared" si="23"/>
        <v>7</v>
      </c>
      <c r="G404">
        <f t="shared" si="24"/>
        <v>47</v>
      </c>
      <c r="H404" t="str">
        <f t="shared" si="25"/>
        <v>&lt;!-- Saxon Composite Chausses (Plate) --&gt;</v>
      </c>
    </row>
    <row r="405" spans="4:8" x14ac:dyDescent="0.25">
      <c r="D405" t="s">
        <v>643</v>
      </c>
      <c r="F405">
        <f t="shared" si="23"/>
        <v>7</v>
      </c>
      <c r="G405">
        <f t="shared" si="24"/>
        <v>47</v>
      </c>
      <c r="H405" t="str">
        <f t="shared" si="25"/>
        <v>&lt;!-- Saxon Composite Chausses (Plate) --&gt;</v>
      </c>
    </row>
    <row r="406" spans="4:8" x14ac:dyDescent="0.25">
      <c r="D406" t="s">
        <v>644</v>
      </c>
      <c r="F406">
        <f t="shared" si="23"/>
        <v>7</v>
      </c>
      <c r="G406">
        <f t="shared" si="24"/>
        <v>47</v>
      </c>
      <c r="H406" t="str">
        <f t="shared" si="25"/>
        <v>&lt;!-- Saxon Composite Chausses (Plate) --&gt;</v>
      </c>
    </row>
    <row r="407" spans="4:8" x14ac:dyDescent="0.25">
      <c r="D407" t="s">
        <v>645</v>
      </c>
      <c r="F407">
        <f t="shared" si="23"/>
        <v>7</v>
      </c>
      <c r="G407">
        <f t="shared" si="24"/>
        <v>44</v>
      </c>
      <c r="H407" t="str">
        <f t="shared" si="25"/>
        <v>&lt;!-- Saxon Plate Pauldrons (Plate) --&gt;</v>
      </c>
    </row>
    <row r="408" spans="4:8" x14ac:dyDescent="0.25">
      <c r="D408" t="s">
        <v>646</v>
      </c>
      <c r="F408">
        <f t="shared" si="23"/>
        <v>7</v>
      </c>
      <c r="G408">
        <f t="shared" si="24"/>
        <v>37</v>
      </c>
      <c r="H408" t="str">
        <f t="shared" si="25"/>
        <v>&lt;!-- Scaly Skullcap (Plate) --&gt;</v>
      </c>
    </row>
    <row r="409" spans="4:8" x14ac:dyDescent="0.25">
      <c r="D409" t="s">
        <v>647</v>
      </c>
      <c r="F409">
        <f t="shared" si="23"/>
        <v>7</v>
      </c>
      <c r="G409">
        <f t="shared" si="24"/>
        <v>49</v>
      </c>
      <c r="H409" t="str">
        <f t="shared" si="25"/>
        <v>&lt;!-- Shortened Milanese Cuirass (Plate) --&gt;</v>
      </c>
    </row>
    <row r="410" spans="4:8" x14ac:dyDescent="0.25">
      <c r="D410" t="s">
        <v>648</v>
      </c>
      <c r="F410">
        <f t="shared" si="23"/>
        <v>7</v>
      </c>
      <c r="G410">
        <f t="shared" si="24"/>
        <v>45</v>
      </c>
      <c r="H410" t="str">
        <f t="shared" si="25"/>
        <v>&lt;!-- Simple Plate Pauldrons (Plate) --&gt;</v>
      </c>
    </row>
    <row r="411" spans="4:8" x14ac:dyDescent="0.25">
      <c r="D411" t="s">
        <v>649</v>
      </c>
      <c r="F411">
        <f t="shared" si="23"/>
        <v>7</v>
      </c>
      <c r="G411">
        <f t="shared" si="24"/>
        <v>31</v>
      </c>
      <c r="H411" t="str">
        <f t="shared" si="25"/>
        <v>&lt;!-- Skullcap (Plate) --&gt;</v>
      </c>
    </row>
    <row r="412" spans="4:8" x14ac:dyDescent="0.25">
      <c r="D412" t="s">
        <v>650</v>
      </c>
      <c r="F412">
        <f t="shared" si="23"/>
        <v>7</v>
      </c>
      <c r="G412">
        <f t="shared" si="24"/>
        <v>43</v>
      </c>
      <c r="H412" t="str">
        <f t="shared" si="25"/>
        <v>&lt;!-- Two-Piece Kettle Hat (Plate) --&gt;</v>
      </c>
    </row>
    <row r="413" spans="4:8" x14ac:dyDescent="0.25">
      <c r="D413" t="s">
        <v>651</v>
      </c>
      <c r="F413">
        <f t="shared" si="23"/>
        <v>7</v>
      </c>
      <c r="G413">
        <f t="shared" si="24"/>
        <v>37</v>
      </c>
      <c r="H413" t="str">
        <f t="shared" si="25"/>
        <v>&lt;!-- Vitus' Cuirass (Plate) --&gt;</v>
      </c>
    </row>
    <row r="414" spans="4:8" x14ac:dyDescent="0.25">
      <c r="D414" t="s">
        <v>652</v>
      </c>
      <c r="F414">
        <f t="shared" si="23"/>
        <v>7</v>
      </c>
      <c r="G414">
        <f t="shared" si="24"/>
        <v>41</v>
      </c>
      <c r="H414" t="str">
        <f t="shared" si="25"/>
        <v>&lt;!-- Warhorse Gauntlets (Plate) --&gt;</v>
      </c>
    </row>
    <row r="415" spans="4:8" x14ac:dyDescent="0.25">
      <c r="D415" t="s">
        <v>653</v>
      </c>
      <c r="F415">
        <f t="shared" si="23"/>
        <v>7</v>
      </c>
      <c r="G415">
        <f t="shared" si="24"/>
        <v>39</v>
      </c>
      <c r="H415" t="str">
        <f t="shared" si="25"/>
        <v>&lt;!-- Warhorse Greaves (Plate) --&gt;</v>
      </c>
    </row>
    <row r="416" spans="4:8" x14ac:dyDescent="0.25">
      <c r="D416" t="s">
        <v>654</v>
      </c>
      <c r="F416">
        <f t="shared" si="23"/>
        <v>7</v>
      </c>
      <c r="G416">
        <f t="shared" si="24"/>
        <v>39</v>
      </c>
      <c r="H416" t="str">
        <f t="shared" si="25"/>
        <v>&lt;!-- Warhorse Greaves (Plate) --&gt;</v>
      </c>
    </row>
    <row r="417" spans="4:8" x14ac:dyDescent="0.25">
      <c r="D417" t="s">
        <v>655</v>
      </c>
      <c r="F417">
        <f t="shared" si="23"/>
        <v>7</v>
      </c>
      <c r="G417">
        <f t="shared" si="24"/>
        <v>38</v>
      </c>
      <c r="H417" t="str">
        <f t="shared" si="25"/>
        <v>&lt;!-- Warhorse Helmet (Plate) --&gt;</v>
      </c>
    </row>
    <row r="418" spans="4:8" x14ac:dyDescent="0.25">
      <c r="D418" t="s">
        <v>656</v>
      </c>
      <c r="F418">
        <f t="shared" si="23"/>
        <v>7</v>
      </c>
      <c r="G418">
        <f t="shared" si="24"/>
        <v>41</v>
      </c>
      <c r="H418" t="str">
        <f t="shared" si="25"/>
        <v>&lt;!-- Warhorse Pauldrons (Plate) --&gt;</v>
      </c>
    </row>
    <row r="419" spans="4:8" x14ac:dyDescent="0.25">
      <c r="D419" t="s">
        <v>657</v>
      </c>
      <c r="F419">
        <f t="shared" si="23"/>
        <v>1</v>
      </c>
      <c r="G419">
        <f t="shared" si="24"/>
        <v>18</v>
      </c>
      <c r="H419" t="str">
        <f t="shared" si="25"/>
        <v>&lt;!-- DECORATED --&gt;</v>
      </c>
    </row>
    <row r="420" spans="4:8" x14ac:dyDescent="0.25">
      <c r="D420" t="s">
        <v>658</v>
      </c>
      <c r="F420">
        <f t="shared" si="23"/>
        <v>7</v>
      </c>
      <c r="G420">
        <f t="shared" si="24"/>
        <v>33</v>
      </c>
      <c r="H420" t="str">
        <f t="shared" si="25"/>
        <v>&lt;!-- Bauble (Decorated) --&gt;</v>
      </c>
    </row>
    <row r="421" spans="4:8" x14ac:dyDescent="0.25">
      <c r="D421" t="s">
        <v>659</v>
      </c>
      <c r="F421">
        <f t="shared" si="23"/>
        <v>7</v>
      </c>
      <c r="G421">
        <f t="shared" si="24"/>
        <v>40</v>
      </c>
      <c r="H421" t="str">
        <f t="shared" si="25"/>
        <v>&lt;!-- Bianka's Ring (Decorated) --&gt;</v>
      </c>
    </row>
    <row r="422" spans="4:8" x14ac:dyDescent="0.25">
      <c r="D422" t="s">
        <v>660</v>
      </c>
      <c r="F422">
        <f t="shared" si="23"/>
        <v>7</v>
      </c>
      <c r="G422">
        <f t="shared" si="24"/>
        <v>38</v>
      </c>
      <c r="H422" t="str">
        <f t="shared" si="25"/>
        <v>&lt;!-- Copper Ring (Decorated) --&gt;</v>
      </c>
    </row>
    <row r="423" spans="4:8" x14ac:dyDescent="0.25">
      <c r="D423" t="s">
        <v>661</v>
      </c>
      <c r="F423">
        <f t="shared" si="23"/>
        <v>7</v>
      </c>
      <c r="G423">
        <f t="shared" si="24"/>
        <v>43</v>
      </c>
      <c r="H423" t="str">
        <f t="shared" si="25"/>
        <v>&lt;!-- Drahomira's Ring (Decorated) --&gt;</v>
      </c>
    </row>
    <row r="424" spans="4:8" x14ac:dyDescent="0.25">
      <c r="D424" t="s">
        <v>662</v>
      </c>
      <c r="F424">
        <f t="shared" si="23"/>
        <v>7</v>
      </c>
      <c r="G424">
        <f t="shared" si="24"/>
        <v>38</v>
      </c>
      <c r="H424" t="str">
        <f t="shared" si="25"/>
        <v>&lt;!-- Family Ring (Decorated) --&gt;</v>
      </c>
    </row>
    <row r="425" spans="4:8" x14ac:dyDescent="0.25">
      <c r="D425" t="s">
        <v>663</v>
      </c>
      <c r="F425">
        <f t="shared" si="23"/>
        <v>7</v>
      </c>
      <c r="G425">
        <f t="shared" si="24"/>
        <v>40</v>
      </c>
      <c r="H425" t="str">
        <f t="shared" si="25"/>
        <v>&lt;!-- Gold Necklace (Decorated) --&gt;</v>
      </c>
    </row>
    <row r="426" spans="4:8" x14ac:dyDescent="0.25">
      <c r="D426" t="s">
        <v>664</v>
      </c>
      <c r="F426">
        <f t="shared" si="23"/>
        <v>7</v>
      </c>
      <c r="G426">
        <f t="shared" si="24"/>
        <v>36</v>
      </c>
      <c r="H426" t="str">
        <f t="shared" si="25"/>
        <v>&lt;!-- Gold Ring (Decorated) --&gt;</v>
      </c>
    </row>
    <row r="427" spans="4:8" x14ac:dyDescent="0.25">
      <c r="D427" t="s">
        <v>665</v>
      </c>
      <c r="F427">
        <f t="shared" si="23"/>
        <v>7</v>
      </c>
      <c r="G427">
        <f t="shared" si="24"/>
        <v>44</v>
      </c>
      <c r="H427" t="str">
        <f t="shared" si="25"/>
        <v>&lt;!-- Gold/Golden Chain (Decorated) --&gt;</v>
      </c>
    </row>
    <row r="428" spans="4:8" x14ac:dyDescent="0.25">
      <c r="D428" t="s">
        <v>666</v>
      </c>
      <c r="F428">
        <f t="shared" si="23"/>
        <v>7</v>
      </c>
      <c r="G428">
        <f t="shared" si="24"/>
        <v>45</v>
      </c>
      <c r="H428" t="str">
        <f t="shared" si="25"/>
        <v>&lt;!-- Heraldic Neckchain (Decorated) --&gt;</v>
      </c>
    </row>
    <row r="429" spans="4:8" x14ac:dyDescent="0.25">
      <c r="D429" t="s">
        <v>667</v>
      </c>
      <c r="F429">
        <f t="shared" si="23"/>
        <v>7</v>
      </c>
      <c r="G429">
        <f t="shared" si="24"/>
        <v>35</v>
      </c>
      <c r="H429" t="str">
        <f t="shared" si="25"/>
        <v>&lt;!-- Necklace (Decorated) --&gt;</v>
      </c>
    </row>
    <row r="430" spans="4:8" x14ac:dyDescent="0.25">
      <c r="D430" t="s">
        <v>668</v>
      </c>
      <c r="F430">
        <f t="shared" si="23"/>
        <v>7</v>
      </c>
      <c r="G430">
        <f t="shared" si="24"/>
        <v>31</v>
      </c>
      <c r="H430" t="str">
        <f t="shared" si="25"/>
        <v>&lt;!-- Ring (Decorated) --&gt;</v>
      </c>
    </row>
    <row r="431" spans="4:8" x14ac:dyDescent="0.25">
      <c r="D431" t="s">
        <v>669</v>
      </c>
      <c r="F431">
        <f t="shared" si="23"/>
        <v>7</v>
      </c>
      <c r="G431">
        <f t="shared" si="24"/>
        <v>31</v>
      </c>
      <c r="H431" t="str">
        <f t="shared" si="25"/>
        <v>&lt;!-- Ring (Decorated) --&gt;</v>
      </c>
    </row>
    <row r="432" spans="4:8" x14ac:dyDescent="0.25">
      <c r="D432" t="s">
        <v>670</v>
      </c>
      <c r="F432">
        <f t="shared" si="23"/>
        <v>7</v>
      </c>
      <c r="G432">
        <f t="shared" si="24"/>
        <v>31</v>
      </c>
      <c r="H432" t="str">
        <f t="shared" si="25"/>
        <v>&lt;!-- Ring (Decorated) --&gt;</v>
      </c>
    </row>
    <row r="433" spans="4:8" x14ac:dyDescent="0.25">
      <c r="D433" t="s">
        <v>671</v>
      </c>
      <c r="F433">
        <f t="shared" si="23"/>
        <v>7</v>
      </c>
      <c r="G433">
        <f t="shared" si="24"/>
        <v>38</v>
      </c>
      <c r="H433" t="str">
        <f t="shared" si="25"/>
        <v>&lt;!-- Signet Ring (Decorated) --&gt;</v>
      </c>
    </row>
    <row r="434" spans="4:8" x14ac:dyDescent="0.25">
      <c r="D434" t="s">
        <v>672</v>
      </c>
      <c r="F434">
        <f t="shared" si="23"/>
        <v>7</v>
      </c>
      <c r="G434">
        <f t="shared" si="24"/>
        <v>52</v>
      </c>
      <c r="H434" t="str">
        <f t="shared" si="25"/>
        <v>&lt;!-- Silver Necklace/Neckchain (Decorated) --&gt;</v>
      </c>
    </row>
    <row r="435" spans="4:8" x14ac:dyDescent="0.25">
      <c r="D435" t="s">
        <v>673</v>
      </c>
      <c r="F435">
        <f t="shared" si="23"/>
        <v>7</v>
      </c>
      <c r="G435">
        <f t="shared" si="24"/>
        <v>38</v>
      </c>
      <c r="H435" t="str">
        <f t="shared" si="25"/>
        <v>&lt;!-- Silver Ring (Decorated) --&gt;</v>
      </c>
    </row>
    <row r="436" spans="4:8" x14ac:dyDescent="0.25">
      <c r="D436" t="s">
        <v>674</v>
      </c>
      <c r="F436">
        <f t="shared" si="23"/>
        <v>1</v>
      </c>
      <c r="G436">
        <f t="shared" si="24"/>
        <v>14</v>
      </c>
      <c r="H436" t="str">
        <f t="shared" si="25"/>
        <v>&lt;!-- CLOTH --&gt;</v>
      </c>
    </row>
    <row r="437" spans="4:8" x14ac:dyDescent="0.25">
      <c r="D437" t="s">
        <v>675</v>
      </c>
      <c r="F437">
        <f t="shared" si="23"/>
        <v>7</v>
      </c>
      <c r="G437">
        <f t="shared" si="24"/>
        <v>33</v>
      </c>
      <c r="H437" t="str">
        <f t="shared" si="25"/>
        <v>&lt;!-- Black Hood (Cloth) --&gt;</v>
      </c>
    </row>
    <row r="438" spans="4:8" x14ac:dyDescent="0.25">
      <c r="D438" t="s">
        <v>676</v>
      </c>
      <c r="F438">
        <f t="shared" si="23"/>
        <v>7</v>
      </c>
      <c r="G438">
        <f t="shared" si="24"/>
        <v>33</v>
      </c>
      <c r="H438" t="str">
        <f t="shared" si="25"/>
        <v>&lt;!-- Black Hood (Cloth) --&gt;</v>
      </c>
    </row>
    <row r="439" spans="4:8" x14ac:dyDescent="0.25">
      <c r="D439" t="s">
        <v>677</v>
      </c>
      <c r="F439">
        <f t="shared" si="23"/>
        <v>7</v>
      </c>
      <c r="G439">
        <f t="shared" si="24"/>
        <v>33</v>
      </c>
      <c r="H439" t="str">
        <f t="shared" si="25"/>
        <v>&lt;!-- Black Hood (Cloth) --&gt;</v>
      </c>
    </row>
    <row r="440" spans="4:8" x14ac:dyDescent="0.25">
      <c r="D440" t="s">
        <v>678</v>
      </c>
      <c r="F440">
        <f t="shared" si="23"/>
        <v>7</v>
      </c>
      <c r="G440">
        <f t="shared" si="24"/>
        <v>43</v>
      </c>
      <c r="H440" t="str">
        <f t="shared" si="25"/>
        <v>&lt;!-- Black and White Hood (Cloth) --&gt;</v>
      </c>
    </row>
    <row r="441" spans="4:8" x14ac:dyDescent="0.25">
      <c r="D441" t="s">
        <v>679</v>
      </c>
      <c r="F441">
        <f t="shared" si="23"/>
        <v>7</v>
      </c>
      <c r="G441">
        <f t="shared" si="24"/>
        <v>43</v>
      </c>
      <c r="H441" t="str">
        <f t="shared" si="25"/>
        <v>&lt;!-- Black and White Hood (Cloth) --&gt;</v>
      </c>
    </row>
    <row r="442" spans="4:8" x14ac:dyDescent="0.25">
      <c r="D442" t="s">
        <v>680</v>
      </c>
      <c r="F442">
        <f t="shared" si="23"/>
        <v>7</v>
      </c>
      <c r="G442">
        <f t="shared" si="24"/>
        <v>44</v>
      </c>
      <c r="H442" t="str">
        <f t="shared" si="25"/>
        <v>&lt;!-- Black and Yellow Hood (Cloth) --&gt;</v>
      </c>
    </row>
    <row r="443" spans="4:8" x14ac:dyDescent="0.25">
      <c r="D443" t="s">
        <v>681</v>
      </c>
      <c r="F443">
        <f t="shared" si="23"/>
        <v>7</v>
      </c>
      <c r="G443">
        <f t="shared" si="24"/>
        <v>44</v>
      </c>
      <c r="H443" t="str">
        <f t="shared" si="25"/>
        <v>&lt;!-- Black and Yellow Hood (Cloth) --&gt;</v>
      </c>
    </row>
    <row r="444" spans="4:8" x14ac:dyDescent="0.25">
      <c r="D444" t="s">
        <v>682</v>
      </c>
      <c r="F444">
        <f t="shared" si="23"/>
        <v>7</v>
      </c>
      <c r="G444">
        <f t="shared" si="24"/>
        <v>44</v>
      </c>
      <c r="H444" t="str">
        <f t="shared" si="25"/>
        <v>&lt;!-- Black and Yellow Hood (Cloth) --&gt;</v>
      </c>
    </row>
    <row r="445" spans="4:8" x14ac:dyDescent="0.25">
      <c r="D445" t="s">
        <v>683</v>
      </c>
      <c r="F445">
        <f t="shared" si="23"/>
        <v>7</v>
      </c>
      <c r="G445">
        <f t="shared" si="24"/>
        <v>44</v>
      </c>
      <c r="H445" t="str">
        <f t="shared" si="25"/>
        <v>&lt;!-- Black and Yellow Hood (Cloth) --&gt;</v>
      </c>
    </row>
    <row r="446" spans="4:8" x14ac:dyDescent="0.25">
      <c r="D446" t="s">
        <v>684</v>
      </c>
      <c r="F446">
        <f t="shared" si="23"/>
        <v>7</v>
      </c>
      <c r="G446">
        <f t="shared" si="24"/>
        <v>40</v>
      </c>
      <c r="H446" t="str">
        <f t="shared" si="25"/>
        <v>&lt;!-- Black-Yellow Hood (Cloth) --&gt;</v>
      </c>
    </row>
    <row r="447" spans="4:8" x14ac:dyDescent="0.25">
      <c r="D447" t="s">
        <v>685</v>
      </c>
      <c r="F447">
        <f t="shared" si="23"/>
        <v>7</v>
      </c>
      <c r="G447">
        <f t="shared" si="24"/>
        <v>32</v>
      </c>
      <c r="H447" t="str">
        <f t="shared" si="25"/>
        <v>&lt;!-- Blue Hood (Cloth) --&gt;</v>
      </c>
    </row>
    <row r="448" spans="4:8" x14ac:dyDescent="0.25">
      <c r="D448" t="s">
        <v>686</v>
      </c>
      <c r="F448">
        <f t="shared" ref="F448:F511" si="26">FIND("&lt;",$D448)</f>
        <v>7</v>
      </c>
      <c r="G448">
        <f t="shared" ref="G448:G511" si="27">FIND("&gt;",$D448)</f>
        <v>38</v>
      </c>
      <c r="H448" t="str">
        <f t="shared" si="25"/>
        <v>&lt;!-- Blue-Green Hood (Cloth) --&gt;</v>
      </c>
    </row>
    <row r="449" spans="4:8" x14ac:dyDescent="0.25">
      <c r="D449" t="s">
        <v>687</v>
      </c>
      <c r="F449">
        <f t="shared" si="26"/>
        <v>7</v>
      </c>
      <c r="G449">
        <f t="shared" si="27"/>
        <v>38</v>
      </c>
      <c r="H449" t="str">
        <f t="shared" si="25"/>
        <v>&lt;!-- Blue-Green Hood (Cloth) --&gt;</v>
      </c>
    </row>
    <row r="450" spans="4:8" x14ac:dyDescent="0.25">
      <c r="D450" t="s">
        <v>688</v>
      </c>
      <c r="F450">
        <f t="shared" si="26"/>
        <v>7</v>
      </c>
      <c r="G450">
        <f t="shared" si="27"/>
        <v>33</v>
      </c>
      <c r="H450" t="str">
        <f t="shared" si="25"/>
        <v>&lt;!-- Brown Hood (Cloth) --&gt;</v>
      </c>
    </row>
    <row r="451" spans="4:8" x14ac:dyDescent="0.25">
      <c r="D451" t="s">
        <v>689</v>
      </c>
      <c r="F451">
        <f t="shared" si="26"/>
        <v>7</v>
      </c>
      <c r="G451">
        <f t="shared" si="27"/>
        <v>33</v>
      </c>
      <c r="H451" t="str">
        <f t="shared" si="25"/>
        <v>&lt;!-- Brown Hood (Cloth) --&gt;</v>
      </c>
    </row>
    <row r="452" spans="4:8" x14ac:dyDescent="0.25">
      <c r="D452" t="s">
        <v>690</v>
      </c>
      <c r="F452">
        <f t="shared" si="26"/>
        <v>7</v>
      </c>
      <c r="G452">
        <f t="shared" si="27"/>
        <v>33</v>
      </c>
      <c r="H452" t="str">
        <f t="shared" si="25"/>
        <v>&lt;!-- Brown Hood (Cloth) --&gt;</v>
      </c>
    </row>
    <row r="453" spans="4:8" x14ac:dyDescent="0.25">
      <c r="D453" t="s">
        <v>691</v>
      </c>
      <c r="F453">
        <f t="shared" si="26"/>
        <v>7</v>
      </c>
      <c r="G453">
        <f t="shared" si="27"/>
        <v>46</v>
      </c>
      <c r="H453" t="str">
        <f t="shared" si="25"/>
        <v>&lt;!-- Chequered Red-Blue Hood (Cloth) --&gt;</v>
      </c>
    </row>
    <row r="454" spans="4:8" x14ac:dyDescent="0.25">
      <c r="D454" t="s">
        <v>692</v>
      </c>
      <c r="F454">
        <f t="shared" si="26"/>
        <v>7</v>
      </c>
      <c r="G454">
        <f t="shared" si="27"/>
        <v>37</v>
      </c>
      <c r="H454" t="str">
        <f t="shared" si="25"/>
        <v>&lt;!-- Gray/Grey Hood (Cloth) --&gt;</v>
      </c>
    </row>
    <row r="455" spans="4:8" x14ac:dyDescent="0.25">
      <c r="D455" t="s">
        <v>693</v>
      </c>
      <c r="F455">
        <f t="shared" si="26"/>
        <v>7</v>
      </c>
      <c r="G455">
        <f t="shared" si="27"/>
        <v>33</v>
      </c>
      <c r="H455" t="str">
        <f t="shared" si="25"/>
        <v>&lt;!-- Green Hood (Cloth) --&gt;</v>
      </c>
    </row>
    <row r="456" spans="4:8" x14ac:dyDescent="0.25">
      <c r="D456" t="s">
        <v>694</v>
      </c>
      <c r="F456">
        <f t="shared" si="26"/>
        <v>7</v>
      </c>
      <c r="G456">
        <f t="shared" si="27"/>
        <v>33</v>
      </c>
      <c r="H456" t="str">
        <f t="shared" si="25"/>
        <v>&lt;!-- Green Hood (Cloth) --&gt;</v>
      </c>
    </row>
    <row r="457" spans="4:8" x14ac:dyDescent="0.25">
      <c r="D457" t="s">
        <v>695</v>
      </c>
      <c r="F457">
        <f t="shared" si="26"/>
        <v>7</v>
      </c>
      <c r="G457">
        <f t="shared" si="27"/>
        <v>44</v>
      </c>
      <c r="H457" t="str">
        <f t="shared" si="25"/>
        <v>&lt;!-- Green and Yellow Hood (Cloth) --&gt;</v>
      </c>
    </row>
    <row r="458" spans="4:8" x14ac:dyDescent="0.25">
      <c r="D458" t="s">
        <v>696</v>
      </c>
      <c r="F458">
        <f t="shared" si="26"/>
        <v>7</v>
      </c>
      <c r="G458">
        <f t="shared" si="27"/>
        <v>33</v>
      </c>
      <c r="H458" t="str">
        <f t="shared" si="25"/>
        <v>&lt;!-- Linen Hood (Cloth) --&gt;</v>
      </c>
    </row>
    <row r="459" spans="4:8" x14ac:dyDescent="0.25">
      <c r="D459" t="s">
        <v>697</v>
      </c>
      <c r="F459">
        <f t="shared" si="26"/>
        <v>7</v>
      </c>
      <c r="G459">
        <f t="shared" si="27"/>
        <v>33</v>
      </c>
      <c r="H459" t="str">
        <f t="shared" si="25"/>
        <v>&lt;!-- Linen Hood (Cloth) --&gt;</v>
      </c>
    </row>
    <row r="460" spans="4:8" x14ac:dyDescent="0.25">
      <c r="D460" t="s">
        <v>698</v>
      </c>
      <c r="F460">
        <f t="shared" si="26"/>
        <v>7</v>
      </c>
      <c r="G460">
        <f t="shared" si="27"/>
        <v>48</v>
      </c>
      <c r="H460" t="str">
        <f t="shared" si="25"/>
        <v>&lt;!-- Noble's Black-Yellow Hood (Cloth) --&gt;</v>
      </c>
    </row>
    <row r="461" spans="4:8" x14ac:dyDescent="0.25">
      <c r="D461" t="s">
        <v>699</v>
      </c>
      <c r="F461">
        <f t="shared" si="26"/>
        <v>7</v>
      </c>
      <c r="G461">
        <f t="shared" si="27"/>
        <v>41</v>
      </c>
      <c r="H461" t="str">
        <f t="shared" si="25"/>
        <v>&lt;!-- Noble's Green Hood (Cloth) --&gt;</v>
      </c>
    </row>
    <row r="462" spans="4:8" x14ac:dyDescent="0.25">
      <c r="D462" t="s">
        <v>700</v>
      </c>
      <c r="F462">
        <f t="shared" si="26"/>
        <v>7</v>
      </c>
      <c r="G462">
        <f t="shared" si="27"/>
        <v>44</v>
      </c>
      <c r="H462" t="str">
        <f t="shared" si="25"/>
        <v>&lt;!-- Noble's Red-Blue Hood (Cloth) --&gt;</v>
      </c>
    </row>
    <row r="463" spans="4:8" x14ac:dyDescent="0.25">
      <c r="D463" t="s">
        <v>701</v>
      </c>
      <c r="F463">
        <f t="shared" si="26"/>
        <v>7</v>
      </c>
      <c r="G463">
        <f t="shared" si="27"/>
        <v>42</v>
      </c>
      <c r="H463" t="str">
        <f t="shared" ref="H463:H526" si="28">MID(D463,F463,G463-F463+1)</f>
        <v>&lt;!-- Noble's Yellow Hood (Cloth) --&gt;</v>
      </c>
    </row>
    <row r="464" spans="4:8" x14ac:dyDescent="0.25">
      <c r="D464" t="s">
        <v>702</v>
      </c>
      <c r="F464">
        <f t="shared" si="26"/>
        <v>7</v>
      </c>
      <c r="G464">
        <f t="shared" si="27"/>
        <v>31</v>
      </c>
      <c r="H464" t="str">
        <f t="shared" si="28"/>
        <v>&lt;!-- Red Hood (Cloth) --&gt;</v>
      </c>
    </row>
    <row r="465" spans="4:8" x14ac:dyDescent="0.25">
      <c r="D465" t="s">
        <v>703</v>
      </c>
      <c r="F465">
        <f t="shared" si="26"/>
        <v>7</v>
      </c>
      <c r="G465">
        <f t="shared" si="27"/>
        <v>31</v>
      </c>
      <c r="H465" t="str">
        <f t="shared" si="28"/>
        <v>&lt;!-- Red Hood (Cloth) --&gt;</v>
      </c>
    </row>
    <row r="466" spans="4:8" x14ac:dyDescent="0.25">
      <c r="D466" t="s">
        <v>704</v>
      </c>
      <c r="F466">
        <f t="shared" si="26"/>
        <v>7</v>
      </c>
      <c r="G466">
        <f t="shared" si="27"/>
        <v>31</v>
      </c>
      <c r="H466" t="str">
        <f t="shared" si="28"/>
        <v>&lt;!-- Red Hood (Cloth) --&gt;</v>
      </c>
    </row>
    <row r="467" spans="4:8" x14ac:dyDescent="0.25">
      <c r="D467" t="s">
        <v>705</v>
      </c>
      <c r="F467">
        <f t="shared" si="26"/>
        <v>7</v>
      </c>
      <c r="G467">
        <f t="shared" si="27"/>
        <v>31</v>
      </c>
      <c r="H467" t="str">
        <f t="shared" si="28"/>
        <v>&lt;!-- Red Hood (Cloth) --&gt;</v>
      </c>
    </row>
    <row r="468" spans="4:8" x14ac:dyDescent="0.25">
      <c r="D468" t="s">
        <v>706</v>
      </c>
      <c r="F468">
        <f t="shared" si="26"/>
        <v>7</v>
      </c>
      <c r="G468">
        <f t="shared" si="27"/>
        <v>39</v>
      </c>
      <c r="H468" t="str">
        <f t="shared" si="28"/>
        <v>&lt;!-- Red Noble's Hood (Cloth) --&gt;</v>
      </c>
    </row>
    <row r="469" spans="4:8" x14ac:dyDescent="0.25">
      <c r="D469" t="s">
        <v>707</v>
      </c>
      <c r="F469">
        <f t="shared" si="26"/>
        <v>7</v>
      </c>
      <c r="G469">
        <f t="shared" si="27"/>
        <v>41</v>
      </c>
      <c r="H469" t="str">
        <f t="shared" si="28"/>
        <v>&lt;!-- Red and White Hood (Cloth) --&gt;</v>
      </c>
    </row>
    <row r="470" spans="4:8" x14ac:dyDescent="0.25">
      <c r="D470" t="s">
        <v>708</v>
      </c>
      <c r="F470">
        <f t="shared" si="26"/>
        <v>7</v>
      </c>
      <c r="G470">
        <f t="shared" si="27"/>
        <v>41</v>
      </c>
      <c r="H470" t="str">
        <f t="shared" si="28"/>
        <v>&lt;!-- Red and White Hood (Cloth) --&gt;</v>
      </c>
    </row>
    <row r="471" spans="4:8" x14ac:dyDescent="0.25">
      <c r="D471" t="s">
        <v>709</v>
      </c>
      <c r="F471">
        <f t="shared" si="26"/>
        <v>7</v>
      </c>
      <c r="G471">
        <f t="shared" si="27"/>
        <v>41</v>
      </c>
      <c r="H471" t="str">
        <f t="shared" si="28"/>
        <v>&lt;!-- Red and White Hood (Cloth) --&gt;</v>
      </c>
    </row>
    <row r="472" spans="4:8" x14ac:dyDescent="0.25">
      <c r="D472" t="s">
        <v>710</v>
      </c>
      <c r="F472">
        <f t="shared" si="26"/>
        <v>7</v>
      </c>
      <c r="G472">
        <f t="shared" si="27"/>
        <v>41</v>
      </c>
      <c r="H472" t="str">
        <f t="shared" si="28"/>
        <v>&lt;!-- Red and White Hood (Cloth) --&gt;</v>
      </c>
    </row>
    <row r="473" spans="4:8" x14ac:dyDescent="0.25">
      <c r="D473" t="s">
        <v>711</v>
      </c>
      <c r="F473">
        <f t="shared" si="26"/>
        <v>7</v>
      </c>
      <c r="G473">
        <f t="shared" si="27"/>
        <v>41</v>
      </c>
      <c r="H473" t="str">
        <f t="shared" si="28"/>
        <v>&lt;!-- Red and White Hood (Cloth) --&gt;</v>
      </c>
    </row>
    <row r="474" spans="4:8" x14ac:dyDescent="0.25">
      <c r="D474" t="s">
        <v>712</v>
      </c>
      <c r="F474">
        <f t="shared" si="26"/>
        <v>7</v>
      </c>
      <c r="G474">
        <f t="shared" si="27"/>
        <v>41</v>
      </c>
      <c r="H474" t="str">
        <f t="shared" si="28"/>
        <v>&lt;!-- Red and White Hood (Cloth) --&gt;</v>
      </c>
    </row>
    <row r="475" spans="4:8" x14ac:dyDescent="0.25">
      <c r="D475" t="s">
        <v>713</v>
      </c>
      <c r="F475">
        <f t="shared" si="26"/>
        <v>7</v>
      </c>
      <c r="G475">
        <f t="shared" si="27"/>
        <v>36</v>
      </c>
      <c r="H475" t="str">
        <f t="shared" si="28"/>
        <v>&lt;!-- Red-Blue Hood (Cloth) --&gt;</v>
      </c>
    </row>
    <row r="476" spans="4:8" x14ac:dyDescent="0.25">
      <c r="D476" t="s">
        <v>714</v>
      </c>
      <c r="F476">
        <f t="shared" si="26"/>
        <v>7</v>
      </c>
      <c r="G476">
        <f t="shared" si="27"/>
        <v>38</v>
      </c>
      <c r="H476" t="str">
        <f t="shared" si="28"/>
        <v>&lt;!-- Red-Yellow Hood (Cloth) --&gt;</v>
      </c>
    </row>
    <row r="477" spans="4:8" x14ac:dyDescent="0.25">
      <c r="D477" t="s">
        <v>715</v>
      </c>
      <c r="F477">
        <f t="shared" si="26"/>
        <v>7</v>
      </c>
      <c r="G477">
        <f t="shared" si="27"/>
        <v>38</v>
      </c>
      <c r="H477" t="str">
        <f t="shared" si="28"/>
        <v>&lt;!-- Red-Yellow Hood (Cloth) --&gt;</v>
      </c>
    </row>
    <row r="478" spans="4:8" x14ac:dyDescent="0.25">
      <c r="D478" t="s">
        <v>716</v>
      </c>
      <c r="F478">
        <f t="shared" si="26"/>
        <v>7</v>
      </c>
      <c r="G478">
        <f t="shared" si="27"/>
        <v>38</v>
      </c>
      <c r="H478" t="str">
        <f t="shared" si="28"/>
        <v>&lt;!-- Red-Yellow Hood (Cloth) --&gt;</v>
      </c>
    </row>
    <row r="479" spans="4:8" x14ac:dyDescent="0.25">
      <c r="D479" t="s">
        <v>717</v>
      </c>
      <c r="F479">
        <f t="shared" si="26"/>
        <v>7</v>
      </c>
      <c r="G479">
        <f t="shared" si="27"/>
        <v>38</v>
      </c>
      <c r="H479" t="str">
        <f t="shared" si="28"/>
        <v>&lt;!-- Red-Yellow Hood (Cloth) --&gt;</v>
      </c>
    </row>
    <row r="480" spans="4:8" x14ac:dyDescent="0.25">
      <c r="D480" t="s">
        <v>718</v>
      </c>
      <c r="F480">
        <f t="shared" si="26"/>
        <v>7</v>
      </c>
      <c r="G480">
        <f t="shared" si="27"/>
        <v>40</v>
      </c>
      <c r="H480" t="str">
        <f t="shared" si="28"/>
        <v>&lt;!-- Sir Radzig's Hood (Cloth) --&gt;</v>
      </c>
    </row>
    <row r="481" spans="4:8" x14ac:dyDescent="0.25">
      <c r="D481" t="s">
        <v>719</v>
      </c>
      <c r="F481">
        <f t="shared" si="26"/>
        <v>7</v>
      </c>
      <c r="G481">
        <f t="shared" si="27"/>
        <v>34</v>
      </c>
      <c r="H481" t="str">
        <f t="shared" si="28"/>
        <v>&lt;!-- Yellow Hood (Cloth) --&gt;</v>
      </c>
    </row>
    <row r="482" spans="4:8" x14ac:dyDescent="0.25">
      <c r="D482" t="s">
        <v>720</v>
      </c>
      <c r="F482">
        <f t="shared" si="26"/>
        <v>7</v>
      </c>
      <c r="G482">
        <f t="shared" si="27"/>
        <v>34</v>
      </c>
      <c r="H482" t="str">
        <f t="shared" si="28"/>
        <v>&lt;!-- Yellow Hood (Cloth) --&gt;</v>
      </c>
    </row>
    <row r="483" spans="4:8" x14ac:dyDescent="0.25">
      <c r="E483" t="s">
        <v>133</v>
      </c>
    </row>
    <row r="484" spans="4:8" x14ac:dyDescent="0.25">
      <c r="D484" t="s">
        <v>721</v>
      </c>
      <c r="F484">
        <f t="shared" si="26"/>
        <v>7</v>
      </c>
      <c r="G484">
        <f t="shared" si="27"/>
        <v>34</v>
      </c>
      <c r="H484" t="str">
        <f t="shared" si="28"/>
        <v>&lt;!-- Aketon Dark (Cloth) --&gt;</v>
      </c>
    </row>
    <row r="485" spans="4:8" x14ac:dyDescent="0.25">
      <c r="D485" t="s">
        <v>722</v>
      </c>
      <c r="F485">
        <f t="shared" si="26"/>
        <v>7</v>
      </c>
      <c r="G485">
        <f t="shared" si="27"/>
        <v>34</v>
      </c>
      <c r="H485" t="str">
        <f t="shared" si="28"/>
        <v>&lt;!-- Aketon Dyed (Cloth) --&gt;</v>
      </c>
    </row>
    <row r="486" spans="4:8" x14ac:dyDescent="0.25">
      <c r="D486" t="s">
        <v>723</v>
      </c>
      <c r="F486">
        <f t="shared" si="26"/>
        <v>7</v>
      </c>
      <c r="G486">
        <f t="shared" si="27"/>
        <v>35</v>
      </c>
      <c r="H486" t="str">
        <f t="shared" si="28"/>
        <v>&lt;!-- Aketon Short (Cloth) --&gt;</v>
      </c>
    </row>
    <row r="487" spans="4:8" x14ac:dyDescent="0.25">
      <c r="D487" t="s">
        <v>724</v>
      </c>
      <c r="F487">
        <f t="shared" si="26"/>
        <v>7</v>
      </c>
      <c r="G487">
        <f t="shared" si="27"/>
        <v>35</v>
      </c>
      <c r="H487" t="str">
        <f t="shared" si="28"/>
        <v>&lt;!-- Aketon Short (Cloth) --&gt;</v>
      </c>
    </row>
    <row r="488" spans="4:8" x14ac:dyDescent="0.25">
      <c r="D488" t="s">
        <v>725</v>
      </c>
      <c r="F488">
        <f t="shared" si="26"/>
        <v>7</v>
      </c>
      <c r="G488">
        <f t="shared" si="27"/>
        <v>41</v>
      </c>
      <c r="H488" t="str">
        <f t="shared" si="28"/>
        <v>&lt;!-- Batwat/Padded Coif (Cloth) --&gt;</v>
      </c>
    </row>
    <row r="489" spans="4:8" x14ac:dyDescent="0.25">
      <c r="D489" t="s">
        <v>726</v>
      </c>
      <c r="F489">
        <f t="shared" si="26"/>
        <v>7</v>
      </c>
      <c r="G489">
        <f t="shared" si="27"/>
        <v>40</v>
      </c>
      <c r="H489" t="str">
        <f t="shared" si="28"/>
        <v>&lt;!-- Bavarian Gambeson (Cloth) --&gt;</v>
      </c>
    </row>
    <row r="490" spans="4:8" x14ac:dyDescent="0.25">
      <c r="D490" t="s">
        <v>727</v>
      </c>
      <c r="F490">
        <f t="shared" si="26"/>
        <v>7</v>
      </c>
      <c r="G490">
        <f t="shared" si="27"/>
        <v>42</v>
      </c>
      <c r="H490" t="str">
        <f t="shared" si="28"/>
        <v>&lt;!-- Beggar's Dark Tunic (Cloth) --&gt;</v>
      </c>
    </row>
    <row r="491" spans="4:8" x14ac:dyDescent="0.25">
      <c r="D491" t="s">
        <v>728</v>
      </c>
      <c r="F491">
        <f t="shared" si="26"/>
        <v>7</v>
      </c>
      <c r="G491">
        <f t="shared" si="27"/>
        <v>37</v>
      </c>
      <c r="H491" t="str">
        <f t="shared" si="28"/>
        <v>&lt;!-- Beggar's Tunic (Cloth) --&gt;</v>
      </c>
    </row>
    <row r="492" spans="4:8" x14ac:dyDescent="0.25">
      <c r="D492" t="s">
        <v>729</v>
      </c>
      <c r="F492">
        <f t="shared" si="26"/>
        <v>7</v>
      </c>
      <c r="G492">
        <f t="shared" si="27"/>
        <v>37</v>
      </c>
      <c r="H492" t="str">
        <f t="shared" si="28"/>
        <v>&lt;!-- Beggar's Tunic (Cloth) --&gt;</v>
      </c>
    </row>
    <row r="493" spans="4:8" x14ac:dyDescent="0.25">
      <c r="D493" t="s">
        <v>730</v>
      </c>
      <c r="F493">
        <f t="shared" si="26"/>
        <v>7</v>
      </c>
      <c r="G493">
        <f t="shared" si="27"/>
        <v>34</v>
      </c>
      <c r="H493" t="str">
        <f t="shared" si="28"/>
        <v>&lt;!-- Beige Scarf (Cloth) --&gt;</v>
      </c>
    </row>
    <row r="494" spans="4:8" x14ac:dyDescent="0.25">
      <c r="D494" t="s">
        <v>731</v>
      </c>
      <c r="F494">
        <f t="shared" si="26"/>
        <v>7</v>
      </c>
      <c r="G494">
        <f t="shared" si="27"/>
        <v>37</v>
      </c>
      <c r="H494" t="str">
        <f t="shared" si="28"/>
        <v>&lt;!-- Black Chaperon (Cloth) --&gt;</v>
      </c>
    </row>
    <row r="495" spans="4:8" x14ac:dyDescent="0.25">
      <c r="D495" t="s">
        <v>732</v>
      </c>
      <c r="F495">
        <f t="shared" si="26"/>
        <v>7</v>
      </c>
      <c r="G495">
        <f t="shared" si="27"/>
        <v>45</v>
      </c>
      <c r="H495" t="str">
        <f t="shared" si="28"/>
        <v>&lt;!-- Black Fashionable Hose (Cloth) --&gt;</v>
      </c>
    </row>
    <row r="496" spans="4:8" x14ac:dyDescent="0.25">
      <c r="D496" t="s">
        <v>733</v>
      </c>
      <c r="F496">
        <f t="shared" si="26"/>
        <v>7</v>
      </c>
      <c r="G496">
        <f t="shared" si="27"/>
        <v>38</v>
      </c>
      <c r="H496" t="str">
        <f t="shared" si="28"/>
        <v>&lt;!-- Black Pourpoint (Cloth) --&gt;</v>
      </c>
    </row>
    <row r="497" spans="4:8" x14ac:dyDescent="0.25">
      <c r="D497" t="s">
        <v>734</v>
      </c>
      <c r="F497">
        <f t="shared" si="26"/>
        <v>7</v>
      </c>
      <c r="G497">
        <f t="shared" si="27"/>
        <v>38</v>
      </c>
      <c r="H497" t="str">
        <f t="shared" si="28"/>
        <v>&lt;!-- Black Pourpoint (Cloth) --&gt;</v>
      </c>
    </row>
    <row r="498" spans="4:8" x14ac:dyDescent="0.25">
      <c r="D498" t="s">
        <v>735</v>
      </c>
      <c r="F498">
        <f t="shared" si="26"/>
        <v>7</v>
      </c>
      <c r="G498">
        <f t="shared" si="27"/>
        <v>38</v>
      </c>
      <c r="H498" t="str">
        <f t="shared" si="28"/>
        <v>&lt;!-- Black Pourpoint (Cloth) --&gt;</v>
      </c>
    </row>
    <row r="499" spans="4:8" x14ac:dyDescent="0.25">
      <c r="D499" t="s">
        <v>736</v>
      </c>
      <c r="F499">
        <f t="shared" si="26"/>
        <v>7</v>
      </c>
      <c r="G499">
        <f t="shared" si="27"/>
        <v>34</v>
      </c>
      <c r="H499" t="str">
        <f t="shared" si="28"/>
        <v>&lt;!-- Black Scarf (Cloth) --&gt;</v>
      </c>
    </row>
    <row r="500" spans="4:8" x14ac:dyDescent="0.25">
      <c r="D500" t="s">
        <v>737</v>
      </c>
      <c r="F500">
        <f t="shared" si="26"/>
        <v>7</v>
      </c>
      <c r="G500">
        <f t="shared" si="27"/>
        <v>36</v>
      </c>
      <c r="H500" t="str">
        <f t="shared" si="28"/>
        <v>&lt;!-- Blue Chaperon (Cloth) --&gt;</v>
      </c>
    </row>
    <row r="501" spans="4:8" x14ac:dyDescent="0.25">
      <c r="D501" t="s">
        <v>738</v>
      </c>
      <c r="F501">
        <f t="shared" si="26"/>
        <v>7</v>
      </c>
      <c r="G501">
        <f t="shared" si="27"/>
        <v>44</v>
      </c>
      <c r="H501" t="str">
        <f t="shared" si="28"/>
        <v>&lt;!-- Blue Fashionable Hose (Cloth) --&gt;</v>
      </c>
    </row>
    <row r="502" spans="4:8" x14ac:dyDescent="0.25">
      <c r="D502" t="s">
        <v>739</v>
      </c>
      <c r="F502">
        <f t="shared" si="26"/>
        <v>7</v>
      </c>
      <c r="G502">
        <f t="shared" si="27"/>
        <v>33</v>
      </c>
      <c r="H502" t="str">
        <f t="shared" si="28"/>
        <v>&lt;!-- Blue Horse (Cloth) --&gt;</v>
      </c>
    </row>
    <row r="503" spans="4:8" x14ac:dyDescent="0.25">
      <c r="D503" t="s">
        <v>740</v>
      </c>
      <c r="F503">
        <f t="shared" si="26"/>
        <v>7</v>
      </c>
      <c r="G503">
        <f t="shared" si="27"/>
        <v>46</v>
      </c>
      <c r="H503" t="str">
        <f t="shared" si="28"/>
        <v>&lt;!-- Blue Long-Sleeved Tunic (Cloth) --&gt;</v>
      </c>
    </row>
    <row r="504" spans="4:8" x14ac:dyDescent="0.25">
      <c r="D504" t="s">
        <v>741</v>
      </c>
      <c r="F504">
        <f t="shared" si="26"/>
        <v>7</v>
      </c>
      <c r="G504">
        <f t="shared" si="27"/>
        <v>37</v>
      </c>
      <c r="H504" t="str">
        <f t="shared" si="28"/>
        <v>&lt;!-- Blue Pourpoint (Cloth) --&gt;</v>
      </c>
    </row>
    <row r="505" spans="4:8" x14ac:dyDescent="0.25">
      <c r="D505" t="s">
        <v>742</v>
      </c>
      <c r="F505">
        <f t="shared" si="26"/>
        <v>7</v>
      </c>
      <c r="G505">
        <f t="shared" si="27"/>
        <v>33</v>
      </c>
      <c r="H505" t="str">
        <f t="shared" si="28"/>
        <v>&lt;!-- Blue Scarf (Cloth) --&gt;</v>
      </c>
    </row>
    <row r="506" spans="4:8" x14ac:dyDescent="0.25">
      <c r="D506" t="s">
        <v>743</v>
      </c>
      <c r="F506">
        <f t="shared" si="26"/>
        <v>7</v>
      </c>
      <c r="G506">
        <f t="shared" si="27"/>
        <v>33</v>
      </c>
      <c r="H506" t="str">
        <f t="shared" si="28"/>
        <v>&lt;!-- Blue Scarf (Cloth) --&gt;</v>
      </c>
    </row>
    <row r="507" spans="4:8" x14ac:dyDescent="0.25">
      <c r="D507" t="s">
        <v>744</v>
      </c>
      <c r="F507">
        <f t="shared" si="26"/>
        <v>7</v>
      </c>
      <c r="G507">
        <f t="shared" si="27"/>
        <v>33</v>
      </c>
      <c r="H507" t="str">
        <f t="shared" si="28"/>
        <v>&lt;!-- Blue Tunic (Cloth) --&gt;</v>
      </c>
    </row>
    <row r="508" spans="4:8" x14ac:dyDescent="0.25">
      <c r="D508" t="s">
        <v>745</v>
      </c>
      <c r="F508">
        <f t="shared" si="26"/>
        <v>7</v>
      </c>
      <c r="G508">
        <f t="shared" si="27"/>
        <v>33</v>
      </c>
      <c r="H508" t="str">
        <f t="shared" si="28"/>
        <v>&lt;!-- Blue Tunic (Cloth) --&gt;</v>
      </c>
    </row>
    <row r="509" spans="4:8" x14ac:dyDescent="0.25">
      <c r="D509" t="s">
        <v>746</v>
      </c>
      <c r="F509">
        <f t="shared" si="26"/>
        <v>7</v>
      </c>
      <c r="G509">
        <f t="shared" si="27"/>
        <v>42</v>
      </c>
      <c r="H509" t="str">
        <f t="shared" si="28"/>
        <v>&lt;!-- Blue and Green Hose (Cloth) --&gt;</v>
      </c>
    </row>
    <row r="510" spans="4:8" x14ac:dyDescent="0.25">
      <c r="D510" t="s">
        <v>747</v>
      </c>
      <c r="F510">
        <f t="shared" si="26"/>
        <v>7</v>
      </c>
      <c r="G510">
        <f t="shared" si="27"/>
        <v>29</v>
      </c>
      <c r="H510" t="str">
        <f t="shared" si="28"/>
        <v>&lt;!-- Braies (Cloth) --&gt;</v>
      </c>
    </row>
    <row r="511" spans="4:8" x14ac:dyDescent="0.25">
      <c r="D511" t="s">
        <v>748</v>
      </c>
      <c r="F511">
        <f t="shared" si="26"/>
        <v>7</v>
      </c>
      <c r="G511">
        <f t="shared" si="27"/>
        <v>37</v>
      </c>
      <c r="H511" t="str">
        <f t="shared" si="28"/>
        <v>&lt;!-- Brown Felt Hat (Cloth) --&gt;</v>
      </c>
    </row>
    <row r="512" spans="4:8" x14ac:dyDescent="0.25">
      <c r="D512" t="s">
        <v>749</v>
      </c>
      <c r="F512">
        <f t="shared" ref="F512:F575" si="29">FIND("&lt;",$D512)</f>
        <v>7</v>
      </c>
      <c r="G512">
        <f t="shared" ref="G512:G575" si="30">FIND("&gt;",$D512)</f>
        <v>37</v>
      </c>
      <c r="H512" t="str">
        <f t="shared" si="28"/>
        <v>&lt;!-- Brown Felt Hat (Cloth) --&gt;</v>
      </c>
    </row>
    <row r="513" spans="4:8" x14ac:dyDescent="0.25">
      <c r="D513" t="s">
        <v>750</v>
      </c>
      <c r="F513">
        <f t="shared" si="29"/>
        <v>7</v>
      </c>
      <c r="G513">
        <f t="shared" si="30"/>
        <v>33</v>
      </c>
      <c r="H513" t="str">
        <f t="shared" si="28"/>
        <v>&lt;!-- Brown Hose (Cloth) --&gt;</v>
      </c>
    </row>
    <row r="514" spans="4:8" x14ac:dyDescent="0.25">
      <c r="D514" t="s">
        <v>751</v>
      </c>
      <c r="F514">
        <f t="shared" si="29"/>
        <v>7</v>
      </c>
      <c r="G514">
        <f t="shared" si="30"/>
        <v>34</v>
      </c>
      <c r="H514" t="str">
        <f t="shared" si="28"/>
        <v>&lt;!-- Brown Tunic (Cloth) --&gt;</v>
      </c>
    </row>
    <row r="515" spans="4:8" x14ac:dyDescent="0.25">
      <c r="D515" t="s">
        <v>752</v>
      </c>
      <c r="F515">
        <f t="shared" si="29"/>
        <v>7</v>
      </c>
      <c r="G515">
        <f t="shared" si="30"/>
        <v>52</v>
      </c>
      <c r="H515" t="str">
        <f t="shared" si="28"/>
        <v>&lt;!-- Burgundy/Aachen Dyed Gambeson (Cloth) --&gt;</v>
      </c>
    </row>
    <row r="516" spans="4:8" x14ac:dyDescent="0.25">
      <c r="D516" t="s">
        <v>753</v>
      </c>
      <c r="F516">
        <f t="shared" si="29"/>
        <v>7</v>
      </c>
      <c r="G516">
        <f t="shared" si="30"/>
        <v>47</v>
      </c>
      <c r="H516" t="str">
        <f t="shared" si="28"/>
        <v>&lt;!-- Burgundy/Aachen Gambeson (Cloth) --&gt;</v>
      </c>
    </row>
    <row r="517" spans="4:8" x14ac:dyDescent="0.25">
      <c r="D517" t="s">
        <v>754</v>
      </c>
      <c r="F517">
        <f t="shared" si="29"/>
        <v>7</v>
      </c>
      <c r="G517">
        <f t="shared" si="30"/>
        <v>53</v>
      </c>
      <c r="H517" t="str">
        <f t="shared" si="28"/>
        <v>&lt;!-- Burgundy/Aachen Short Gambeson (Cloth) --&gt;</v>
      </c>
    </row>
    <row r="518" spans="4:8" x14ac:dyDescent="0.25">
      <c r="D518" t="s">
        <v>755</v>
      </c>
      <c r="F518">
        <f t="shared" si="29"/>
        <v>7</v>
      </c>
      <c r="G518">
        <f t="shared" si="30"/>
        <v>42</v>
      </c>
      <c r="H518" t="str">
        <f t="shared" si="28"/>
        <v>&lt;!-- Burial Cloth/Shroud (Cloth) --&gt;</v>
      </c>
    </row>
    <row r="519" spans="4:8" x14ac:dyDescent="0.25">
      <c r="D519" t="s">
        <v>756</v>
      </c>
      <c r="F519">
        <f t="shared" si="29"/>
        <v>7</v>
      </c>
      <c r="G519">
        <f t="shared" si="30"/>
        <v>27</v>
      </c>
      <c r="H519" t="str">
        <f t="shared" si="28"/>
        <v>&lt;!-- Coif (Cloth) --&gt;</v>
      </c>
    </row>
    <row r="520" spans="4:8" x14ac:dyDescent="0.25">
      <c r="D520" t="s">
        <v>757</v>
      </c>
      <c r="F520">
        <f t="shared" si="29"/>
        <v>7</v>
      </c>
      <c r="G520">
        <f t="shared" si="30"/>
        <v>27</v>
      </c>
      <c r="H520" t="str">
        <f t="shared" si="28"/>
        <v>&lt;!-- Coif (Cloth) --&gt;</v>
      </c>
    </row>
    <row r="521" spans="4:8" x14ac:dyDescent="0.25">
      <c r="D521" t="s">
        <v>758</v>
      </c>
      <c r="F521">
        <f t="shared" si="29"/>
        <v>7</v>
      </c>
      <c r="G521">
        <f t="shared" si="30"/>
        <v>27</v>
      </c>
      <c r="H521" t="str">
        <f t="shared" si="28"/>
        <v>&lt;!-- Coif (Cloth) --&gt;</v>
      </c>
    </row>
    <row r="522" spans="4:8" x14ac:dyDescent="0.25">
      <c r="D522" t="s">
        <v>759</v>
      </c>
      <c r="F522">
        <f t="shared" si="29"/>
        <v>7</v>
      </c>
      <c r="G522">
        <f t="shared" si="30"/>
        <v>38</v>
      </c>
      <c r="H522" t="str">
        <f t="shared" si="28"/>
        <v>&lt;!-- Common Gambeson (Cloth) --&gt;</v>
      </c>
    </row>
    <row r="523" spans="4:8" x14ac:dyDescent="0.25">
      <c r="D523" t="s">
        <v>760</v>
      </c>
      <c r="F523">
        <f t="shared" si="29"/>
        <v>7</v>
      </c>
      <c r="G523">
        <f t="shared" si="30"/>
        <v>32</v>
      </c>
      <c r="H523" t="str">
        <f t="shared" si="28"/>
        <v>&lt;!-- Cuman Cap (Cloth) --&gt;</v>
      </c>
    </row>
    <row r="524" spans="4:8" x14ac:dyDescent="0.25">
      <c r="D524" t="s">
        <v>761</v>
      </c>
      <c r="F524">
        <f t="shared" si="29"/>
        <v>7</v>
      </c>
      <c r="G524">
        <f t="shared" si="30"/>
        <v>34</v>
      </c>
      <c r="H524" t="str">
        <f t="shared" si="28"/>
        <v>&lt;!-- Cuman Cotte (Cloth) --&gt;</v>
      </c>
    </row>
    <row r="525" spans="4:8" x14ac:dyDescent="0.25">
      <c r="D525" t="s">
        <v>762</v>
      </c>
      <c r="F525">
        <f t="shared" si="29"/>
        <v>7</v>
      </c>
      <c r="G525">
        <f t="shared" si="30"/>
        <v>44</v>
      </c>
      <c r="H525" t="str">
        <f t="shared" si="28"/>
        <v>&lt;!-- Cuman Riding Breeches (Cloth) --&gt;</v>
      </c>
    </row>
    <row r="526" spans="4:8" x14ac:dyDescent="0.25">
      <c r="D526" t="s">
        <v>763</v>
      </c>
      <c r="F526">
        <f t="shared" si="29"/>
        <v>7</v>
      </c>
      <c r="G526">
        <f t="shared" si="30"/>
        <v>40</v>
      </c>
      <c r="H526" t="str">
        <f t="shared" si="28"/>
        <v>&lt;!-- Dagged Cotehardie (Cloth) --&gt;</v>
      </c>
    </row>
    <row r="527" spans="4:8" x14ac:dyDescent="0.25">
      <c r="D527" t="s">
        <v>764</v>
      </c>
      <c r="F527">
        <f t="shared" si="29"/>
        <v>7</v>
      </c>
      <c r="G527">
        <f t="shared" si="30"/>
        <v>40</v>
      </c>
      <c r="H527" t="str">
        <f t="shared" ref="H527:H590" si="31">MID(D527,F527,G527-F527+1)</f>
        <v>&lt;!-- Dagged Cotehardie (Cloth) --&gt;</v>
      </c>
    </row>
    <row r="528" spans="4:8" x14ac:dyDescent="0.25">
      <c r="D528" t="s">
        <v>765</v>
      </c>
      <c r="F528">
        <f t="shared" si="29"/>
        <v>7</v>
      </c>
      <c r="G528">
        <f t="shared" si="30"/>
        <v>40</v>
      </c>
      <c r="H528" t="str">
        <f t="shared" si="31"/>
        <v>&lt;!-- Dagged Cotehardie (Cloth) --&gt;</v>
      </c>
    </row>
    <row r="529" spans="4:8" x14ac:dyDescent="0.25">
      <c r="D529" t="s">
        <v>766</v>
      </c>
      <c r="F529">
        <f t="shared" si="29"/>
        <v>7</v>
      </c>
      <c r="G529">
        <f t="shared" si="30"/>
        <v>39</v>
      </c>
      <c r="H529" t="str">
        <f t="shared" si="31"/>
        <v>&lt;!-- Dark Padded Coif (Cloth) --&gt;</v>
      </c>
    </row>
    <row r="530" spans="4:8" x14ac:dyDescent="0.25">
      <c r="D530" t="s">
        <v>767</v>
      </c>
      <c r="F530">
        <f t="shared" si="29"/>
        <v>7</v>
      </c>
      <c r="G530">
        <f t="shared" si="30"/>
        <v>37</v>
      </c>
      <c r="H530" t="str">
        <f t="shared" si="31"/>
        <v>&lt;!-- Dark Pourpoint (Cloth) --&gt;</v>
      </c>
    </row>
    <row r="531" spans="4:8" x14ac:dyDescent="0.25">
      <c r="D531" t="s">
        <v>768</v>
      </c>
      <c r="F531">
        <f t="shared" si="29"/>
        <v>7</v>
      </c>
      <c r="G531">
        <f t="shared" si="30"/>
        <v>40</v>
      </c>
      <c r="H531" t="str">
        <f t="shared" si="31"/>
        <v>&lt;!-- Dark Quilted Vest (Cloth) --&gt;</v>
      </c>
    </row>
    <row r="532" spans="4:8" x14ac:dyDescent="0.25">
      <c r="D532" t="s">
        <v>769</v>
      </c>
      <c r="F532">
        <f t="shared" si="29"/>
        <v>7</v>
      </c>
      <c r="G532">
        <f t="shared" si="30"/>
        <v>42</v>
      </c>
      <c r="H532" t="str">
        <f t="shared" si="31"/>
        <v>&lt;!-- Dark Saxon Gambeson (Cloth) --&gt;</v>
      </c>
    </row>
    <row r="533" spans="4:8" x14ac:dyDescent="0.25">
      <c r="D533" t="s">
        <v>770</v>
      </c>
      <c r="F533">
        <f t="shared" si="29"/>
        <v>7</v>
      </c>
      <c r="G533">
        <f t="shared" si="30"/>
        <v>42</v>
      </c>
      <c r="H533" t="str">
        <f t="shared" si="31"/>
        <v>&lt;!-- Dark Saxon Gambeson (Cloth) --&gt;</v>
      </c>
    </row>
    <row r="534" spans="4:8" x14ac:dyDescent="0.25">
      <c r="D534" t="s">
        <v>771</v>
      </c>
      <c r="F534">
        <f t="shared" si="29"/>
        <v>7</v>
      </c>
      <c r="G534">
        <f t="shared" si="30"/>
        <v>45</v>
      </c>
      <c r="H534" t="str">
        <f t="shared" si="31"/>
        <v>&lt;!-- Dark Silesian Gambeson (Cloth) --&gt;</v>
      </c>
    </row>
    <row r="535" spans="4:8" x14ac:dyDescent="0.25">
      <c r="D535" t="s">
        <v>772</v>
      </c>
      <c r="F535">
        <f t="shared" si="29"/>
        <v>7</v>
      </c>
      <c r="G535">
        <f t="shared" si="30"/>
        <v>47</v>
      </c>
      <c r="H535" t="str">
        <f t="shared" si="31"/>
        <v>&lt;!-- Decorated Arming Doublet (Cloth) --&gt;</v>
      </c>
    </row>
    <row r="536" spans="4:8" x14ac:dyDescent="0.25">
      <c r="D536" t="s">
        <v>773</v>
      </c>
      <c r="F536">
        <f t="shared" si="29"/>
        <v>7</v>
      </c>
      <c r="G536">
        <f t="shared" si="30"/>
        <v>47</v>
      </c>
      <c r="H536" t="str">
        <f t="shared" si="31"/>
        <v>&lt;!-- Decorated Arming Doublet (Cloth) --&gt;</v>
      </c>
    </row>
    <row r="537" spans="4:8" x14ac:dyDescent="0.25">
      <c r="D537" t="s">
        <v>774</v>
      </c>
      <c r="F537">
        <f t="shared" si="29"/>
        <v>7</v>
      </c>
      <c r="G537">
        <f t="shared" si="30"/>
        <v>47</v>
      </c>
      <c r="H537" t="str">
        <f t="shared" si="31"/>
        <v>&lt;!-- Decorated Arming Doublet (Cloth) --&gt;</v>
      </c>
    </row>
    <row r="538" spans="4:8" x14ac:dyDescent="0.25">
      <c r="D538" t="s">
        <v>775</v>
      </c>
      <c r="F538">
        <f t="shared" si="29"/>
        <v>7</v>
      </c>
      <c r="G538">
        <f t="shared" si="30"/>
        <v>47</v>
      </c>
      <c r="H538" t="str">
        <f t="shared" si="31"/>
        <v>&lt;!-- Decorated Arming Doublet (Cloth) --&gt;</v>
      </c>
    </row>
    <row r="539" spans="4:8" x14ac:dyDescent="0.25">
      <c r="D539" t="s">
        <v>776</v>
      </c>
      <c r="F539">
        <f t="shared" si="29"/>
        <v>7</v>
      </c>
      <c r="G539">
        <f t="shared" si="30"/>
        <v>47</v>
      </c>
      <c r="H539" t="str">
        <f t="shared" si="31"/>
        <v>&lt;!-- Decorated Arming Doublet (Cloth) --&gt;</v>
      </c>
    </row>
    <row r="540" spans="4:8" x14ac:dyDescent="0.25">
      <c r="D540" t="s">
        <v>777</v>
      </c>
      <c r="F540">
        <f t="shared" si="29"/>
        <v>7</v>
      </c>
      <c r="G540">
        <f t="shared" si="30"/>
        <v>47</v>
      </c>
      <c r="H540" t="str">
        <f t="shared" si="31"/>
        <v>&lt;!-- Decorated Arming Doublet (Cloth) --&gt;</v>
      </c>
    </row>
    <row r="541" spans="4:8" x14ac:dyDescent="0.25">
      <c r="D541" t="s">
        <v>778</v>
      </c>
      <c r="F541">
        <f t="shared" si="29"/>
        <v>7</v>
      </c>
      <c r="G541">
        <f t="shared" si="30"/>
        <v>43</v>
      </c>
      <c r="H541" t="str">
        <f t="shared" si="31"/>
        <v>&lt;!-- Decorated Black Hose (Cloth) --&gt;</v>
      </c>
    </row>
    <row r="542" spans="4:8" x14ac:dyDescent="0.25">
      <c r="D542" t="s">
        <v>779</v>
      </c>
      <c r="F542">
        <f t="shared" si="29"/>
        <v>7</v>
      </c>
      <c r="G542">
        <f t="shared" si="30"/>
        <v>42</v>
      </c>
      <c r="H542" t="str">
        <f t="shared" si="31"/>
        <v>&lt;!-- Decorated Blue Hose (Cloth) --&gt;</v>
      </c>
    </row>
    <row r="543" spans="4:8" x14ac:dyDescent="0.25">
      <c r="D543" t="s">
        <v>780</v>
      </c>
      <c r="F543">
        <f t="shared" si="29"/>
        <v>7</v>
      </c>
      <c r="G543">
        <f t="shared" si="30"/>
        <v>44</v>
      </c>
      <c r="H543" t="str">
        <f t="shared" si="31"/>
        <v>&lt;!-- Decorated Orange Vest (Cloth) --&gt;</v>
      </c>
    </row>
    <row r="544" spans="4:8" x14ac:dyDescent="0.25">
      <c r="D544" t="s">
        <v>781</v>
      </c>
      <c r="F544">
        <f t="shared" si="29"/>
        <v>7</v>
      </c>
      <c r="G544">
        <f t="shared" si="30"/>
        <v>50</v>
      </c>
      <c r="H544" t="str">
        <f t="shared" si="31"/>
        <v>&lt;!-- Decorated Rattay Waffenrock (Cloth) --&gt;</v>
      </c>
    </row>
    <row r="545" spans="4:8" x14ac:dyDescent="0.25">
      <c r="D545" t="s">
        <v>782</v>
      </c>
      <c r="F545">
        <f t="shared" si="29"/>
        <v>7</v>
      </c>
      <c r="G545">
        <f t="shared" si="30"/>
        <v>41</v>
      </c>
      <c r="H545" t="str">
        <f t="shared" si="31"/>
        <v>&lt;!-- Decorated Red Vest (Cloth) --&gt;</v>
      </c>
    </row>
    <row r="546" spans="4:8" x14ac:dyDescent="0.25">
      <c r="D546" t="s">
        <v>783</v>
      </c>
      <c r="F546">
        <f t="shared" si="29"/>
        <v>7</v>
      </c>
      <c r="G546">
        <f t="shared" si="30"/>
        <v>47</v>
      </c>
      <c r="H546" t="str">
        <f t="shared" si="31"/>
        <v>&lt;!-- Decorated Red Waffenrock (Cloth) --&gt;</v>
      </c>
    </row>
    <row r="547" spans="4:8" x14ac:dyDescent="0.25">
      <c r="D547" t="s">
        <v>784</v>
      </c>
      <c r="F547">
        <f t="shared" si="29"/>
        <v>7</v>
      </c>
      <c r="G547">
        <f t="shared" si="30"/>
        <v>47</v>
      </c>
      <c r="H547" t="str">
        <f t="shared" si="31"/>
        <v>&lt;!-- Decorated Red Waffenrock (Cloth) --&gt;</v>
      </c>
    </row>
    <row r="548" spans="4:8" x14ac:dyDescent="0.25">
      <c r="D548" t="s">
        <v>785</v>
      </c>
      <c r="F548">
        <f t="shared" si="29"/>
        <v>7</v>
      </c>
      <c r="G548">
        <f t="shared" si="30"/>
        <v>49</v>
      </c>
      <c r="H548" t="str">
        <f t="shared" si="31"/>
        <v>&lt;!-- Decorated Sasau Waffenrock (Cloth) --&gt;</v>
      </c>
    </row>
    <row r="549" spans="4:8" x14ac:dyDescent="0.25">
      <c r="D549" t="s">
        <v>786</v>
      </c>
      <c r="F549">
        <f t="shared" si="29"/>
        <v>7</v>
      </c>
      <c r="G549">
        <f t="shared" si="30"/>
        <v>51</v>
      </c>
      <c r="H549" t="str">
        <f t="shared" si="31"/>
        <v>&lt;!-- Decorated Skalitz Waffenrock (Cloth) --&gt;</v>
      </c>
    </row>
    <row r="550" spans="4:8" x14ac:dyDescent="0.25">
      <c r="D550" t="s">
        <v>787</v>
      </c>
      <c r="F550">
        <f t="shared" si="29"/>
        <v>7</v>
      </c>
      <c r="G550">
        <f t="shared" si="30"/>
        <v>45</v>
      </c>
      <c r="H550" t="str">
        <f t="shared" si="31"/>
        <v>&lt;!-- Dyed Bavarian Gambeson (Cloth) --&gt;</v>
      </c>
    </row>
    <row r="551" spans="4:8" x14ac:dyDescent="0.25">
      <c r="D551" t="s">
        <v>788</v>
      </c>
      <c r="F551">
        <f t="shared" si="29"/>
        <v>7</v>
      </c>
      <c r="G551">
        <f t="shared" si="30"/>
        <v>45</v>
      </c>
      <c r="H551" t="str">
        <f t="shared" si="31"/>
        <v>&lt;!-- Dyed Bavarian Gambeson (Cloth) --&gt;</v>
      </c>
    </row>
    <row r="552" spans="4:8" x14ac:dyDescent="0.25">
      <c r="D552" t="s">
        <v>789</v>
      </c>
      <c r="F552">
        <f t="shared" si="29"/>
        <v>7</v>
      </c>
      <c r="G552">
        <f t="shared" si="30"/>
        <v>40</v>
      </c>
      <c r="H552" t="str">
        <f t="shared" si="31"/>
        <v>&lt;!-- Dyed Quilted Coif (Cloth) --&gt;</v>
      </c>
    </row>
    <row r="553" spans="4:8" x14ac:dyDescent="0.25">
      <c r="D553" t="s">
        <v>790</v>
      </c>
      <c r="F553">
        <f t="shared" si="29"/>
        <v>7</v>
      </c>
      <c r="G553">
        <f t="shared" si="30"/>
        <v>40</v>
      </c>
      <c r="H553" t="str">
        <f t="shared" si="31"/>
        <v>&lt;!-- Dyed Quilted Vest (Cloth) --&gt;</v>
      </c>
    </row>
    <row r="554" spans="4:8" x14ac:dyDescent="0.25">
      <c r="D554" t="s">
        <v>791</v>
      </c>
      <c r="F554">
        <f t="shared" si="29"/>
        <v>7</v>
      </c>
      <c r="G554">
        <f t="shared" si="30"/>
        <v>40</v>
      </c>
      <c r="H554" t="str">
        <f t="shared" si="31"/>
        <v>&lt;!-- Fancy Black Shirt (Cloth) --&gt;</v>
      </c>
    </row>
    <row r="555" spans="4:8" x14ac:dyDescent="0.25">
      <c r="D555" t="s">
        <v>792</v>
      </c>
      <c r="F555">
        <f t="shared" si="29"/>
        <v>7</v>
      </c>
      <c r="G555">
        <f t="shared" si="30"/>
        <v>34</v>
      </c>
      <c r="H555" t="str">
        <f t="shared" si="31"/>
        <v>&lt;!-- Fancy Shirt (Cloth) --&gt;</v>
      </c>
    </row>
    <row r="556" spans="4:8" x14ac:dyDescent="0.25">
      <c r="D556" t="s">
        <v>793</v>
      </c>
      <c r="F556">
        <f t="shared" si="29"/>
        <v>7</v>
      </c>
      <c r="G556">
        <f t="shared" si="30"/>
        <v>34</v>
      </c>
      <c r="H556" t="str">
        <f t="shared" si="31"/>
        <v>&lt;!-- Fancy Shirt (Cloth) --&gt;</v>
      </c>
    </row>
    <row r="557" spans="4:8" x14ac:dyDescent="0.25">
      <c r="D557" t="s">
        <v>794</v>
      </c>
      <c r="F557">
        <f t="shared" si="29"/>
        <v>7</v>
      </c>
      <c r="G557">
        <f t="shared" si="30"/>
        <v>34</v>
      </c>
      <c r="H557" t="str">
        <f t="shared" si="31"/>
        <v>&lt;!-- Fancy Shirt (Cloth) --&gt;</v>
      </c>
    </row>
    <row r="558" spans="4:8" x14ac:dyDescent="0.25">
      <c r="D558" t="s">
        <v>795</v>
      </c>
      <c r="F558">
        <f t="shared" si="29"/>
        <v>7</v>
      </c>
      <c r="G558">
        <f t="shared" si="30"/>
        <v>34</v>
      </c>
      <c r="H558" t="str">
        <f t="shared" si="31"/>
        <v>&lt;!-- Fancy Shirt (Cloth) --&gt;</v>
      </c>
    </row>
    <row r="559" spans="4:8" x14ac:dyDescent="0.25">
      <c r="D559" t="s">
        <v>796</v>
      </c>
      <c r="F559">
        <f t="shared" si="29"/>
        <v>7</v>
      </c>
      <c r="G559">
        <f t="shared" si="30"/>
        <v>45</v>
      </c>
      <c r="H559" t="str">
        <f t="shared" si="31"/>
        <v>&lt;!-- Fashionable Black Hose (Cloth) --&gt;</v>
      </c>
    </row>
    <row r="560" spans="4:8" x14ac:dyDescent="0.25">
      <c r="D560" t="s">
        <v>797</v>
      </c>
      <c r="F560">
        <f t="shared" si="29"/>
        <v>7</v>
      </c>
      <c r="G560">
        <f t="shared" si="30"/>
        <v>45</v>
      </c>
      <c r="H560" t="str">
        <f t="shared" si="31"/>
        <v>&lt;!-- Fashionable Black Hose (Cloth) --&gt;</v>
      </c>
    </row>
    <row r="561" spans="4:8" x14ac:dyDescent="0.25">
      <c r="D561" t="s">
        <v>798</v>
      </c>
      <c r="F561">
        <f t="shared" si="29"/>
        <v>7</v>
      </c>
      <c r="G561">
        <f t="shared" si="30"/>
        <v>45</v>
      </c>
      <c r="H561" t="str">
        <f t="shared" si="31"/>
        <v>&lt;!-- Fashionable Black Hose (Cloth) --&gt;</v>
      </c>
    </row>
    <row r="562" spans="4:8" x14ac:dyDescent="0.25">
      <c r="D562" t="s">
        <v>799</v>
      </c>
      <c r="F562">
        <f t="shared" si="29"/>
        <v>7</v>
      </c>
      <c r="G562">
        <f t="shared" si="30"/>
        <v>45</v>
      </c>
      <c r="H562" t="str">
        <f t="shared" si="31"/>
        <v>&lt;!-- Fashionable Black Hose (Cloth) --&gt;</v>
      </c>
    </row>
    <row r="563" spans="4:8" x14ac:dyDescent="0.25">
      <c r="D563" t="s">
        <v>800</v>
      </c>
      <c r="F563">
        <f t="shared" si="29"/>
        <v>7</v>
      </c>
      <c r="G563">
        <f t="shared" si="30"/>
        <v>45</v>
      </c>
      <c r="H563" t="str">
        <f t="shared" si="31"/>
        <v>&lt;!-- Fashionable Green Hose (Cloth) --&gt;</v>
      </c>
    </row>
    <row r="564" spans="4:8" x14ac:dyDescent="0.25">
      <c r="D564" t="s">
        <v>801</v>
      </c>
      <c r="F564">
        <f t="shared" si="29"/>
        <v>7</v>
      </c>
      <c r="G564">
        <f t="shared" si="30"/>
        <v>43</v>
      </c>
      <c r="H564" t="str">
        <f t="shared" si="31"/>
        <v>&lt;!-- Fashionable Red Hose (Cloth) --&gt;</v>
      </c>
    </row>
    <row r="565" spans="4:8" x14ac:dyDescent="0.25">
      <c r="D565" t="s">
        <v>802</v>
      </c>
      <c r="F565">
        <f t="shared" si="29"/>
        <v>7</v>
      </c>
      <c r="G565">
        <f t="shared" si="30"/>
        <v>31</v>
      </c>
      <c r="H565" t="str">
        <f t="shared" si="31"/>
        <v>&lt;!-- Gambeson (Cloth) --&gt;</v>
      </c>
    </row>
    <row r="566" spans="4:8" x14ac:dyDescent="0.25">
      <c r="D566" t="s">
        <v>803</v>
      </c>
      <c r="F566">
        <f t="shared" si="29"/>
        <v>7</v>
      </c>
      <c r="G566">
        <f t="shared" si="30"/>
        <v>31</v>
      </c>
      <c r="H566" t="str">
        <f t="shared" si="31"/>
        <v>&lt;!-- Gambeson (Cloth) --&gt;</v>
      </c>
    </row>
    <row r="567" spans="4:8" x14ac:dyDescent="0.25">
      <c r="D567" t="s">
        <v>804</v>
      </c>
      <c r="F567">
        <f t="shared" si="29"/>
        <v>7</v>
      </c>
      <c r="G567">
        <f t="shared" si="30"/>
        <v>31</v>
      </c>
      <c r="H567" t="str">
        <f t="shared" si="31"/>
        <v>&lt;!-- Gambeson (Cloth) --&gt;</v>
      </c>
    </row>
    <row r="568" spans="4:8" x14ac:dyDescent="0.25">
      <c r="D568" t="s">
        <v>805</v>
      </c>
      <c r="F568">
        <f t="shared" si="29"/>
        <v>7</v>
      </c>
      <c r="G568">
        <f t="shared" si="30"/>
        <v>31</v>
      </c>
      <c r="H568" t="str">
        <f t="shared" si="31"/>
        <v>&lt;!-- Gambeson (Cloth) --&gt;</v>
      </c>
    </row>
    <row r="569" spans="4:8" x14ac:dyDescent="0.25">
      <c r="D569" t="s">
        <v>806</v>
      </c>
      <c r="F569">
        <f t="shared" si="29"/>
        <v>7</v>
      </c>
      <c r="G569">
        <f t="shared" si="30"/>
        <v>31</v>
      </c>
      <c r="H569" t="str">
        <f t="shared" si="31"/>
        <v>&lt;!-- Gambeson (Cloth) --&gt;</v>
      </c>
    </row>
    <row r="570" spans="4:8" x14ac:dyDescent="0.25">
      <c r="D570" t="s">
        <v>807</v>
      </c>
      <c r="F570">
        <f t="shared" si="29"/>
        <v>7</v>
      </c>
      <c r="G570">
        <f t="shared" si="30"/>
        <v>31</v>
      </c>
      <c r="H570" t="str">
        <f t="shared" si="31"/>
        <v>&lt;!-- Gambeson (Cloth) --&gt;</v>
      </c>
    </row>
    <row r="571" spans="4:8" x14ac:dyDescent="0.25">
      <c r="D571" t="s">
        <v>808</v>
      </c>
      <c r="F571">
        <f t="shared" si="29"/>
        <v>7</v>
      </c>
      <c r="G571">
        <f t="shared" si="30"/>
        <v>30</v>
      </c>
      <c r="H571" t="str">
        <f t="shared" si="31"/>
        <v>&lt;!-- Garment (Cloth) --&gt;</v>
      </c>
    </row>
    <row r="572" spans="4:8" x14ac:dyDescent="0.25">
      <c r="D572" t="s">
        <v>809</v>
      </c>
      <c r="F572">
        <f t="shared" si="29"/>
        <v>7</v>
      </c>
      <c r="G572">
        <f t="shared" si="30"/>
        <v>41</v>
      </c>
      <c r="H572" t="str">
        <f t="shared" si="31"/>
        <v>&lt;!-- Gray/Grey Felt Hat (Cloth) --&gt;</v>
      </c>
    </row>
    <row r="573" spans="4:8" x14ac:dyDescent="0.25">
      <c r="D573" t="s">
        <v>810</v>
      </c>
      <c r="F573">
        <f t="shared" si="29"/>
        <v>7</v>
      </c>
      <c r="G573">
        <f t="shared" si="30"/>
        <v>37</v>
      </c>
      <c r="H573" t="str">
        <f t="shared" si="31"/>
        <v>&lt;!-- Gray/Grey Hose (Cloth) --&gt;</v>
      </c>
    </row>
    <row r="574" spans="4:8" x14ac:dyDescent="0.25">
      <c r="D574" t="s">
        <v>811</v>
      </c>
      <c r="F574">
        <f t="shared" si="29"/>
        <v>7</v>
      </c>
      <c r="G574">
        <f t="shared" si="30"/>
        <v>38</v>
      </c>
      <c r="H574" t="str">
        <f t="shared" si="31"/>
        <v>&lt;!-- Gray/Grey Scarf (Cloth) --&gt;</v>
      </c>
    </row>
    <row r="575" spans="4:8" x14ac:dyDescent="0.25">
      <c r="D575" t="s">
        <v>812</v>
      </c>
      <c r="F575">
        <f t="shared" si="29"/>
        <v>7</v>
      </c>
      <c r="G575">
        <f t="shared" si="30"/>
        <v>38</v>
      </c>
      <c r="H575" t="str">
        <f t="shared" si="31"/>
        <v>&lt;!-- Gray/Grey Tunic (Cloth) --&gt;</v>
      </c>
    </row>
    <row r="576" spans="4:8" x14ac:dyDescent="0.25">
      <c r="D576" t="s">
        <v>813</v>
      </c>
      <c r="F576">
        <f t="shared" ref="F576:F639" si="32">FIND("&lt;",$D576)</f>
        <v>7</v>
      </c>
      <c r="G576">
        <f t="shared" ref="G576:G639" si="33">FIND("&gt;",$D576)</f>
        <v>38</v>
      </c>
      <c r="H576" t="str">
        <f t="shared" si="31"/>
        <v>&lt;!-- Gray/Grey Tunic (Cloth) --&gt;</v>
      </c>
    </row>
    <row r="577" spans="4:8" x14ac:dyDescent="0.25">
      <c r="D577" t="s">
        <v>814</v>
      </c>
      <c r="F577">
        <f t="shared" si="32"/>
        <v>7</v>
      </c>
      <c r="G577">
        <f t="shared" si="33"/>
        <v>37</v>
      </c>
      <c r="H577" t="str">
        <f t="shared" si="31"/>
        <v>&lt;!-- Green Felt Hat (Cloth) --&gt;</v>
      </c>
    </row>
    <row r="578" spans="4:8" x14ac:dyDescent="0.25">
      <c r="D578" t="s">
        <v>815</v>
      </c>
      <c r="F578">
        <f t="shared" si="32"/>
        <v>7</v>
      </c>
      <c r="G578">
        <f t="shared" si="33"/>
        <v>33</v>
      </c>
      <c r="H578" t="str">
        <f t="shared" si="31"/>
        <v>&lt;!-- Green Hose (Cloth) --&gt;</v>
      </c>
    </row>
    <row r="579" spans="4:8" x14ac:dyDescent="0.25">
      <c r="D579" t="s">
        <v>816</v>
      </c>
      <c r="F579">
        <f t="shared" si="32"/>
        <v>7</v>
      </c>
      <c r="G579">
        <f t="shared" si="33"/>
        <v>44</v>
      </c>
      <c r="H579" t="str">
        <f t="shared" si="31"/>
        <v>&lt;!-- Green Nobleman's Hose (Cloth) --&gt;</v>
      </c>
    </row>
    <row r="580" spans="4:8" x14ac:dyDescent="0.25">
      <c r="D580" t="s">
        <v>817</v>
      </c>
      <c r="F580">
        <f t="shared" si="32"/>
        <v>7</v>
      </c>
      <c r="G580">
        <f t="shared" si="33"/>
        <v>34</v>
      </c>
      <c r="H580" t="str">
        <f t="shared" si="31"/>
        <v>&lt;!-- Green Shirt (Cloth) --&gt;</v>
      </c>
    </row>
    <row r="581" spans="4:8" x14ac:dyDescent="0.25">
      <c r="D581" t="s">
        <v>818</v>
      </c>
      <c r="F581">
        <f t="shared" si="32"/>
        <v>7</v>
      </c>
      <c r="G581">
        <f t="shared" si="33"/>
        <v>34</v>
      </c>
      <c r="H581" t="str">
        <f t="shared" si="31"/>
        <v>&lt;!-- Green Shirt (Cloth) --&gt;</v>
      </c>
    </row>
    <row r="582" spans="4:8" x14ac:dyDescent="0.25">
      <c r="D582" t="s">
        <v>819</v>
      </c>
      <c r="F582">
        <f t="shared" si="32"/>
        <v>7</v>
      </c>
      <c r="G582">
        <f t="shared" si="33"/>
        <v>34</v>
      </c>
      <c r="H582" t="str">
        <f t="shared" si="31"/>
        <v>&lt;!-- Green Tunic (Cloth) --&gt;</v>
      </c>
    </row>
    <row r="583" spans="4:8" x14ac:dyDescent="0.25">
      <c r="D583" t="s">
        <v>820</v>
      </c>
      <c r="F583">
        <f t="shared" si="32"/>
        <v>7</v>
      </c>
      <c r="G583">
        <f t="shared" si="33"/>
        <v>34</v>
      </c>
      <c r="H583" t="str">
        <f t="shared" si="31"/>
        <v>&lt;!-- Green Tunic (Cloth) --&gt;</v>
      </c>
    </row>
    <row r="584" spans="4:8" x14ac:dyDescent="0.25">
      <c r="D584" t="s">
        <v>821</v>
      </c>
      <c r="F584">
        <f t="shared" si="32"/>
        <v>7</v>
      </c>
      <c r="G584">
        <f t="shared" si="33"/>
        <v>34</v>
      </c>
      <c r="H584" t="str">
        <f t="shared" si="31"/>
        <v>&lt;!-- Green Tunic (Cloth) --&gt;</v>
      </c>
    </row>
    <row r="585" spans="4:8" x14ac:dyDescent="0.25">
      <c r="D585" t="s">
        <v>822</v>
      </c>
      <c r="F585">
        <f t="shared" si="32"/>
        <v>7</v>
      </c>
      <c r="G585">
        <f t="shared" si="33"/>
        <v>37</v>
      </c>
      <c r="H585" t="str">
        <f t="shared" si="31"/>
        <v>&lt;!-- Heavy Gambeson (Cloth) --&gt;</v>
      </c>
    </row>
    <row r="586" spans="4:8" x14ac:dyDescent="0.25">
      <c r="D586" t="s">
        <v>823</v>
      </c>
      <c r="F586">
        <f t="shared" si="32"/>
        <v>7</v>
      </c>
      <c r="G586">
        <f t="shared" si="33"/>
        <v>37</v>
      </c>
      <c r="H586" t="str">
        <f t="shared" si="31"/>
        <v>&lt;!-- Heavy Gambeson (Cloth) --&gt;</v>
      </c>
    </row>
    <row r="587" spans="4:8" x14ac:dyDescent="0.25">
      <c r="D587" t="s">
        <v>824</v>
      </c>
      <c r="F587">
        <f t="shared" si="32"/>
        <v>7</v>
      </c>
      <c r="G587">
        <f t="shared" si="33"/>
        <v>47</v>
      </c>
      <c r="H587" t="str">
        <f t="shared" si="31"/>
        <v>&lt;!-- Heavy Quartered Gambeson (Cloth) --&gt;</v>
      </c>
    </row>
    <row r="588" spans="4:8" x14ac:dyDescent="0.25">
      <c r="D588" t="s">
        <v>825</v>
      </c>
      <c r="F588">
        <f t="shared" si="32"/>
        <v>7</v>
      </c>
      <c r="G588">
        <f t="shared" si="33"/>
        <v>47</v>
      </c>
      <c r="H588" t="str">
        <f t="shared" si="31"/>
        <v>&lt;!-- Heavy Quartered Gambeson (Cloth) --&gt;</v>
      </c>
    </row>
    <row r="589" spans="4:8" x14ac:dyDescent="0.25">
      <c r="D589" t="s">
        <v>826</v>
      </c>
      <c r="F589">
        <f t="shared" si="32"/>
        <v>7</v>
      </c>
      <c r="G589">
        <f t="shared" si="33"/>
        <v>47</v>
      </c>
      <c r="H589" t="str">
        <f t="shared" si="31"/>
        <v>&lt;!-- Hemmed Rattay Waffenrock (Cloth) --&gt;</v>
      </c>
    </row>
    <row r="590" spans="4:8" x14ac:dyDescent="0.25">
      <c r="D590" t="s">
        <v>827</v>
      </c>
      <c r="F590">
        <f t="shared" si="32"/>
        <v>7</v>
      </c>
      <c r="G590">
        <f t="shared" si="33"/>
        <v>46</v>
      </c>
      <c r="H590" t="str">
        <f t="shared" si="31"/>
        <v>&lt;!-- Hemmed Sasau Waffenrock (Cloth) --&gt;</v>
      </c>
    </row>
    <row r="591" spans="4:8" x14ac:dyDescent="0.25">
      <c r="D591" t="s">
        <v>828</v>
      </c>
      <c r="F591">
        <f t="shared" si="32"/>
        <v>7</v>
      </c>
      <c r="G591">
        <f t="shared" si="33"/>
        <v>40</v>
      </c>
      <c r="H591" t="str">
        <f t="shared" ref="H591:H654" si="34">MID(D591,F591,G591-F591+1)</f>
        <v>&lt;!-- Hemmed Waffenrock (Cloth) --&gt;</v>
      </c>
    </row>
    <row r="592" spans="4:8" x14ac:dyDescent="0.25">
      <c r="D592" t="s">
        <v>829</v>
      </c>
      <c r="F592">
        <f t="shared" si="32"/>
        <v>7</v>
      </c>
      <c r="G592">
        <f t="shared" si="33"/>
        <v>42</v>
      </c>
      <c r="H592" t="str">
        <f t="shared" si="34"/>
        <v>&lt;!-- Heralded Waffenrock (Cloth) --&gt;</v>
      </c>
    </row>
    <row r="593" spans="4:8" x14ac:dyDescent="0.25">
      <c r="D593" t="s">
        <v>830</v>
      </c>
      <c r="F593">
        <f t="shared" si="32"/>
        <v>7</v>
      </c>
      <c r="G593">
        <f t="shared" si="33"/>
        <v>41</v>
      </c>
      <c r="H593" t="str">
        <f t="shared" si="34"/>
        <v>&lt;!-- Hungarian Gambeson (Cloth) --&gt;</v>
      </c>
    </row>
    <row r="594" spans="4:8" x14ac:dyDescent="0.25">
      <c r="D594" t="s">
        <v>831</v>
      </c>
      <c r="F594">
        <f t="shared" si="32"/>
        <v>7</v>
      </c>
      <c r="G594">
        <f t="shared" si="33"/>
        <v>42</v>
      </c>
      <c r="H594" t="str">
        <f t="shared" si="34"/>
        <v>&lt;!-- Knight's Waffenrock (Cloth) --&gt;</v>
      </c>
    </row>
    <row r="595" spans="4:8" x14ac:dyDescent="0.25">
      <c r="D595" t="s">
        <v>832</v>
      </c>
      <c r="F595">
        <f t="shared" si="32"/>
        <v>7</v>
      </c>
      <c r="G595">
        <f t="shared" si="33"/>
        <v>42</v>
      </c>
      <c r="H595" t="str">
        <f t="shared" si="34"/>
        <v>&lt;!-- Knight's Waffenrock (Cloth) --&gt;</v>
      </c>
    </row>
    <row r="596" spans="4:8" x14ac:dyDescent="0.25">
      <c r="D596" t="s">
        <v>833</v>
      </c>
      <c r="F596">
        <f t="shared" si="32"/>
        <v>7</v>
      </c>
      <c r="G596">
        <f t="shared" si="33"/>
        <v>42</v>
      </c>
      <c r="H596" t="str">
        <f t="shared" si="34"/>
        <v>&lt;!-- Kuttenberg Gambeson (Cloth) --&gt;</v>
      </c>
    </row>
    <row r="597" spans="4:8" x14ac:dyDescent="0.25">
      <c r="D597" t="s">
        <v>834</v>
      </c>
      <c r="F597">
        <f t="shared" si="32"/>
        <v>7</v>
      </c>
      <c r="G597">
        <f t="shared" si="33"/>
        <v>42</v>
      </c>
      <c r="H597" t="str">
        <f t="shared" si="34"/>
        <v>&lt;!-- Kuttenberg Gambeson (Cloth) --&gt;</v>
      </c>
    </row>
    <row r="598" spans="4:8" x14ac:dyDescent="0.25">
      <c r="D598" t="s">
        <v>835</v>
      </c>
      <c r="F598">
        <f t="shared" si="32"/>
        <v>7</v>
      </c>
      <c r="G598">
        <f t="shared" si="33"/>
        <v>48</v>
      </c>
      <c r="H598" t="str">
        <f t="shared" si="34"/>
        <v>&lt;!-- Kuttenberg Split Gambeson (Cloth) --&gt;</v>
      </c>
    </row>
    <row r="599" spans="4:8" x14ac:dyDescent="0.25">
      <c r="D599" t="s">
        <v>836</v>
      </c>
      <c r="F599">
        <f t="shared" si="32"/>
        <v>7</v>
      </c>
      <c r="G599">
        <f t="shared" si="33"/>
        <v>48</v>
      </c>
      <c r="H599" t="str">
        <f t="shared" si="34"/>
        <v>&lt;!-- Kuttenberg Split Gambeson (Cloth) --&gt;</v>
      </c>
    </row>
    <row r="600" spans="4:8" x14ac:dyDescent="0.25">
      <c r="D600" t="s">
        <v>837</v>
      </c>
      <c r="F600">
        <f t="shared" si="32"/>
        <v>7</v>
      </c>
      <c r="G600">
        <f t="shared" si="33"/>
        <v>43</v>
      </c>
      <c r="H600" t="str">
        <f t="shared" si="34"/>
        <v>&lt;!-- Light Decorated Hose (Cloth) --&gt;</v>
      </c>
    </row>
    <row r="601" spans="4:8" x14ac:dyDescent="0.25">
      <c r="D601" t="s">
        <v>838</v>
      </c>
      <c r="F601">
        <f t="shared" si="32"/>
        <v>7</v>
      </c>
      <c r="G601">
        <f t="shared" si="33"/>
        <v>37</v>
      </c>
      <c r="H601" t="str">
        <f t="shared" si="34"/>
        <v>&lt;!-- Light Gambeson (Cloth) --&gt;</v>
      </c>
    </row>
    <row r="602" spans="4:8" x14ac:dyDescent="0.25">
      <c r="D602" t="s">
        <v>839</v>
      </c>
      <c r="F602">
        <f t="shared" si="32"/>
        <v>7</v>
      </c>
      <c r="G602">
        <f t="shared" si="33"/>
        <v>42</v>
      </c>
      <c r="H602" t="str">
        <f t="shared" si="34"/>
        <v>&lt;!-- Light Padded Armour (Cloth) --&gt;</v>
      </c>
    </row>
    <row r="603" spans="4:8" x14ac:dyDescent="0.25">
      <c r="D603" t="s">
        <v>840</v>
      </c>
      <c r="F603">
        <f t="shared" si="32"/>
        <v>7</v>
      </c>
      <c r="G603">
        <f t="shared" si="33"/>
        <v>42</v>
      </c>
      <c r="H603" t="str">
        <f t="shared" si="34"/>
        <v>&lt;!-- Light Tarred Jacket (Cloth) --&gt;</v>
      </c>
    </row>
    <row r="604" spans="4:8" x14ac:dyDescent="0.25">
      <c r="D604" t="s">
        <v>841</v>
      </c>
      <c r="F604">
        <f t="shared" si="32"/>
        <v>7</v>
      </c>
      <c r="G604">
        <f t="shared" si="33"/>
        <v>34</v>
      </c>
      <c r="H604" t="str">
        <f t="shared" si="34"/>
        <v>&lt;!-- Linen Shirt (Cloth) --&gt;</v>
      </c>
    </row>
    <row r="605" spans="4:8" x14ac:dyDescent="0.25">
      <c r="D605" t="s">
        <v>842</v>
      </c>
      <c r="F605">
        <f t="shared" si="32"/>
        <v>7</v>
      </c>
      <c r="G605">
        <f t="shared" si="33"/>
        <v>34</v>
      </c>
      <c r="H605" t="str">
        <f t="shared" si="34"/>
        <v>&lt;!-- Linen Shirt (Cloth) --&gt;</v>
      </c>
    </row>
    <row r="606" spans="4:8" x14ac:dyDescent="0.25">
      <c r="D606" t="s">
        <v>843</v>
      </c>
      <c r="F606">
        <f t="shared" si="32"/>
        <v>7</v>
      </c>
      <c r="G606">
        <f t="shared" si="33"/>
        <v>34</v>
      </c>
      <c r="H606" t="str">
        <f t="shared" si="34"/>
        <v>&lt;!-- Linen Shirt (Cloth) --&gt;</v>
      </c>
    </row>
    <row r="607" spans="4:8" x14ac:dyDescent="0.25">
      <c r="D607" t="s">
        <v>844</v>
      </c>
      <c r="F607">
        <f t="shared" si="32"/>
        <v>7</v>
      </c>
      <c r="G607">
        <f t="shared" si="33"/>
        <v>34</v>
      </c>
      <c r="H607" t="str">
        <f t="shared" si="34"/>
        <v>&lt;!-- Linen Shirt (Cloth) --&gt;</v>
      </c>
    </row>
    <row r="608" spans="4:8" x14ac:dyDescent="0.25">
      <c r="D608" t="s">
        <v>845</v>
      </c>
      <c r="F608">
        <f t="shared" si="32"/>
        <v>7</v>
      </c>
      <c r="G608">
        <f t="shared" si="33"/>
        <v>44</v>
      </c>
      <c r="H608" t="str">
        <f t="shared" si="34"/>
        <v>&lt;!-- Long Black Waffenrock (Cloth) --&gt;</v>
      </c>
    </row>
    <row r="609" spans="4:8" x14ac:dyDescent="0.25">
      <c r="D609" t="s">
        <v>846</v>
      </c>
      <c r="F609">
        <f t="shared" si="32"/>
        <v>7</v>
      </c>
      <c r="G609">
        <f t="shared" si="33"/>
        <v>43</v>
      </c>
      <c r="H609" t="str">
        <f t="shared" si="34"/>
        <v>&lt;!-- Long Dark Waffenrock (Cloth) --&gt;</v>
      </c>
    </row>
    <row r="610" spans="4:8" x14ac:dyDescent="0.25">
      <c r="D610" t="s">
        <v>847</v>
      </c>
      <c r="F610">
        <f t="shared" si="32"/>
        <v>7</v>
      </c>
      <c r="G610">
        <f t="shared" si="33"/>
        <v>43</v>
      </c>
      <c r="H610" t="str">
        <f t="shared" si="34"/>
        <v>&lt;!-- Long Dark Waffenrock (Cloth) --&gt;</v>
      </c>
    </row>
    <row r="611" spans="4:8" x14ac:dyDescent="0.25">
      <c r="D611" t="s">
        <v>848</v>
      </c>
      <c r="F611">
        <f t="shared" si="32"/>
        <v>7</v>
      </c>
      <c r="G611">
        <f t="shared" si="33"/>
        <v>39</v>
      </c>
      <c r="H611" t="str">
        <f t="shared" si="34"/>
        <v>&lt;!-- Long Linen Shirt (Cloth) --&gt;</v>
      </c>
    </row>
    <row r="612" spans="4:8" x14ac:dyDescent="0.25">
      <c r="D612" t="s">
        <v>849</v>
      </c>
      <c r="F612">
        <f t="shared" si="32"/>
        <v>7</v>
      </c>
      <c r="G612">
        <f t="shared" si="33"/>
        <v>44</v>
      </c>
      <c r="H612" t="str">
        <f t="shared" si="34"/>
        <v>&lt;!-- Long Plain Waffenrock (Cloth) --&gt;</v>
      </c>
    </row>
    <row r="613" spans="4:8" x14ac:dyDescent="0.25">
      <c r="D613" t="s">
        <v>850</v>
      </c>
      <c r="F613">
        <f t="shared" si="32"/>
        <v>7</v>
      </c>
      <c r="G613">
        <f t="shared" si="33"/>
        <v>45</v>
      </c>
      <c r="H613" t="str">
        <f t="shared" si="34"/>
        <v>&lt;!-- Long Rattay Waffenrock (Cloth) --&gt;</v>
      </c>
    </row>
    <row r="614" spans="4:8" x14ac:dyDescent="0.25">
      <c r="D614" t="s">
        <v>851</v>
      </c>
      <c r="F614">
        <f t="shared" si="32"/>
        <v>7</v>
      </c>
      <c r="G614">
        <f t="shared" si="33"/>
        <v>44</v>
      </c>
      <c r="H614" t="str">
        <f t="shared" si="34"/>
        <v>&lt;!-- Long Sasau Waffenrock (Cloth) --&gt;</v>
      </c>
    </row>
    <row r="615" spans="4:8" x14ac:dyDescent="0.25">
      <c r="D615" t="s">
        <v>852</v>
      </c>
      <c r="F615">
        <f t="shared" si="32"/>
        <v>7</v>
      </c>
      <c r="G615">
        <f t="shared" si="33"/>
        <v>44</v>
      </c>
      <c r="H615" t="str">
        <f t="shared" si="34"/>
        <v>&lt;!-- Long Sasau Waffenrock (Cloth) --&gt;</v>
      </c>
    </row>
    <row r="616" spans="4:8" x14ac:dyDescent="0.25">
      <c r="D616" t="s">
        <v>853</v>
      </c>
      <c r="F616">
        <f t="shared" si="32"/>
        <v>7</v>
      </c>
      <c r="G616">
        <f t="shared" si="33"/>
        <v>45</v>
      </c>
      <c r="H616" t="str">
        <f t="shared" si="34"/>
        <v>&lt;!-- Long Silesian Gambeson (Cloth) --&gt;</v>
      </c>
    </row>
    <row r="617" spans="4:8" x14ac:dyDescent="0.25">
      <c r="D617" t="s">
        <v>854</v>
      </c>
      <c r="F617">
        <f t="shared" si="32"/>
        <v>7</v>
      </c>
      <c r="G617">
        <f t="shared" si="33"/>
        <v>46</v>
      </c>
      <c r="H617" t="str">
        <f t="shared" si="34"/>
        <v>&lt;!-- Long Skalitz Waffenrock (Cloth) --&gt;</v>
      </c>
    </row>
    <row r="618" spans="4:8" x14ac:dyDescent="0.25">
      <c r="D618" t="s">
        <v>855</v>
      </c>
      <c r="F618">
        <f t="shared" si="32"/>
        <v>7</v>
      </c>
      <c r="G618">
        <f t="shared" si="33"/>
        <v>46</v>
      </c>
      <c r="H618" t="str">
        <f t="shared" si="34"/>
        <v>&lt;!-- Long Skalitz Waffenrock (Cloth) --&gt;</v>
      </c>
    </row>
    <row r="619" spans="4:8" x14ac:dyDescent="0.25">
      <c r="D619" t="s">
        <v>856</v>
      </c>
      <c r="F619">
        <f t="shared" si="32"/>
        <v>7</v>
      </c>
      <c r="G619">
        <f t="shared" si="33"/>
        <v>47</v>
      </c>
      <c r="H619" t="str">
        <f t="shared" si="34"/>
        <v>&lt;!-- Long Talmberg Waffenrock (Cloth) --&gt;</v>
      </c>
    </row>
    <row r="620" spans="4:8" x14ac:dyDescent="0.25">
      <c r="D620" t="s">
        <v>857</v>
      </c>
      <c r="F620">
        <f t="shared" si="32"/>
        <v>7</v>
      </c>
      <c r="G620">
        <f t="shared" si="33"/>
        <v>47</v>
      </c>
      <c r="H620" t="str">
        <f t="shared" si="34"/>
        <v>&lt;!-- Long Talmberg Waffenrock (Cloth) --&gt;</v>
      </c>
    </row>
    <row r="621" spans="4:8" x14ac:dyDescent="0.25">
      <c r="D621" t="s">
        <v>858</v>
      </c>
      <c r="F621">
        <f t="shared" si="32"/>
        <v>7</v>
      </c>
      <c r="G621">
        <f t="shared" si="33"/>
        <v>47</v>
      </c>
      <c r="H621" t="str">
        <f t="shared" si="34"/>
        <v>&lt;!-- Long Talmberg Waffenrock (Cloth) --&gt;</v>
      </c>
    </row>
    <row r="622" spans="4:8" x14ac:dyDescent="0.25">
      <c r="D622" t="s">
        <v>859</v>
      </c>
      <c r="F622">
        <f t="shared" si="32"/>
        <v>7</v>
      </c>
      <c r="G622">
        <f t="shared" si="33"/>
        <v>47</v>
      </c>
      <c r="H622" t="str">
        <f t="shared" si="34"/>
        <v>&lt;!-- Long Talmberg Waffenrock (Cloth) --&gt;</v>
      </c>
    </row>
    <row r="623" spans="4:8" x14ac:dyDescent="0.25">
      <c r="D623" t="s">
        <v>860</v>
      </c>
      <c r="F623">
        <f t="shared" si="32"/>
        <v>7</v>
      </c>
      <c r="G623">
        <f t="shared" si="33"/>
        <v>47</v>
      </c>
      <c r="H623" t="str">
        <f t="shared" si="34"/>
        <v>&lt;!-- Long Talmberg Waffenrock (Cloth) --&gt;</v>
      </c>
    </row>
    <row r="624" spans="4:8" x14ac:dyDescent="0.25">
      <c r="D624" t="s">
        <v>861</v>
      </c>
      <c r="F624">
        <f t="shared" si="32"/>
        <v>7</v>
      </c>
      <c r="G624">
        <f t="shared" si="33"/>
        <v>45</v>
      </c>
      <c r="H624" t="str">
        <f t="shared" si="34"/>
        <v>&lt;!-- Long Waffenrock Rattay (Cloth) --&gt;</v>
      </c>
    </row>
    <row r="625" spans="4:8" x14ac:dyDescent="0.25">
      <c r="D625" t="s">
        <v>862</v>
      </c>
      <c r="F625">
        <f t="shared" si="32"/>
        <v>7</v>
      </c>
      <c r="G625">
        <f t="shared" si="33"/>
        <v>45</v>
      </c>
      <c r="H625" t="str">
        <f t="shared" si="34"/>
        <v>&lt;!-- Long Waffenrock Rattay (Cloth) --&gt;</v>
      </c>
    </row>
    <row r="626" spans="4:8" x14ac:dyDescent="0.25">
      <c r="D626" t="s">
        <v>863</v>
      </c>
      <c r="F626">
        <f t="shared" si="32"/>
        <v>7</v>
      </c>
      <c r="G626">
        <f t="shared" si="33"/>
        <v>45</v>
      </c>
      <c r="H626" t="str">
        <f t="shared" si="34"/>
        <v>&lt;!-- Long Waffenrock Rattay (Cloth) --&gt;</v>
      </c>
    </row>
    <row r="627" spans="4:8" x14ac:dyDescent="0.25">
      <c r="D627" t="s">
        <v>864</v>
      </c>
      <c r="F627">
        <f t="shared" si="32"/>
        <v>7</v>
      </c>
      <c r="G627">
        <f t="shared" si="33"/>
        <v>33</v>
      </c>
      <c r="H627" t="str">
        <f t="shared" si="34"/>
        <v>&lt;!-- Loose Hose (Cloth) --&gt;</v>
      </c>
    </row>
    <row r="628" spans="4:8" x14ac:dyDescent="0.25">
      <c r="D628" t="s">
        <v>865</v>
      </c>
      <c r="F628">
        <f t="shared" si="32"/>
        <v>7</v>
      </c>
      <c r="G628">
        <f t="shared" si="33"/>
        <v>47</v>
      </c>
      <c r="H628" t="str">
        <f t="shared" si="34"/>
        <v>&lt;!-- Lords of Leipa Pourpoint (Cloth) --&gt;</v>
      </c>
    </row>
    <row r="629" spans="4:8" x14ac:dyDescent="0.25">
      <c r="D629" t="s">
        <v>866</v>
      </c>
      <c r="F629">
        <f t="shared" si="32"/>
        <v>7</v>
      </c>
      <c r="G629">
        <f t="shared" si="33"/>
        <v>48</v>
      </c>
      <c r="H629" t="str">
        <f t="shared" si="34"/>
        <v>&lt;!-- Lords of Leipa Waffenrock (Cloth) --&gt;</v>
      </c>
    </row>
    <row r="630" spans="4:8" x14ac:dyDescent="0.25">
      <c r="D630" t="s">
        <v>867</v>
      </c>
      <c r="F630">
        <f t="shared" si="32"/>
        <v>7</v>
      </c>
      <c r="G630">
        <f t="shared" si="33"/>
        <v>48</v>
      </c>
      <c r="H630" t="str">
        <f t="shared" si="34"/>
        <v>&lt;!-- Lords of Leipa Waffenrock (Cloth) --&gt;</v>
      </c>
    </row>
    <row r="631" spans="4:8" x14ac:dyDescent="0.25">
      <c r="D631" t="s">
        <v>868</v>
      </c>
      <c r="F631">
        <f t="shared" si="32"/>
        <v>7</v>
      </c>
      <c r="G631">
        <f t="shared" si="33"/>
        <v>35</v>
      </c>
      <c r="H631" t="str">
        <f t="shared" si="34"/>
        <v>&lt;!-- Monk's Habit (Cloth) --&gt;</v>
      </c>
    </row>
    <row r="632" spans="4:8" x14ac:dyDescent="0.25">
      <c r="D632" t="s">
        <v>869</v>
      </c>
      <c r="F632">
        <f t="shared" si="32"/>
        <v>7</v>
      </c>
      <c r="G632">
        <f t="shared" si="33"/>
        <v>35</v>
      </c>
      <c r="H632" t="str">
        <f t="shared" si="34"/>
        <v>&lt;!-- Monk's Habit (Cloth) --&gt;</v>
      </c>
    </row>
    <row r="633" spans="4:8" x14ac:dyDescent="0.25">
      <c r="D633" t="s">
        <v>870</v>
      </c>
      <c r="F633">
        <f t="shared" si="32"/>
        <v>7</v>
      </c>
      <c r="G633">
        <f t="shared" si="33"/>
        <v>35</v>
      </c>
      <c r="H633" t="str">
        <f t="shared" si="34"/>
        <v>&lt;!-- Monk's Habit (Cloth) --&gt;</v>
      </c>
    </row>
    <row r="634" spans="4:8" x14ac:dyDescent="0.25">
      <c r="D634" t="s">
        <v>871</v>
      </c>
      <c r="F634">
        <f t="shared" si="32"/>
        <v>7</v>
      </c>
      <c r="G634">
        <f t="shared" si="33"/>
        <v>35</v>
      </c>
      <c r="H634" t="str">
        <f t="shared" si="34"/>
        <v>&lt;!-- Monk's Habit (Cloth) --&gt;</v>
      </c>
    </row>
    <row r="635" spans="4:8" x14ac:dyDescent="0.25">
      <c r="D635" t="s">
        <v>872</v>
      </c>
      <c r="F635">
        <f t="shared" si="32"/>
        <v>7</v>
      </c>
      <c r="G635">
        <f t="shared" si="33"/>
        <v>35</v>
      </c>
      <c r="H635" t="str">
        <f t="shared" si="34"/>
        <v>&lt;!-- Monk's Habit (Cloth) --&gt;</v>
      </c>
    </row>
    <row r="636" spans="4:8" x14ac:dyDescent="0.25">
      <c r="D636" t="s">
        <v>873</v>
      </c>
      <c r="F636">
        <f t="shared" si="32"/>
        <v>7</v>
      </c>
      <c r="G636">
        <f t="shared" si="33"/>
        <v>35</v>
      </c>
      <c r="H636" t="str">
        <f t="shared" si="34"/>
        <v>&lt;!-- Monk's Habit (Cloth) --&gt;</v>
      </c>
    </row>
    <row r="637" spans="4:8" x14ac:dyDescent="0.25">
      <c r="D637" t="s">
        <v>874</v>
      </c>
      <c r="F637">
        <f t="shared" si="32"/>
        <v>7</v>
      </c>
      <c r="G637">
        <f t="shared" si="33"/>
        <v>35</v>
      </c>
      <c r="H637" t="str">
        <f t="shared" si="34"/>
        <v>&lt;!-- Monk's Habit (Cloth) --&gt;</v>
      </c>
    </row>
    <row r="638" spans="4:8" x14ac:dyDescent="0.25">
      <c r="D638" t="s">
        <v>875</v>
      </c>
      <c r="F638">
        <f t="shared" si="32"/>
        <v>7</v>
      </c>
      <c r="G638">
        <f t="shared" si="33"/>
        <v>35</v>
      </c>
      <c r="H638" t="str">
        <f t="shared" si="34"/>
        <v>&lt;!-- Monk's Habit (Cloth) --&gt;</v>
      </c>
    </row>
    <row r="639" spans="4:8" x14ac:dyDescent="0.25">
      <c r="D639" t="s">
        <v>876</v>
      </c>
      <c r="F639">
        <f t="shared" si="32"/>
        <v>7</v>
      </c>
      <c r="G639">
        <f t="shared" si="33"/>
        <v>35</v>
      </c>
      <c r="H639" t="str">
        <f t="shared" si="34"/>
        <v>&lt;!-- Monk's Habit (Cloth) --&gt;</v>
      </c>
    </row>
    <row r="640" spans="4:8" x14ac:dyDescent="0.25">
      <c r="D640" t="s">
        <v>877</v>
      </c>
      <c r="F640">
        <f t="shared" ref="F640:F703" si="35">FIND("&lt;",$D640)</f>
        <v>7</v>
      </c>
      <c r="G640">
        <f t="shared" ref="G640:G703" si="36">FIND("&gt;",$D640)</f>
        <v>35</v>
      </c>
      <c r="H640" t="str">
        <f t="shared" si="34"/>
        <v>&lt;!-- Monk's Habit (Cloth) --&gt;</v>
      </c>
    </row>
    <row r="641" spans="4:8" x14ac:dyDescent="0.25">
      <c r="D641" t="s">
        <v>878</v>
      </c>
      <c r="F641">
        <f t="shared" si="35"/>
        <v>7</v>
      </c>
      <c r="G641">
        <f t="shared" si="36"/>
        <v>35</v>
      </c>
      <c r="H641" t="str">
        <f t="shared" si="34"/>
        <v>&lt;!-- Monk's Habit (Cloth) --&gt;</v>
      </c>
    </row>
    <row r="642" spans="4:8" x14ac:dyDescent="0.25">
      <c r="D642" t="s">
        <v>879</v>
      </c>
      <c r="F642">
        <f t="shared" si="35"/>
        <v>7</v>
      </c>
      <c r="G642">
        <f t="shared" si="36"/>
        <v>46</v>
      </c>
      <c r="H642" t="str">
        <f t="shared" si="34"/>
        <v>&lt;!-- Noble Yellow-Green Hose (Cloth) --&gt;</v>
      </c>
    </row>
    <row r="643" spans="4:8" x14ac:dyDescent="0.25">
      <c r="D643" t="s">
        <v>880</v>
      </c>
      <c r="F643">
        <f t="shared" si="35"/>
        <v>7</v>
      </c>
      <c r="G643">
        <f t="shared" si="36"/>
        <v>43</v>
      </c>
      <c r="H643" t="str">
        <f t="shared" si="34"/>
        <v>&lt;!-- Nobleman's Blue Hose (Cloth) --&gt;</v>
      </c>
    </row>
    <row r="644" spans="4:8" x14ac:dyDescent="0.25">
      <c r="D644" t="s">
        <v>881</v>
      </c>
      <c r="F644">
        <f t="shared" si="35"/>
        <v>7</v>
      </c>
      <c r="G644">
        <f t="shared" si="36"/>
        <v>44</v>
      </c>
      <c r="H644" t="str">
        <f t="shared" si="34"/>
        <v>&lt;!-- Nobleman's Brown Hose (Cloth) --&gt;</v>
      </c>
    </row>
    <row r="645" spans="4:8" x14ac:dyDescent="0.25">
      <c r="D645" t="s">
        <v>882</v>
      </c>
      <c r="F645">
        <f t="shared" si="35"/>
        <v>7</v>
      </c>
      <c r="G645">
        <f t="shared" si="36"/>
        <v>42</v>
      </c>
      <c r="H645" t="str">
        <f t="shared" si="34"/>
        <v>&lt;!-- Nobleman's Red Hose (Cloth) --&gt;</v>
      </c>
    </row>
    <row r="646" spans="4:8" x14ac:dyDescent="0.25">
      <c r="D646" t="s">
        <v>883</v>
      </c>
      <c r="F646">
        <f t="shared" si="35"/>
        <v>7</v>
      </c>
      <c r="G646">
        <f t="shared" si="36"/>
        <v>42</v>
      </c>
      <c r="H646" t="str">
        <f t="shared" si="34"/>
        <v>&lt;!-- Nobleman's Red Hose (Cloth) --&gt;</v>
      </c>
    </row>
    <row r="647" spans="4:8" x14ac:dyDescent="0.25">
      <c r="D647" t="s">
        <v>884</v>
      </c>
      <c r="F647">
        <f t="shared" si="35"/>
        <v>7</v>
      </c>
      <c r="G647">
        <f t="shared" si="36"/>
        <v>44</v>
      </c>
      <c r="H647" t="str">
        <f t="shared" si="34"/>
        <v>&lt;!-- Nobleman's Waffenrock (Cloth) --&gt;</v>
      </c>
    </row>
    <row r="648" spans="4:8" x14ac:dyDescent="0.25">
      <c r="D648" t="s">
        <v>885</v>
      </c>
      <c r="F648">
        <f t="shared" si="35"/>
        <v>7</v>
      </c>
      <c r="G648">
        <f t="shared" si="36"/>
        <v>32</v>
      </c>
      <c r="H648" t="str">
        <f t="shared" si="34"/>
        <v>&lt;!-- Old Shirt (Cloth) --&gt;</v>
      </c>
    </row>
    <row r="649" spans="4:8" x14ac:dyDescent="0.25">
      <c r="D649" t="s">
        <v>886</v>
      </c>
      <c r="F649">
        <f t="shared" si="35"/>
        <v>7</v>
      </c>
      <c r="G649">
        <f t="shared" si="36"/>
        <v>43</v>
      </c>
      <c r="H649" t="str">
        <f t="shared" si="34"/>
        <v>&lt;!-- Oleshnitz Waffenrock (Cloth) --&gt;</v>
      </c>
    </row>
    <row r="650" spans="4:8" x14ac:dyDescent="0.25">
      <c r="D650" t="s">
        <v>887</v>
      </c>
      <c r="F650">
        <f t="shared" si="35"/>
        <v>7</v>
      </c>
      <c r="G650">
        <f t="shared" si="36"/>
        <v>43</v>
      </c>
      <c r="H650" t="str">
        <f t="shared" si="34"/>
        <v>&lt;!-- Oleshnitz Waffenrock (Cloth) --&gt;</v>
      </c>
    </row>
    <row r="651" spans="4:8" x14ac:dyDescent="0.25">
      <c r="D651" t="s">
        <v>888</v>
      </c>
      <c r="F651">
        <f t="shared" si="35"/>
        <v>7</v>
      </c>
      <c r="G651">
        <f t="shared" si="36"/>
        <v>37</v>
      </c>
      <c r="H651" t="str">
        <f t="shared" si="34"/>
        <v>&lt;!-- Olive Felt Hat (Cloth) --&gt;</v>
      </c>
    </row>
    <row r="652" spans="4:8" x14ac:dyDescent="0.25">
      <c r="D652" t="s">
        <v>889</v>
      </c>
      <c r="F652">
        <f t="shared" si="35"/>
        <v>7</v>
      </c>
      <c r="G652">
        <f t="shared" si="36"/>
        <v>45</v>
      </c>
      <c r="H652" t="str">
        <f t="shared" si="34"/>
        <v>&lt;!-- Ordinary Tarred Jacket (Cloth) --&gt;</v>
      </c>
    </row>
    <row r="653" spans="4:8" x14ac:dyDescent="0.25">
      <c r="D653" t="s">
        <v>890</v>
      </c>
      <c r="F653">
        <f t="shared" si="35"/>
        <v>7</v>
      </c>
      <c r="G653">
        <f t="shared" si="36"/>
        <v>40</v>
      </c>
      <c r="H653" t="str">
        <f t="shared" si="34"/>
        <v>&lt;!-- Padded Black Coif (Cloth) --&gt;</v>
      </c>
    </row>
    <row r="654" spans="4:8" x14ac:dyDescent="0.25">
      <c r="D654" t="s">
        <v>891</v>
      </c>
      <c r="F654">
        <f t="shared" si="35"/>
        <v>7</v>
      </c>
      <c r="G654">
        <f t="shared" si="36"/>
        <v>38</v>
      </c>
      <c r="H654" t="str">
        <f t="shared" si="34"/>
        <v>&lt;!-- Padded Chausses (Cloth) --&gt;</v>
      </c>
    </row>
    <row r="655" spans="4:8" x14ac:dyDescent="0.25">
      <c r="D655" t="s">
        <v>892</v>
      </c>
      <c r="F655">
        <f t="shared" si="35"/>
        <v>7</v>
      </c>
      <c r="G655">
        <f t="shared" si="36"/>
        <v>38</v>
      </c>
      <c r="H655" t="str">
        <f t="shared" ref="H655:H656" si="37">MID(D655,F655,G655-F655+1)</f>
        <v>&lt;!-- Padded Chausses (Cloth) --&gt;</v>
      </c>
    </row>
    <row r="656" spans="4:8" x14ac:dyDescent="0.25">
      <c r="D656" t="s">
        <v>893</v>
      </c>
      <c r="F656">
        <f t="shared" si="35"/>
        <v>7</v>
      </c>
      <c r="G656">
        <f t="shared" si="36"/>
        <v>34</v>
      </c>
      <c r="H656" t="str">
        <f t="shared" si="37"/>
        <v>&lt;!-- Padded Coif (Cloth) --&gt;</v>
      </c>
    </row>
    <row r="657" spans="4:8" x14ac:dyDescent="0.25">
      <c r="D657" t="s">
        <v>894</v>
      </c>
      <c r="F657">
        <f t="shared" si="35"/>
        <v>3</v>
      </c>
      <c r="G657">
        <f t="shared" si="36"/>
        <v>30</v>
      </c>
      <c r="H657" t="str">
        <f t="shared" ref="H657:H720" si="38">MID(D657,F657,G657-F657+1)</f>
        <v>&lt;!-- Padded Coif (Cloth) --&gt;</v>
      </c>
    </row>
    <row r="658" spans="4:8" x14ac:dyDescent="0.25">
      <c r="D658" t="s">
        <v>895</v>
      </c>
      <c r="F658">
        <f t="shared" si="35"/>
        <v>7</v>
      </c>
      <c r="G658">
        <f t="shared" si="36"/>
        <v>34</v>
      </c>
      <c r="H658" t="str">
        <f t="shared" si="38"/>
        <v>&lt;!-- Padded Coif (Cloth) --&gt;</v>
      </c>
    </row>
    <row r="659" spans="4:8" x14ac:dyDescent="0.25">
      <c r="D659" t="s">
        <v>896</v>
      </c>
      <c r="F659">
        <f t="shared" si="35"/>
        <v>7</v>
      </c>
      <c r="G659">
        <f t="shared" si="36"/>
        <v>34</v>
      </c>
      <c r="H659" t="str">
        <f t="shared" si="38"/>
        <v>&lt;!-- Padded Coif (Cloth) --&gt;</v>
      </c>
    </row>
    <row r="660" spans="4:8" x14ac:dyDescent="0.25">
      <c r="D660" t="s">
        <v>897</v>
      </c>
      <c r="F660">
        <f t="shared" si="35"/>
        <v>7</v>
      </c>
      <c r="G660">
        <f t="shared" si="36"/>
        <v>34</v>
      </c>
      <c r="H660" t="str">
        <f t="shared" si="38"/>
        <v>&lt;!-- Padded Coif (Cloth) --&gt;</v>
      </c>
    </row>
    <row r="661" spans="4:8" x14ac:dyDescent="0.25">
      <c r="D661" t="s">
        <v>898</v>
      </c>
      <c r="F661">
        <f t="shared" si="35"/>
        <v>7</v>
      </c>
      <c r="G661">
        <f t="shared" si="36"/>
        <v>34</v>
      </c>
      <c r="H661" t="str">
        <f t="shared" si="38"/>
        <v>&lt;!-- Padded Coif (Cloth) --&gt;</v>
      </c>
    </row>
    <row r="662" spans="4:8" x14ac:dyDescent="0.25">
      <c r="D662" t="s">
        <v>899</v>
      </c>
      <c r="F662">
        <f t="shared" si="35"/>
        <v>7</v>
      </c>
      <c r="G662">
        <f t="shared" si="36"/>
        <v>40</v>
      </c>
      <c r="H662" t="str">
        <f t="shared" si="38"/>
        <v>&lt;!-- Patched Dark Hose (Cloth) --&gt;</v>
      </c>
    </row>
    <row r="663" spans="4:8" x14ac:dyDescent="0.25">
      <c r="D663" t="s">
        <v>900</v>
      </c>
      <c r="F663">
        <f t="shared" si="35"/>
        <v>7</v>
      </c>
      <c r="G663">
        <f t="shared" si="36"/>
        <v>35</v>
      </c>
      <c r="H663" t="str">
        <f t="shared" si="38"/>
        <v>&lt;!-- Patched Hose (Cloth) --&gt;</v>
      </c>
    </row>
    <row r="664" spans="4:8" x14ac:dyDescent="0.25">
      <c r="D664" t="s">
        <v>901</v>
      </c>
      <c r="F664">
        <f t="shared" si="35"/>
        <v>7</v>
      </c>
      <c r="G664">
        <f t="shared" si="36"/>
        <v>35</v>
      </c>
      <c r="H664" t="str">
        <f t="shared" si="38"/>
        <v>&lt;!-- Patched Hose (Cloth) --&gt;</v>
      </c>
    </row>
    <row r="665" spans="4:8" x14ac:dyDescent="0.25">
      <c r="D665" t="s">
        <v>902</v>
      </c>
      <c r="F665">
        <f t="shared" si="35"/>
        <v>7</v>
      </c>
      <c r="G665">
        <f t="shared" si="36"/>
        <v>32</v>
      </c>
      <c r="H665" t="str">
        <f t="shared" si="38"/>
        <v>&lt;!-- Pourpoint (Cloth) --&gt;</v>
      </c>
    </row>
    <row r="666" spans="4:8" x14ac:dyDescent="0.25">
      <c r="D666" t="s">
        <v>903</v>
      </c>
      <c r="F666">
        <f t="shared" si="35"/>
        <v>7</v>
      </c>
      <c r="G666">
        <f t="shared" si="36"/>
        <v>43</v>
      </c>
      <c r="H666" t="str">
        <f t="shared" si="38"/>
        <v>&lt;!-- Quilted Brown Jacket (Cloth) --&gt;</v>
      </c>
    </row>
    <row r="667" spans="4:8" x14ac:dyDescent="0.25">
      <c r="D667" t="s">
        <v>904</v>
      </c>
      <c r="F667">
        <f t="shared" si="35"/>
        <v>7</v>
      </c>
      <c r="G667">
        <f t="shared" si="36"/>
        <v>43</v>
      </c>
      <c r="H667" t="str">
        <f t="shared" si="38"/>
        <v>&lt;!-- Quilted Brown Jacket (Cloth) --&gt;</v>
      </c>
    </row>
    <row r="668" spans="4:8" x14ac:dyDescent="0.25">
      <c r="D668" t="s">
        <v>905</v>
      </c>
      <c r="F668">
        <f t="shared" si="35"/>
        <v>7</v>
      </c>
      <c r="G668">
        <f t="shared" si="36"/>
        <v>42</v>
      </c>
      <c r="H668" t="str">
        <f t="shared" si="38"/>
        <v>&lt;!-- Quilted Dyed Jacket (Cloth) --&gt;</v>
      </c>
    </row>
    <row r="669" spans="4:8" x14ac:dyDescent="0.25">
      <c r="D669" t="s">
        <v>906</v>
      </c>
      <c r="F669">
        <f t="shared" si="35"/>
        <v>7</v>
      </c>
      <c r="G669">
        <f t="shared" si="36"/>
        <v>35</v>
      </c>
      <c r="H669" t="str">
        <f t="shared" si="38"/>
        <v>&lt;!-- Quilted Vest (Cloth) --&gt;</v>
      </c>
    </row>
    <row r="670" spans="4:8" x14ac:dyDescent="0.25">
      <c r="D670" t="s">
        <v>907</v>
      </c>
      <c r="F670">
        <f t="shared" si="35"/>
        <v>7</v>
      </c>
      <c r="G670">
        <f t="shared" si="36"/>
        <v>35</v>
      </c>
      <c r="H670" t="str">
        <f t="shared" si="38"/>
        <v>&lt;!-- Quilted Vest (Cloth) --&gt;</v>
      </c>
    </row>
    <row r="671" spans="4:8" x14ac:dyDescent="0.25">
      <c r="D671" t="s">
        <v>908</v>
      </c>
      <c r="F671">
        <f t="shared" si="35"/>
        <v>7</v>
      </c>
      <c r="G671">
        <f t="shared" si="36"/>
        <v>35</v>
      </c>
      <c r="H671" t="str">
        <f t="shared" si="38"/>
        <v>&lt;!-- Quilted Vest (Cloth) --&gt;</v>
      </c>
    </row>
    <row r="672" spans="4:8" x14ac:dyDescent="0.25">
      <c r="D672" t="s">
        <v>909</v>
      </c>
      <c r="F672">
        <f t="shared" si="35"/>
        <v>7</v>
      </c>
      <c r="G672">
        <f t="shared" si="36"/>
        <v>48</v>
      </c>
      <c r="H672" t="str">
        <f t="shared" si="38"/>
        <v>&lt;!-- Rattay Noble's Waffenrock (Cloth) --&gt;</v>
      </c>
    </row>
    <row r="673" spans="4:8" x14ac:dyDescent="0.25">
      <c r="D673" t="s">
        <v>910</v>
      </c>
      <c r="F673">
        <f t="shared" si="35"/>
        <v>7</v>
      </c>
      <c r="G673">
        <f t="shared" si="36"/>
        <v>35</v>
      </c>
      <c r="H673" t="str">
        <f t="shared" si="38"/>
        <v>&lt;!-- Red Chaperon (Cloth) --&gt;</v>
      </c>
    </row>
    <row r="674" spans="4:8" x14ac:dyDescent="0.25">
      <c r="D674" t="s">
        <v>911</v>
      </c>
      <c r="F674">
        <f t="shared" si="35"/>
        <v>7</v>
      </c>
      <c r="G674">
        <f t="shared" si="36"/>
        <v>35</v>
      </c>
      <c r="H674" t="str">
        <f t="shared" si="38"/>
        <v>&lt;!-- Red Felt Hat (Cloth) --&gt;</v>
      </c>
    </row>
    <row r="675" spans="4:8" x14ac:dyDescent="0.25">
      <c r="D675" t="s">
        <v>912</v>
      </c>
      <c r="F675">
        <f t="shared" si="35"/>
        <v>7</v>
      </c>
      <c r="G675">
        <f t="shared" si="36"/>
        <v>44</v>
      </c>
      <c r="H675" t="str">
        <f t="shared" si="38"/>
        <v>&lt;!-- Red Hemmed Waffenrock (Cloth) --&gt;</v>
      </c>
    </row>
    <row r="676" spans="4:8" x14ac:dyDescent="0.25">
      <c r="D676" t="s">
        <v>913</v>
      </c>
      <c r="F676">
        <f t="shared" si="35"/>
        <v>7</v>
      </c>
      <c r="G676">
        <f t="shared" si="36"/>
        <v>44</v>
      </c>
      <c r="H676" t="str">
        <f t="shared" si="38"/>
        <v>&lt;!-- Red Hemmed Waffenrock (Cloth) --&gt;</v>
      </c>
    </row>
    <row r="677" spans="4:8" x14ac:dyDescent="0.25">
      <c r="D677" t="s">
        <v>914</v>
      </c>
      <c r="F677">
        <f t="shared" si="35"/>
        <v>7</v>
      </c>
      <c r="G677">
        <f t="shared" si="36"/>
        <v>31</v>
      </c>
      <c r="H677" t="str">
        <f t="shared" si="38"/>
        <v>&lt;!-- Red Hose (Cloth) --&gt;</v>
      </c>
    </row>
    <row r="678" spans="4:8" x14ac:dyDescent="0.25">
      <c r="D678" t="s">
        <v>915</v>
      </c>
      <c r="F678">
        <f t="shared" si="35"/>
        <v>7</v>
      </c>
      <c r="G678">
        <f t="shared" si="36"/>
        <v>31</v>
      </c>
      <c r="H678" t="str">
        <f t="shared" si="38"/>
        <v>&lt;!-- Red Hose (Cloth) --&gt;</v>
      </c>
    </row>
    <row r="679" spans="4:8" x14ac:dyDescent="0.25">
      <c r="D679" t="s">
        <v>916</v>
      </c>
      <c r="F679">
        <f t="shared" si="35"/>
        <v>7</v>
      </c>
      <c r="G679">
        <f t="shared" si="36"/>
        <v>31</v>
      </c>
      <c r="H679" t="str">
        <f t="shared" si="38"/>
        <v>&lt;!-- Red Hose (Cloth) --&gt;</v>
      </c>
    </row>
    <row r="680" spans="4:8" x14ac:dyDescent="0.25">
      <c r="D680" t="s">
        <v>917</v>
      </c>
      <c r="F680">
        <f t="shared" si="35"/>
        <v>7</v>
      </c>
      <c r="G680">
        <f t="shared" si="36"/>
        <v>31</v>
      </c>
      <c r="H680" t="str">
        <f t="shared" si="38"/>
        <v>&lt;!-- Red Hose (Cloth) --&gt;</v>
      </c>
    </row>
    <row r="681" spans="4:8" x14ac:dyDescent="0.25">
      <c r="D681" t="s">
        <v>918</v>
      </c>
      <c r="F681">
        <f t="shared" si="35"/>
        <v>7</v>
      </c>
      <c r="G681">
        <f t="shared" si="36"/>
        <v>36</v>
      </c>
      <c r="H681" t="str">
        <f t="shared" si="38"/>
        <v>&lt;!-- Red Pourpoint (Cloth) --&gt;</v>
      </c>
    </row>
    <row r="682" spans="4:8" x14ac:dyDescent="0.25">
      <c r="D682" t="s">
        <v>919</v>
      </c>
      <c r="F682">
        <f t="shared" si="35"/>
        <v>7</v>
      </c>
      <c r="G682">
        <f t="shared" si="36"/>
        <v>32</v>
      </c>
      <c r="H682" t="str">
        <f t="shared" si="38"/>
        <v>&lt;!-- Red Scarf (Cloth) --&gt;</v>
      </c>
    </row>
    <row r="683" spans="4:8" x14ac:dyDescent="0.25">
      <c r="D683" t="s">
        <v>920</v>
      </c>
      <c r="F683">
        <f t="shared" si="35"/>
        <v>7</v>
      </c>
      <c r="G683">
        <f t="shared" si="36"/>
        <v>32</v>
      </c>
      <c r="H683" t="str">
        <f t="shared" si="38"/>
        <v>&lt;!-- Red Shirt (Cloth) --&gt;</v>
      </c>
    </row>
    <row r="684" spans="4:8" x14ac:dyDescent="0.25">
      <c r="D684" t="s">
        <v>921</v>
      </c>
      <c r="F684">
        <f t="shared" si="35"/>
        <v>7</v>
      </c>
      <c r="G684">
        <f t="shared" si="36"/>
        <v>32</v>
      </c>
      <c r="H684" t="str">
        <f t="shared" si="38"/>
        <v>&lt;!-- Red Tunic (Cloth) --&gt;</v>
      </c>
    </row>
    <row r="685" spans="4:8" x14ac:dyDescent="0.25">
      <c r="D685" t="s">
        <v>922</v>
      </c>
      <c r="F685">
        <f t="shared" si="35"/>
        <v>7</v>
      </c>
      <c r="G685">
        <f t="shared" si="36"/>
        <v>32</v>
      </c>
      <c r="H685" t="str">
        <f t="shared" si="38"/>
        <v>&lt;!-- Red Tunic (Cloth) --&gt;</v>
      </c>
    </row>
    <row r="686" spans="4:8" x14ac:dyDescent="0.25">
      <c r="D686" t="s">
        <v>923</v>
      </c>
      <c r="F686">
        <f t="shared" si="35"/>
        <v>7</v>
      </c>
      <c r="G686">
        <f t="shared" si="36"/>
        <v>32</v>
      </c>
      <c r="H686" t="str">
        <f t="shared" si="38"/>
        <v>&lt;!-- Red Tunic (Cloth) --&gt;</v>
      </c>
    </row>
    <row r="687" spans="4:8" x14ac:dyDescent="0.25">
      <c r="D687" t="s">
        <v>924</v>
      </c>
      <c r="F687">
        <f t="shared" si="35"/>
        <v>7</v>
      </c>
      <c r="G687">
        <f t="shared" si="36"/>
        <v>32</v>
      </c>
      <c r="H687" t="str">
        <f t="shared" si="38"/>
        <v>&lt;!-- Red Tunic (Cloth) --&gt;</v>
      </c>
    </row>
    <row r="688" spans="4:8" x14ac:dyDescent="0.25">
      <c r="D688" t="s">
        <v>925</v>
      </c>
      <c r="F688">
        <f t="shared" si="35"/>
        <v>7</v>
      </c>
      <c r="G688">
        <f t="shared" si="36"/>
        <v>37</v>
      </c>
      <c r="H688" t="str">
        <f t="shared" si="38"/>
        <v>&lt;!-- Red Waffenrock (Cloth) --&gt;</v>
      </c>
    </row>
    <row r="689" spans="4:8" x14ac:dyDescent="0.25">
      <c r="D689" t="s">
        <v>926</v>
      </c>
      <c r="F689">
        <f t="shared" si="35"/>
        <v>7</v>
      </c>
      <c r="G689">
        <f t="shared" si="36"/>
        <v>37</v>
      </c>
      <c r="H689" t="str">
        <f t="shared" si="38"/>
        <v>&lt;!-- Red Waffenrock (Cloth) --&gt;</v>
      </c>
    </row>
    <row r="690" spans="4:8" x14ac:dyDescent="0.25">
      <c r="D690" t="s">
        <v>927</v>
      </c>
      <c r="F690">
        <f t="shared" si="35"/>
        <v>7</v>
      </c>
      <c r="G690">
        <f t="shared" si="36"/>
        <v>37</v>
      </c>
      <c r="H690" t="str">
        <f t="shared" si="38"/>
        <v>&lt;!-- Red Waffenrock (Cloth) --&gt;</v>
      </c>
    </row>
    <row r="691" spans="4:8" x14ac:dyDescent="0.25">
      <c r="D691" t="s">
        <v>928</v>
      </c>
      <c r="F691">
        <f t="shared" si="35"/>
        <v>7</v>
      </c>
      <c r="G691">
        <f t="shared" si="36"/>
        <v>45</v>
      </c>
      <c r="H691" t="str">
        <f t="shared" si="38"/>
        <v>&lt;!-- Red-White Miparti Hose (Cloth) --&gt;</v>
      </c>
    </row>
    <row r="692" spans="4:8" x14ac:dyDescent="0.25">
      <c r="D692" t="s">
        <v>929</v>
      </c>
      <c r="F692">
        <f t="shared" si="35"/>
        <v>7</v>
      </c>
      <c r="G692">
        <f t="shared" si="36"/>
        <v>45</v>
      </c>
      <c r="H692" t="str">
        <f t="shared" si="38"/>
        <v>&lt;!-- Red-White Miparti Hose (Cloth) --&gt;</v>
      </c>
    </row>
    <row r="693" spans="4:8" x14ac:dyDescent="0.25">
      <c r="D693" t="s">
        <v>930</v>
      </c>
      <c r="F693">
        <f t="shared" si="35"/>
        <v>7</v>
      </c>
      <c r="G693">
        <f t="shared" si="36"/>
        <v>38</v>
      </c>
      <c r="H693" t="str">
        <f t="shared" si="38"/>
        <v>&lt;!-- Red-Yellow Hose (Cloth) --&gt;</v>
      </c>
    </row>
    <row r="694" spans="4:8" x14ac:dyDescent="0.25">
      <c r="D694" t="s">
        <v>931</v>
      </c>
      <c r="F694">
        <f t="shared" si="35"/>
        <v>7</v>
      </c>
      <c r="G694">
        <f t="shared" si="36"/>
        <v>54</v>
      </c>
      <c r="H694" t="str">
        <f t="shared" si="38"/>
        <v>&lt;!-- Red-Yellow/Red and Yellow Tunic (Cloth) --&gt;</v>
      </c>
    </row>
    <row r="695" spans="4:8" x14ac:dyDescent="0.25">
      <c r="D695" t="s">
        <v>932</v>
      </c>
      <c r="F695">
        <f t="shared" si="35"/>
        <v>7</v>
      </c>
      <c r="G695">
        <f t="shared" si="36"/>
        <v>47</v>
      </c>
      <c r="H695" t="str">
        <f t="shared" si="38"/>
        <v>&lt;!-- Sasau Noble's Waffenrock (Cloth) --&gt;</v>
      </c>
    </row>
    <row r="696" spans="4:8" x14ac:dyDescent="0.25">
      <c r="D696" t="s">
        <v>933</v>
      </c>
      <c r="F696">
        <f t="shared" si="35"/>
        <v>7</v>
      </c>
      <c r="G696">
        <f t="shared" si="36"/>
        <v>42</v>
      </c>
      <c r="H696" t="str">
        <f t="shared" si="38"/>
        <v>&lt;!-- Saxon Dyed Gambeson (Cloth) --&gt;</v>
      </c>
    </row>
    <row r="697" spans="4:8" x14ac:dyDescent="0.25">
      <c r="D697" t="s">
        <v>934</v>
      </c>
      <c r="F697">
        <f t="shared" si="35"/>
        <v>7</v>
      </c>
      <c r="G697">
        <f t="shared" si="36"/>
        <v>42</v>
      </c>
      <c r="H697" t="str">
        <f t="shared" si="38"/>
        <v>&lt;!-- Saxon Dyed Gambeson (Cloth) --&gt;</v>
      </c>
    </row>
    <row r="698" spans="4:8" x14ac:dyDescent="0.25">
      <c r="D698" t="s">
        <v>935</v>
      </c>
      <c r="F698">
        <f t="shared" si="35"/>
        <v>7</v>
      </c>
      <c r="G698">
        <f t="shared" si="36"/>
        <v>42</v>
      </c>
      <c r="H698" t="str">
        <f t="shared" si="38"/>
        <v>&lt;!-- Saxon Dyed Gambeson (Cloth) --&gt;</v>
      </c>
    </row>
    <row r="699" spans="4:8" x14ac:dyDescent="0.25">
      <c r="D699" t="s">
        <v>936</v>
      </c>
      <c r="F699">
        <f t="shared" si="35"/>
        <v>7</v>
      </c>
      <c r="G699">
        <f t="shared" si="36"/>
        <v>37</v>
      </c>
      <c r="H699" t="str">
        <f t="shared" si="38"/>
        <v>&lt;!-- Saxon Gambeson (Cloth) --&gt;</v>
      </c>
    </row>
    <row r="700" spans="4:8" x14ac:dyDescent="0.25">
      <c r="D700" t="s">
        <v>937</v>
      </c>
      <c r="F700">
        <f t="shared" si="35"/>
        <v>7</v>
      </c>
      <c r="G700">
        <f t="shared" si="36"/>
        <v>37</v>
      </c>
      <c r="H700" t="str">
        <f t="shared" si="38"/>
        <v>&lt;!-- Saxon Gambeson (Cloth) --&gt;</v>
      </c>
    </row>
    <row r="701" spans="4:8" x14ac:dyDescent="0.25">
      <c r="D701" t="s">
        <v>938</v>
      </c>
      <c r="F701">
        <f t="shared" si="35"/>
        <v>7</v>
      </c>
      <c r="G701">
        <f t="shared" si="36"/>
        <v>44</v>
      </c>
      <c r="H701" t="str">
        <f t="shared" si="38"/>
        <v>&lt;!-- Saxon Halved Gambeson (Cloth) --&gt;</v>
      </c>
    </row>
    <row r="702" spans="4:8" x14ac:dyDescent="0.25">
      <c r="D702" t="s">
        <v>939</v>
      </c>
      <c r="F702">
        <f t="shared" si="35"/>
        <v>7</v>
      </c>
      <c r="G702">
        <f t="shared" si="36"/>
        <v>34</v>
      </c>
      <c r="H702" t="str">
        <f t="shared" si="38"/>
        <v>&lt;!-- Servant Cap (Cloth) --&gt;</v>
      </c>
    </row>
    <row r="703" spans="4:8" x14ac:dyDescent="0.25">
      <c r="D703" t="s">
        <v>940</v>
      </c>
      <c r="F703">
        <f t="shared" si="35"/>
        <v>7</v>
      </c>
      <c r="G703">
        <f t="shared" si="36"/>
        <v>37</v>
      </c>
      <c r="H703" t="str">
        <f t="shared" si="38"/>
        <v>&lt;!-- Servant's Hose (Cloth) --&gt;</v>
      </c>
    </row>
    <row r="704" spans="4:8" x14ac:dyDescent="0.25">
      <c r="D704" t="s">
        <v>941</v>
      </c>
      <c r="F704">
        <f t="shared" ref="F704:F767" si="39">FIND("&lt;",$D704)</f>
        <v>7</v>
      </c>
      <c r="G704">
        <f t="shared" ref="G704:G767" si="40">FIND("&gt;",$D704)</f>
        <v>43</v>
      </c>
      <c r="H704" t="str">
        <f t="shared" si="38"/>
        <v>&lt;!-- Shirt from Stephanie (Cloth) --&gt;</v>
      </c>
    </row>
    <row r="705" spans="4:8" x14ac:dyDescent="0.25">
      <c r="D705" t="s">
        <v>942</v>
      </c>
      <c r="F705">
        <f t="shared" si="39"/>
        <v>7</v>
      </c>
      <c r="G705">
        <f t="shared" si="40"/>
        <v>44</v>
      </c>
      <c r="H705" t="str">
        <f t="shared" si="38"/>
        <v>&lt;!-- Short Dark Waffenrock (Cloth) --&gt;</v>
      </c>
    </row>
    <row r="706" spans="4:8" x14ac:dyDescent="0.25">
      <c r="D706" t="s">
        <v>943</v>
      </c>
      <c r="F706">
        <f t="shared" si="39"/>
        <v>7</v>
      </c>
      <c r="G706">
        <f t="shared" si="40"/>
        <v>48</v>
      </c>
      <c r="H706" t="str">
        <f t="shared" si="38"/>
        <v>&lt;!-- Short Kuttenberg Gambeson (Cloth) --&gt;</v>
      </c>
    </row>
    <row r="707" spans="4:8" x14ac:dyDescent="0.25">
      <c r="D707" t="s">
        <v>944</v>
      </c>
      <c r="F707">
        <f t="shared" si="39"/>
        <v>7</v>
      </c>
      <c r="G707">
        <f t="shared" si="40"/>
        <v>43</v>
      </c>
      <c r="H707" t="str">
        <f t="shared" si="38"/>
        <v>&lt;!-- Short Quilted Jacket (Cloth) --&gt;</v>
      </c>
    </row>
    <row r="708" spans="4:8" x14ac:dyDescent="0.25">
      <c r="D708" t="s">
        <v>945</v>
      </c>
      <c r="F708">
        <f t="shared" si="39"/>
        <v>7</v>
      </c>
      <c r="G708">
        <f t="shared" si="40"/>
        <v>46</v>
      </c>
      <c r="H708" t="str">
        <f t="shared" si="38"/>
        <v>&lt;!-- Short Rattay Waffenrock (Cloth) --&gt;</v>
      </c>
    </row>
    <row r="709" spans="4:8" x14ac:dyDescent="0.25">
      <c r="D709" t="s">
        <v>946</v>
      </c>
      <c r="F709">
        <f t="shared" si="39"/>
        <v>7</v>
      </c>
      <c r="G709">
        <f t="shared" si="40"/>
        <v>43</v>
      </c>
      <c r="H709" t="str">
        <f t="shared" si="38"/>
        <v>&lt;!-- Short Red Waffenrock (Cloth) --&gt;</v>
      </c>
    </row>
    <row r="710" spans="4:8" x14ac:dyDescent="0.25">
      <c r="D710" t="s">
        <v>947</v>
      </c>
      <c r="F710">
        <f t="shared" si="39"/>
        <v>7</v>
      </c>
      <c r="G710">
        <f t="shared" si="40"/>
        <v>45</v>
      </c>
      <c r="H710" t="str">
        <f t="shared" si="38"/>
        <v>&lt;!-- Short Sasau Waffenrock (Cloth) --&gt;</v>
      </c>
    </row>
    <row r="711" spans="4:8" x14ac:dyDescent="0.25">
      <c r="D711" t="s">
        <v>948</v>
      </c>
      <c r="F711">
        <f t="shared" si="39"/>
        <v>7</v>
      </c>
      <c r="G711">
        <f t="shared" si="40"/>
        <v>47</v>
      </c>
      <c r="H711" t="str">
        <f t="shared" si="38"/>
        <v>&lt;!-- Short Skalitz Waffenrock (Cloth) --&gt;</v>
      </c>
    </row>
    <row r="712" spans="4:8" x14ac:dyDescent="0.25">
      <c r="D712" t="s">
        <v>949</v>
      </c>
      <c r="F712">
        <f t="shared" si="39"/>
        <v>7</v>
      </c>
      <c r="G712">
        <f t="shared" si="40"/>
        <v>47</v>
      </c>
      <c r="H712" t="str">
        <f t="shared" si="38"/>
        <v>&lt;!-- Short Skalitz Waffenrock (Cloth) --&gt;</v>
      </c>
    </row>
    <row r="713" spans="4:8" x14ac:dyDescent="0.25">
      <c r="D713" t="s">
        <v>950</v>
      </c>
      <c r="F713">
        <f t="shared" si="39"/>
        <v>7</v>
      </c>
      <c r="G713">
        <f t="shared" si="40"/>
        <v>48</v>
      </c>
      <c r="H713" t="str">
        <f t="shared" si="38"/>
        <v>&lt;!-- Short Talmberg Waffenrock (Cloth) --&gt;</v>
      </c>
    </row>
    <row r="714" spans="4:8" x14ac:dyDescent="0.25">
      <c r="D714" t="s">
        <v>951</v>
      </c>
      <c r="F714">
        <f t="shared" si="39"/>
        <v>7</v>
      </c>
      <c r="G714">
        <f t="shared" si="40"/>
        <v>39</v>
      </c>
      <c r="H714" t="str">
        <f t="shared" si="38"/>
        <v>&lt;!-- Short Waffenrock (Cloth) --&gt;</v>
      </c>
    </row>
    <row r="715" spans="4:8" x14ac:dyDescent="0.25">
      <c r="D715" t="s">
        <v>952</v>
      </c>
      <c r="F715">
        <f t="shared" si="39"/>
        <v>7</v>
      </c>
      <c r="G715">
        <f t="shared" si="40"/>
        <v>45</v>
      </c>
      <c r="H715" t="str">
        <f t="shared" si="38"/>
        <v>&lt;!-- Silesian Dyed Gambeson (Cloth) --&gt;</v>
      </c>
    </row>
    <row r="716" spans="4:8" x14ac:dyDescent="0.25">
      <c r="D716" t="s">
        <v>953</v>
      </c>
      <c r="F716">
        <f t="shared" si="39"/>
        <v>7</v>
      </c>
      <c r="G716">
        <f t="shared" si="40"/>
        <v>40</v>
      </c>
      <c r="H716" t="str">
        <f t="shared" si="38"/>
        <v>&lt;!-- Silesian Gambeson (Cloth) --&gt;</v>
      </c>
    </row>
    <row r="717" spans="4:8" x14ac:dyDescent="0.25">
      <c r="D717" t="s">
        <v>954</v>
      </c>
      <c r="F717">
        <f t="shared" si="39"/>
        <v>7</v>
      </c>
      <c r="G717">
        <f t="shared" si="40"/>
        <v>35</v>
      </c>
      <c r="H717" t="str">
        <f t="shared" si="38"/>
        <v>&lt;!-- Some Garment (Cloth) --&gt;</v>
      </c>
    </row>
    <row r="718" spans="4:8" x14ac:dyDescent="0.25">
      <c r="D718" t="s">
        <v>955</v>
      </c>
      <c r="F718">
        <f t="shared" si="39"/>
        <v>7</v>
      </c>
      <c r="G718">
        <f t="shared" si="40"/>
        <v>35</v>
      </c>
      <c r="H718" t="str">
        <f t="shared" si="38"/>
        <v>&lt;!-- Some Garment (Cloth) --&gt;</v>
      </c>
    </row>
    <row r="719" spans="4:8" x14ac:dyDescent="0.25">
      <c r="D719" t="s">
        <v>956</v>
      </c>
      <c r="F719">
        <f t="shared" si="39"/>
        <v>7</v>
      </c>
      <c r="G719">
        <f t="shared" si="40"/>
        <v>35</v>
      </c>
      <c r="H719" t="str">
        <f t="shared" si="38"/>
        <v>&lt;!-- Some Garment (Cloth) --&gt;</v>
      </c>
    </row>
    <row r="720" spans="4:8" x14ac:dyDescent="0.25">
      <c r="D720" t="s">
        <v>957</v>
      </c>
      <c r="F720">
        <f t="shared" si="39"/>
        <v>7</v>
      </c>
      <c r="G720">
        <f t="shared" si="40"/>
        <v>32</v>
      </c>
      <c r="H720" t="str">
        <f t="shared" si="38"/>
        <v>&lt;!-- Straw Hat (Cloth) --&gt;</v>
      </c>
    </row>
    <row r="721" spans="4:8" x14ac:dyDescent="0.25">
      <c r="D721" t="s">
        <v>958</v>
      </c>
      <c r="F721">
        <f t="shared" si="39"/>
        <v>7</v>
      </c>
      <c r="G721">
        <f t="shared" si="40"/>
        <v>43</v>
      </c>
      <c r="H721" t="str">
        <f t="shared" ref="H721:H784" si="41">MID(D721,F721,G721-F721+1)</f>
        <v>&lt;!-- Sturdy Dark Gambeson (Cloth) --&gt;</v>
      </c>
    </row>
    <row r="722" spans="4:8" x14ac:dyDescent="0.25">
      <c r="D722" t="s">
        <v>959</v>
      </c>
      <c r="F722">
        <f t="shared" si="39"/>
        <v>7</v>
      </c>
      <c r="G722">
        <f t="shared" si="40"/>
        <v>38</v>
      </c>
      <c r="H722" t="str">
        <f t="shared" si="41"/>
        <v>&lt;!-- Sturdy Gambeson (Cloth) --&gt;</v>
      </c>
    </row>
    <row r="723" spans="4:8" x14ac:dyDescent="0.25">
      <c r="D723" t="s">
        <v>960</v>
      </c>
      <c r="F723">
        <f t="shared" si="39"/>
        <v>7</v>
      </c>
      <c r="G723">
        <f t="shared" si="40"/>
        <v>49</v>
      </c>
      <c r="H723" t="str">
        <f t="shared" si="41"/>
        <v>&lt;!-- Talmberg Hemmed Waffenrock (Cloth) --&gt;</v>
      </c>
    </row>
    <row r="724" spans="4:8" x14ac:dyDescent="0.25">
      <c r="D724" t="s">
        <v>961</v>
      </c>
      <c r="F724">
        <f t="shared" si="39"/>
        <v>7</v>
      </c>
      <c r="G724">
        <f t="shared" si="40"/>
        <v>42</v>
      </c>
      <c r="H724" t="str">
        <f t="shared" si="41"/>
        <v>&lt;!-- Talmberg Waffenrock (Cloth) --&gt;</v>
      </c>
    </row>
    <row r="725" spans="4:8" x14ac:dyDescent="0.25">
      <c r="D725" t="s">
        <v>962</v>
      </c>
      <c r="F725">
        <f t="shared" si="39"/>
        <v>7</v>
      </c>
      <c r="G725">
        <f t="shared" si="40"/>
        <v>45</v>
      </c>
      <c r="H725" t="str">
        <f t="shared" si="41"/>
        <v>&lt;!-- Test AntiStealth Pants (Cloth) --&gt;</v>
      </c>
    </row>
    <row r="726" spans="4:8" x14ac:dyDescent="0.25">
      <c r="D726" t="s">
        <v>963</v>
      </c>
      <c r="F726">
        <f t="shared" si="39"/>
        <v>7</v>
      </c>
      <c r="G726">
        <f t="shared" si="40"/>
        <v>45</v>
      </c>
      <c r="H726" t="str">
        <f t="shared" si="41"/>
        <v>&lt;!-- Test AntiStealth Pants (Cloth) --&gt;</v>
      </c>
    </row>
    <row r="727" spans="4:8" x14ac:dyDescent="0.25">
      <c r="D727" t="s">
        <v>964</v>
      </c>
      <c r="F727">
        <f t="shared" si="39"/>
        <v>7</v>
      </c>
      <c r="G727">
        <f t="shared" si="40"/>
        <v>47</v>
      </c>
      <c r="H727" t="str">
        <f t="shared" si="41"/>
        <v>&lt;!-- Threadbare Dark Gambeson (Cloth) --&gt;</v>
      </c>
    </row>
    <row r="728" spans="4:8" x14ac:dyDescent="0.25">
      <c r="D728" t="s">
        <v>965</v>
      </c>
      <c r="F728">
        <f t="shared" si="39"/>
        <v>7</v>
      </c>
      <c r="G728">
        <f t="shared" si="40"/>
        <v>42</v>
      </c>
      <c r="H728" t="str">
        <f t="shared" si="41"/>
        <v>&lt;!-- Threadbare Gambeson (Cloth) --&gt;</v>
      </c>
    </row>
    <row r="729" spans="4:8" x14ac:dyDescent="0.25">
      <c r="D729" t="s">
        <v>966</v>
      </c>
      <c r="F729">
        <f t="shared" si="39"/>
        <v>7</v>
      </c>
      <c r="G729">
        <f t="shared" si="40"/>
        <v>38</v>
      </c>
      <c r="H729" t="str">
        <f t="shared" si="41"/>
        <v>&lt;!-- Tight Blue Hose (Cloth) --&gt;</v>
      </c>
    </row>
    <row r="730" spans="4:8" x14ac:dyDescent="0.25">
      <c r="D730" t="s">
        <v>967</v>
      </c>
      <c r="F730">
        <f t="shared" si="39"/>
        <v>7</v>
      </c>
      <c r="G730">
        <f t="shared" si="40"/>
        <v>39</v>
      </c>
      <c r="H730" t="str">
        <f t="shared" si="41"/>
        <v>&lt;!-- Tight Green Hose (Cloth) --&gt;</v>
      </c>
    </row>
    <row r="731" spans="4:8" x14ac:dyDescent="0.25">
      <c r="D731" t="s">
        <v>968</v>
      </c>
      <c r="F731">
        <f t="shared" si="39"/>
        <v>7</v>
      </c>
      <c r="G731">
        <f t="shared" si="40"/>
        <v>33</v>
      </c>
      <c r="H731" t="str">
        <f t="shared" si="41"/>
        <v>&lt;!-- Tight Hose (Cloth) --&gt;</v>
      </c>
    </row>
    <row r="732" spans="4:8" x14ac:dyDescent="0.25">
      <c r="D732" t="s">
        <v>969</v>
      </c>
      <c r="F732">
        <f t="shared" si="39"/>
        <v>7</v>
      </c>
      <c r="G732">
        <f t="shared" si="40"/>
        <v>33</v>
      </c>
      <c r="H732" t="str">
        <f t="shared" si="41"/>
        <v>&lt;!-- Tight Hose (Cloth) --&gt;</v>
      </c>
    </row>
    <row r="733" spans="4:8" x14ac:dyDescent="0.25">
      <c r="D733" t="s">
        <v>970</v>
      </c>
      <c r="F733">
        <f t="shared" si="39"/>
        <v>7</v>
      </c>
      <c r="G733">
        <f t="shared" si="40"/>
        <v>39</v>
      </c>
      <c r="H733" t="str">
        <f t="shared" si="41"/>
        <v>&lt;!-- Tight Olive Hose (Cloth) --&gt;</v>
      </c>
    </row>
    <row r="734" spans="4:8" x14ac:dyDescent="0.25">
      <c r="D734" t="s">
        <v>971</v>
      </c>
      <c r="F734">
        <f t="shared" si="39"/>
        <v>7</v>
      </c>
      <c r="G734">
        <f t="shared" si="40"/>
        <v>33</v>
      </c>
      <c r="H734" t="str">
        <f t="shared" si="41"/>
        <v>&lt;!-- Waffenrock (Cloth) --&gt;</v>
      </c>
    </row>
    <row r="735" spans="4:8" x14ac:dyDescent="0.25">
      <c r="D735" t="s">
        <v>972</v>
      </c>
      <c r="F735">
        <f t="shared" si="39"/>
        <v>7</v>
      </c>
      <c r="G735">
        <f t="shared" si="40"/>
        <v>33</v>
      </c>
      <c r="H735" t="str">
        <f t="shared" si="41"/>
        <v>&lt;!-- Waffenrock (Cloth) --&gt;</v>
      </c>
    </row>
    <row r="736" spans="4:8" x14ac:dyDescent="0.25">
      <c r="D736" t="s">
        <v>973</v>
      </c>
      <c r="F736">
        <f t="shared" si="39"/>
        <v>7</v>
      </c>
      <c r="G736">
        <f t="shared" si="40"/>
        <v>33</v>
      </c>
      <c r="H736" t="str">
        <f t="shared" si="41"/>
        <v>&lt;!-- Waffenrock (Cloth) --&gt;</v>
      </c>
    </row>
    <row r="737" spans="4:8" x14ac:dyDescent="0.25">
      <c r="D737" t="s">
        <v>974</v>
      </c>
      <c r="F737">
        <f t="shared" si="39"/>
        <v>7</v>
      </c>
      <c r="G737">
        <f t="shared" si="40"/>
        <v>33</v>
      </c>
      <c r="H737" t="str">
        <f t="shared" si="41"/>
        <v>&lt;!-- Waffenrock (Cloth) --&gt;</v>
      </c>
    </row>
    <row r="738" spans="4:8" x14ac:dyDescent="0.25">
      <c r="D738" t="s">
        <v>975</v>
      </c>
      <c r="F738">
        <f t="shared" si="39"/>
        <v>7</v>
      </c>
      <c r="G738">
        <f t="shared" si="40"/>
        <v>33</v>
      </c>
      <c r="H738" t="str">
        <f t="shared" si="41"/>
        <v>&lt;!-- Waffenrock (Cloth) --&gt;</v>
      </c>
    </row>
    <row r="739" spans="4:8" x14ac:dyDescent="0.25">
      <c r="D739" t="s">
        <v>976</v>
      </c>
      <c r="F739">
        <f t="shared" si="39"/>
        <v>7</v>
      </c>
      <c r="G739">
        <f t="shared" si="40"/>
        <v>33</v>
      </c>
      <c r="H739" t="str">
        <f t="shared" si="41"/>
        <v>&lt;!-- Waffenrock (Cloth) --&gt;</v>
      </c>
    </row>
    <row r="740" spans="4:8" x14ac:dyDescent="0.25">
      <c r="D740" t="s">
        <v>977</v>
      </c>
      <c r="F740">
        <f t="shared" si="39"/>
        <v>7</v>
      </c>
      <c r="G740">
        <f t="shared" si="40"/>
        <v>33</v>
      </c>
      <c r="H740" t="str">
        <f t="shared" si="41"/>
        <v>&lt;!-- Waffenrock (Cloth) --&gt;</v>
      </c>
    </row>
    <row r="741" spans="4:8" x14ac:dyDescent="0.25">
      <c r="D741" t="s">
        <v>978</v>
      </c>
      <c r="F741">
        <f t="shared" si="39"/>
        <v>7</v>
      </c>
      <c r="G741">
        <f t="shared" si="40"/>
        <v>33</v>
      </c>
      <c r="H741" t="str">
        <f t="shared" si="41"/>
        <v>&lt;!-- Waffenrock (Cloth) --&gt;</v>
      </c>
    </row>
    <row r="742" spans="4:8" x14ac:dyDescent="0.25">
      <c r="D742" t="s">
        <v>979</v>
      </c>
      <c r="F742">
        <f t="shared" si="39"/>
        <v>7</v>
      </c>
      <c r="G742">
        <f t="shared" si="40"/>
        <v>33</v>
      </c>
      <c r="H742" t="str">
        <f t="shared" si="41"/>
        <v>&lt;!-- Waffenrock (Cloth) --&gt;</v>
      </c>
    </row>
    <row r="743" spans="4:8" x14ac:dyDescent="0.25">
      <c r="D743" t="s">
        <v>980</v>
      </c>
      <c r="F743">
        <f t="shared" si="39"/>
        <v>7</v>
      </c>
      <c r="G743">
        <f t="shared" si="40"/>
        <v>40</v>
      </c>
      <c r="H743" t="str">
        <f t="shared" si="41"/>
        <v>&lt;!-- Warhorse Gambeson (Cloth) --&gt;</v>
      </c>
    </row>
    <row r="744" spans="4:8" x14ac:dyDescent="0.25">
      <c r="D744" t="s">
        <v>981</v>
      </c>
      <c r="F744">
        <f t="shared" si="39"/>
        <v>7</v>
      </c>
      <c r="G744">
        <f t="shared" si="40"/>
        <v>49</v>
      </c>
      <c r="H744" t="str">
        <f t="shared" si="41"/>
        <v>&lt;!-- Warhorse Gambeson Chausses (Cloth) --&gt;</v>
      </c>
    </row>
    <row r="745" spans="4:8" x14ac:dyDescent="0.25">
      <c r="D745" t="s">
        <v>982</v>
      </c>
      <c r="F745">
        <f t="shared" si="39"/>
        <v>7</v>
      </c>
      <c r="G745">
        <f t="shared" si="40"/>
        <v>42</v>
      </c>
      <c r="H745" t="str">
        <f t="shared" si="41"/>
        <v>&lt;!-- Warhorse Waffenrock (Cloth) --&gt;</v>
      </c>
    </row>
    <row r="746" spans="4:8" x14ac:dyDescent="0.25">
      <c r="D746" t="s">
        <v>983</v>
      </c>
      <c r="F746">
        <f t="shared" si="39"/>
        <v>7</v>
      </c>
      <c r="G746">
        <f t="shared" si="40"/>
        <v>34</v>
      </c>
      <c r="H746" t="str">
        <f t="shared" si="41"/>
        <v>&lt;!-- White Tunic (Cloth) --&gt;</v>
      </c>
    </row>
    <row r="747" spans="4:8" x14ac:dyDescent="0.25">
      <c r="D747" t="s">
        <v>984</v>
      </c>
      <c r="F747">
        <f t="shared" si="39"/>
        <v>7</v>
      </c>
      <c r="G747">
        <f t="shared" si="40"/>
        <v>38</v>
      </c>
      <c r="H747" t="str">
        <f t="shared" si="41"/>
        <v>&lt;!-- Yellow Chaperon (Cloth) --&gt;</v>
      </c>
    </row>
    <row r="748" spans="4:8" x14ac:dyDescent="0.25">
      <c r="D748" t="s">
        <v>985</v>
      </c>
      <c r="F748">
        <f t="shared" si="39"/>
        <v>7</v>
      </c>
      <c r="G748">
        <f t="shared" si="40"/>
        <v>38</v>
      </c>
      <c r="H748" t="str">
        <f t="shared" si="41"/>
        <v>&lt;!-- Yellow Felt Hat (Cloth) --&gt;</v>
      </c>
    </row>
    <row r="749" spans="4:8" x14ac:dyDescent="0.25">
      <c r="D749" t="s">
        <v>986</v>
      </c>
      <c r="F749">
        <f t="shared" si="39"/>
        <v>7</v>
      </c>
      <c r="G749">
        <f t="shared" si="40"/>
        <v>34</v>
      </c>
      <c r="H749" t="str">
        <f t="shared" si="41"/>
        <v>&lt;!-- Yellow Hose (Cloth) --&gt;</v>
      </c>
    </row>
    <row r="750" spans="4:8" x14ac:dyDescent="0.25">
      <c r="D750" t="s">
        <v>987</v>
      </c>
      <c r="F750">
        <f t="shared" si="39"/>
        <v>7</v>
      </c>
      <c r="G750">
        <f t="shared" si="40"/>
        <v>34</v>
      </c>
      <c r="H750" t="str">
        <f t="shared" si="41"/>
        <v>&lt;!-- Yellow Hose (Cloth) --&gt;</v>
      </c>
    </row>
    <row r="751" spans="4:8" x14ac:dyDescent="0.25">
      <c r="D751" t="s">
        <v>988</v>
      </c>
      <c r="F751">
        <f t="shared" si="39"/>
        <v>7</v>
      </c>
      <c r="G751">
        <f t="shared" si="40"/>
        <v>35</v>
      </c>
      <c r="H751" t="str">
        <f t="shared" si="41"/>
        <v>&lt;!-- Yellow Scarf (Cloth) --&gt;</v>
      </c>
    </row>
    <row r="752" spans="4:8" x14ac:dyDescent="0.25">
      <c r="D752" t="s">
        <v>989</v>
      </c>
      <c r="F752">
        <f t="shared" si="39"/>
        <v>7</v>
      </c>
      <c r="G752">
        <f t="shared" si="40"/>
        <v>35</v>
      </c>
      <c r="H752" t="str">
        <f t="shared" si="41"/>
        <v>&lt;!-- Yellow Shirt (Cloth) --&gt;</v>
      </c>
    </row>
    <row r="753" spans="4:8" x14ac:dyDescent="0.25">
      <c r="D753" t="s">
        <v>990</v>
      </c>
      <c r="F753">
        <f t="shared" si="39"/>
        <v>7</v>
      </c>
      <c r="G753">
        <f t="shared" si="40"/>
        <v>35</v>
      </c>
      <c r="H753" t="str">
        <f t="shared" si="41"/>
        <v>&lt;!-- Yellow Tunic (Cloth) --&gt;</v>
      </c>
    </row>
    <row r="754" spans="4:8" x14ac:dyDescent="0.25">
      <c r="D754" t="s">
        <v>991</v>
      </c>
      <c r="F754">
        <f t="shared" si="39"/>
        <v>7</v>
      </c>
      <c r="G754">
        <f t="shared" si="40"/>
        <v>40</v>
      </c>
      <c r="H754" t="str">
        <f t="shared" si="41"/>
        <v>&lt;!-- Yellow-Black Hose (Cloth) --&gt;</v>
      </c>
    </row>
    <row r="755" spans="4:8" x14ac:dyDescent="0.25">
      <c r="D755" t="s">
        <v>992</v>
      </c>
      <c r="F755">
        <f t="shared" si="39"/>
        <v>7</v>
      </c>
      <c r="G755">
        <f t="shared" si="40"/>
        <v>41</v>
      </c>
      <c r="H755" t="str">
        <f t="shared" si="41"/>
        <v>&lt;!-- Yellow-Brown Tunic (Cloth) --&gt;</v>
      </c>
    </row>
    <row r="756" spans="4:8" x14ac:dyDescent="0.25">
      <c r="D756" t="s">
        <v>993</v>
      </c>
      <c r="F756">
        <f t="shared" si="39"/>
        <v>7</v>
      </c>
      <c r="G756">
        <f t="shared" si="40"/>
        <v>40</v>
      </c>
      <c r="H756" t="str">
        <f t="shared" si="41"/>
        <v>&lt;!-- Yellow-Grey Tunic (Cloth) --&gt;</v>
      </c>
    </row>
    <row r="757" spans="4:8" x14ac:dyDescent="0.25">
      <c r="D757" t="s">
        <v>994</v>
      </c>
      <c r="F757">
        <f t="shared" si="39"/>
        <v>7</v>
      </c>
      <c r="G757">
        <f t="shared" si="40"/>
        <v>40</v>
      </c>
      <c r="H757" t="str">
        <f t="shared" si="41"/>
        <v>&lt;!-- Yellow-Grey Tunic (Cloth) --&gt;</v>
      </c>
    </row>
    <row r="758" spans="4:8" x14ac:dyDescent="0.25">
      <c r="D758" t="s">
        <v>995</v>
      </c>
      <c r="F758">
        <f t="shared" si="39"/>
        <v>1</v>
      </c>
      <c r="G758">
        <f t="shared" si="40"/>
        <v>13</v>
      </c>
      <c r="H758" t="str">
        <f t="shared" si="41"/>
        <v>&lt;!-- SPUR --&gt;</v>
      </c>
    </row>
    <row r="759" spans="4:8" x14ac:dyDescent="0.25">
      <c r="D759" t="s">
        <v>996</v>
      </c>
      <c r="F759">
        <f t="shared" si="39"/>
        <v>7</v>
      </c>
      <c r="G759">
        <f t="shared" si="40"/>
        <v>33</v>
      </c>
      <c r="H759" t="str">
        <f t="shared" si="41"/>
        <v>&lt;!-- Cuman Spurs (Spur) --&gt;</v>
      </c>
    </row>
    <row r="760" spans="4:8" x14ac:dyDescent="0.25">
      <c r="D760" t="s">
        <v>997</v>
      </c>
      <c r="F760">
        <f t="shared" si="39"/>
        <v>7</v>
      </c>
      <c r="G760">
        <f t="shared" si="40"/>
        <v>34</v>
      </c>
      <c r="H760" t="str">
        <f t="shared" si="41"/>
        <v>&lt;!-- Golded Spurs (Spur) --&gt;</v>
      </c>
    </row>
    <row r="761" spans="4:8" x14ac:dyDescent="0.25">
      <c r="D761" t="s">
        <v>998</v>
      </c>
      <c r="F761">
        <f t="shared" si="39"/>
        <v>7</v>
      </c>
      <c r="G761">
        <f t="shared" si="40"/>
        <v>36</v>
      </c>
      <c r="H761" t="str">
        <f t="shared" si="41"/>
        <v>&lt;!-- Knight's Spurs (Spur) --&gt;</v>
      </c>
    </row>
    <row r="762" spans="4:8" x14ac:dyDescent="0.25">
      <c r="D762" t="s">
        <v>999</v>
      </c>
      <c r="F762">
        <f t="shared" si="39"/>
        <v>7</v>
      </c>
      <c r="G762">
        <f t="shared" si="40"/>
        <v>40</v>
      </c>
      <c r="H762" t="str">
        <f t="shared" si="41"/>
        <v>&lt;!-- Plain Riding Spurs (Spur) --&gt;</v>
      </c>
    </row>
    <row r="763" spans="4:8" x14ac:dyDescent="0.25">
      <c r="D763" t="s">
        <v>1000</v>
      </c>
      <c r="F763">
        <f t="shared" si="39"/>
        <v>7</v>
      </c>
      <c r="G763">
        <f t="shared" si="40"/>
        <v>34</v>
      </c>
      <c r="H763" t="str">
        <f t="shared" si="41"/>
        <v>&lt;!-- Silver Spurs (Spur) --&gt;</v>
      </c>
    </row>
    <row r="764" spans="4:8" x14ac:dyDescent="0.25">
      <c r="D764" t="s">
        <v>1001</v>
      </c>
      <c r="F764">
        <f t="shared" si="39"/>
        <v>1</v>
      </c>
      <c r="G764">
        <f t="shared" si="40"/>
        <v>13</v>
      </c>
      <c r="H764" t="str">
        <f t="shared" si="41"/>
        <v>&lt;!-- SHOE --&gt;</v>
      </c>
    </row>
    <row r="765" spans="4:8" x14ac:dyDescent="0.25">
      <c r="D765" t="s">
        <v>1002</v>
      </c>
      <c r="F765">
        <f t="shared" si="39"/>
        <v>7</v>
      </c>
      <c r="G765">
        <f t="shared" si="40"/>
        <v>27</v>
      </c>
      <c r="H765" t="str">
        <f t="shared" si="41"/>
        <v>&lt;!-- Boots (Shoe) --&gt;</v>
      </c>
    </row>
    <row r="766" spans="4:8" x14ac:dyDescent="0.25">
      <c r="D766" t="s">
        <v>1003</v>
      </c>
      <c r="F766">
        <f t="shared" si="39"/>
        <v>7</v>
      </c>
      <c r="G766">
        <f t="shared" si="40"/>
        <v>40</v>
      </c>
      <c r="H766" t="str">
        <f t="shared" si="41"/>
        <v>&lt;!-- Burgher's Slippers (Shoe) --&gt;</v>
      </c>
    </row>
    <row r="767" spans="4:8" x14ac:dyDescent="0.25">
      <c r="D767" t="s">
        <v>1004</v>
      </c>
      <c r="F767">
        <f t="shared" si="39"/>
        <v>7</v>
      </c>
      <c r="G767">
        <f t="shared" si="40"/>
        <v>40</v>
      </c>
      <c r="H767" t="str">
        <f t="shared" si="41"/>
        <v>&lt;!-- Cuman Riding Boots (Shoe) --&gt;</v>
      </c>
    </row>
    <row r="768" spans="4:8" x14ac:dyDescent="0.25">
      <c r="D768" t="s">
        <v>1005</v>
      </c>
      <c r="F768">
        <f t="shared" ref="F768:F831" si="42">FIND("&lt;",$D768)</f>
        <v>7</v>
      </c>
      <c r="G768">
        <f t="shared" ref="G768:G831" si="43">FIND("&gt;",$D768)</f>
        <v>40</v>
      </c>
      <c r="H768" t="str">
        <f t="shared" si="41"/>
        <v>&lt;!-- Cuman Riding Boots (Shoe) --&gt;</v>
      </c>
    </row>
    <row r="769" spans="4:8" x14ac:dyDescent="0.25">
      <c r="D769" t="s">
        <v>1006</v>
      </c>
      <c r="F769">
        <f t="shared" si="42"/>
        <v>7</v>
      </c>
      <c r="G769">
        <f t="shared" si="43"/>
        <v>40</v>
      </c>
      <c r="H769" t="str">
        <f t="shared" si="41"/>
        <v>&lt;!-- Cuman Riding Boots (Shoe) --&gt;</v>
      </c>
    </row>
    <row r="770" spans="4:8" x14ac:dyDescent="0.25">
      <c r="D770" t="s">
        <v>1007</v>
      </c>
      <c r="F770">
        <f t="shared" si="42"/>
        <v>7</v>
      </c>
      <c r="G770">
        <f t="shared" si="43"/>
        <v>46</v>
      </c>
      <c r="H770" t="str">
        <f t="shared" si="41"/>
        <v>&lt;!-- Dark Footwraps And Soles (Shoe) --&gt;</v>
      </c>
    </row>
    <row r="771" spans="4:8" x14ac:dyDescent="0.25">
      <c r="D771" t="s">
        <v>1008</v>
      </c>
      <c r="F771">
        <f t="shared" si="42"/>
        <v>7</v>
      </c>
      <c r="G771">
        <f t="shared" si="43"/>
        <v>39</v>
      </c>
      <c r="H771" t="str">
        <f t="shared" si="41"/>
        <v>&lt;!-- Dark Riding Boots (Shoe) --&gt;</v>
      </c>
    </row>
    <row r="772" spans="4:8" x14ac:dyDescent="0.25">
      <c r="D772" t="s">
        <v>1009</v>
      </c>
      <c r="F772">
        <f t="shared" si="42"/>
        <v>7</v>
      </c>
      <c r="G772">
        <f t="shared" si="43"/>
        <v>44</v>
      </c>
      <c r="H772" t="str">
        <f t="shared" si="41"/>
        <v>&lt;!-- Decorated Riding Boots (Shoe) --&gt;</v>
      </c>
    </row>
    <row r="773" spans="4:8" x14ac:dyDescent="0.25">
      <c r="D773" t="s">
        <v>1010</v>
      </c>
      <c r="F773">
        <f t="shared" si="42"/>
        <v>7</v>
      </c>
      <c r="G773">
        <f t="shared" si="43"/>
        <v>42</v>
      </c>
      <c r="H773" t="str">
        <f t="shared" si="41"/>
        <v>&lt;!-- Fashionable Slippers (Shoe) --&gt;</v>
      </c>
    </row>
    <row r="774" spans="4:8" x14ac:dyDescent="0.25">
      <c r="D774" t="s">
        <v>1011</v>
      </c>
      <c r="F774">
        <f t="shared" si="42"/>
        <v>7</v>
      </c>
      <c r="G774">
        <f t="shared" si="43"/>
        <v>41</v>
      </c>
      <c r="H774" t="str">
        <f t="shared" si="41"/>
        <v>&lt;!-- Footwraps and Soles (Shoe) --&gt;</v>
      </c>
    </row>
    <row r="775" spans="4:8" x14ac:dyDescent="0.25">
      <c r="D775" t="s">
        <v>1012</v>
      </c>
      <c r="F775">
        <f t="shared" si="42"/>
        <v>7</v>
      </c>
      <c r="G775">
        <f t="shared" si="43"/>
        <v>49</v>
      </c>
      <c r="H775" t="str">
        <f t="shared" si="41"/>
        <v>&lt;!-- Footwraps with Leather Sole (Shoe) --&gt;</v>
      </c>
    </row>
    <row r="776" spans="4:8" x14ac:dyDescent="0.25">
      <c r="D776" t="s">
        <v>1013</v>
      </c>
      <c r="F776">
        <f t="shared" si="42"/>
        <v>7</v>
      </c>
      <c r="G776">
        <f t="shared" si="43"/>
        <v>32</v>
      </c>
      <c r="H776" t="str">
        <f t="shared" si="41"/>
        <v>&lt;!-- High Boots (Shoe) --&gt;</v>
      </c>
    </row>
    <row r="777" spans="4:8" x14ac:dyDescent="0.25">
      <c r="D777" t="s">
        <v>1014</v>
      </c>
      <c r="F777">
        <f t="shared" si="42"/>
        <v>7</v>
      </c>
      <c r="G777">
        <f t="shared" si="43"/>
        <v>35</v>
      </c>
      <c r="H777" t="str">
        <f t="shared" si="41"/>
        <v>&lt;!-- Hunting Boots (Shoe) --&gt;</v>
      </c>
    </row>
    <row r="778" spans="4:8" x14ac:dyDescent="0.25">
      <c r="D778" t="s">
        <v>1015</v>
      </c>
      <c r="F778">
        <f t="shared" si="42"/>
        <v>7</v>
      </c>
      <c r="G778">
        <f t="shared" si="43"/>
        <v>35</v>
      </c>
      <c r="H778" t="str">
        <f t="shared" si="41"/>
        <v>&lt;!-- Leather Boots (Shoe) --&gt;</v>
      </c>
    </row>
    <row r="779" spans="4:8" x14ac:dyDescent="0.25">
      <c r="D779" t="s">
        <v>1016</v>
      </c>
      <c r="F779">
        <f t="shared" si="42"/>
        <v>7</v>
      </c>
      <c r="G779">
        <f t="shared" si="43"/>
        <v>40</v>
      </c>
      <c r="H779" t="str">
        <f t="shared" si="41"/>
        <v>&lt;!-- Noble's Dark Shoes (Shoe) --&gt;</v>
      </c>
    </row>
    <row r="780" spans="4:8" x14ac:dyDescent="0.25">
      <c r="D780" t="s">
        <v>1017</v>
      </c>
      <c r="F780">
        <f t="shared" si="42"/>
        <v>7</v>
      </c>
      <c r="G780">
        <f t="shared" si="43"/>
        <v>35</v>
      </c>
      <c r="H780" t="str">
        <f t="shared" si="41"/>
        <v>&lt;!-- Noble's Shoes (Shoe) --&gt;</v>
      </c>
    </row>
    <row r="781" spans="4:8" x14ac:dyDescent="0.25">
      <c r="D781" t="s">
        <v>1018</v>
      </c>
      <c r="F781">
        <f t="shared" si="42"/>
        <v>7</v>
      </c>
      <c r="G781">
        <f t="shared" si="43"/>
        <v>38</v>
      </c>
      <c r="H781" t="str">
        <f t="shared" si="41"/>
        <v>&lt;!-- Nobleman's Boots (Shoe) --&gt;</v>
      </c>
    </row>
    <row r="782" spans="4:8" x14ac:dyDescent="0.25">
      <c r="D782" t="s">
        <v>1019</v>
      </c>
      <c r="F782">
        <f t="shared" si="42"/>
        <v>7</v>
      </c>
      <c r="G782">
        <f t="shared" si="43"/>
        <v>31</v>
      </c>
      <c r="H782" t="str">
        <f t="shared" si="41"/>
        <v>&lt;!-- Old Boots (Shoe) --&gt;</v>
      </c>
    </row>
    <row r="783" spans="4:8" x14ac:dyDescent="0.25">
      <c r="D783" t="s">
        <v>1020</v>
      </c>
      <c r="F783">
        <f t="shared" si="42"/>
        <v>7</v>
      </c>
      <c r="G783">
        <f t="shared" si="43"/>
        <v>37</v>
      </c>
      <c r="H783" t="str">
        <f t="shared" si="41"/>
        <v>&lt;!-- Pilgrim's Shoes (Shoe) --&gt;</v>
      </c>
    </row>
    <row r="784" spans="4:8" x14ac:dyDescent="0.25">
      <c r="D784" t="s">
        <v>1021</v>
      </c>
      <c r="F784">
        <f t="shared" si="42"/>
        <v>7</v>
      </c>
      <c r="G784">
        <f t="shared" si="43"/>
        <v>38</v>
      </c>
      <c r="H784" t="str">
        <f t="shared" si="41"/>
        <v>&lt;!-- Quiet Dark Shoes (Shoe) --&gt;</v>
      </c>
    </row>
    <row r="785" spans="4:8" x14ac:dyDescent="0.25">
      <c r="D785" t="s">
        <v>1022</v>
      </c>
      <c r="F785">
        <f t="shared" si="42"/>
        <v>7</v>
      </c>
      <c r="G785">
        <f t="shared" si="43"/>
        <v>34</v>
      </c>
      <c r="H785" t="str">
        <f t="shared" ref="H785:H832" si="44">MID(D785,F785,G785-F785+1)</f>
        <v>&lt;!-- Riding Boots (Shoe) --&gt;</v>
      </c>
    </row>
    <row r="786" spans="4:8" x14ac:dyDescent="0.25">
      <c r="D786" t="s">
        <v>1023</v>
      </c>
      <c r="F786">
        <f t="shared" si="42"/>
        <v>7</v>
      </c>
      <c r="G786">
        <f t="shared" si="43"/>
        <v>34</v>
      </c>
      <c r="H786" t="str">
        <f t="shared" si="44"/>
        <v>&lt;!-- Riding Boots (Shoe) --&gt;</v>
      </c>
    </row>
    <row r="787" spans="4:8" x14ac:dyDescent="0.25">
      <c r="D787" t="s">
        <v>1024</v>
      </c>
      <c r="F787">
        <f t="shared" si="42"/>
        <v>7</v>
      </c>
      <c r="G787">
        <f t="shared" si="43"/>
        <v>37</v>
      </c>
      <c r="H787" t="str">
        <f t="shared" si="44"/>
        <v>&lt;!-- Servant's Boots (Shoe) --&gt;</v>
      </c>
    </row>
    <row r="788" spans="4:8" x14ac:dyDescent="0.25">
      <c r="D788" t="s">
        <v>1025</v>
      </c>
      <c r="F788">
        <f t="shared" si="42"/>
        <v>7</v>
      </c>
      <c r="G788">
        <f t="shared" si="43"/>
        <v>27</v>
      </c>
      <c r="H788" t="str">
        <f t="shared" si="44"/>
        <v>&lt;!-- Shoes (Shoe) --&gt;</v>
      </c>
    </row>
    <row r="789" spans="4:8" x14ac:dyDescent="0.25">
      <c r="D789" t="s">
        <v>1026</v>
      </c>
      <c r="F789">
        <f t="shared" si="42"/>
        <v>7</v>
      </c>
      <c r="G789">
        <f t="shared" si="43"/>
        <v>27</v>
      </c>
      <c r="H789" t="str">
        <f t="shared" si="44"/>
        <v>&lt;!-- Shoes (Shoe) --&gt;</v>
      </c>
    </row>
    <row r="790" spans="4:8" x14ac:dyDescent="0.25">
      <c r="D790" t="s">
        <v>1027</v>
      </c>
      <c r="F790">
        <f t="shared" si="42"/>
        <v>7</v>
      </c>
      <c r="G790">
        <f t="shared" si="43"/>
        <v>34</v>
      </c>
      <c r="H790" t="str">
        <f t="shared" si="44"/>
        <v>&lt;!-- Silent Shoes (Shoe) --&gt;</v>
      </c>
    </row>
    <row r="791" spans="4:8" x14ac:dyDescent="0.25">
      <c r="D791" t="s">
        <v>1028</v>
      </c>
      <c r="F791">
        <f t="shared" si="42"/>
        <v>7</v>
      </c>
      <c r="G791">
        <f t="shared" si="43"/>
        <v>30</v>
      </c>
      <c r="H791" t="str">
        <f t="shared" si="44"/>
        <v>&lt;!-- Slippers (Shoe) --&gt;</v>
      </c>
    </row>
    <row r="792" spans="4:8" x14ac:dyDescent="0.25">
      <c r="D792" t="s">
        <v>1029</v>
      </c>
      <c r="F792">
        <f t="shared" si="42"/>
        <v>7</v>
      </c>
      <c r="G792">
        <f t="shared" si="43"/>
        <v>30</v>
      </c>
      <c r="H792" t="str">
        <f t="shared" si="44"/>
        <v>&lt;!-- Slippers (Shoe) --&gt;</v>
      </c>
    </row>
    <row r="793" spans="4:8" x14ac:dyDescent="0.25">
      <c r="D793" t="s">
        <v>1030</v>
      </c>
      <c r="F793">
        <f t="shared" si="42"/>
        <v>7</v>
      </c>
      <c r="G793">
        <f t="shared" si="43"/>
        <v>44</v>
      </c>
      <c r="H793" t="str">
        <f t="shared" si="44"/>
        <v>&lt;!-- Test AntiStealth Boots (Shoe) --&gt;</v>
      </c>
    </row>
    <row r="794" spans="4:8" x14ac:dyDescent="0.25">
      <c r="D794" t="s">
        <v>1031</v>
      </c>
      <c r="F794">
        <f t="shared" si="42"/>
        <v>7</v>
      </c>
      <c r="G794">
        <f t="shared" si="43"/>
        <v>44</v>
      </c>
      <c r="H794" t="str">
        <f t="shared" si="44"/>
        <v>&lt;!-- Test AntiStealth Boots (Shoe) --&gt;</v>
      </c>
    </row>
    <row r="795" spans="4:8" x14ac:dyDescent="0.25">
      <c r="D795" t="s">
        <v>1032</v>
      </c>
      <c r="F795">
        <f t="shared" si="42"/>
        <v>7</v>
      </c>
      <c r="G795">
        <f t="shared" si="43"/>
        <v>36</v>
      </c>
      <c r="H795" t="str">
        <f t="shared" si="44"/>
        <v>&lt;!-- Warhorse Shoes (Shoe) --&gt;</v>
      </c>
    </row>
    <row r="796" spans="4:8" x14ac:dyDescent="0.25">
      <c r="D796" t="s">
        <v>1033</v>
      </c>
      <c r="F796">
        <f t="shared" si="42"/>
        <v>7</v>
      </c>
      <c r="G796">
        <f t="shared" si="43"/>
        <v>35</v>
      </c>
      <c r="H796" t="str">
        <f t="shared" si="44"/>
        <v>&lt;!-- Working Boots (Shoe) --&gt;</v>
      </c>
    </row>
    <row r="797" spans="4:8" x14ac:dyDescent="0.25">
      <c r="D797" t="s">
        <v>1034</v>
      </c>
      <c r="F797">
        <f t="shared" si="42"/>
        <v>1</v>
      </c>
      <c r="G797">
        <f t="shared" si="43"/>
        <v>21</v>
      </c>
      <c r="H797" t="str">
        <f t="shared" si="44"/>
        <v>&lt;!-- HORSE SADDLE --&gt;</v>
      </c>
    </row>
    <row r="798" spans="4:8" x14ac:dyDescent="0.25">
      <c r="D798" t="s">
        <v>1035</v>
      </c>
      <c r="F798">
        <f t="shared" si="42"/>
        <v>7</v>
      </c>
      <c r="G798">
        <f t="shared" si="43"/>
        <v>41</v>
      </c>
      <c r="H798" t="str">
        <f t="shared" si="44"/>
        <v>&lt;!-- Fine Saddle (Horse Saddle) --&gt;</v>
      </c>
    </row>
    <row r="799" spans="4:8" x14ac:dyDescent="0.25">
      <c r="D799" t="s">
        <v>1036</v>
      </c>
      <c r="F799">
        <f t="shared" si="42"/>
        <v>7</v>
      </c>
      <c r="G799">
        <f t="shared" si="43"/>
        <v>56</v>
      </c>
      <c r="H799" t="str">
        <f t="shared" si="44"/>
        <v>&lt;!-- Fine Saddle with Saddlebag (Horse Saddle) --&gt;</v>
      </c>
    </row>
    <row r="800" spans="4:8" x14ac:dyDescent="0.25">
      <c r="D800" t="s">
        <v>1037</v>
      </c>
      <c r="F800">
        <f t="shared" si="42"/>
        <v>7</v>
      </c>
      <c r="G800">
        <f t="shared" si="43"/>
        <v>55</v>
      </c>
      <c r="H800" t="str">
        <f t="shared" si="44"/>
        <v>&lt;!-- Fine Saddle, 2 Saddlebags (Horse Saddle) --&gt;</v>
      </c>
    </row>
    <row r="801" spans="4:8" x14ac:dyDescent="0.25">
      <c r="D801" t="s">
        <v>1038</v>
      </c>
      <c r="F801">
        <f t="shared" si="42"/>
        <v>7</v>
      </c>
      <c r="G801">
        <f t="shared" si="43"/>
        <v>55</v>
      </c>
      <c r="H801" t="str">
        <f t="shared" si="44"/>
        <v>&lt;!-- Fine Saddle, 3 Saddlebags (Horse Saddle) --&gt;</v>
      </c>
    </row>
    <row r="802" spans="4:8" x14ac:dyDescent="0.25">
      <c r="D802" t="s">
        <v>1039</v>
      </c>
      <c r="F802">
        <f t="shared" si="42"/>
        <v>7</v>
      </c>
      <c r="G802">
        <f t="shared" si="43"/>
        <v>55</v>
      </c>
      <c r="H802" t="str">
        <f t="shared" si="44"/>
        <v>&lt;!-- Fine Saddle, 4 Saddlebags (Horse Saddle) --&gt;</v>
      </c>
    </row>
    <row r="803" spans="4:8" x14ac:dyDescent="0.25">
      <c r="D803" t="s">
        <v>1040</v>
      </c>
      <c r="F803">
        <f t="shared" si="42"/>
        <v>7</v>
      </c>
      <c r="G803">
        <f t="shared" si="43"/>
        <v>43</v>
      </c>
      <c r="H803" t="str">
        <f t="shared" si="44"/>
        <v>&lt;!-- Hunter Saddle (Horse Saddle) --&gt;</v>
      </c>
    </row>
    <row r="804" spans="4:8" x14ac:dyDescent="0.25">
      <c r="D804" t="s">
        <v>1041</v>
      </c>
      <c r="F804">
        <f t="shared" si="42"/>
        <v>7</v>
      </c>
      <c r="G804">
        <f t="shared" si="43"/>
        <v>58</v>
      </c>
      <c r="H804" t="str">
        <f t="shared" si="44"/>
        <v>&lt;!-- Hunter Saddle with Saddlebag (Horse Saddle) --&gt;</v>
      </c>
    </row>
    <row r="805" spans="4:8" x14ac:dyDescent="0.25">
      <c r="D805" t="s">
        <v>1042</v>
      </c>
      <c r="F805">
        <f t="shared" si="42"/>
        <v>7</v>
      </c>
      <c r="G805">
        <f t="shared" si="43"/>
        <v>57</v>
      </c>
      <c r="H805" t="str">
        <f t="shared" si="44"/>
        <v>&lt;!-- Hunter Saddle, 2 Saddlebags (Horse Saddle) --&gt;</v>
      </c>
    </row>
    <row r="806" spans="4:8" x14ac:dyDescent="0.25">
      <c r="D806" t="s">
        <v>1043</v>
      </c>
      <c r="F806">
        <f t="shared" si="42"/>
        <v>7</v>
      </c>
      <c r="G806">
        <f t="shared" si="43"/>
        <v>57</v>
      </c>
      <c r="H806" t="str">
        <f t="shared" si="44"/>
        <v>&lt;!-- Hunter Saddle, 3 Saddlebags (Horse Saddle) --&gt;</v>
      </c>
    </row>
    <row r="807" spans="4:8" x14ac:dyDescent="0.25">
      <c r="D807" t="s">
        <v>1044</v>
      </c>
      <c r="F807">
        <f t="shared" si="42"/>
        <v>7</v>
      </c>
      <c r="G807">
        <f t="shared" si="43"/>
        <v>57</v>
      </c>
      <c r="H807" t="str">
        <f t="shared" si="44"/>
        <v>&lt;!-- Hunter Saddle, 4 Saddlebags (Horse Saddle) --&gt;</v>
      </c>
    </row>
    <row r="808" spans="4:8" x14ac:dyDescent="0.25">
      <c r="D808" t="s">
        <v>1045</v>
      </c>
      <c r="F808">
        <f t="shared" si="42"/>
        <v>7</v>
      </c>
      <c r="G808">
        <f t="shared" si="43"/>
        <v>42</v>
      </c>
      <c r="H808" t="str">
        <f t="shared" si="44"/>
        <v>&lt;!-- Noble Saddle (Horse Saddle) --&gt;</v>
      </c>
    </row>
    <row r="809" spans="4:8" x14ac:dyDescent="0.25">
      <c r="D809" t="s">
        <v>1046</v>
      </c>
      <c r="F809">
        <f t="shared" si="42"/>
        <v>7</v>
      </c>
      <c r="G809">
        <f t="shared" si="43"/>
        <v>57</v>
      </c>
      <c r="H809" t="str">
        <f t="shared" si="44"/>
        <v>&lt;!-- Noble Saddle with Saddlebag (Horse Saddle) --&gt;</v>
      </c>
    </row>
    <row r="810" spans="4:8" x14ac:dyDescent="0.25">
      <c r="D810" t="s">
        <v>1047</v>
      </c>
      <c r="F810">
        <f t="shared" si="42"/>
        <v>7</v>
      </c>
      <c r="G810">
        <f t="shared" si="43"/>
        <v>56</v>
      </c>
      <c r="H810" t="str">
        <f t="shared" si="44"/>
        <v>&lt;!-- Noble Saddle, 2 Saddlebags (Horse Saddle) --&gt;</v>
      </c>
    </row>
    <row r="811" spans="4:8" x14ac:dyDescent="0.25">
      <c r="D811" t="s">
        <v>1048</v>
      </c>
      <c r="F811">
        <f t="shared" si="42"/>
        <v>7</v>
      </c>
      <c r="G811">
        <f t="shared" si="43"/>
        <v>56</v>
      </c>
      <c r="H811" t="str">
        <f t="shared" si="44"/>
        <v>&lt;!-- Noble Saddle, 3 Saddlebags (Horse Saddle) --&gt;</v>
      </c>
    </row>
    <row r="812" spans="4:8" x14ac:dyDescent="0.25">
      <c r="D812" t="s">
        <v>1049</v>
      </c>
      <c r="F812">
        <f t="shared" si="42"/>
        <v>7</v>
      </c>
      <c r="G812">
        <f t="shared" si="43"/>
        <v>56</v>
      </c>
      <c r="H812" t="str">
        <f t="shared" si="44"/>
        <v>&lt;!-- Noble Saddle, 4 Saddlebags (Horse Saddle) --&gt;</v>
      </c>
    </row>
    <row r="813" spans="4:8" x14ac:dyDescent="0.25">
      <c r="D813" t="s">
        <v>1050</v>
      </c>
      <c r="F813">
        <f t="shared" si="42"/>
        <v>7</v>
      </c>
      <c r="G813">
        <f t="shared" si="43"/>
        <v>51</v>
      </c>
      <c r="H813" t="str">
        <f t="shared" si="44"/>
        <v>&lt;!-- Ordinary/Plain Saddle (Horse Saddle) --&gt;</v>
      </c>
    </row>
    <row r="814" spans="4:8" x14ac:dyDescent="0.25">
      <c r="D814" t="s">
        <v>1051</v>
      </c>
      <c r="F814">
        <f t="shared" si="42"/>
        <v>7</v>
      </c>
      <c r="G814">
        <f t="shared" si="43"/>
        <v>57</v>
      </c>
      <c r="H814" t="str">
        <f t="shared" si="44"/>
        <v>&lt;!-- Plain Saddle with Saddlebag (Horse Saddle) --&gt;</v>
      </c>
    </row>
    <row r="815" spans="4:8" x14ac:dyDescent="0.25">
      <c r="D815" t="s">
        <v>1052</v>
      </c>
      <c r="F815">
        <f t="shared" si="42"/>
        <v>7</v>
      </c>
      <c r="G815">
        <f t="shared" si="43"/>
        <v>56</v>
      </c>
      <c r="H815" t="str">
        <f t="shared" si="44"/>
        <v>&lt;!-- Plain Saddle, 2 Saddlebags (Horse Saddle) --&gt;</v>
      </c>
    </row>
    <row r="816" spans="4:8" x14ac:dyDescent="0.25">
      <c r="D816" t="s">
        <v>1053</v>
      </c>
      <c r="F816">
        <f t="shared" si="42"/>
        <v>7</v>
      </c>
      <c r="G816">
        <f t="shared" si="43"/>
        <v>56</v>
      </c>
      <c r="H816" t="str">
        <f t="shared" si="44"/>
        <v>&lt;!-- Plain Saddle, 3 Saddlebags (Horse Saddle) --&gt;</v>
      </c>
    </row>
    <row r="817" spans="4:8" x14ac:dyDescent="0.25">
      <c r="D817" t="s">
        <v>1054</v>
      </c>
      <c r="F817">
        <f t="shared" si="42"/>
        <v>7</v>
      </c>
      <c r="G817">
        <f t="shared" si="43"/>
        <v>56</v>
      </c>
      <c r="H817" t="str">
        <f t="shared" si="44"/>
        <v>&lt;!-- Plain Saddle, 4 Saddlebags (Horse Saddle) --&gt;</v>
      </c>
    </row>
    <row r="818" spans="4:8" x14ac:dyDescent="0.25">
      <c r="D818" t="s">
        <v>1055</v>
      </c>
      <c r="F818">
        <f t="shared" si="42"/>
        <v>1</v>
      </c>
      <c r="G818">
        <f t="shared" si="43"/>
        <v>19</v>
      </c>
      <c r="H818" t="str">
        <f t="shared" si="44"/>
        <v>&lt;!-- HORSE SHOE --&gt;</v>
      </c>
    </row>
    <row r="819" spans="4:8" x14ac:dyDescent="0.25">
      <c r="D819" t="s">
        <v>1056</v>
      </c>
      <c r="F819">
        <f t="shared" si="42"/>
        <v>7</v>
      </c>
      <c r="G819">
        <f t="shared" si="43"/>
        <v>43</v>
      </c>
      <c r="H819" t="str">
        <f t="shared" si="44"/>
        <v>&lt;!-- Farm Horseshoes (Horse Shoe) --&gt;</v>
      </c>
    </row>
    <row r="820" spans="4:8" x14ac:dyDescent="0.25">
      <c r="D820" t="s">
        <v>1057</v>
      </c>
      <c r="F820">
        <f t="shared" si="42"/>
        <v>7</v>
      </c>
      <c r="G820">
        <f t="shared" si="43"/>
        <v>47</v>
      </c>
      <c r="H820" t="str">
        <f t="shared" si="44"/>
        <v>&lt;!-- Military Horseshoes (Horse Shoe) --&gt;</v>
      </c>
    </row>
    <row r="821" spans="4:8" x14ac:dyDescent="0.25">
      <c r="D821" t="s">
        <v>1058</v>
      </c>
      <c r="F821">
        <f t="shared" si="42"/>
        <v>7</v>
      </c>
      <c r="G821">
        <f t="shared" si="43"/>
        <v>44</v>
      </c>
      <c r="H821" t="str">
        <f t="shared" si="44"/>
        <v>&lt;!-- Noble Horseshoes (Horse Shoe) --&gt;</v>
      </c>
    </row>
    <row r="822" spans="4:8" x14ac:dyDescent="0.25">
      <c r="D822" t="s">
        <v>1059</v>
      </c>
      <c r="F822">
        <f t="shared" si="42"/>
        <v>7</v>
      </c>
      <c r="G822">
        <f t="shared" si="43"/>
        <v>45</v>
      </c>
      <c r="H822" t="str">
        <f t="shared" si="44"/>
        <v>&lt;!-- Travel Horseshoes (Horse Shoe) --&gt;</v>
      </c>
    </row>
    <row r="823" spans="4:8" x14ac:dyDescent="0.25">
      <c r="D823" t="s">
        <v>1060</v>
      </c>
      <c r="F823">
        <f t="shared" si="42"/>
        <v>1</v>
      </c>
      <c r="G823">
        <f t="shared" si="43"/>
        <v>21</v>
      </c>
      <c r="H823" t="str">
        <f t="shared" si="44"/>
        <v>&lt;!-- HORSE BRIDLE --&gt;</v>
      </c>
    </row>
    <row r="824" spans="4:8" x14ac:dyDescent="0.25">
      <c r="D824" t="s">
        <v>1061</v>
      </c>
      <c r="F824">
        <f t="shared" si="42"/>
        <v>7</v>
      </c>
      <c r="G824">
        <f t="shared" si="43"/>
        <v>44</v>
      </c>
      <c r="H824" t="str">
        <f t="shared" si="44"/>
        <v>&lt;!-- Cavalry Bridle (Horse Bridle) --&gt;</v>
      </c>
    </row>
    <row r="825" spans="4:8" x14ac:dyDescent="0.25">
      <c r="D825" t="s">
        <v>1062</v>
      </c>
      <c r="F825">
        <f t="shared" si="42"/>
        <v>7</v>
      </c>
      <c r="G825">
        <f t="shared" si="43"/>
        <v>51</v>
      </c>
      <c r="H825" t="str">
        <f t="shared" si="44"/>
        <v>&lt;!-- Chanfron and Criniere (Horse Bridle) --&gt;</v>
      </c>
    </row>
    <row r="826" spans="4:8" x14ac:dyDescent="0.25">
      <c r="D826" t="s">
        <v>1063</v>
      </c>
      <c r="F826">
        <f t="shared" si="42"/>
        <v>7</v>
      </c>
      <c r="G826">
        <f t="shared" si="43"/>
        <v>44</v>
      </c>
      <c r="H826" t="str">
        <f t="shared" si="44"/>
        <v>&lt;!-- Groom's Bridle (Horse Bridle) --&gt;</v>
      </c>
    </row>
    <row r="827" spans="4:8" x14ac:dyDescent="0.25">
      <c r="D827" t="s">
        <v>1064</v>
      </c>
      <c r="F827">
        <f t="shared" si="42"/>
        <v>7</v>
      </c>
      <c r="G827">
        <f t="shared" si="43"/>
        <v>45</v>
      </c>
      <c r="H827" t="str">
        <f t="shared" si="44"/>
        <v>&lt;!-- Knight's Bridle (Horse Bridle) --&gt;</v>
      </c>
    </row>
    <row r="828" spans="4:8" x14ac:dyDescent="0.25">
      <c r="D828" t="s">
        <v>1065</v>
      </c>
      <c r="F828">
        <f t="shared" si="42"/>
        <v>7</v>
      </c>
      <c r="G828">
        <f t="shared" si="43"/>
        <v>42</v>
      </c>
      <c r="H828" t="str">
        <f t="shared" si="44"/>
        <v>&lt;!-- Noble Bridle (Horse Bridle) --&gt;</v>
      </c>
    </row>
    <row r="829" spans="4:8" x14ac:dyDescent="0.25">
      <c r="D829" t="s">
        <v>1066</v>
      </c>
      <c r="F829">
        <f t="shared" si="42"/>
        <v>7</v>
      </c>
      <c r="G829">
        <f t="shared" si="43"/>
        <v>45</v>
      </c>
      <c r="H829" t="str">
        <f t="shared" si="44"/>
        <v>&lt;!-- Ordinary Bridle (Horse Bridle) --&gt;</v>
      </c>
    </row>
    <row r="830" spans="4:8" x14ac:dyDescent="0.25">
      <c r="D830" t="s">
        <v>1067</v>
      </c>
      <c r="F830">
        <f t="shared" si="42"/>
        <v>1</v>
      </c>
      <c r="G830">
        <f t="shared" si="43"/>
        <v>12</v>
      </c>
      <c r="H830" t="str">
        <f t="shared" si="44"/>
        <v>&lt;!-- URO --&gt;</v>
      </c>
    </row>
    <row r="831" spans="4:8" x14ac:dyDescent="0.25">
      <c r="D831" t="s">
        <v>1068</v>
      </c>
      <c r="F831">
        <f t="shared" si="42"/>
        <v>7</v>
      </c>
      <c r="G831">
        <f t="shared" si="43"/>
        <v>36</v>
      </c>
      <c r="H831" t="str">
        <f t="shared" si="44"/>
        <v>&lt;!-- Black Hood Up (Cloth) --&gt;</v>
      </c>
    </row>
    <row r="832" spans="4:8" x14ac:dyDescent="0.25">
      <c r="D832" t="s">
        <v>1069</v>
      </c>
      <c r="F832">
        <f t="shared" ref="F832" si="45">FIND("&lt;",$D832)</f>
        <v>3</v>
      </c>
      <c r="G832">
        <f t="shared" ref="G832" si="46">FIND("&gt;",$D832)</f>
        <v>36</v>
      </c>
      <c r="H832" t="str">
        <f t="shared" si="44"/>
        <v>&lt;!-- Dark Grey Hood Up (Cloth) --&gt;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B8FA-83D3-4167-B8F2-DCFD4B19DF6E}">
  <dimension ref="B2:F169"/>
  <sheetViews>
    <sheetView workbookViewId="0">
      <selection activeCell="D6" sqref="D6:F6"/>
    </sheetView>
  </sheetViews>
  <sheetFormatPr defaultRowHeight="15" x14ac:dyDescent="0.25"/>
  <cols>
    <col min="3" max="3" width="20.42578125" customWidth="1"/>
    <col min="6" max="6" width="49.5703125" bestFit="1" customWidth="1"/>
  </cols>
  <sheetData>
    <row r="2" spans="2:6" x14ac:dyDescent="0.25">
      <c r="B2" t="s">
        <v>1074</v>
      </c>
    </row>
    <row r="4" spans="2:6" x14ac:dyDescent="0.25">
      <c r="B4" t="s">
        <v>1075</v>
      </c>
    </row>
    <row r="6" spans="2:6" x14ac:dyDescent="0.25">
      <c r="B6" t="s">
        <v>1076</v>
      </c>
      <c r="D6">
        <f>FIND("&lt;",$B6)</f>
        <v>7</v>
      </c>
      <c r="E6">
        <f>FIND("&gt;",$B6)</f>
        <v>28</v>
      </c>
      <c r="F6" t="str">
        <f>MID(B6,D6,E6-D6+1)</f>
        <v>&lt;!--Dagger (Dagger)--&gt;</v>
      </c>
    </row>
    <row r="7" spans="2:6" x14ac:dyDescent="0.25">
      <c r="B7" t="s">
        <v>1077</v>
      </c>
      <c r="D7">
        <f t="shared" ref="D7:D70" si="0">FIND("&lt;",$B7)</f>
        <v>7</v>
      </c>
      <c r="E7">
        <f t="shared" ref="E7:E70" si="1">FIND("&gt;",$B7)</f>
        <v>28</v>
      </c>
      <c r="F7" t="str">
        <f t="shared" ref="F7:F29" si="2">MID(B7,D7,E7-D7+1)</f>
        <v>&lt;!--Dagger (Dagger)--&gt;</v>
      </c>
    </row>
    <row r="8" spans="2:6" x14ac:dyDescent="0.25">
      <c r="B8" t="s">
        <v>1078</v>
      </c>
      <c r="D8">
        <f t="shared" si="0"/>
        <v>7</v>
      </c>
      <c r="E8">
        <f t="shared" si="1"/>
        <v>39</v>
      </c>
      <c r="F8" t="str">
        <f t="shared" si="2"/>
        <v>&lt;!--Ornamented Dagger (Dagger)--&gt;</v>
      </c>
    </row>
    <row r="9" spans="2:6" x14ac:dyDescent="0.25">
      <c r="B9" t="s">
        <v>1079</v>
      </c>
      <c r="D9">
        <f t="shared" si="0"/>
        <v>1</v>
      </c>
      <c r="E9">
        <f t="shared" si="1"/>
        <v>27</v>
      </c>
      <c r="F9" t="str">
        <f t="shared" si="2"/>
        <v>&lt;!-- SWORD (Shortsword) --&gt;</v>
      </c>
    </row>
    <row r="10" spans="2:6" x14ac:dyDescent="0.25">
      <c r="B10" t="s">
        <v>1080</v>
      </c>
      <c r="D10">
        <f t="shared" si="0"/>
        <v>7</v>
      </c>
      <c r="E10">
        <f t="shared" si="1"/>
        <v>36</v>
      </c>
      <c r="F10" t="str">
        <f t="shared" si="2"/>
        <v>&lt;!--Burgher's Sword (Sword)--&gt;</v>
      </c>
    </row>
    <row r="11" spans="2:6" x14ac:dyDescent="0.25">
      <c r="B11" t="s">
        <v>1081</v>
      </c>
      <c r="D11">
        <f t="shared" si="0"/>
        <v>7</v>
      </c>
      <c r="E11">
        <f t="shared" si="1"/>
        <v>28</v>
      </c>
      <c r="F11" t="str">
        <f t="shared" si="2"/>
        <v>&lt;!--Coxcomb (Sword)--&gt;</v>
      </c>
    </row>
    <row r="12" spans="2:6" x14ac:dyDescent="0.25">
      <c r="B12" t="s">
        <v>1082</v>
      </c>
      <c r="D12">
        <f t="shared" si="0"/>
        <v>7</v>
      </c>
      <c r="E12">
        <f t="shared" si="1"/>
        <v>41</v>
      </c>
      <c r="F12" t="str">
        <f t="shared" si="2"/>
        <v>&lt;!--Envoy's Aide-De-Camp (Sword)--&gt;</v>
      </c>
    </row>
    <row r="13" spans="2:6" x14ac:dyDescent="0.25">
      <c r="B13" t="s">
        <v>1083</v>
      </c>
      <c r="D13">
        <f t="shared" si="0"/>
        <v>7</v>
      </c>
      <c r="E13">
        <f t="shared" si="1"/>
        <v>36</v>
      </c>
      <c r="F13" t="str">
        <f t="shared" si="2"/>
        <v>&lt;!--Family Heirloom (Sword)--&gt;</v>
      </c>
    </row>
    <row r="14" spans="2:6" x14ac:dyDescent="0.25">
      <c r="B14" t="s">
        <v>1084</v>
      </c>
      <c r="D14">
        <f t="shared" si="0"/>
        <v>7</v>
      </c>
      <c r="E14">
        <f t="shared" si="1"/>
        <v>40</v>
      </c>
      <c r="F14" t="str">
        <f t="shared" si="2"/>
        <v>&lt;!--Grandad's Old Sword (Sword)--&gt;</v>
      </c>
    </row>
    <row r="15" spans="2:6" x14ac:dyDescent="0.25">
      <c r="B15" t="s">
        <v>1085</v>
      </c>
      <c r="D15">
        <f t="shared" si="0"/>
        <v>7</v>
      </c>
      <c r="E15">
        <f t="shared" si="1"/>
        <v>42</v>
      </c>
      <c r="F15" t="str">
        <f t="shared" si="2"/>
        <v>&lt;!--Mercenary's Bedfellow (Sword)--&gt;</v>
      </c>
    </row>
    <row r="16" spans="2:6" x14ac:dyDescent="0.25">
      <c r="B16" t="s">
        <v>1086</v>
      </c>
      <c r="D16">
        <f t="shared" si="0"/>
        <v>7</v>
      </c>
      <c r="E16">
        <f t="shared" si="1"/>
        <v>27</v>
      </c>
      <c r="F16" t="str">
        <f t="shared" si="2"/>
        <v>&lt;!--Needle (Sword)--&gt;</v>
      </c>
    </row>
    <row r="17" spans="2:6" x14ac:dyDescent="0.25">
      <c r="B17" t="s">
        <v>1087</v>
      </c>
      <c r="D17">
        <f t="shared" si="0"/>
        <v>7</v>
      </c>
      <c r="E17">
        <f t="shared" si="1"/>
        <v>32</v>
      </c>
      <c r="F17" t="str">
        <f t="shared" si="2"/>
        <v>&lt;!--Noble Sword (Sword)--&gt;</v>
      </c>
    </row>
    <row r="18" spans="2:6" x14ac:dyDescent="0.25">
      <c r="B18" t="s">
        <v>1088</v>
      </c>
      <c r="D18">
        <f t="shared" si="0"/>
        <v>7</v>
      </c>
      <c r="E18">
        <f t="shared" si="1"/>
        <v>33</v>
      </c>
      <c r="F18" t="str">
        <f t="shared" si="2"/>
        <v>&lt;!--Page's Sword (Sword)--&gt;</v>
      </c>
    </row>
    <row r="19" spans="2:6" x14ac:dyDescent="0.25">
      <c r="B19" t="s">
        <v>1089</v>
      </c>
      <c r="D19">
        <f t="shared" si="0"/>
        <v>7</v>
      </c>
      <c r="E19">
        <f t="shared" si="1"/>
        <v>28</v>
      </c>
      <c r="F19" t="str">
        <f t="shared" si="2"/>
        <v>&lt;!--Prodder (Sword)--&gt;</v>
      </c>
    </row>
    <row r="20" spans="2:6" x14ac:dyDescent="0.25">
      <c r="B20" t="s">
        <v>1090</v>
      </c>
      <c r="D20">
        <f t="shared" si="0"/>
        <v>7</v>
      </c>
      <c r="E20">
        <f t="shared" si="1"/>
        <v>26</v>
      </c>
      <c r="F20" t="str">
        <f t="shared" si="2"/>
        <v>&lt;!--Razor (Sword)--&gt;</v>
      </c>
    </row>
    <row r="21" spans="2:6" x14ac:dyDescent="0.25">
      <c r="B21" t="s">
        <v>1091</v>
      </c>
      <c r="D21">
        <f t="shared" si="0"/>
        <v>7</v>
      </c>
      <c r="E21">
        <f t="shared" si="1"/>
        <v>35</v>
      </c>
      <c r="F21" t="str">
        <f t="shared" si="2"/>
        <v>&lt;!--Reliable Blade (Sword)--&gt;</v>
      </c>
    </row>
    <row r="22" spans="2:6" x14ac:dyDescent="0.25">
      <c r="B22" t="s">
        <v>1092</v>
      </c>
      <c r="D22">
        <f t="shared" si="0"/>
        <v>7</v>
      </c>
      <c r="E22">
        <f t="shared" si="1"/>
        <v>41</v>
      </c>
      <c r="F22" t="str">
        <f t="shared" si="2"/>
        <v>&lt;!--Robber Baron's Sword (Sword)--&gt;</v>
      </c>
    </row>
    <row r="23" spans="2:6" x14ac:dyDescent="0.25">
      <c r="B23" t="s">
        <v>1093</v>
      </c>
      <c r="D23">
        <f t="shared" si="0"/>
        <v>7</v>
      </c>
      <c r="E23">
        <f t="shared" si="1"/>
        <v>32</v>
      </c>
      <c r="F23" t="str">
        <f t="shared" si="2"/>
        <v>&lt;!--Rusty Blade (Sword)--&gt;</v>
      </c>
    </row>
    <row r="24" spans="2:6" x14ac:dyDescent="0.25">
      <c r="B24" t="s">
        <v>1094</v>
      </c>
      <c r="D24">
        <f t="shared" si="0"/>
        <v>7</v>
      </c>
      <c r="E24">
        <f t="shared" si="1"/>
        <v>26</v>
      </c>
      <c r="F24" t="str">
        <f t="shared" si="2"/>
        <v>&lt;!--Shard (Sword)--&gt;</v>
      </c>
    </row>
    <row r="25" spans="2:6" x14ac:dyDescent="0.25">
      <c r="B25" t="s">
        <v>1095</v>
      </c>
      <c r="D25">
        <f t="shared" si="0"/>
        <v>7</v>
      </c>
      <c r="E25">
        <f t="shared" si="1"/>
        <v>29</v>
      </c>
      <c r="F25" t="str">
        <f t="shared" si="2"/>
        <v>&lt;!--Stalwart (Sword)--&gt;</v>
      </c>
    </row>
    <row r="26" spans="2:6" x14ac:dyDescent="0.25">
      <c r="B26" t="s">
        <v>1096</v>
      </c>
      <c r="D26">
        <f t="shared" si="0"/>
        <v>7</v>
      </c>
      <c r="E26">
        <f t="shared" si="1"/>
        <v>28</v>
      </c>
      <c r="F26" t="str">
        <f t="shared" si="2"/>
        <v>&lt;!--Stinger (Sword)--&gt;</v>
      </c>
    </row>
    <row r="27" spans="2:6" x14ac:dyDescent="0.25">
      <c r="B27" t="s">
        <v>1097</v>
      </c>
      <c r="D27">
        <f t="shared" si="0"/>
        <v>7</v>
      </c>
      <c r="E27">
        <f t="shared" si="1"/>
        <v>37</v>
      </c>
      <c r="F27" t="str">
        <f t="shared" si="2"/>
        <v>&lt;!--Test Short Sword (Sword)--&gt;</v>
      </c>
    </row>
    <row r="28" spans="2:6" x14ac:dyDescent="0.25">
      <c r="B28" t="s">
        <v>1098</v>
      </c>
      <c r="D28">
        <f t="shared" si="0"/>
        <v>7</v>
      </c>
      <c r="E28">
        <f t="shared" si="1"/>
        <v>34</v>
      </c>
      <c r="F28" t="str">
        <f t="shared" si="2"/>
        <v>&lt;!--Test Weapon 2 (Sword)--&gt;</v>
      </c>
    </row>
    <row r="29" spans="2:6" x14ac:dyDescent="0.25">
      <c r="B29" t="s">
        <v>1099</v>
      </c>
      <c r="D29">
        <f t="shared" si="0"/>
        <v>7</v>
      </c>
      <c r="E29">
        <f t="shared" si="1"/>
        <v>34</v>
      </c>
      <c r="F29" t="str">
        <f t="shared" si="2"/>
        <v>&lt;!--Test Weapon 2 (Sword)--&gt;</v>
      </c>
    </row>
    <row r="30" spans="2:6" x14ac:dyDescent="0.25">
      <c r="B30" t="s">
        <v>1100</v>
      </c>
      <c r="D30">
        <f t="shared" si="0"/>
        <v>7</v>
      </c>
      <c r="E30">
        <f t="shared" si="1"/>
        <v>37</v>
      </c>
      <c r="F30" t="str">
        <f t="shared" ref="F30:F62" si="3">MID(B30,D30,E30-D30+1)</f>
        <v>&lt;!--Trusty Companion (Sword)--&gt;</v>
      </c>
    </row>
    <row r="31" spans="2:6" x14ac:dyDescent="0.25">
      <c r="B31" t="s">
        <v>1101</v>
      </c>
      <c r="D31">
        <f t="shared" si="0"/>
        <v>7</v>
      </c>
      <c r="E31">
        <f t="shared" si="1"/>
        <v>42</v>
      </c>
      <c r="F31" t="str">
        <f t="shared" si="3"/>
        <v>&lt;!--Wooden Training Sword (Sword)--&gt;</v>
      </c>
    </row>
    <row r="32" spans="2:6" x14ac:dyDescent="0.25">
      <c r="B32" t="s">
        <v>1102</v>
      </c>
      <c r="D32">
        <f t="shared" si="0"/>
        <v>1</v>
      </c>
      <c r="E32">
        <f t="shared" si="1"/>
        <v>14</v>
      </c>
      <c r="F32" t="str">
        <f t="shared" si="3"/>
        <v>&lt;!-- SABRE --&gt;</v>
      </c>
    </row>
    <row r="33" spans="2:6" x14ac:dyDescent="0.25">
      <c r="B33" t="s">
        <v>1103</v>
      </c>
      <c r="D33">
        <f t="shared" si="0"/>
        <v>7</v>
      </c>
      <c r="E33">
        <f t="shared" si="1"/>
        <v>36</v>
      </c>
      <c r="F33" t="str">
        <f t="shared" si="3"/>
        <v>&lt;!--Butcher's Blade (Sabre)--&gt;</v>
      </c>
    </row>
    <row r="34" spans="2:6" x14ac:dyDescent="0.25">
      <c r="B34" t="s">
        <v>1104</v>
      </c>
      <c r="D34">
        <f t="shared" si="0"/>
        <v>7</v>
      </c>
      <c r="E34">
        <f t="shared" si="1"/>
        <v>28</v>
      </c>
      <c r="F34" t="str">
        <f t="shared" si="3"/>
        <v>&lt;!--Cleaver (Sabre)--&gt;</v>
      </c>
    </row>
    <row r="35" spans="2:6" x14ac:dyDescent="0.25">
      <c r="B35" t="s">
        <v>1105</v>
      </c>
      <c r="D35">
        <f t="shared" si="0"/>
        <v>7</v>
      </c>
      <c r="E35">
        <f t="shared" si="1"/>
        <v>33</v>
      </c>
      <c r="F35" t="str">
        <f t="shared" si="3"/>
        <v>&lt;!--Common Sabre (Sabre)--&gt;</v>
      </c>
    </row>
    <row r="36" spans="2:6" x14ac:dyDescent="0.25">
      <c r="B36" t="s">
        <v>1106</v>
      </c>
      <c r="D36">
        <f t="shared" si="0"/>
        <v>7</v>
      </c>
      <c r="E36">
        <f t="shared" si="1"/>
        <v>44</v>
      </c>
      <c r="F36" t="str">
        <f t="shared" si="3"/>
        <v>&lt;!--Decorated Hunting Sword (Sabre)--&gt;</v>
      </c>
    </row>
    <row r="37" spans="2:6" x14ac:dyDescent="0.25">
      <c r="B37" t="s">
        <v>1107</v>
      </c>
      <c r="D37">
        <f t="shared" si="0"/>
        <v>7</v>
      </c>
      <c r="E37">
        <f t="shared" si="1"/>
        <v>36</v>
      </c>
      <c r="F37" t="str">
        <f t="shared" si="3"/>
        <v>&lt;!--Decorated Sabre (Sabre)--&gt;</v>
      </c>
    </row>
    <row r="38" spans="2:6" x14ac:dyDescent="0.25">
      <c r="B38" t="s">
        <v>1108</v>
      </c>
      <c r="D38">
        <f t="shared" si="0"/>
        <v>7</v>
      </c>
      <c r="E38">
        <f t="shared" si="1"/>
        <v>41</v>
      </c>
      <c r="F38" t="str">
        <f t="shared" si="3"/>
        <v>&lt;!--Exotic Eastern Blade (Sabre)--&gt;</v>
      </c>
    </row>
    <row r="39" spans="2:6" x14ac:dyDescent="0.25">
      <c r="B39" t="s">
        <v>1109</v>
      </c>
      <c r="D39">
        <f t="shared" si="0"/>
        <v>7</v>
      </c>
      <c r="E39">
        <f t="shared" si="1"/>
        <v>29</v>
      </c>
      <c r="F39" t="str">
        <f t="shared" si="3"/>
        <v>&lt;!--Falchion (Sabre)--&gt;</v>
      </c>
    </row>
    <row r="40" spans="2:6" x14ac:dyDescent="0.25">
      <c r="B40" t="s">
        <v>1110</v>
      </c>
      <c r="D40">
        <f t="shared" si="0"/>
        <v>7</v>
      </c>
      <c r="E40">
        <f t="shared" si="1"/>
        <v>36</v>
      </c>
      <c r="F40" t="str">
        <f t="shared" si="3"/>
        <v>&lt;!--Hungarian Sabre (Sabre)--&gt;</v>
      </c>
    </row>
    <row r="41" spans="2:6" x14ac:dyDescent="0.25">
      <c r="B41" t="s">
        <v>1111</v>
      </c>
      <c r="D41">
        <f t="shared" si="0"/>
        <v>7</v>
      </c>
      <c r="E41">
        <f t="shared" si="1"/>
        <v>34</v>
      </c>
      <c r="F41" t="str">
        <f t="shared" si="3"/>
        <v>&lt;!--Hunting Sword (Sabre)--&gt;</v>
      </c>
    </row>
    <row r="42" spans="2:6" x14ac:dyDescent="0.25">
      <c r="B42" t="s">
        <v>1112</v>
      </c>
      <c r="D42">
        <f t="shared" si="0"/>
        <v>7</v>
      </c>
      <c r="E42">
        <f t="shared" si="1"/>
        <v>43</v>
      </c>
      <c r="F42" t="str">
        <f t="shared" si="3"/>
        <v>&lt;!--Knight's Hunting Sword (Sabre)--&gt;</v>
      </c>
    </row>
    <row r="43" spans="2:6" x14ac:dyDescent="0.25">
      <c r="B43" t="s">
        <v>1113</v>
      </c>
      <c r="D43">
        <f t="shared" si="0"/>
        <v>7</v>
      </c>
      <c r="E43">
        <f t="shared" si="1"/>
        <v>44</v>
      </c>
      <c r="F43" t="str">
        <f t="shared" si="3"/>
        <v>&lt;!--Master Huntsman's Sword (Sabre)--&gt;</v>
      </c>
    </row>
    <row r="44" spans="2:6" x14ac:dyDescent="0.25">
      <c r="B44" t="s">
        <v>1114</v>
      </c>
      <c r="D44">
        <f t="shared" si="0"/>
        <v>7</v>
      </c>
      <c r="E44">
        <f t="shared" si="1"/>
        <v>36</v>
      </c>
      <c r="F44" t="str">
        <f t="shared" si="3"/>
        <v>&lt;!--Nicopolis Sabre (Sabre)--&gt;</v>
      </c>
    </row>
    <row r="45" spans="2:6" x14ac:dyDescent="0.25">
      <c r="B45" t="s">
        <v>1115</v>
      </c>
      <c r="D45">
        <f t="shared" si="0"/>
        <v>7</v>
      </c>
      <c r="E45">
        <f t="shared" si="1"/>
        <v>42</v>
      </c>
      <c r="F45" t="str">
        <f t="shared" si="3"/>
        <v>&lt;!--Noble's Hunting Sword (Sabre)--&gt;</v>
      </c>
    </row>
    <row r="46" spans="2:6" x14ac:dyDescent="0.25">
      <c r="B46" t="s">
        <v>1116</v>
      </c>
      <c r="D46">
        <f t="shared" si="0"/>
        <v>7</v>
      </c>
      <c r="E46">
        <f t="shared" si="1"/>
        <v>34</v>
      </c>
      <c r="F46" t="str">
        <f t="shared" si="3"/>
        <v>&lt;!--Rider's Sabre (Sabre)--&gt;</v>
      </c>
    </row>
    <row r="47" spans="2:6" x14ac:dyDescent="0.25">
      <c r="B47" t="s">
        <v>1117</v>
      </c>
      <c r="D47">
        <f t="shared" si="0"/>
        <v>7</v>
      </c>
      <c r="E47">
        <f t="shared" si="1"/>
        <v>25</v>
      </c>
      <c r="F47" t="str">
        <f t="shared" si="3"/>
        <v>&lt;!--Seax (Sabre)--&gt;</v>
      </c>
    </row>
    <row r="48" spans="2:6" x14ac:dyDescent="0.25">
      <c r="B48" t="s">
        <v>1118</v>
      </c>
      <c r="D48">
        <f t="shared" si="0"/>
        <v>7</v>
      </c>
      <c r="E48">
        <f t="shared" si="1"/>
        <v>31</v>
      </c>
      <c r="F48" t="str">
        <f t="shared" si="3"/>
        <v>&lt;!--Test Sabre (Sabre)--&gt;</v>
      </c>
    </row>
    <row r="49" spans="2:6" x14ac:dyDescent="0.25">
      <c r="B49" t="s">
        <v>1119</v>
      </c>
      <c r="D49">
        <f t="shared" si="0"/>
        <v>1</v>
      </c>
      <c r="E49">
        <f t="shared" si="1"/>
        <v>12</v>
      </c>
      <c r="F49" t="str">
        <f t="shared" si="3"/>
        <v>&lt;!-- AXE --&gt;</v>
      </c>
    </row>
    <row r="50" spans="2:6" x14ac:dyDescent="0.25">
      <c r="B50" t="s">
        <v>1120</v>
      </c>
      <c r="D50">
        <f t="shared" si="0"/>
        <v>7</v>
      </c>
      <c r="E50">
        <f t="shared" si="1"/>
        <v>22</v>
      </c>
      <c r="F50" t="str">
        <f t="shared" si="3"/>
        <v>&lt;!--Axe (Axe)--&gt;</v>
      </c>
    </row>
    <row r="51" spans="2:6" x14ac:dyDescent="0.25">
      <c r="B51" t="s">
        <v>1121</v>
      </c>
      <c r="D51">
        <f t="shared" si="0"/>
        <v>7</v>
      </c>
      <c r="E51">
        <f t="shared" si="1"/>
        <v>22</v>
      </c>
      <c r="F51" t="str">
        <f t="shared" si="3"/>
        <v>&lt;!--Axe (Axe)--&gt;</v>
      </c>
    </row>
    <row r="52" spans="2:6" x14ac:dyDescent="0.25">
      <c r="B52" t="s">
        <v>1122</v>
      </c>
      <c r="D52">
        <f t="shared" si="0"/>
        <v>7</v>
      </c>
      <c r="E52">
        <f t="shared" si="1"/>
        <v>27</v>
      </c>
      <c r="F52" t="str">
        <f t="shared" si="3"/>
        <v>&lt;!--Bardiche (Axe)--&gt;</v>
      </c>
    </row>
    <row r="53" spans="2:6" x14ac:dyDescent="0.25">
      <c r="B53" t="s">
        <v>1123</v>
      </c>
      <c r="D53">
        <f t="shared" si="0"/>
        <v>7</v>
      </c>
      <c r="E53">
        <f t="shared" si="1"/>
        <v>28</v>
      </c>
      <c r="F53" t="str">
        <f t="shared" si="3"/>
        <v>&lt;!--Broad Axe (Axe)--&gt;</v>
      </c>
    </row>
    <row r="54" spans="2:6" x14ac:dyDescent="0.25">
      <c r="B54" t="s">
        <v>1124</v>
      </c>
      <c r="D54">
        <f t="shared" si="0"/>
        <v>7</v>
      </c>
      <c r="E54">
        <f t="shared" si="1"/>
        <v>34</v>
      </c>
      <c r="F54" t="str">
        <f t="shared" si="3"/>
        <v>&lt;!--Carpenter's Axe (Axe)--&gt;</v>
      </c>
    </row>
    <row r="55" spans="2:6" x14ac:dyDescent="0.25">
      <c r="B55" t="s">
        <v>1125</v>
      </c>
      <c r="D55">
        <f t="shared" si="0"/>
        <v>7</v>
      </c>
      <c r="E55">
        <f t="shared" si="1"/>
        <v>31</v>
      </c>
      <c r="F55" t="str">
        <f t="shared" si="3"/>
        <v>&lt;!--Cooper's Axe (Axe)--&gt;</v>
      </c>
    </row>
    <row r="56" spans="2:6" x14ac:dyDescent="0.25">
      <c r="B56" t="s">
        <v>1126</v>
      </c>
      <c r="D56">
        <f t="shared" si="0"/>
        <v>7</v>
      </c>
      <c r="E56">
        <f t="shared" si="1"/>
        <v>28</v>
      </c>
      <c r="F56" t="str">
        <f t="shared" si="3"/>
        <v>&lt;!--Cuman Axe (Axe)--&gt;</v>
      </c>
    </row>
    <row r="57" spans="2:6" x14ac:dyDescent="0.25">
      <c r="B57" t="s">
        <v>1127</v>
      </c>
      <c r="D57">
        <f t="shared" si="0"/>
        <v>7</v>
      </c>
      <c r="E57">
        <f t="shared" si="1"/>
        <v>35</v>
      </c>
      <c r="F57" t="str">
        <f t="shared" si="3"/>
        <v>&lt;!--Heavy Battle Axe (Axe)--&gt;</v>
      </c>
    </row>
    <row r="58" spans="2:6" x14ac:dyDescent="0.25">
      <c r="B58" t="s">
        <v>1128</v>
      </c>
      <c r="D58">
        <f t="shared" si="0"/>
        <v>7</v>
      </c>
      <c r="E58">
        <f t="shared" si="1"/>
        <v>42</v>
      </c>
      <c r="F58" t="str">
        <f t="shared" si="3"/>
        <v>&lt;!--Metal-Plated Battle Axe (Axe)--&gt;</v>
      </c>
    </row>
    <row r="59" spans="2:6" x14ac:dyDescent="0.25">
      <c r="B59" t="s">
        <v>1129</v>
      </c>
      <c r="D59">
        <f t="shared" si="0"/>
        <v>7</v>
      </c>
      <c r="E59">
        <f t="shared" si="1"/>
        <v>42</v>
      </c>
      <c r="F59" t="str">
        <f t="shared" si="3"/>
        <v>&lt;!--Metal-Plated Battle Axe (Axe)--&gt;</v>
      </c>
    </row>
    <row r="60" spans="2:6" x14ac:dyDescent="0.25">
      <c r="B60" t="s">
        <v>1130</v>
      </c>
      <c r="D60">
        <f t="shared" si="0"/>
        <v>7</v>
      </c>
      <c r="E60">
        <f t="shared" si="1"/>
        <v>30</v>
      </c>
      <c r="F60" t="str">
        <f t="shared" si="3"/>
        <v>&lt;!--Testing Axe (Axe)--&gt;</v>
      </c>
    </row>
    <row r="61" spans="2:6" x14ac:dyDescent="0.25">
      <c r="B61" t="s">
        <v>1131</v>
      </c>
      <c r="D61">
        <f t="shared" si="0"/>
        <v>7</v>
      </c>
      <c r="E61">
        <f t="shared" si="1"/>
        <v>35</v>
      </c>
      <c r="F61" t="str">
        <f t="shared" si="3"/>
        <v>&lt;!--Woodcutter's Axe (Axe)--&gt;</v>
      </c>
    </row>
    <row r="62" spans="2:6" x14ac:dyDescent="0.25">
      <c r="B62" t="s">
        <v>1132</v>
      </c>
      <c r="D62">
        <f t="shared" si="0"/>
        <v>7</v>
      </c>
      <c r="E62">
        <f t="shared" si="1"/>
        <v>38</v>
      </c>
      <c r="F62" t="str">
        <f t="shared" si="3"/>
        <v>&lt;!--Wooden Training Axe (Axe)--&gt;</v>
      </c>
    </row>
    <row r="63" spans="2:6" x14ac:dyDescent="0.25">
      <c r="B63" t="s">
        <v>1133</v>
      </c>
      <c r="D63">
        <f t="shared" si="0"/>
        <v>3</v>
      </c>
      <c r="E63">
        <f t="shared" si="1"/>
        <v>23</v>
      </c>
      <c r="F63" t="str">
        <f t="shared" ref="F63:F126" si="4">MID(B63,D63,E63-D63+1)</f>
        <v>&lt;!--MISSING (Axe) --&gt;</v>
      </c>
    </row>
    <row r="64" spans="2:6" x14ac:dyDescent="0.25">
      <c r="B64" t="s">
        <v>1134</v>
      </c>
      <c r="D64">
        <f t="shared" si="0"/>
        <v>1</v>
      </c>
      <c r="E64">
        <f t="shared" si="1"/>
        <v>18</v>
      </c>
      <c r="F64" t="str">
        <f t="shared" si="4"/>
        <v>&lt;!-- LONGSWORD --&gt;</v>
      </c>
    </row>
    <row r="65" spans="2:6" x14ac:dyDescent="0.25">
      <c r="B65" t="s">
        <v>1135</v>
      </c>
      <c r="D65">
        <f t="shared" si="0"/>
        <v>7</v>
      </c>
      <c r="E65">
        <f t="shared" si="1"/>
        <v>33</v>
      </c>
      <c r="F65" t="str">
        <f t="shared" si="4"/>
        <v>&lt;!--Assassin (Longsword)--&gt;</v>
      </c>
    </row>
    <row r="66" spans="2:6" x14ac:dyDescent="0.25">
      <c r="B66" t="s">
        <v>1136</v>
      </c>
      <c r="D66">
        <f t="shared" si="0"/>
        <v>7</v>
      </c>
      <c r="E66">
        <f t="shared" si="1"/>
        <v>39</v>
      </c>
      <c r="F66" t="str">
        <f t="shared" si="4"/>
        <v>&lt;!--Bastard Sword (Longsword) --&gt;</v>
      </c>
    </row>
    <row r="67" spans="2:6" x14ac:dyDescent="0.25">
      <c r="B67" t="s">
        <v>1137</v>
      </c>
      <c r="D67">
        <f t="shared" si="0"/>
        <v>7</v>
      </c>
      <c r="E67">
        <f t="shared" si="1"/>
        <v>38</v>
      </c>
      <c r="F67" t="str">
        <f t="shared" si="4"/>
        <v>&lt;!--Bastard Sword (Longsword)--&gt;</v>
      </c>
    </row>
    <row r="68" spans="2:6" x14ac:dyDescent="0.25">
      <c r="B68" t="s">
        <v>1138</v>
      </c>
      <c r="D68">
        <f t="shared" si="0"/>
        <v>7</v>
      </c>
      <c r="E68">
        <f t="shared" si="1"/>
        <v>38</v>
      </c>
      <c r="F68" t="str">
        <f t="shared" si="4"/>
        <v>&lt;!--Bastard Sword (Longsword)--&gt;</v>
      </c>
    </row>
    <row r="69" spans="2:6" x14ac:dyDescent="0.25">
      <c r="B69" t="s">
        <v>1139</v>
      </c>
      <c r="D69">
        <f t="shared" si="0"/>
        <v>7</v>
      </c>
      <c r="E69">
        <f t="shared" si="1"/>
        <v>38</v>
      </c>
      <c r="F69" t="str">
        <f t="shared" si="4"/>
        <v>&lt;!--Bastard Sword (Longsword)--&gt;</v>
      </c>
    </row>
    <row r="70" spans="2:6" x14ac:dyDescent="0.25">
      <c r="B70" t="s">
        <v>1140</v>
      </c>
      <c r="D70">
        <f t="shared" si="0"/>
        <v>7</v>
      </c>
      <c r="E70">
        <f t="shared" si="1"/>
        <v>33</v>
      </c>
      <c r="F70" t="str">
        <f t="shared" si="4"/>
        <v>&lt;!--Duellist (Longsword)--&gt;</v>
      </c>
    </row>
    <row r="71" spans="2:6" x14ac:dyDescent="0.25">
      <c r="B71" t="s">
        <v>1141</v>
      </c>
      <c r="D71">
        <f t="shared" ref="D71:D134" si="5">FIND("&lt;",$B71)</f>
        <v>7</v>
      </c>
      <c r="E71">
        <f t="shared" ref="E71:E134" si="6">FIND("&gt;",$B71)</f>
        <v>44</v>
      </c>
      <c r="F71" t="str">
        <f t="shared" si="4"/>
        <v>&lt;!--Executioner's Sword (Longsword)--&gt;</v>
      </c>
    </row>
    <row r="72" spans="2:6" x14ac:dyDescent="0.25">
      <c r="B72" t="s">
        <v>1142</v>
      </c>
      <c r="D72">
        <f t="shared" si="5"/>
        <v>7</v>
      </c>
      <c r="E72">
        <f t="shared" si="6"/>
        <v>32</v>
      </c>
      <c r="F72" t="str">
        <f t="shared" si="4"/>
        <v>&lt;!--Fearnot (Longsword)--&gt;</v>
      </c>
    </row>
    <row r="73" spans="2:6" x14ac:dyDescent="0.25">
      <c r="B73" t="s">
        <v>1143</v>
      </c>
      <c r="D73">
        <f t="shared" si="5"/>
        <v>7</v>
      </c>
      <c r="E73">
        <f t="shared" si="6"/>
        <v>38</v>
      </c>
      <c r="F73" t="str">
        <f t="shared" si="4"/>
        <v>&lt;!--Herod's Sword (Longsword)--&gt;</v>
      </c>
    </row>
    <row r="74" spans="2:6" x14ac:dyDescent="0.25">
      <c r="B74" t="s">
        <v>1144</v>
      </c>
      <c r="D74">
        <f t="shared" si="5"/>
        <v>7</v>
      </c>
      <c r="E74">
        <f t="shared" si="6"/>
        <v>33</v>
      </c>
      <c r="F74" t="str">
        <f t="shared" si="4"/>
        <v>&lt;!--Hoofpick (Longsword)--&gt;</v>
      </c>
    </row>
    <row r="75" spans="2:6" x14ac:dyDescent="0.25">
      <c r="B75" t="s">
        <v>1145</v>
      </c>
      <c r="D75">
        <f t="shared" si="5"/>
        <v>7</v>
      </c>
      <c r="E75">
        <f t="shared" si="6"/>
        <v>40</v>
      </c>
      <c r="F75" t="str">
        <f t="shared" si="4"/>
        <v>&lt;!--Longinus' Sword (Longsword)--&gt;</v>
      </c>
    </row>
    <row r="76" spans="2:6" x14ac:dyDescent="0.25">
      <c r="B76" t="s">
        <v>1146</v>
      </c>
      <c r="D76">
        <f t="shared" si="5"/>
        <v>7</v>
      </c>
      <c r="E76">
        <f t="shared" si="6"/>
        <v>40</v>
      </c>
      <c r="F76" t="str">
        <f t="shared" si="4"/>
        <v>&lt;!--Magdeburg Sword (Longsword)--&gt;</v>
      </c>
    </row>
    <row r="77" spans="2:6" x14ac:dyDescent="0.25">
      <c r="B77" t="s">
        <v>1147</v>
      </c>
      <c r="D77">
        <f t="shared" si="5"/>
        <v>7</v>
      </c>
      <c r="E77">
        <f t="shared" si="6"/>
        <v>41</v>
      </c>
      <c r="F77" t="str">
        <f t="shared" si="4"/>
        <v>&lt;!--Merchant's Sword (Longsword)--&gt;</v>
      </c>
    </row>
    <row r="78" spans="2:6" x14ac:dyDescent="0.25">
      <c r="B78" t="s">
        <v>1148</v>
      </c>
      <c r="D78">
        <f t="shared" si="5"/>
        <v>7</v>
      </c>
      <c r="E78">
        <f t="shared" si="6"/>
        <v>42</v>
      </c>
      <c r="F78" t="str">
        <f t="shared" si="4"/>
        <v>&lt;!--Old Bastard Sword (Longsword)--&gt;</v>
      </c>
    </row>
    <row r="79" spans="2:6" x14ac:dyDescent="0.25">
      <c r="B79" t="s">
        <v>1149</v>
      </c>
      <c r="D79">
        <f t="shared" si="5"/>
        <v>7</v>
      </c>
      <c r="E79">
        <f t="shared" si="6"/>
        <v>32</v>
      </c>
      <c r="F79" t="str">
        <f t="shared" si="4"/>
        <v>&lt;!--Piercer (Longsword)--&gt;</v>
      </c>
    </row>
    <row r="80" spans="2:6" x14ac:dyDescent="0.25">
      <c r="B80" t="s">
        <v>1150</v>
      </c>
      <c r="D80">
        <f t="shared" si="5"/>
        <v>7</v>
      </c>
      <c r="E80">
        <f t="shared" si="6"/>
        <v>47</v>
      </c>
      <c r="F80" t="str">
        <f t="shared" si="4"/>
        <v>&lt;!--Queen of Sheba's Sword (Longsword)--&gt;</v>
      </c>
    </row>
    <row r="81" spans="2:6" x14ac:dyDescent="0.25">
      <c r="B81" t="s">
        <v>1151</v>
      </c>
      <c r="D81">
        <f t="shared" si="5"/>
        <v>7</v>
      </c>
      <c r="E81">
        <f t="shared" si="6"/>
        <v>39</v>
      </c>
      <c r="F81" t="str">
        <f t="shared" si="4"/>
        <v>&lt;!--Robber's Sword (Longsword)--&gt;</v>
      </c>
    </row>
    <row r="82" spans="2:6" x14ac:dyDescent="0.25">
      <c r="B82" t="s">
        <v>1152</v>
      </c>
      <c r="D82">
        <f t="shared" si="5"/>
        <v>7</v>
      </c>
      <c r="E82">
        <f t="shared" si="6"/>
        <v>37</v>
      </c>
      <c r="F82" t="str">
        <f t="shared" si="4"/>
        <v>&lt;!--Saving Grace (Longsword)--&gt;</v>
      </c>
    </row>
    <row r="83" spans="2:6" x14ac:dyDescent="0.25">
      <c r="B83" t="s">
        <v>1153</v>
      </c>
      <c r="D83">
        <f t="shared" si="5"/>
        <v>7</v>
      </c>
      <c r="E83">
        <f t="shared" si="6"/>
        <v>50</v>
      </c>
      <c r="F83" t="str">
        <f t="shared" si="4"/>
        <v>&lt;!--Sir Radzig Kobyla's Sword (Longsword)--&gt;</v>
      </c>
    </row>
    <row r="84" spans="2:6" x14ac:dyDescent="0.25">
      <c r="B84" t="s">
        <v>1154</v>
      </c>
      <c r="D84">
        <f t="shared" si="5"/>
        <v>7</v>
      </c>
      <c r="E84">
        <f t="shared" si="6"/>
        <v>36</v>
      </c>
      <c r="F84" t="str">
        <f t="shared" si="4"/>
        <v>&lt;!--Soul Slicer (Longsword)--&gt;</v>
      </c>
    </row>
    <row r="85" spans="2:6" x14ac:dyDescent="0.25">
      <c r="B85" t="s">
        <v>1155</v>
      </c>
      <c r="D85">
        <f t="shared" si="5"/>
        <v>7</v>
      </c>
      <c r="E85">
        <f t="shared" si="6"/>
        <v>43</v>
      </c>
      <c r="F85" t="str">
        <f t="shared" si="4"/>
        <v>&lt;!--St. George's Sword (Longsword)--&gt;</v>
      </c>
    </row>
    <row r="86" spans="2:6" x14ac:dyDescent="0.25">
      <c r="B86" t="s">
        <v>1156</v>
      </c>
      <c r="D86">
        <f t="shared" si="5"/>
        <v>7</v>
      </c>
      <c r="E86">
        <f t="shared" si="6"/>
        <v>44</v>
      </c>
      <c r="F86" t="str">
        <f t="shared" si="4"/>
        <v>&lt;!--St. Michael's Sword (Longsword)--&gt;</v>
      </c>
    </row>
    <row r="87" spans="2:6" x14ac:dyDescent="0.25">
      <c r="B87" t="s">
        <v>1157</v>
      </c>
      <c r="D87">
        <f t="shared" si="5"/>
        <v>7</v>
      </c>
      <c r="E87">
        <f t="shared" si="6"/>
        <v>39</v>
      </c>
      <c r="F87" t="str">
        <f t="shared" si="4"/>
        <v>&lt;!--Test Longsword (Longsword)--&gt;</v>
      </c>
    </row>
    <row r="88" spans="2:6" x14ac:dyDescent="0.25">
      <c r="B88" t="s">
        <v>1158</v>
      </c>
      <c r="D88">
        <f t="shared" si="5"/>
        <v>7</v>
      </c>
      <c r="E88">
        <f t="shared" si="6"/>
        <v>32</v>
      </c>
      <c r="F88" t="str">
        <f t="shared" si="4"/>
        <v>&lt;!--Thumper (Longsword)--&gt;</v>
      </c>
    </row>
    <row r="89" spans="2:6" x14ac:dyDescent="0.25">
      <c r="B89" t="s">
        <v>1159</v>
      </c>
      <c r="D89">
        <f t="shared" si="5"/>
        <v>7</v>
      </c>
      <c r="E89">
        <f t="shared" si="6"/>
        <v>46</v>
      </c>
      <c r="F89" t="str">
        <f t="shared" si="4"/>
        <v>&lt;!--Wooden Training Sword (Longsword)--&gt;</v>
      </c>
    </row>
    <row r="90" spans="2:6" x14ac:dyDescent="0.25">
      <c r="B90" t="s">
        <v>1160</v>
      </c>
      <c r="D90">
        <f t="shared" si="5"/>
        <v>7</v>
      </c>
      <c r="E90">
        <f t="shared" si="6"/>
        <v>46</v>
      </c>
      <c r="F90" t="str">
        <f t="shared" si="4"/>
        <v>&lt;!--Wooden Training Sword (Longsword)--&gt;</v>
      </c>
    </row>
    <row r="91" spans="2:6" x14ac:dyDescent="0.25">
      <c r="B91" t="s">
        <v>1161</v>
      </c>
      <c r="D91">
        <f t="shared" si="5"/>
        <v>1</v>
      </c>
      <c r="E91">
        <f t="shared" si="6"/>
        <v>13</v>
      </c>
      <c r="F91" t="str">
        <f t="shared" si="4"/>
        <v>&lt;!-- MACE --&gt;</v>
      </c>
    </row>
    <row r="92" spans="2:6" x14ac:dyDescent="0.25">
      <c r="B92" t="s">
        <v>1162</v>
      </c>
      <c r="D92">
        <f t="shared" si="5"/>
        <v>7</v>
      </c>
      <c r="E92">
        <f t="shared" si="6"/>
        <v>34</v>
      </c>
      <c r="F92" t="str">
        <f t="shared" si="4"/>
        <v>&lt;!--Bailiff's Mace (Mace)--&gt;</v>
      </c>
    </row>
    <row r="93" spans="2:6" x14ac:dyDescent="0.25">
      <c r="B93" t="s">
        <v>1163</v>
      </c>
      <c r="D93">
        <f t="shared" si="5"/>
        <v>7</v>
      </c>
      <c r="E93">
        <f t="shared" si="6"/>
        <v>28</v>
      </c>
      <c r="F93" t="str">
        <f t="shared" si="4"/>
        <v>&lt;!--Bludgeon (Mace)--&gt;</v>
      </c>
    </row>
    <row r="94" spans="2:6" x14ac:dyDescent="0.25">
      <c r="B94" t="s">
        <v>1164</v>
      </c>
      <c r="D94">
        <f t="shared" si="5"/>
        <v>7</v>
      </c>
      <c r="E94">
        <f t="shared" si="6"/>
        <v>28</v>
      </c>
      <c r="F94" t="str">
        <f t="shared" si="4"/>
        <v>&lt;!--Bludgeon (Mace)--&gt;</v>
      </c>
    </row>
    <row r="95" spans="2:6" x14ac:dyDescent="0.25">
      <c r="B95" t="s">
        <v>1165</v>
      </c>
      <c r="D95">
        <f t="shared" si="5"/>
        <v>7</v>
      </c>
      <c r="E95">
        <f t="shared" si="6"/>
        <v>34</v>
      </c>
      <c r="F95" t="str">
        <f t="shared" si="4"/>
        <v>&lt;!--Captain's Mace (Mace)--&gt;</v>
      </c>
    </row>
    <row r="96" spans="2:6" x14ac:dyDescent="0.25">
      <c r="B96" t="s">
        <v>1166</v>
      </c>
      <c r="D96">
        <f t="shared" si="5"/>
        <v>7</v>
      </c>
      <c r="E96">
        <f t="shared" si="6"/>
        <v>35</v>
      </c>
      <c r="F96" t="str">
        <f t="shared" si="4"/>
        <v>&lt;!--Ceremonial Mace (Mace)--&gt;</v>
      </c>
    </row>
    <row r="97" spans="2:6" x14ac:dyDescent="0.25">
      <c r="B97" t="s">
        <v>1167</v>
      </c>
      <c r="D97">
        <f t="shared" si="5"/>
        <v>7</v>
      </c>
      <c r="E97">
        <f t="shared" si="6"/>
        <v>35</v>
      </c>
      <c r="F97" t="str">
        <f t="shared" si="4"/>
        <v>&lt;!--Heavy Warhammer (Mace)--&gt;</v>
      </c>
    </row>
    <row r="98" spans="2:6" x14ac:dyDescent="0.25">
      <c r="B98" t="s">
        <v>1168</v>
      </c>
      <c r="D98">
        <f t="shared" si="5"/>
        <v>7</v>
      </c>
      <c r="E98">
        <f t="shared" si="6"/>
        <v>35</v>
      </c>
      <c r="F98" t="str">
        <f t="shared" si="4"/>
        <v>&lt;!--Heavy Warhammer (Mace)--&gt;</v>
      </c>
    </row>
    <row r="99" spans="2:6" x14ac:dyDescent="0.25">
      <c r="B99" t="s">
        <v>1169</v>
      </c>
      <c r="D99">
        <f t="shared" si="5"/>
        <v>7</v>
      </c>
      <c r="E99">
        <f t="shared" si="6"/>
        <v>24</v>
      </c>
      <c r="F99" t="str">
        <f t="shared" si="4"/>
        <v>&lt;!--Mace (Mace)--&gt;</v>
      </c>
    </row>
    <row r="100" spans="2:6" x14ac:dyDescent="0.25">
      <c r="B100" t="s">
        <v>1170</v>
      </c>
      <c r="D100">
        <f t="shared" si="5"/>
        <v>7</v>
      </c>
      <c r="E100">
        <f t="shared" si="6"/>
        <v>31</v>
      </c>
      <c r="F100" t="str">
        <f t="shared" si="4"/>
        <v>&lt;!--Morgenstern (Mace)--&gt;</v>
      </c>
    </row>
    <row r="101" spans="2:6" x14ac:dyDescent="0.25">
      <c r="B101" t="s">
        <v>1171</v>
      </c>
      <c r="D101">
        <f t="shared" si="5"/>
        <v>7</v>
      </c>
      <c r="E101">
        <f t="shared" si="6"/>
        <v>27</v>
      </c>
      <c r="F101" t="str">
        <f t="shared" si="4"/>
        <v>&lt;!--Pernach (Mace)--&gt;</v>
      </c>
    </row>
    <row r="102" spans="2:6" x14ac:dyDescent="0.25">
      <c r="B102" t="s">
        <v>1172</v>
      </c>
      <c r="D102">
        <f t="shared" si="5"/>
        <v>7</v>
      </c>
      <c r="E102">
        <f t="shared" si="6"/>
        <v>32</v>
      </c>
      <c r="F102" t="str">
        <f t="shared" si="4"/>
        <v>&lt;!--Raven's Beak (Mace)--&gt;</v>
      </c>
    </row>
    <row r="103" spans="2:6" x14ac:dyDescent="0.25">
      <c r="B103" t="s">
        <v>1173</v>
      </c>
      <c r="D103">
        <f t="shared" si="5"/>
        <v>7</v>
      </c>
      <c r="E103">
        <f t="shared" si="6"/>
        <v>31</v>
      </c>
      <c r="F103" t="str">
        <f t="shared" si="4"/>
        <v>&lt;!--Runt's Club (Mace)--&gt;</v>
      </c>
    </row>
    <row r="104" spans="2:6" x14ac:dyDescent="0.25">
      <c r="B104" t="s">
        <v>1174</v>
      </c>
      <c r="D104">
        <f t="shared" si="5"/>
        <v>7</v>
      </c>
      <c r="E104">
        <f t="shared" si="6"/>
        <v>31</v>
      </c>
      <c r="F104" t="str">
        <f t="shared" si="4"/>
        <v>&lt;!--Spiked Club (Mace)--&gt;</v>
      </c>
    </row>
    <row r="105" spans="2:6" x14ac:dyDescent="0.25">
      <c r="B105" t="s">
        <v>1175</v>
      </c>
      <c r="D105">
        <f t="shared" si="5"/>
        <v>7</v>
      </c>
      <c r="E105">
        <f t="shared" si="6"/>
        <v>36</v>
      </c>
      <c r="F105" t="str">
        <f t="shared" si="4"/>
        <v>&lt;!--Spiked Warhammer (Mace)--&gt;</v>
      </c>
    </row>
    <row r="106" spans="2:6" x14ac:dyDescent="0.25">
      <c r="B106" t="s">
        <v>1176</v>
      </c>
      <c r="D106">
        <f t="shared" si="5"/>
        <v>7</v>
      </c>
      <c r="E106">
        <f t="shared" si="6"/>
        <v>29</v>
      </c>
      <c r="F106" t="str">
        <f t="shared" si="4"/>
        <v>&lt;!--Test Mace (Mace)--&gt;</v>
      </c>
    </row>
    <row r="107" spans="2:6" x14ac:dyDescent="0.25">
      <c r="B107" t="s">
        <v>1177</v>
      </c>
      <c r="D107">
        <f t="shared" si="5"/>
        <v>7</v>
      </c>
      <c r="E107">
        <f t="shared" si="6"/>
        <v>29</v>
      </c>
      <c r="F107" t="str">
        <f t="shared" si="4"/>
        <v>&lt;!--Warhammer (Mace)--&gt;</v>
      </c>
    </row>
    <row r="108" spans="2:6" x14ac:dyDescent="0.25">
      <c r="B108" t="s">
        <v>1178</v>
      </c>
      <c r="D108">
        <f t="shared" si="5"/>
        <v>1</v>
      </c>
      <c r="E108">
        <f t="shared" si="6"/>
        <v>16</v>
      </c>
      <c r="F108" t="str">
        <f t="shared" si="4"/>
        <v>&lt;!-- HALBERD --&gt;</v>
      </c>
    </row>
    <row r="109" spans="2:6" x14ac:dyDescent="0.25">
      <c r="B109" t="s">
        <v>1179</v>
      </c>
      <c r="D109">
        <f t="shared" si="5"/>
        <v>7</v>
      </c>
      <c r="E109">
        <f t="shared" si="6"/>
        <v>31</v>
      </c>
      <c r="F109" t="str">
        <f t="shared" si="4"/>
        <v>&lt;!--Guisarme (Halberd)--&gt;</v>
      </c>
    </row>
    <row r="110" spans="2:6" x14ac:dyDescent="0.25">
      <c r="B110" t="s">
        <v>1180</v>
      </c>
      <c r="D110">
        <f t="shared" si="5"/>
        <v>7</v>
      </c>
      <c r="E110">
        <f t="shared" si="6"/>
        <v>31</v>
      </c>
      <c r="F110" t="str">
        <f t="shared" si="4"/>
        <v>&lt;!--Bardiche (Halberd)--&gt;</v>
      </c>
    </row>
    <row r="111" spans="2:6" x14ac:dyDescent="0.25">
      <c r="B111" t="s">
        <v>1181</v>
      </c>
      <c r="D111">
        <f t="shared" si="5"/>
        <v>7</v>
      </c>
      <c r="E111">
        <f t="shared" si="6"/>
        <v>40</v>
      </c>
      <c r="F111" t="str">
        <f t="shared" si="4"/>
        <v>&lt;!--Bohemian Earspoon (Halberd)--&gt;</v>
      </c>
    </row>
    <row r="112" spans="2:6" x14ac:dyDescent="0.25">
      <c r="B112" t="s">
        <v>1182</v>
      </c>
      <c r="D112">
        <f t="shared" si="5"/>
        <v>7</v>
      </c>
      <c r="E112">
        <f t="shared" si="6"/>
        <v>29</v>
      </c>
      <c r="F112" t="str">
        <f t="shared" si="4"/>
        <v>&lt;!--Glaive (Halberd)--&gt;</v>
      </c>
    </row>
    <row r="113" spans="2:6" x14ac:dyDescent="0.25">
      <c r="B113" t="s">
        <v>1183</v>
      </c>
      <c r="D113">
        <f t="shared" si="5"/>
        <v>7</v>
      </c>
      <c r="E113">
        <f t="shared" si="6"/>
        <v>30</v>
      </c>
      <c r="F113" t="str">
        <f t="shared" si="4"/>
        <v>&lt;!--Halberd (Halberd)--&gt;</v>
      </c>
    </row>
    <row r="114" spans="2:6" x14ac:dyDescent="0.25">
      <c r="B114" t="s">
        <v>1184</v>
      </c>
      <c r="D114">
        <f t="shared" si="5"/>
        <v>7</v>
      </c>
      <c r="E114">
        <f t="shared" si="6"/>
        <v>36</v>
      </c>
      <c r="F114" t="str">
        <f t="shared" si="4"/>
        <v>&lt;!--Hunting Spear (Halberd)--&gt;</v>
      </c>
    </row>
    <row r="115" spans="2:6" x14ac:dyDescent="0.25">
      <c r="B115" t="s">
        <v>1185</v>
      </c>
      <c r="D115">
        <f t="shared" si="5"/>
        <v>7</v>
      </c>
      <c r="E115">
        <f t="shared" si="6"/>
        <v>35</v>
      </c>
      <c r="F115" t="str">
        <f t="shared" si="4"/>
        <v>&lt;!--Italian Bill (Halberd)--&gt;</v>
      </c>
    </row>
    <row r="116" spans="2:6" x14ac:dyDescent="0.25">
      <c r="B116" t="s">
        <v>1186</v>
      </c>
      <c r="D116">
        <f t="shared" si="5"/>
        <v>7</v>
      </c>
      <c r="E116">
        <f t="shared" si="6"/>
        <v>37</v>
      </c>
      <c r="F116" t="str">
        <f t="shared" si="4"/>
        <v>&lt;!--Lucerne Hammer (Halberd)--&gt;</v>
      </c>
    </row>
    <row r="117" spans="2:6" x14ac:dyDescent="0.25">
      <c r="B117" t="s">
        <v>1187</v>
      </c>
      <c r="D117">
        <f t="shared" si="5"/>
        <v>7</v>
      </c>
      <c r="E117">
        <f t="shared" si="6"/>
        <v>38</v>
      </c>
      <c r="F117" t="str">
        <f t="shared" si="4"/>
        <v>&lt;!--Reforged Scythe (Halberd)--&gt;</v>
      </c>
    </row>
    <row r="118" spans="2:6" x14ac:dyDescent="0.25">
      <c r="B118" t="s">
        <v>1188</v>
      </c>
      <c r="D118">
        <f t="shared" si="5"/>
        <v>7</v>
      </c>
      <c r="E118">
        <f t="shared" si="6"/>
        <v>34</v>
      </c>
      <c r="F118" t="str">
        <f t="shared" si="4"/>
        <v>&lt;!--Runt's Club (Halberd)--&gt;</v>
      </c>
    </row>
    <row r="119" spans="2:6" x14ac:dyDescent="0.25">
      <c r="B119" t="s">
        <v>1189</v>
      </c>
      <c r="D119">
        <f t="shared" si="5"/>
        <v>7</v>
      </c>
      <c r="E119">
        <f t="shared" si="6"/>
        <v>28</v>
      </c>
      <c r="F119" t="str">
        <f t="shared" si="4"/>
        <v>&lt;!--Spear (Halberd)--&gt;</v>
      </c>
    </row>
    <row r="120" spans="2:6" x14ac:dyDescent="0.25">
      <c r="B120" t="s">
        <v>1190</v>
      </c>
      <c r="D120">
        <f t="shared" si="5"/>
        <v>7</v>
      </c>
      <c r="E120">
        <f t="shared" si="6"/>
        <v>35</v>
      </c>
      <c r="F120" t="str">
        <f t="shared" si="4"/>
        <v>&lt;!--Test Polearm (Halberd)--&gt;</v>
      </c>
    </row>
    <row r="121" spans="2:6" x14ac:dyDescent="0.25">
      <c r="B121" t="s">
        <v>1191</v>
      </c>
      <c r="D121">
        <f t="shared" si="5"/>
        <v>7</v>
      </c>
      <c r="E121">
        <f t="shared" si="6"/>
        <v>46</v>
      </c>
      <c r="F121" t="str">
        <f t="shared" si="4"/>
        <v>&lt;!--Wooden Training Halberd (Halberd)--&gt;</v>
      </c>
    </row>
    <row r="122" spans="2:6" x14ac:dyDescent="0.25">
      <c r="B122" t="s">
        <v>1192</v>
      </c>
      <c r="D122">
        <f t="shared" si="5"/>
        <v>3</v>
      </c>
      <c r="E122">
        <f t="shared" si="6"/>
        <v>27</v>
      </c>
      <c r="F122" t="str">
        <f t="shared" si="4"/>
        <v>&lt;!--MISSING (Halberd) --&gt;</v>
      </c>
    </row>
    <row r="123" spans="2:6" x14ac:dyDescent="0.25">
      <c r="B123" t="s">
        <v>1193</v>
      </c>
      <c r="D123">
        <f t="shared" si="5"/>
        <v>1</v>
      </c>
      <c r="E123">
        <f t="shared" si="6"/>
        <v>15</v>
      </c>
      <c r="F123" t="str">
        <f t="shared" si="4"/>
        <v>&lt;!-- SHIELD --&gt;</v>
      </c>
    </row>
    <row r="124" spans="2:6" x14ac:dyDescent="0.25">
      <c r="B124" t="s">
        <v>1194</v>
      </c>
      <c r="D124">
        <f t="shared" si="5"/>
        <v>7</v>
      </c>
      <c r="E124">
        <f t="shared" si="6"/>
        <v>34</v>
      </c>
      <c r="F124" t="str">
        <f t="shared" si="4"/>
        <v>&lt;!--Black Shield (Shield)--&gt;</v>
      </c>
    </row>
    <row r="125" spans="2:6" x14ac:dyDescent="0.25">
      <c r="B125" t="s">
        <v>1195</v>
      </c>
      <c r="D125">
        <f t="shared" si="5"/>
        <v>7</v>
      </c>
      <c r="E125">
        <f t="shared" si="6"/>
        <v>34</v>
      </c>
      <c r="F125" t="str">
        <f t="shared" si="4"/>
        <v>&lt;!--Black Shield (Shield)--&gt;</v>
      </c>
    </row>
    <row r="126" spans="2:6" x14ac:dyDescent="0.25">
      <c r="B126" t="s">
        <v>1196</v>
      </c>
      <c r="D126">
        <f t="shared" si="5"/>
        <v>7</v>
      </c>
      <c r="E126">
        <f t="shared" si="6"/>
        <v>35</v>
      </c>
      <c r="F126" t="str">
        <f t="shared" si="4"/>
        <v>&lt;!--Bouche Shield (Shield)--&gt;</v>
      </c>
    </row>
    <row r="127" spans="2:6" x14ac:dyDescent="0.25">
      <c r="B127" t="s">
        <v>1197</v>
      </c>
      <c r="D127">
        <f t="shared" si="5"/>
        <v>7</v>
      </c>
      <c r="E127">
        <f t="shared" si="6"/>
        <v>35</v>
      </c>
      <c r="F127" t="str">
        <f t="shared" ref="F127:F169" si="7">MID(B127,D127,E127-D127+1)</f>
        <v>&lt;!--Bouche Shield (Shield)--&gt;</v>
      </c>
    </row>
    <row r="128" spans="2:6" x14ac:dyDescent="0.25">
      <c r="B128" t="s">
        <v>1198</v>
      </c>
      <c r="D128">
        <f t="shared" si="5"/>
        <v>7</v>
      </c>
      <c r="E128">
        <f t="shared" si="6"/>
        <v>35</v>
      </c>
      <c r="F128" t="str">
        <f t="shared" si="7"/>
        <v>&lt;!--Bouche Shield (Shield)--&gt;</v>
      </c>
    </row>
    <row r="129" spans="2:6" x14ac:dyDescent="0.25">
      <c r="B129" t="s">
        <v>1199</v>
      </c>
      <c r="D129">
        <f t="shared" si="5"/>
        <v>7</v>
      </c>
      <c r="E129">
        <f t="shared" si="6"/>
        <v>35</v>
      </c>
      <c r="F129" t="str">
        <f t="shared" si="7"/>
        <v>&lt;!--Common Shield (Shield)--&gt;</v>
      </c>
    </row>
    <row r="130" spans="2:6" x14ac:dyDescent="0.25">
      <c r="B130" t="s">
        <v>1200</v>
      </c>
      <c r="D130">
        <f t="shared" si="5"/>
        <v>7</v>
      </c>
      <c r="E130">
        <f t="shared" si="6"/>
        <v>35</v>
      </c>
      <c r="F130" t="str">
        <f t="shared" si="7"/>
        <v>&lt;!--Common Shield (Shield)--&gt;</v>
      </c>
    </row>
    <row r="131" spans="2:6" x14ac:dyDescent="0.25">
      <c r="B131" t="s">
        <v>1201</v>
      </c>
      <c r="D131">
        <f t="shared" si="5"/>
        <v>7</v>
      </c>
      <c r="E131">
        <f t="shared" si="6"/>
        <v>40</v>
      </c>
      <c r="F131" t="str">
        <f t="shared" si="7"/>
        <v>&lt;!--Cuman Metal Shield (Shield)--&gt;</v>
      </c>
    </row>
    <row r="132" spans="2:6" x14ac:dyDescent="0.25">
      <c r="B132" t="s">
        <v>1202</v>
      </c>
      <c r="D132">
        <f t="shared" si="5"/>
        <v>7</v>
      </c>
      <c r="E132">
        <f t="shared" si="6"/>
        <v>40</v>
      </c>
      <c r="F132" t="str">
        <f t="shared" si="7"/>
        <v>&lt;!--Cuman Metal Shield (Shield)--&gt;</v>
      </c>
    </row>
    <row r="133" spans="2:6" x14ac:dyDescent="0.25">
      <c r="B133" t="s">
        <v>1203</v>
      </c>
      <c r="D133">
        <f t="shared" si="5"/>
        <v>7</v>
      </c>
      <c r="E133">
        <f t="shared" si="6"/>
        <v>40</v>
      </c>
      <c r="F133" t="str">
        <f t="shared" si="7"/>
        <v>&lt;!--Cuman Metal Shield (Shield)--&gt;</v>
      </c>
    </row>
    <row r="134" spans="2:6" x14ac:dyDescent="0.25">
      <c r="B134" t="s">
        <v>1204</v>
      </c>
      <c r="D134">
        <f t="shared" si="5"/>
        <v>7</v>
      </c>
      <c r="E134">
        <f t="shared" si="6"/>
        <v>40</v>
      </c>
      <c r="F134" t="str">
        <f t="shared" si="7"/>
        <v>&lt;!--Cuman Metal Shield (Shield)--&gt;</v>
      </c>
    </row>
    <row r="135" spans="2:6" x14ac:dyDescent="0.25">
      <c r="B135" t="s">
        <v>1205</v>
      </c>
      <c r="D135">
        <f t="shared" ref="D135:D169" si="8">FIND("&lt;",$B135)</f>
        <v>7</v>
      </c>
      <c r="E135">
        <f t="shared" ref="E135:E169" si="9">FIND("&gt;",$B135)</f>
        <v>41</v>
      </c>
      <c r="F135" t="str">
        <f t="shared" si="7"/>
        <v>&lt;!--Cuman Wooden Shield (Shield)--&gt;</v>
      </c>
    </row>
    <row r="136" spans="2:6" x14ac:dyDescent="0.25">
      <c r="B136" t="s">
        <v>1206</v>
      </c>
      <c r="D136">
        <f t="shared" si="8"/>
        <v>7</v>
      </c>
      <c r="E136">
        <f t="shared" si="9"/>
        <v>41</v>
      </c>
      <c r="F136" t="str">
        <f t="shared" si="7"/>
        <v>&lt;!--Cuman Wooden Shield (Shield)--&gt;</v>
      </c>
    </row>
    <row r="137" spans="2:6" x14ac:dyDescent="0.25">
      <c r="B137" t="s">
        <v>1207</v>
      </c>
      <c r="D137">
        <f t="shared" si="8"/>
        <v>7</v>
      </c>
      <c r="E137">
        <f t="shared" si="9"/>
        <v>41</v>
      </c>
      <c r="F137" t="str">
        <f t="shared" si="7"/>
        <v>&lt;!--Cuman Wooden Shield (Shield)--&gt;</v>
      </c>
    </row>
    <row r="138" spans="2:6" x14ac:dyDescent="0.25">
      <c r="B138" t="s">
        <v>1208</v>
      </c>
      <c r="D138">
        <f t="shared" si="8"/>
        <v>7</v>
      </c>
      <c r="E138">
        <f t="shared" si="9"/>
        <v>38</v>
      </c>
      <c r="F138" t="str">
        <f t="shared" si="7"/>
        <v>&lt;!--Decorated Shield (Shield)--&gt;</v>
      </c>
    </row>
    <row r="139" spans="2:6" x14ac:dyDescent="0.25">
      <c r="B139" t="s">
        <v>1209</v>
      </c>
      <c r="D139">
        <f t="shared" si="8"/>
        <v>7</v>
      </c>
      <c r="E139">
        <f t="shared" si="9"/>
        <v>38</v>
      </c>
      <c r="F139" t="str">
        <f t="shared" si="7"/>
        <v>&lt;!--Decorated Shield (Shield)--&gt;</v>
      </c>
    </row>
    <row r="140" spans="2:6" x14ac:dyDescent="0.25">
      <c r="B140" t="s">
        <v>1210</v>
      </c>
      <c r="D140">
        <f t="shared" si="8"/>
        <v>7</v>
      </c>
      <c r="E140">
        <f t="shared" si="9"/>
        <v>34</v>
      </c>
      <c r="F140" t="str">
        <f t="shared" si="7"/>
        <v>&lt;!--Heavy Shield (Shield)--&gt;</v>
      </c>
    </row>
    <row r="141" spans="2:6" x14ac:dyDescent="0.25">
      <c r="B141" t="s">
        <v>1211</v>
      </c>
      <c r="D141">
        <f t="shared" si="8"/>
        <v>7</v>
      </c>
      <c r="E141">
        <f t="shared" si="9"/>
        <v>34</v>
      </c>
      <c r="F141" t="str">
        <f t="shared" si="7"/>
        <v>&lt;!--Heavy Shield (Shield)--&gt;</v>
      </c>
    </row>
    <row r="142" spans="2:6" x14ac:dyDescent="0.25">
      <c r="B142" t="s">
        <v>1212</v>
      </c>
      <c r="D142">
        <f t="shared" si="8"/>
        <v>7</v>
      </c>
      <c r="E142">
        <f t="shared" si="9"/>
        <v>34</v>
      </c>
      <c r="F142" t="str">
        <f t="shared" si="7"/>
        <v>&lt;!--Heavy Shield (Shield)--&gt;</v>
      </c>
    </row>
    <row r="143" spans="2:6" x14ac:dyDescent="0.25">
      <c r="B143" t="s">
        <v>1213</v>
      </c>
      <c r="D143">
        <f t="shared" si="8"/>
        <v>7</v>
      </c>
      <c r="E143">
        <f t="shared" si="9"/>
        <v>34</v>
      </c>
      <c r="F143" t="str">
        <f t="shared" si="7"/>
        <v>&lt;!--Heavy Shield (Shield)--&gt;</v>
      </c>
    </row>
    <row r="144" spans="2:6" x14ac:dyDescent="0.25">
      <c r="B144" t="s">
        <v>1214</v>
      </c>
      <c r="D144">
        <f t="shared" si="8"/>
        <v>7</v>
      </c>
      <c r="E144">
        <f t="shared" si="9"/>
        <v>34</v>
      </c>
      <c r="F144" t="str">
        <f t="shared" si="7"/>
        <v>&lt;!--Heavy Shield (Shield)--&gt;</v>
      </c>
    </row>
    <row r="145" spans="2:6" x14ac:dyDescent="0.25">
      <c r="B145" t="s">
        <v>1215</v>
      </c>
      <c r="D145">
        <f t="shared" si="8"/>
        <v>7</v>
      </c>
      <c r="E145">
        <f t="shared" si="9"/>
        <v>43</v>
      </c>
      <c r="F145" t="str">
        <f t="shared" si="7"/>
        <v>&lt;!--Lords of Leipa Shield (Shield)--&gt;</v>
      </c>
    </row>
    <row r="146" spans="2:6" x14ac:dyDescent="0.25">
      <c r="B146" t="s">
        <v>1216</v>
      </c>
      <c r="D146">
        <f t="shared" si="8"/>
        <v>7</v>
      </c>
      <c r="E146">
        <f t="shared" si="9"/>
        <v>43</v>
      </c>
      <c r="F146" t="str">
        <f t="shared" si="7"/>
        <v>&lt;!--Lords of Leipa Shield (Shield)--&gt;</v>
      </c>
    </row>
    <row r="147" spans="2:6" x14ac:dyDescent="0.25">
      <c r="B147" t="s">
        <v>1217</v>
      </c>
      <c r="D147">
        <f t="shared" si="8"/>
        <v>7</v>
      </c>
      <c r="E147">
        <f t="shared" si="9"/>
        <v>43</v>
      </c>
      <c r="F147" t="str">
        <f t="shared" si="7"/>
        <v>&lt;!--Lords of Leipa Shield (Shield)--&gt;</v>
      </c>
    </row>
    <row r="148" spans="2:6" x14ac:dyDescent="0.25">
      <c r="B148" t="s">
        <v>1218</v>
      </c>
      <c r="D148">
        <f t="shared" si="8"/>
        <v>7</v>
      </c>
      <c r="E148">
        <f t="shared" si="9"/>
        <v>63</v>
      </c>
      <c r="F148" t="str">
        <f t="shared" si="7"/>
        <v>&lt;!--Radzig's Garrison Shield / Skalitz Shield (Shield)--&gt;</v>
      </c>
    </row>
    <row r="149" spans="2:6" x14ac:dyDescent="0.25">
      <c r="B149" t="s">
        <v>1219</v>
      </c>
      <c r="D149">
        <f t="shared" si="8"/>
        <v>7</v>
      </c>
      <c r="E149">
        <f t="shared" si="9"/>
        <v>63</v>
      </c>
      <c r="F149" t="str">
        <f t="shared" si="7"/>
        <v>&lt;!--Radzig's Garrison Shield / Skalitz Shield (Shield)--&gt;</v>
      </c>
    </row>
    <row r="150" spans="2:6" x14ac:dyDescent="0.25">
      <c r="B150" t="s">
        <v>1220</v>
      </c>
      <c r="D150">
        <f t="shared" si="8"/>
        <v>7</v>
      </c>
      <c r="E150">
        <f t="shared" si="9"/>
        <v>63</v>
      </c>
      <c r="F150" t="str">
        <f t="shared" si="7"/>
        <v>&lt;!--Radzig's Garrison Shield / Skalitz Shield (Shield)--&gt;</v>
      </c>
    </row>
    <row r="151" spans="2:6" x14ac:dyDescent="0.25">
      <c r="B151" t="s">
        <v>1221</v>
      </c>
      <c r="D151">
        <f t="shared" si="8"/>
        <v>7</v>
      </c>
      <c r="E151">
        <f t="shared" si="9"/>
        <v>39</v>
      </c>
      <c r="F151" t="str">
        <f t="shared" si="7"/>
        <v>&lt;!--Shield with Crest (Shield)--&gt;</v>
      </c>
    </row>
    <row r="152" spans="2:6" x14ac:dyDescent="0.25">
      <c r="B152" t="s">
        <v>1222</v>
      </c>
      <c r="D152">
        <f t="shared" si="8"/>
        <v>7</v>
      </c>
      <c r="E152">
        <f t="shared" si="9"/>
        <v>40</v>
      </c>
      <c r="F152" t="str">
        <f t="shared" si="7"/>
        <v>&lt;!--Shield with Crest (Shield) --&gt;</v>
      </c>
    </row>
    <row r="153" spans="2:6" x14ac:dyDescent="0.25">
      <c r="B153" t="s">
        <v>1223</v>
      </c>
      <c r="D153">
        <f t="shared" si="8"/>
        <v>7</v>
      </c>
      <c r="E153">
        <f t="shared" si="9"/>
        <v>39</v>
      </c>
      <c r="F153" t="str">
        <f t="shared" si="7"/>
        <v>&lt;!--Shield with Crest (Shield)--&gt;</v>
      </c>
    </row>
    <row r="154" spans="2:6" x14ac:dyDescent="0.25">
      <c r="B154" t="s">
        <v>1224</v>
      </c>
      <c r="D154">
        <f t="shared" si="8"/>
        <v>7</v>
      </c>
      <c r="E154">
        <f t="shared" si="9"/>
        <v>39</v>
      </c>
      <c r="F154" t="str">
        <f t="shared" si="7"/>
        <v>&lt;!--Shield with Crest (Shield)--&gt;</v>
      </c>
    </row>
    <row r="155" spans="2:6" x14ac:dyDescent="0.25">
      <c r="B155" t="s">
        <v>1225</v>
      </c>
      <c r="D155">
        <f t="shared" si="8"/>
        <v>7</v>
      </c>
      <c r="E155">
        <f t="shared" si="9"/>
        <v>39</v>
      </c>
      <c r="F155" t="str">
        <f t="shared" si="7"/>
        <v>&lt;!--Shield with Crest (Shield)--&gt;</v>
      </c>
    </row>
    <row r="156" spans="2:6" x14ac:dyDescent="0.25">
      <c r="B156" t="s">
        <v>1226</v>
      </c>
      <c r="D156">
        <f t="shared" si="8"/>
        <v>7</v>
      </c>
      <c r="E156">
        <f t="shared" si="9"/>
        <v>39</v>
      </c>
      <c r="F156" t="str">
        <f t="shared" si="7"/>
        <v>&lt;!--Shield with Crest (Shield)--&gt;</v>
      </c>
    </row>
    <row r="157" spans="2:6" x14ac:dyDescent="0.25">
      <c r="B157" t="s">
        <v>1227</v>
      </c>
      <c r="D157">
        <f t="shared" si="8"/>
        <v>7</v>
      </c>
      <c r="E157">
        <f t="shared" si="9"/>
        <v>39</v>
      </c>
      <c r="F157" t="str">
        <f t="shared" si="7"/>
        <v>&lt;!--Shield with Crest (Shield)--&gt;</v>
      </c>
    </row>
    <row r="158" spans="2:6" x14ac:dyDescent="0.25">
      <c r="B158" t="s">
        <v>1228</v>
      </c>
      <c r="D158">
        <f t="shared" si="8"/>
        <v>7</v>
      </c>
      <c r="E158">
        <f t="shared" si="9"/>
        <v>39</v>
      </c>
      <c r="F158" t="str">
        <f t="shared" si="7"/>
        <v>&lt;!--Shield with Crest (Shield)--&gt;</v>
      </c>
    </row>
    <row r="159" spans="2:6" x14ac:dyDescent="0.25">
      <c r="B159" t="s">
        <v>1229</v>
      </c>
      <c r="D159">
        <f t="shared" si="8"/>
        <v>7</v>
      </c>
      <c r="E159">
        <f t="shared" si="9"/>
        <v>46</v>
      </c>
      <c r="F159" t="str">
        <f t="shared" si="7"/>
        <v>&lt;!--Shield of Sasau Garrison (Shield)--&gt;</v>
      </c>
    </row>
    <row r="160" spans="2:6" x14ac:dyDescent="0.25">
      <c r="B160" t="s">
        <v>1230</v>
      </c>
      <c r="D160">
        <f t="shared" si="8"/>
        <v>7</v>
      </c>
      <c r="E160">
        <f t="shared" si="9"/>
        <v>46</v>
      </c>
      <c r="F160" t="str">
        <f t="shared" si="7"/>
        <v>&lt;!--Shield of Sasau Garrison (Shield)--&gt;</v>
      </c>
    </row>
    <row r="161" spans="2:6" x14ac:dyDescent="0.25">
      <c r="B161" t="s">
        <v>1231</v>
      </c>
      <c r="D161">
        <f t="shared" si="8"/>
        <v>7</v>
      </c>
      <c r="E161">
        <f t="shared" si="9"/>
        <v>46</v>
      </c>
      <c r="F161" t="str">
        <f t="shared" si="7"/>
        <v>&lt;!--Shield of Sasau Garrison (Shield)--&gt;</v>
      </c>
    </row>
    <row r="162" spans="2:6" x14ac:dyDescent="0.25">
      <c r="B162" t="s">
        <v>1232</v>
      </c>
      <c r="D162">
        <f t="shared" si="8"/>
        <v>7</v>
      </c>
      <c r="E162">
        <f t="shared" si="9"/>
        <v>48</v>
      </c>
      <c r="F162" t="str">
        <f t="shared" si="7"/>
        <v>&lt;!--Shield with Talmberg Crest (Shield)--&gt;</v>
      </c>
    </row>
    <row r="163" spans="2:6" x14ac:dyDescent="0.25">
      <c r="B163" t="s">
        <v>1233</v>
      </c>
      <c r="D163">
        <f t="shared" si="8"/>
        <v>7</v>
      </c>
      <c r="E163">
        <f t="shared" si="9"/>
        <v>48</v>
      </c>
      <c r="F163" t="str">
        <f t="shared" si="7"/>
        <v>&lt;!--Shield with Talmberg Crest (Shield)--&gt;</v>
      </c>
    </row>
    <row r="164" spans="2:6" x14ac:dyDescent="0.25">
      <c r="B164" t="s">
        <v>1234</v>
      </c>
      <c r="D164">
        <f t="shared" si="8"/>
        <v>7</v>
      </c>
      <c r="E164">
        <f t="shared" si="9"/>
        <v>48</v>
      </c>
      <c r="F164" t="str">
        <f t="shared" si="7"/>
        <v>&lt;!--Shield with Talmberg Crest (Shield)--&gt;</v>
      </c>
    </row>
    <row r="165" spans="2:6" x14ac:dyDescent="0.25">
      <c r="B165" t="s">
        <v>1235</v>
      </c>
      <c r="D165">
        <f t="shared" si="8"/>
        <v>7</v>
      </c>
      <c r="E165">
        <f t="shared" si="9"/>
        <v>48</v>
      </c>
      <c r="F165" t="str">
        <f t="shared" si="7"/>
        <v>&lt;!--Shield with Talmberg Crest (Shield)--&gt;</v>
      </c>
    </row>
    <row r="166" spans="2:6" x14ac:dyDescent="0.25">
      <c r="B166" t="s">
        <v>1236</v>
      </c>
      <c r="D166">
        <f t="shared" si="8"/>
        <v>7</v>
      </c>
      <c r="E166">
        <f t="shared" si="9"/>
        <v>48</v>
      </c>
      <c r="F166" t="str">
        <f t="shared" si="7"/>
        <v>&lt;!--Shield with Talmberg Crest (Shield)--&gt;</v>
      </c>
    </row>
    <row r="167" spans="2:6" x14ac:dyDescent="0.25">
      <c r="B167" t="s">
        <v>1237</v>
      </c>
      <c r="D167">
        <f t="shared" si="8"/>
        <v>7</v>
      </c>
      <c r="E167">
        <f t="shared" si="9"/>
        <v>33</v>
      </c>
      <c r="F167" t="str">
        <f t="shared" si="7"/>
        <v>&lt;!--Test Shield (Shield)--&gt;</v>
      </c>
    </row>
    <row r="168" spans="2:6" x14ac:dyDescent="0.25">
      <c r="B168" t="s">
        <v>1238</v>
      </c>
      <c r="D168">
        <f t="shared" si="8"/>
        <v>1</v>
      </c>
      <c r="E168">
        <f t="shared" si="9"/>
        <v>14</v>
      </c>
      <c r="F168" t="str">
        <f t="shared" si="7"/>
        <v>&lt;!-- TORCH --&gt;</v>
      </c>
    </row>
    <row r="169" spans="2:6" x14ac:dyDescent="0.25">
      <c r="B169" t="s">
        <v>1239</v>
      </c>
      <c r="D169">
        <f t="shared" si="8"/>
        <v>7</v>
      </c>
      <c r="E169">
        <f t="shared" si="9"/>
        <v>26</v>
      </c>
      <c r="F169" t="str">
        <f t="shared" si="7"/>
        <v>&lt;!--Torch (Torch)--&gt;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0EDF-63F5-4093-A25E-0C331F77C2C0}">
  <dimension ref="A1:J2186"/>
  <sheetViews>
    <sheetView workbookViewId="0">
      <selection activeCell="A27" sqref="A27:A29"/>
    </sheetView>
  </sheetViews>
  <sheetFormatPr defaultRowHeight="15" x14ac:dyDescent="0.25"/>
  <cols>
    <col min="5" max="5" width="38.42578125" customWidth="1"/>
  </cols>
  <sheetData>
    <row r="1" spans="1:1" x14ac:dyDescent="0.25">
      <c r="A1" t="s">
        <v>251</v>
      </c>
    </row>
    <row r="2" spans="1:1" x14ac:dyDescent="0.25">
      <c r="A2" t="s">
        <v>252</v>
      </c>
    </row>
    <row r="3" spans="1:1" x14ac:dyDescent="0.25">
      <c r="A3" t="s">
        <v>1240</v>
      </c>
    </row>
    <row r="4" spans="1:1" x14ac:dyDescent="0.25">
      <c r="A4" t="s">
        <v>254</v>
      </c>
    </row>
    <row r="5" spans="1:1" x14ac:dyDescent="0.25">
      <c r="A5" t="s">
        <v>1241</v>
      </c>
    </row>
    <row r="6" spans="1:1" x14ac:dyDescent="0.25">
      <c r="A6" t="s">
        <v>265</v>
      </c>
    </row>
    <row r="7" spans="1:1" x14ac:dyDescent="0.25">
      <c r="A7" t="s">
        <v>1242</v>
      </c>
    </row>
    <row r="8" spans="1:1" x14ac:dyDescent="0.25">
      <c r="A8" t="s">
        <v>1243</v>
      </c>
    </row>
    <row r="9" spans="1:1" x14ac:dyDescent="0.25">
      <c r="A9" t="s">
        <v>1244</v>
      </c>
    </row>
    <row r="10" spans="1:1" x14ac:dyDescent="0.25">
      <c r="A10" t="s">
        <v>1245</v>
      </c>
    </row>
    <row r="11" spans="1:1" x14ac:dyDescent="0.25">
      <c r="A11" t="s">
        <v>1246</v>
      </c>
    </row>
    <row r="12" spans="1:1" x14ac:dyDescent="0.25">
      <c r="A12" t="s">
        <v>1247</v>
      </c>
    </row>
    <row r="13" spans="1:1" x14ac:dyDescent="0.25">
      <c r="A13" t="s">
        <v>283</v>
      </c>
    </row>
    <row r="14" spans="1:1" x14ac:dyDescent="0.25">
      <c r="A14" t="s">
        <v>284</v>
      </c>
    </row>
    <row r="16" spans="1:1" x14ac:dyDescent="0.25">
      <c r="A16" t="s">
        <v>285</v>
      </c>
    </row>
    <row r="18" spans="1:10" x14ac:dyDescent="0.25">
      <c r="B18" t="s">
        <v>286</v>
      </c>
      <c r="J18" t="s">
        <v>289</v>
      </c>
    </row>
    <row r="19" spans="1:10" x14ac:dyDescent="0.25">
      <c r="B19" t="s">
        <v>287</v>
      </c>
      <c r="C19" t="s">
        <v>288</v>
      </c>
      <c r="D19" t="s">
        <v>289</v>
      </c>
    </row>
    <row r="20" spans="1:10" x14ac:dyDescent="0.25">
      <c r="B20" t="s">
        <v>287</v>
      </c>
      <c r="I20" t="s">
        <v>289</v>
      </c>
    </row>
    <row r="21" spans="1:10" x14ac:dyDescent="0.25">
      <c r="B21" t="s">
        <v>290</v>
      </c>
      <c r="C21" t="s">
        <v>289</v>
      </c>
    </row>
    <row r="22" spans="1:10" x14ac:dyDescent="0.25">
      <c r="B22" t="s">
        <v>291</v>
      </c>
      <c r="E22" t="s">
        <v>292</v>
      </c>
    </row>
    <row r="23" spans="1:10" x14ac:dyDescent="0.25">
      <c r="B23" t="s">
        <v>293</v>
      </c>
    </row>
    <row r="25" spans="1:10" x14ac:dyDescent="0.25">
      <c r="A25" t="s">
        <v>294</v>
      </c>
    </row>
    <row r="27" spans="1:10" x14ac:dyDescent="0.25">
      <c r="A27" t="s">
        <v>1074</v>
      </c>
    </row>
    <row r="29" spans="1:10" x14ac:dyDescent="0.25">
      <c r="A29" t="s">
        <v>1075</v>
      </c>
    </row>
    <row r="31" spans="1:10" x14ac:dyDescent="0.25">
      <c r="A31" t="s">
        <v>1248</v>
      </c>
      <c r="C31">
        <f>FIND("&lt;",$A31)</f>
        <v>7</v>
      </c>
      <c r="D31">
        <f>FIND("&gt;",$A31)</f>
        <v>29</v>
      </c>
      <c r="E31" t="str">
        <f>MID(A31,C31,D31-C31+1)</f>
        <v>&lt;!--Dagger (Dagger) --&gt;</v>
      </c>
    </row>
    <row r="32" spans="1:10" x14ac:dyDescent="0.25">
      <c r="A32" t="s">
        <v>1249</v>
      </c>
      <c r="C32">
        <f t="shared" ref="C32:C95" si="0">FIND("&lt;",$A32)</f>
        <v>7</v>
      </c>
      <c r="D32">
        <f t="shared" ref="D32:D95" si="1">FIND("&gt;",$A32)</f>
        <v>29</v>
      </c>
      <c r="E32" t="str">
        <f t="shared" ref="E32:E38" si="2">MID(A32,C32,D32-C32+1)</f>
        <v>&lt;!--Dagger (Dagger) --&gt;</v>
      </c>
    </row>
    <row r="33" spans="1:5" x14ac:dyDescent="0.25">
      <c r="A33" t="s">
        <v>1250</v>
      </c>
      <c r="C33">
        <f t="shared" si="0"/>
        <v>7</v>
      </c>
      <c r="D33">
        <f t="shared" si="1"/>
        <v>40</v>
      </c>
      <c r="E33" t="str">
        <f t="shared" si="2"/>
        <v>&lt;!--Ornamented Dagger (Dagger) --&gt;</v>
      </c>
    </row>
    <row r="35" spans="1:5" x14ac:dyDescent="0.25">
      <c r="A35" t="s">
        <v>1079</v>
      </c>
      <c r="C35">
        <f t="shared" si="0"/>
        <v>1</v>
      </c>
      <c r="D35">
        <f t="shared" si="1"/>
        <v>27</v>
      </c>
      <c r="E35" t="str">
        <f t="shared" si="2"/>
        <v>&lt;!-- SWORD (Shortsword) --&gt;</v>
      </c>
    </row>
    <row r="37" spans="1:5" x14ac:dyDescent="0.25">
      <c r="A37" t="s">
        <v>1251</v>
      </c>
      <c r="C37">
        <f t="shared" si="0"/>
        <v>7</v>
      </c>
      <c r="D37">
        <f t="shared" si="1"/>
        <v>37</v>
      </c>
      <c r="E37" t="str">
        <f t="shared" si="2"/>
        <v>&lt;!--Burgher's Sword (Sword) --&gt;</v>
      </c>
    </row>
    <row r="38" spans="1:5" x14ac:dyDescent="0.25">
      <c r="A38" t="s">
        <v>1252</v>
      </c>
      <c r="C38">
        <f t="shared" si="0"/>
        <v>7</v>
      </c>
      <c r="D38">
        <f t="shared" si="1"/>
        <v>29</v>
      </c>
      <c r="E38" t="str">
        <f t="shared" si="2"/>
        <v>&lt;!--Coxcomb (Sword) --&gt;</v>
      </c>
    </row>
    <row r="39" spans="1:5" x14ac:dyDescent="0.25">
      <c r="A39" t="s">
        <v>1253</v>
      </c>
      <c r="C39">
        <f t="shared" si="0"/>
        <v>7</v>
      </c>
      <c r="D39">
        <f t="shared" si="1"/>
        <v>42</v>
      </c>
      <c r="E39" t="str">
        <f t="shared" ref="E39:E102" si="3">MID(A39,C39,D39-C39+1)</f>
        <v>&lt;!--Envoy's Aide-De-Camp (Sword) --&gt;</v>
      </c>
    </row>
    <row r="40" spans="1:5" x14ac:dyDescent="0.25">
      <c r="A40" t="s">
        <v>1254</v>
      </c>
      <c r="C40">
        <f t="shared" si="0"/>
        <v>7</v>
      </c>
      <c r="D40">
        <f t="shared" si="1"/>
        <v>37</v>
      </c>
      <c r="E40" t="str">
        <f t="shared" si="3"/>
        <v>&lt;!--Family Heirloom (Sword) --&gt;</v>
      </c>
    </row>
    <row r="41" spans="1:5" x14ac:dyDescent="0.25">
      <c r="A41" t="s">
        <v>1255</v>
      </c>
      <c r="C41">
        <f t="shared" si="0"/>
        <v>7</v>
      </c>
      <c r="D41">
        <f t="shared" si="1"/>
        <v>41</v>
      </c>
      <c r="E41" t="str">
        <f t="shared" si="3"/>
        <v>&lt;!--Grandad's Old Sword (Sword) --&gt;</v>
      </c>
    </row>
    <row r="42" spans="1:5" x14ac:dyDescent="0.25">
      <c r="A42" t="s">
        <v>1256</v>
      </c>
      <c r="C42">
        <f t="shared" si="0"/>
        <v>7</v>
      </c>
      <c r="D42">
        <f t="shared" si="1"/>
        <v>43</v>
      </c>
      <c r="E42" t="str">
        <f t="shared" si="3"/>
        <v>&lt;!--Mercenary's Bedfellow (Sword) --&gt;</v>
      </c>
    </row>
    <row r="43" spans="1:5" x14ac:dyDescent="0.25">
      <c r="A43" t="s">
        <v>1257</v>
      </c>
      <c r="C43">
        <f t="shared" si="0"/>
        <v>7</v>
      </c>
      <c r="D43">
        <f t="shared" si="1"/>
        <v>28</v>
      </c>
      <c r="E43" t="str">
        <f t="shared" si="3"/>
        <v>&lt;!--Needle (Sword) --&gt;</v>
      </c>
    </row>
    <row r="44" spans="1:5" x14ac:dyDescent="0.25">
      <c r="A44" t="s">
        <v>1258</v>
      </c>
      <c r="C44">
        <f t="shared" si="0"/>
        <v>7</v>
      </c>
      <c r="D44">
        <f t="shared" si="1"/>
        <v>33</v>
      </c>
      <c r="E44" t="str">
        <f t="shared" si="3"/>
        <v>&lt;!--Noble Sword (Sword) --&gt;</v>
      </c>
    </row>
    <row r="45" spans="1:5" x14ac:dyDescent="0.25">
      <c r="A45" t="s">
        <v>1259</v>
      </c>
      <c r="C45">
        <f t="shared" si="0"/>
        <v>7</v>
      </c>
      <c r="D45">
        <f t="shared" si="1"/>
        <v>34</v>
      </c>
      <c r="E45" t="str">
        <f t="shared" si="3"/>
        <v>&lt;!--Page's Sword (Sword) --&gt;</v>
      </c>
    </row>
    <row r="46" spans="1:5" x14ac:dyDescent="0.25">
      <c r="A46" t="s">
        <v>1260</v>
      </c>
      <c r="C46">
        <f t="shared" si="0"/>
        <v>7</v>
      </c>
      <c r="D46">
        <f t="shared" si="1"/>
        <v>29</v>
      </c>
      <c r="E46" t="str">
        <f t="shared" si="3"/>
        <v>&lt;!--Prodder (Sword) --&gt;</v>
      </c>
    </row>
    <row r="47" spans="1:5" x14ac:dyDescent="0.25">
      <c r="A47" t="s">
        <v>1261</v>
      </c>
      <c r="C47">
        <f t="shared" si="0"/>
        <v>7</v>
      </c>
      <c r="D47">
        <f t="shared" si="1"/>
        <v>27</v>
      </c>
      <c r="E47" t="str">
        <f t="shared" si="3"/>
        <v>&lt;!--Razor (Sword) --&gt;</v>
      </c>
    </row>
    <row r="48" spans="1:5" x14ac:dyDescent="0.25">
      <c r="A48" t="s">
        <v>1262</v>
      </c>
      <c r="C48">
        <f t="shared" si="0"/>
        <v>7</v>
      </c>
      <c r="D48">
        <f t="shared" si="1"/>
        <v>36</v>
      </c>
      <c r="E48" t="str">
        <f t="shared" si="3"/>
        <v>&lt;!--Reliable Blade (Sword) --&gt;</v>
      </c>
    </row>
    <row r="49" spans="1:5" x14ac:dyDescent="0.25">
      <c r="A49" t="s">
        <v>1263</v>
      </c>
      <c r="C49">
        <f t="shared" si="0"/>
        <v>7</v>
      </c>
      <c r="D49">
        <f t="shared" si="1"/>
        <v>42</v>
      </c>
      <c r="E49" t="str">
        <f t="shared" si="3"/>
        <v>&lt;!--Robber Baron's Sword (Sword) --&gt;</v>
      </c>
    </row>
    <row r="50" spans="1:5" x14ac:dyDescent="0.25">
      <c r="A50" t="s">
        <v>1264</v>
      </c>
      <c r="C50">
        <f t="shared" si="0"/>
        <v>7</v>
      </c>
      <c r="D50">
        <f t="shared" si="1"/>
        <v>33</v>
      </c>
      <c r="E50" t="str">
        <f t="shared" si="3"/>
        <v>&lt;!--Rusty Blade (Sword) --&gt;</v>
      </c>
    </row>
    <row r="51" spans="1:5" x14ac:dyDescent="0.25">
      <c r="A51" t="s">
        <v>1265</v>
      </c>
      <c r="C51">
        <f t="shared" si="0"/>
        <v>7</v>
      </c>
      <c r="D51">
        <f t="shared" si="1"/>
        <v>27</v>
      </c>
      <c r="E51" t="str">
        <f t="shared" si="3"/>
        <v>&lt;!--Shard (Sword) --&gt;</v>
      </c>
    </row>
    <row r="52" spans="1:5" x14ac:dyDescent="0.25">
      <c r="A52" t="s">
        <v>1266</v>
      </c>
      <c r="C52">
        <f t="shared" si="0"/>
        <v>7</v>
      </c>
      <c r="D52">
        <f t="shared" si="1"/>
        <v>30</v>
      </c>
      <c r="E52" t="str">
        <f t="shared" si="3"/>
        <v>&lt;!--Stalwart (Sword) --&gt;</v>
      </c>
    </row>
    <row r="53" spans="1:5" x14ac:dyDescent="0.25">
      <c r="A53" t="s">
        <v>1267</v>
      </c>
      <c r="C53">
        <f t="shared" si="0"/>
        <v>7</v>
      </c>
      <c r="D53">
        <f t="shared" si="1"/>
        <v>29</v>
      </c>
      <c r="E53" t="str">
        <f t="shared" si="3"/>
        <v>&lt;!--Stinger (Sword) --&gt;</v>
      </c>
    </row>
    <row r="54" spans="1:5" x14ac:dyDescent="0.25">
      <c r="A54" t="s">
        <v>1268</v>
      </c>
      <c r="C54">
        <f t="shared" si="0"/>
        <v>7</v>
      </c>
      <c r="D54">
        <f t="shared" si="1"/>
        <v>38</v>
      </c>
      <c r="E54" t="str">
        <f t="shared" si="3"/>
        <v>&lt;!--Test Short Sword (Sword) --&gt;</v>
      </c>
    </row>
    <row r="55" spans="1:5" x14ac:dyDescent="0.25">
      <c r="A55" t="s">
        <v>1269</v>
      </c>
      <c r="C55">
        <f t="shared" si="0"/>
        <v>7</v>
      </c>
      <c r="D55">
        <f t="shared" si="1"/>
        <v>35</v>
      </c>
      <c r="E55" t="str">
        <f t="shared" si="3"/>
        <v>&lt;!--Test Weapon 2 (Sword) --&gt;</v>
      </c>
    </row>
    <row r="56" spans="1:5" x14ac:dyDescent="0.25">
      <c r="A56" t="s">
        <v>1270</v>
      </c>
      <c r="C56">
        <f t="shared" si="0"/>
        <v>7</v>
      </c>
      <c r="D56">
        <f t="shared" si="1"/>
        <v>35</v>
      </c>
      <c r="E56" t="str">
        <f t="shared" si="3"/>
        <v>&lt;!--Test Weapon 2 (Sword) --&gt;</v>
      </c>
    </row>
    <row r="57" spans="1:5" x14ac:dyDescent="0.25">
      <c r="A57" t="s">
        <v>1271</v>
      </c>
      <c r="C57">
        <f t="shared" si="0"/>
        <v>7</v>
      </c>
      <c r="D57">
        <f t="shared" si="1"/>
        <v>38</v>
      </c>
      <c r="E57" t="str">
        <f t="shared" si="3"/>
        <v>&lt;!--Trusty Companion (Sword) --&gt;</v>
      </c>
    </row>
    <row r="58" spans="1:5" x14ac:dyDescent="0.25">
      <c r="A58" t="s">
        <v>1272</v>
      </c>
      <c r="C58">
        <f t="shared" si="0"/>
        <v>7</v>
      </c>
      <c r="D58">
        <f t="shared" si="1"/>
        <v>43</v>
      </c>
      <c r="E58" t="str">
        <f t="shared" si="3"/>
        <v>&lt;!--Wooden Training Sword (Sword) --&gt;</v>
      </c>
    </row>
    <row r="59" spans="1:5" x14ac:dyDescent="0.25">
      <c r="C59" t="e">
        <f t="shared" si="0"/>
        <v>#VALUE!</v>
      </c>
      <c r="D59" t="e">
        <f t="shared" si="1"/>
        <v>#VALUE!</v>
      </c>
    </row>
    <row r="60" spans="1:5" x14ac:dyDescent="0.25">
      <c r="A60" t="s">
        <v>1102</v>
      </c>
      <c r="C60">
        <f t="shared" si="0"/>
        <v>1</v>
      </c>
      <c r="D60">
        <f t="shared" si="1"/>
        <v>14</v>
      </c>
      <c r="E60" t="str">
        <f t="shared" si="3"/>
        <v>&lt;!-- SABRE --&gt;</v>
      </c>
    </row>
    <row r="61" spans="1:5" x14ac:dyDescent="0.25">
      <c r="C61" t="e">
        <f t="shared" si="0"/>
        <v>#VALUE!</v>
      </c>
      <c r="D61" t="e">
        <f t="shared" si="1"/>
        <v>#VALUE!</v>
      </c>
    </row>
    <row r="62" spans="1:5" x14ac:dyDescent="0.25">
      <c r="A62" t="s">
        <v>1273</v>
      </c>
      <c r="C62">
        <f t="shared" si="0"/>
        <v>7</v>
      </c>
      <c r="D62">
        <f t="shared" si="1"/>
        <v>37</v>
      </c>
      <c r="E62" t="str">
        <f t="shared" si="3"/>
        <v>&lt;!--Butcher's Blade (Sabre) --&gt;</v>
      </c>
    </row>
    <row r="63" spans="1:5" x14ac:dyDescent="0.25">
      <c r="A63" t="s">
        <v>1274</v>
      </c>
      <c r="C63">
        <f t="shared" si="0"/>
        <v>7</v>
      </c>
      <c r="D63">
        <f t="shared" si="1"/>
        <v>29</v>
      </c>
      <c r="E63" t="str">
        <f t="shared" si="3"/>
        <v>&lt;!--Cleaver (Sabre) --&gt;</v>
      </c>
    </row>
    <row r="64" spans="1:5" x14ac:dyDescent="0.25">
      <c r="A64" t="s">
        <v>1275</v>
      </c>
      <c r="C64">
        <f t="shared" si="0"/>
        <v>7</v>
      </c>
      <c r="D64">
        <f t="shared" si="1"/>
        <v>34</v>
      </c>
      <c r="E64" t="str">
        <f t="shared" si="3"/>
        <v>&lt;!--Common Sabre (Sabre) --&gt;</v>
      </c>
    </row>
    <row r="65" spans="1:5" x14ac:dyDescent="0.25">
      <c r="A65" t="s">
        <v>1276</v>
      </c>
      <c r="C65">
        <f t="shared" si="0"/>
        <v>7</v>
      </c>
      <c r="D65">
        <f t="shared" si="1"/>
        <v>45</v>
      </c>
      <c r="E65" t="str">
        <f t="shared" si="3"/>
        <v>&lt;!--Decorated Hunting Sword (Sabre) --&gt;</v>
      </c>
    </row>
    <row r="66" spans="1:5" x14ac:dyDescent="0.25">
      <c r="A66" t="s">
        <v>1277</v>
      </c>
      <c r="C66">
        <f t="shared" si="0"/>
        <v>7</v>
      </c>
      <c r="D66">
        <f t="shared" si="1"/>
        <v>37</v>
      </c>
      <c r="E66" t="str">
        <f t="shared" si="3"/>
        <v>&lt;!--Decorated Sabre (Sabre) --&gt;</v>
      </c>
    </row>
    <row r="67" spans="1:5" x14ac:dyDescent="0.25">
      <c r="A67" t="s">
        <v>1278</v>
      </c>
      <c r="C67">
        <f t="shared" si="0"/>
        <v>7</v>
      </c>
      <c r="D67">
        <f t="shared" si="1"/>
        <v>42</v>
      </c>
      <c r="E67" t="str">
        <f t="shared" si="3"/>
        <v>&lt;!--Exotic Eastern Blade (Sabre) --&gt;</v>
      </c>
    </row>
    <row r="68" spans="1:5" x14ac:dyDescent="0.25">
      <c r="A68" t="s">
        <v>1279</v>
      </c>
      <c r="C68">
        <f t="shared" si="0"/>
        <v>7</v>
      </c>
      <c r="D68">
        <f t="shared" si="1"/>
        <v>30</v>
      </c>
      <c r="E68" t="str">
        <f t="shared" si="3"/>
        <v>&lt;!--Falchion (Sabre) --&gt;</v>
      </c>
    </row>
    <row r="69" spans="1:5" x14ac:dyDescent="0.25">
      <c r="A69" t="s">
        <v>1280</v>
      </c>
      <c r="C69">
        <f t="shared" si="0"/>
        <v>7</v>
      </c>
      <c r="D69">
        <f t="shared" si="1"/>
        <v>37</v>
      </c>
      <c r="E69" t="str">
        <f t="shared" si="3"/>
        <v>&lt;!--Hungarian Sabre (Sabre) --&gt;</v>
      </c>
    </row>
    <row r="70" spans="1:5" x14ac:dyDescent="0.25">
      <c r="A70" t="s">
        <v>1281</v>
      </c>
      <c r="C70">
        <f t="shared" si="0"/>
        <v>7</v>
      </c>
      <c r="D70">
        <f t="shared" si="1"/>
        <v>35</v>
      </c>
      <c r="E70" t="str">
        <f t="shared" si="3"/>
        <v>&lt;!--Hunting Sword (Sabre) --&gt;</v>
      </c>
    </row>
    <row r="71" spans="1:5" x14ac:dyDescent="0.25">
      <c r="A71" t="s">
        <v>1282</v>
      </c>
      <c r="C71">
        <f t="shared" si="0"/>
        <v>7</v>
      </c>
      <c r="D71">
        <f t="shared" si="1"/>
        <v>44</v>
      </c>
      <c r="E71" t="str">
        <f t="shared" si="3"/>
        <v>&lt;!--Knight's Hunting Sword (Sabre) --&gt;</v>
      </c>
    </row>
    <row r="72" spans="1:5" x14ac:dyDescent="0.25">
      <c r="A72" t="s">
        <v>1283</v>
      </c>
      <c r="C72">
        <f t="shared" si="0"/>
        <v>7</v>
      </c>
      <c r="D72">
        <f t="shared" si="1"/>
        <v>45</v>
      </c>
      <c r="E72" t="str">
        <f t="shared" si="3"/>
        <v>&lt;!--Master Huntsman's Sword (Sabre) --&gt;</v>
      </c>
    </row>
    <row r="73" spans="1:5" x14ac:dyDescent="0.25">
      <c r="A73" t="s">
        <v>1284</v>
      </c>
      <c r="C73">
        <f t="shared" si="0"/>
        <v>7</v>
      </c>
      <c r="D73">
        <f t="shared" si="1"/>
        <v>37</v>
      </c>
      <c r="E73" t="str">
        <f t="shared" si="3"/>
        <v>&lt;!--Nicopolis Sabre (Sabre) --&gt;</v>
      </c>
    </row>
    <row r="74" spans="1:5" x14ac:dyDescent="0.25">
      <c r="A74" t="s">
        <v>1285</v>
      </c>
      <c r="C74">
        <f t="shared" si="0"/>
        <v>7</v>
      </c>
      <c r="D74">
        <f t="shared" si="1"/>
        <v>43</v>
      </c>
      <c r="E74" t="str">
        <f t="shared" si="3"/>
        <v>&lt;!--Noble's Hunting Sword (Sabre) --&gt;</v>
      </c>
    </row>
    <row r="75" spans="1:5" x14ac:dyDescent="0.25">
      <c r="A75" t="s">
        <v>1286</v>
      </c>
      <c r="C75">
        <f t="shared" si="0"/>
        <v>7</v>
      </c>
      <c r="D75">
        <f t="shared" si="1"/>
        <v>35</v>
      </c>
      <c r="E75" t="str">
        <f t="shared" si="3"/>
        <v>&lt;!--Rider's Sabre (Sabre) --&gt;</v>
      </c>
    </row>
    <row r="76" spans="1:5" x14ac:dyDescent="0.25">
      <c r="A76" t="s">
        <v>1287</v>
      </c>
      <c r="C76">
        <f t="shared" si="0"/>
        <v>7</v>
      </c>
      <c r="D76">
        <f t="shared" si="1"/>
        <v>26</v>
      </c>
      <c r="E76" t="str">
        <f t="shared" si="3"/>
        <v>&lt;!--Seax (Sabre) --&gt;</v>
      </c>
    </row>
    <row r="77" spans="1:5" x14ac:dyDescent="0.25">
      <c r="A77" t="s">
        <v>1288</v>
      </c>
      <c r="C77">
        <f t="shared" si="0"/>
        <v>7</v>
      </c>
      <c r="D77">
        <f t="shared" si="1"/>
        <v>32</v>
      </c>
      <c r="E77" t="str">
        <f t="shared" si="3"/>
        <v>&lt;!--Test Sabre (Sabre) --&gt;</v>
      </c>
    </row>
    <row r="78" spans="1:5" x14ac:dyDescent="0.25">
      <c r="C78" t="e">
        <f t="shared" si="0"/>
        <v>#VALUE!</v>
      </c>
      <c r="D78" t="e">
        <f t="shared" si="1"/>
        <v>#VALUE!</v>
      </c>
    </row>
    <row r="79" spans="1:5" x14ac:dyDescent="0.25">
      <c r="A79" t="s">
        <v>1119</v>
      </c>
      <c r="C79">
        <f t="shared" si="0"/>
        <v>1</v>
      </c>
      <c r="D79">
        <f t="shared" si="1"/>
        <v>12</v>
      </c>
      <c r="E79" t="str">
        <f t="shared" si="3"/>
        <v>&lt;!-- AXE --&gt;</v>
      </c>
    </row>
    <row r="80" spans="1:5" x14ac:dyDescent="0.25">
      <c r="C80" t="e">
        <f t="shared" si="0"/>
        <v>#VALUE!</v>
      </c>
      <c r="D80" t="e">
        <f t="shared" si="1"/>
        <v>#VALUE!</v>
      </c>
    </row>
    <row r="81" spans="1:5" x14ac:dyDescent="0.25">
      <c r="A81" t="s">
        <v>1289</v>
      </c>
      <c r="C81">
        <f t="shared" si="0"/>
        <v>7</v>
      </c>
      <c r="D81">
        <f t="shared" si="1"/>
        <v>23</v>
      </c>
      <c r="E81" t="str">
        <f t="shared" si="3"/>
        <v>&lt;!--Axe (Axe) --&gt;</v>
      </c>
    </row>
    <row r="82" spans="1:5" x14ac:dyDescent="0.25">
      <c r="A82" t="s">
        <v>1290</v>
      </c>
      <c r="C82">
        <f t="shared" si="0"/>
        <v>7</v>
      </c>
      <c r="D82">
        <f t="shared" si="1"/>
        <v>23</v>
      </c>
      <c r="E82" t="str">
        <f t="shared" si="3"/>
        <v>&lt;!--Axe (Axe) --&gt;</v>
      </c>
    </row>
    <row r="83" spans="1:5" x14ac:dyDescent="0.25">
      <c r="B83" t="s">
        <v>1291</v>
      </c>
      <c r="C83" t="e">
        <f t="shared" si="0"/>
        <v>#VALUE!</v>
      </c>
      <c r="D83" t="e">
        <f t="shared" si="1"/>
        <v>#VALUE!</v>
      </c>
    </row>
    <row r="84" spans="1:5" x14ac:dyDescent="0.25">
      <c r="A84" t="s">
        <v>1292</v>
      </c>
      <c r="C84">
        <f t="shared" si="0"/>
        <v>7</v>
      </c>
      <c r="D84">
        <f t="shared" si="1"/>
        <v>29</v>
      </c>
      <c r="E84" t="str">
        <f t="shared" si="3"/>
        <v>&lt;!--Broad Axe (Axe) --&gt;</v>
      </c>
    </row>
    <row r="85" spans="1:5" x14ac:dyDescent="0.25">
      <c r="A85" t="s">
        <v>1293</v>
      </c>
      <c r="C85">
        <f t="shared" si="0"/>
        <v>7</v>
      </c>
      <c r="D85">
        <f t="shared" si="1"/>
        <v>35</v>
      </c>
      <c r="E85" t="str">
        <f t="shared" si="3"/>
        <v>&lt;!--Carpenter's Axe (Axe) --&gt;</v>
      </c>
    </row>
    <row r="86" spans="1:5" x14ac:dyDescent="0.25">
      <c r="A86" t="s">
        <v>1294</v>
      </c>
      <c r="C86">
        <f t="shared" si="0"/>
        <v>7</v>
      </c>
      <c r="D86">
        <f t="shared" si="1"/>
        <v>32</v>
      </c>
      <c r="E86" t="str">
        <f t="shared" si="3"/>
        <v>&lt;!--Cooper's Axe (Axe) --&gt;</v>
      </c>
    </row>
    <row r="87" spans="1:5" x14ac:dyDescent="0.25">
      <c r="A87" t="s">
        <v>1295</v>
      </c>
      <c r="C87">
        <f t="shared" si="0"/>
        <v>7</v>
      </c>
      <c r="D87">
        <f t="shared" si="1"/>
        <v>29</v>
      </c>
      <c r="E87" t="str">
        <f t="shared" si="3"/>
        <v>&lt;!--Cuman Axe (Axe) --&gt;</v>
      </c>
    </row>
    <row r="88" spans="1:5" x14ac:dyDescent="0.25">
      <c r="A88" t="s">
        <v>1296</v>
      </c>
      <c r="C88">
        <f t="shared" si="0"/>
        <v>7</v>
      </c>
      <c r="D88">
        <f t="shared" si="1"/>
        <v>36</v>
      </c>
      <c r="E88" t="str">
        <f t="shared" si="3"/>
        <v>&lt;!--Heavy Battle Axe (Axe) --&gt;</v>
      </c>
    </row>
    <row r="89" spans="1:5" x14ac:dyDescent="0.25">
      <c r="A89" t="s">
        <v>1297</v>
      </c>
      <c r="C89">
        <f t="shared" si="0"/>
        <v>7</v>
      </c>
      <c r="D89">
        <f t="shared" si="1"/>
        <v>43</v>
      </c>
      <c r="E89" t="str">
        <f t="shared" si="3"/>
        <v>&lt;!--Metal-Plated Battle Axe (Axe) --&gt;</v>
      </c>
    </row>
    <row r="90" spans="1:5" x14ac:dyDescent="0.25">
      <c r="A90" t="s">
        <v>1298</v>
      </c>
      <c r="C90">
        <f t="shared" si="0"/>
        <v>7</v>
      </c>
      <c r="D90">
        <f t="shared" si="1"/>
        <v>43</v>
      </c>
      <c r="E90" t="str">
        <f t="shared" si="3"/>
        <v>&lt;!--Metal-Plated Battle Axe (Axe) --&gt;</v>
      </c>
    </row>
    <row r="91" spans="1:5" x14ac:dyDescent="0.25">
      <c r="A91" t="s">
        <v>1299</v>
      </c>
      <c r="C91">
        <f t="shared" si="0"/>
        <v>7</v>
      </c>
      <c r="D91">
        <f t="shared" si="1"/>
        <v>31</v>
      </c>
      <c r="E91" t="str">
        <f t="shared" si="3"/>
        <v>&lt;!--Testing Axe (Axe) --&gt;</v>
      </c>
    </row>
    <row r="92" spans="1:5" x14ac:dyDescent="0.25">
      <c r="A92" t="s">
        <v>1300</v>
      </c>
      <c r="C92">
        <f t="shared" si="0"/>
        <v>7</v>
      </c>
      <c r="D92">
        <f t="shared" si="1"/>
        <v>36</v>
      </c>
      <c r="E92" t="str">
        <f t="shared" si="3"/>
        <v>&lt;!--Woodcutter's Axe (Axe) --&gt;</v>
      </c>
    </row>
    <row r="93" spans="1:5" x14ac:dyDescent="0.25">
      <c r="A93" t="s">
        <v>1301</v>
      </c>
      <c r="C93">
        <f t="shared" si="0"/>
        <v>7</v>
      </c>
      <c r="D93">
        <f t="shared" si="1"/>
        <v>39</v>
      </c>
      <c r="E93" t="str">
        <f t="shared" si="3"/>
        <v>&lt;!--Wooden Training Axe (Axe) --&gt;</v>
      </c>
    </row>
    <row r="94" spans="1:5" x14ac:dyDescent="0.25">
      <c r="B94" t="s">
        <v>133</v>
      </c>
      <c r="C94" t="e">
        <f t="shared" si="0"/>
        <v>#VALUE!</v>
      </c>
      <c r="D94" t="e">
        <f t="shared" si="1"/>
        <v>#VALUE!</v>
      </c>
    </row>
    <row r="95" spans="1:5" x14ac:dyDescent="0.25">
      <c r="A95" t="s">
        <v>1302</v>
      </c>
      <c r="C95">
        <f t="shared" si="0"/>
        <v>3</v>
      </c>
      <c r="D95">
        <f t="shared" si="1"/>
        <v>23</v>
      </c>
      <c r="E95" t="str">
        <f t="shared" si="3"/>
        <v>&lt;!--MISSING (Axe) --&gt;</v>
      </c>
    </row>
    <row r="96" spans="1:5" x14ac:dyDescent="0.25">
      <c r="C96" t="e">
        <f t="shared" ref="C96:C161" si="4">FIND("&lt;",$A96)</f>
        <v>#VALUE!</v>
      </c>
      <c r="D96" t="e">
        <f t="shared" ref="D96:D161" si="5">FIND("&gt;",$A96)</f>
        <v>#VALUE!</v>
      </c>
    </row>
    <row r="97" spans="1:5" x14ac:dyDescent="0.25">
      <c r="A97" t="s">
        <v>1134</v>
      </c>
      <c r="C97">
        <f t="shared" si="4"/>
        <v>1</v>
      </c>
      <c r="D97">
        <f t="shared" si="5"/>
        <v>18</v>
      </c>
      <c r="E97" t="str">
        <f t="shared" si="3"/>
        <v>&lt;!-- LONGSWORD --&gt;</v>
      </c>
    </row>
    <row r="98" spans="1:5" x14ac:dyDescent="0.25">
      <c r="C98" t="e">
        <f t="shared" si="4"/>
        <v>#VALUE!</v>
      </c>
      <c r="D98" t="e">
        <f t="shared" si="5"/>
        <v>#VALUE!</v>
      </c>
    </row>
    <row r="99" spans="1:5" x14ac:dyDescent="0.25">
      <c r="A99" t="s">
        <v>1303</v>
      </c>
      <c r="C99">
        <f t="shared" si="4"/>
        <v>7</v>
      </c>
      <c r="D99">
        <f t="shared" si="5"/>
        <v>34</v>
      </c>
      <c r="E99" t="str">
        <f t="shared" si="3"/>
        <v>&lt;!--Assassin (Longsword) --&gt;</v>
      </c>
    </row>
    <row r="100" spans="1:5" x14ac:dyDescent="0.25">
      <c r="A100" t="s">
        <v>1304</v>
      </c>
      <c r="C100">
        <f t="shared" si="4"/>
        <v>7</v>
      </c>
      <c r="D100">
        <f t="shared" si="5"/>
        <v>39</v>
      </c>
      <c r="E100" t="str">
        <f t="shared" si="3"/>
        <v>&lt;!--Bastard Sword (Longsword) --&gt;</v>
      </c>
    </row>
    <row r="101" spans="1:5" x14ac:dyDescent="0.25">
      <c r="A101" t="s">
        <v>1305</v>
      </c>
      <c r="C101">
        <f t="shared" si="4"/>
        <v>7</v>
      </c>
      <c r="D101">
        <f t="shared" si="5"/>
        <v>39</v>
      </c>
      <c r="E101" t="str">
        <f t="shared" si="3"/>
        <v>&lt;!--Bastard Sword (Longsword) --&gt;</v>
      </c>
    </row>
    <row r="102" spans="1:5" x14ac:dyDescent="0.25">
      <c r="A102" t="s">
        <v>1306</v>
      </c>
      <c r="C102">
        <f t="shared" si="4"/>
        <v>7</v>
      </c>
      <c r="D102">
        <f t="shared" si="5"/>
        <v>39</v>
      </c>
      <c r="E102" t="str">
        <f t="shared" si="3"/>
        <v>&lt;!--Bastard Sword (Longsword) --&gt;</v>
      </c>
    </row>
    <row r="103" spans="1:5" x14ac:dyDescent="0.25">
      <c r="A103" t="s">
        <v>1307</v>
      </c>
      <c r="C103">
        <f t="shared" si="4"/>
        <v>7</v>
      </c>
      <c r="D103">
        <f t="shared" si="5"/>
        <v>39</v>
      </c>
      <c r="E103" t="str">
        <f t="shared" ref="E103:E166" si="6">MID(A103,C103,D103-C103+1)</f>
        <v>&lt;!--Bastard Sword (Longsword) --&gt;</v>
      </c>
    </row>
    <row r="104" spans="1:5" x14ac:dyDescent="0.25">
      <c r="A104" t="s">
        <v>1308</v>
      </c>
      <c r="C104">
        <f t="shared" si="4"/>
        <v>7</v>
      </c>
      <c r="D104">
        <f t="shared" si="5"/>
        <v>34</v>
      </c>
      <c r="E104" t="str">
        <f t="shared" si="6"/>
        <v>&lt;!--Duellist (Longsword) --&gt;</v>
      </c>
    </row>
    <row r="105" spans="1:5" x14ac:dyDescent="0.25">
      <c r="A105" t="s">
        <v>1309</v>
      </c>
      <c r="C105">
        <f t="shared" si="4"/>
        <v>7</v>
      </c>
      <c r="D105">
        <f t="shared" si="5"/>
        <v>45</v>
      </c>
      <c r="E105" t="str">
        <f t="shared" si="6"/>
        <v>&lt;!--Executioner's Sword (Longsword) --&gt;</v>
      </c>
    </row>
    <row r="106" spans="1:5" x14ac:dyDescent="0.25">
      <c r="A106" t="s">
        <v>1310</v>
      </c>
      <c r="C106">
        <f t="shared" si="4"/>
        <v>7</v>
      </c>
      <c r="D106">
        <f t="shared" si="5"/>
        <v>33</v>
      </c>
      <c r="E106" t="str">
        <f t="shared" si="6"/>
        <v>&lt;!--Fearnot (Longsword) --&gt;</v>
      </c>
    </row>
    <row r="107" spans="1:5" x14ac:dyDescent="0.25">
      <c r="A107" t="s">
        <v>1311</v>
      </c>
      <c r="C107">
        <f t="shared" si="4"/>
        <v>7</v>
      </c>
      <c r="D107">
        <f t="shared" si="5"/>
        <v>39</v>
      </c>
      <c r="E107" t="str">
        <f t="shared" si="6"/>
        <v>&lt;!--Herod's Sword (Longsword) --&gt;</v>
      </c>
    </row>
    <row r="108" spans="1:5" x14ac:dyDescent="0.25">
      <c r="A108" t="s">
        <v>1312</v>
      </c>
      <c r="C108">
        <f t="shared" si="4"/>
        <v>7</v>
      </c>
      <c r="D108">
        <f t="shared" si="5"/>
        <v>34</v>
      </c>
      <c r="E108" t="str">
        <f t="shared" si="6"/>
        <v>&lt;!--Hoofpick (Longsword) --&gt;</v>
      </c>
    </row>
    <row r="109" spans="1:5" x14ac:dyDescent="0.25">
      <c r="A109" t="s">
        <v>1313</v>
      </c>
      <c r="C109">
        <f t="shared" si="4"/>
        <v>7</v>
      </c>
      <c r="D109">
        <f t="shared" si="5"/>
        <v>41</v>
      </c>
      <c r="E109" t="str">
        <f t="shared" si="6"/>
        <v>&lt;!--Longinus' Sword (Longsword) --&gt;</v>
      </c>
    </row>
    <row r="110" spans="1:5" x14ac:dyDescent="0.25">
      <c r="A110" t="s">
        <v>1314</v>
      </c>
      <c r="C110">
        <f t="shared" si="4"/>
        <v>7</v>
      </c>
      <c r="D110">
        <f t="shared" si="5"/>
        <v>41</v>
      </c>
      <c r="E110" t="str">
        <f t="shared" si="6"/>
        <v>&lt;!--Magdeburg Sword (Longsword) --&gt;</v>
      </c>
    </row>
    <row r="111" spans="1:5" x14ac:dyDescent="0.25">
      <c r="A111" t="s">
        <v>1315</v>
      </c>
      <c r="C111">
        <f t="shared" si="4"/>
        <v>7</v>
      </c>
      <c r="D111">
        <f t="shared" si="5"/>
        <v>42</v>
      </c>
      <c r="E111" t="str">
        <f t="shared" si="6"/>
        <v>&lt;!--Merchant's Sword (Longsword) --&gt;</v>
      </c>
    </row>
    <row r="112" spans="1:5" x14ac:dyDescent="0.25">
      <c r="A112" t="s">
        <v>1316</v>
      </c>
      <c r="C112">
        <f t="shared" si="4"/>
        <v>7</v>
      </c>
      <c r="D112">
        <f t="shared" si="5"/>
        <v>43</v>
      </c>
      <c r="E112" t="str">
        <f t="shared" si="6"/>
        <v>&lt;!--Old Bastard Sword (Longsword) --&gt;</v>
      </c>
    </row>
    <row r="113" spans="1:5" x14ac:dyDescent="0.25">
      <c r="A113" t="s">
        <v>1317</v>
      </c>
      <c r="C113">
        <f t="shared" si="4"/>
        <v>7</v>
      </c>
      <c r="D113">
        <f t="shared" si="5"/>
        <v>33</v>
      </c>
      <c r="E113" t="str">
        <f t="shared" si="6"/>
        <v>&lt;!--Piercer (Longsword) --&gt;</v>
      </c>
    </row>
    <row r="114" spans="1:5" x14ac:dyDescent="0.25">
      <c r="A114" t="s">
        <v>1318</v>
      </c>
      <c r="C114">
        <f t="shared" si="4"/>
        <v>7</v>
      </c>
      <c r="D114">
        <f t="shared" si="5"/>
        <v>48</v>
      </c>
      <c r="E114" t="str">
        <f t="shared" si="6"/>
        <v>&lt;!--Queen of Sheba's Sword (Longsword) --&gt;</v>
      </c>
    </row>
    <row r="115" spans="1:5" x14ac:dyDescent="0.25">
      <c r="A115" t="s">
        <v>1319</v>
      </c>
      <c r="C115">
        <f t="shared" si="4"/>
        <v>7</v>
      </c>
      <c r="D115">
        <f t="shared" si="5"/>
        <v>40</v>
      </c>
      <c r="E115" t="str">
        <f t="shared" si="6"/>
        <v>&lt;!--Robber's Sword (Longsword) --&gt;</v>
      </c>
    </row>
    <row r="116" spans="1:5" x14ac:dyDescent="0.25">
      <c r="A116" t="s">
        <v>1320</v>
      </c>
      <c r="C116">
        <f t="shared" si="4"/>
        <v>7</v>
      </c>
      <c r="D116">
        <f t="shared" si="5"/>
        <v>38</v>
      </c>
      <c r="E116" t="str">
        <f t="shared" si="6"/>
        <v>&lt;!--Saving Grace (Longsword) --&gt;</v>
      </c>
    </row>
    <row r="117" spans="1:5" x14ac:dyDescent="0.25">
      <c r="A117" t="s">
        <v>1321</v>
      </c>
      <c r="C117">
        <f t="shared" si="4"/>
        <v>7</v>
      </c>
      <c r="D117">
        <f t="shared" si="5"/>
        <v>51</v>
      </c>
      <c r="E117" t="str">
        <f t="shared" si="6"/>
        <v>&lt;!--Sir Radzig Kobyla's Sword (Longsword) --&gt;</v>
      </c>
    </row>
    <row r="118" spans="1:5" x14ac:dyDescent="0.25">
      <c r="A118" t="s">
        <v>1322</v>
      </c>
      <c r="C118">
        <f t="shared" si="4"/>
        <v>7</v>
      </c>
      <c r="D118">
        <f t="shared" si="5"/>
        <v>37</v>
      </c>
      <c r="E118" t="str">
        <f t="shared" si="6"/>
        <v>&lt;!--Soul Slicer (Longsword) --&gt;</v>
      </c>
    </row>
    <row r="119" spans="1:5" x14ac:dyDescent="0.25">
      <c r="A119" t="s">
        <v>1323</v>
      </c>
      <c r="C119">
        <f t="shared" si="4"/>
        <v>7</v>
      </c>
      <c r="D119">
        <f t="shared" si="5"/>
        <v>44</v>
      </c>
      <c r="E119" t="str">
        <f t="shared" si="6"/>
        <v>&lt;!--St. George's Sword (Longsword) --&gt;</v>
      </c>
    </row>
    <row r="120" spans="1:5" x14ac:dyDescent="0.25">
      <c r="A120" t="s">
        <v>1324</v>
      </c>
      <c r="C120">
        <f t="shared" si="4"/>
        <v>7</v>
      </c>
      <c r="D120">
        <f t="shared" si="5"/>
        <v>45</v>
      </c>
      <c r="E120" t="str">
        <f t="shared" si="6"/>
        <v>&lt;!--St. Michael's Sword (Longsword) --&gt;</v>
      </c>
    </row>
    <row r="121" spans="1:5" x14ac:dyDescent="0.25">
      <c r="A121" t="s">
        <v>1325</v>
      </c>
      <c r="C121">
        <f t="shared" si="4"/>
        <v>7</v>
      </c>
      <c r="D121">
        <f t="shared" si="5"/>
        <v>40</v>
      </c>
      <c r="E121" t="str">
        <f t="shared" si="6"/>
        <v>&lt;!--Test Longsword (Longsword) --&gt;</v>
      </c>
    </row>
    <row r="122" spans="1:5" x14ac:dyDescent="0.25">
      <c r="A122" t="s">
        <v>1326</v>
      </c>
      <c r="C122">
        <f t="shared" si="4"/>
        <v>7</v>
      </c>
      <c r="D122">
        <f t="shared" si="5"/>
        <v>33</v>
      </c>
      <c r="E122" t="str">
        <f t="shared" si="6"/>
        <v>&lt;!--Thumper (Longsword) --&gt;</v>
      </c>
    </row>
    <row r="123" spans="1:5" x14ac:dyDescent="0.25">
      <c r="A123" t="s">
        <v>1327</v>
      </c>
      <c r="C123">
        <f t="shared" si="4"/>
        <v>7</v>
      </c>
      <c r="D123">
        <f t="shared" si="5"/>
        <v>47</v>
      </c>
      <c r="E123" t="str">
        <f t="shared" si="6"/>
        <v>&lt;!--Wooden Training Sword (Longsword) --&gt;</v>
      </c>
    </row>
    <row r="124" spans="1:5" x14ac:dyDescent="0.25">
      <c r="A124" t="s">
        <v>1328</v>
      </c>
      <c r="C124">
        <f t="shared" si="4"/>
        <v>7</v>
      </c>
      <c r="D124">
        <f t="shared" si="5"/>
        <v>47</v>
      </c>
      <c r="E124" t="str">
        <f t="shared" si="6"/>
        <v>&lt;!--Wooden Training Sword (Longsword) --&gt;</v>
      </c>
    </row>
    <row r="125" spans="1:5" x14ac:dyDescent="0.25">
      <c r="C125" t="e">
        <f t="shared" si="4"/>
        <v>#VALUE!</v>
      </c>
      <c r="D125" t="e">
        <f t="shared" si="5"/>
        <v>#VALUE!</v>
      </c>
    </row>
    <row r="126" spans="1:5" x14ac:dyDescent="0.25">
      <c r="A126" t="s">
        <v>1161</v>
      </c>
      <c r="C126">
        <f t="shared" si="4"/>
        <v>1</v>
      </c>
      <c r="D126">
        <f t="shared" si="5"/>
        <v>13</v>
      </c>
      <c r="E126" t="str">
        <f t="shared" si="6"/>
        <v>&lt;!-- MACE --&gt;</v>
      </c>
    </row>
    <row r="127" spans="1:5" x14ac:dyDescent="0.25">
      <c r="C127" t="e">
        <f t="shared" si="4"/>
        <v>#VALUE!</v>
      </c>
      <c r="D127" t="e">
        <f t="shared" si="5"/>
        <v>#VALUE!</v>
      </c>
    </row>
    <row r="128" spans="1:5" x14ac:dyDescent="0.25">
      <c r="A128" t="s">
        <v>1329</v>
      </c>
      <c r="C128">
        <f t="shared" si="4"/>
        <v>7</v>
      </c>
      <c r="D128">
        <f t="shared" si="5"/>
        <v>35</v>
      </c>
      <c r="E128" t="str">
        <f t="shared" si="6"/>
        <v>&lt;!--Bailiff's Mace (Mace) --&gt;</v>
      </c>
    </row>
    <row r="129" spans="1:5" x14ac:dyDescent="0.25">
      <c r="A129" t="s">
        <v>1330</v>
      </c>
      <c r="C129">
        <f t="shared" si="4"/>
        <v>7</v>
      </c>
      <c r="D129">
        <f t="shared" si="5"/>
        <v>29</v>
      </c>
      <c r="E129" t="str">
        <f t="shared" si="6"/>
        <v>&lt;!--Bludgeon (Mace) --&gt;</v>
      </c>
    </row>
    <row r="130" spans="1:5" x14ac:dyDescent="0.25">
      <c r="A130" t="s">
        <v>1331</v>
      </c>
      <c r="C130">
        <f t="shared" si="4"/>
        <v>7</v>
      </c>
      <c r="D130">
        <f t="shared" si="5"/>
        <v>29</v>
      </c>
      <c r="E130" t="str">
        <f t="shared" si="6"/>
        <v>&lt;!--Bludgeon (Mace) --&gt;</v>
      </c>
    </row>
    <row r="131" spans="1:5" x14ac:dyDescent="0.25">
      <c r="A131" t="s">
        <v>1332</v>
      </c>
      <c r="C131">
        <f t="shared" si="4"/>
        <v>7</v>
      </c>
      <c r="D131">
        <f t="shared" si="5"/>
        <v>35</v>
      </c>
      <c r="E131" t="str">
        <f t="shared" si="6"/>
        <v>&lt;!--Captain's Mace (Mace) --&gt;</v>
      </c>
    </row>
    <row r="132" spans="1:5" x14ac:dyDescent="0.25">
      <c r="A132" t="s">
        <v>1333</v>
      </c>
      <c r="C132">
        <f t="shared" si="4"/>
        <v>7</v>
      </c>
      <c r="D132">
        <f t="shared" si="5"/>
        <v>36</v>
      </c>
      <c r="E132" t="str">
        <f t="shared" si="6"/>
        <v>&lt;!--Ceremonial Mace (Mace) --&gt;</v>
      </c>
    </row>
    <row r="133" spans="1:5" x14ac:dyDescent="0.25">
      <c r="A133" t="s">
        <v>1334</v>
      </c>
      <c r="C133">
        <f t="shared" si="4"/>
        <v>7</v>
      </c>
      <c r="D133">
        <f t="shared" si="5"/>
        <v>36</v>
      </c>
      <c r="E133" t="str">
        <f t="shared" si="6"/>
        <v>&lt;!--Heavy Warhammer (Mace) --&gt;</v>
      </c>
    </row>
    <row r="134" spans="1:5" x14ac:dyDescent="0.25">
      <c r="A134" t="s">
        <v>1335</v>
      </c>
      <c r="C134">
        <f t="shared" si="4"/>
        <v>7</v>
      </c>
      <c r="D134">
        <f t="shared" si="5"/>
        <v>36</v>
      </c>
      <c r="E134" t="str">
        <f t="shared" si="6"/>
        <v>&lt;!--Heavy Warhammer (Mace) --&gt;</v>
      </c>
    </row>
    <row r="135" spans="1:5" x14ac:dyDescent="0.25">
      <c r="A135" t="s">
        <v>1336</v>
      </c>
      <c r="C135">
        <f t="shared" si="4"/>
        <v>7</v>
      </c>
      <c r="D135">
        <f t="shared" si="5"/>
        <v>25</v>
      </c>
      <c r="E135" t="str">
        <f t="shared" si="6"/>
        <v>&lt;!--Mace (Mace) --&gt;</v>
      </c>
    </row>
    <row r="136" spans="1:5" x14ac:dyDescent="0.25">
      <c r="A136" t="s">
        <v>1337</v>
      </c>
      <c r="C136">
        <f t="shared" si="4"/>
        <v>7</v>
      </c>
      <c r="D136">
        <f t="shared" si="5"/>
        <v>32</v>
      </c>
      <c r="E136" t="str">
        <f t="shared" si="6"/>
        <v>&lt;!--Morgenstern (Mace) --&gt;</v>
      </c>
    </row>
    <row r="137" spans="1:5" x14ac:dyDescent="0.25">
      <c r="A137" t="s">
        <v>1338</v>
      </c>
      <c r="C137">
        <f t="shared" si="4"/>
        <v>7</v>
      </c>
      <c r="D137">
        <f t="shared" si="5"/>
        <v>28</v>
      </c>
      <c r="E137" t="str">
        <f t="shared" si="6"/>
        <v>&lt;!--Pernach (Mace) --&gt;</v>
      </c>
    </row>
    <row r="138" spans="1:5" x14ac:dyDescent="0.25">
      <c r="A138" t="s">
        <v>1339</v>
      </c>
      <c r="C138">
        <f t="shared" si="4"/>
        <v>7</v>
      </c>
      <c r="D138">
        <f t="shared" si="5"/>
        <v>33</v>
      </c>
      <c r="E138" t="str">
        <f t="shared" si="6"/>
        <v>&lt;!--Raven's Beak (Mace) --&gt;</v>
      </c>
    </row>
    <row r="139" spans="1:5" x14ac:dyDescent="0.25">
      <c r="A139" t="s">
        <v>1340</v>
      </c>
      <c r="C139">
        <f t="shared" si="4"/>
        <v>7</v>
      </c>
      <c r="D139">
        <f t="shared" si="5"/>
        <v>32</v>
      </c>
      <c r="E139" t="str">
        <f t="shared" si="6"/>
        <v>&lt;!--Runt's Club (Mace) --&gt;</v>
      </c>
    </row>
    <row r="140" spans="1:5" x14ac:dyDescent="0.25">
      <c r="A140" t="s">
        <v>1341</v>
      </c>
      <c r="C140">
        <f t="shared" si="4"/>
        <v>7</v>
      </c>
      <c r="D140">
        <f t="shared" si="5"/>
        <v>32</v>
      </c>
      <c r="E140" t="str">
        <f t="shared" si="6"/>
        <v>&lt;!--Spiked Club (Mace) --&gt;</v>
      </c>
    </row>
    <row r="141" spans="1:5" x14ac:dyDescent="0.25">
      <c r="A141" t="s">
        <v>1342</v>
      </c>
      <c r="C141">
        <f t="shared" si="4"/>
        <v>7</v>
      </c>
      <c r="D141">
        <f t="shared" si="5"/>
        <v>37</v>
      </c>
      <c r="E141" t="str">
        <f t="shared" si="6"/>
        <v>&lt;!--Spiked Warhammer (Mace) --&gt;</v>
      </c>
    </row>
    <row r="142" spans="1:5" x14ac:dyDescent="0.25">
      <c r="A142" t="s">
        <v>1343</v>
      </c>
      <c r="C142">
        <f t="shared" si="4"/>
        <v>7</v>
      </c>
      <c r="D142">
        <f t="shared" si="5"/>
        <v>30</v>
      </c>
      <c r="E142" t="str">
        <f t="shared" si="6"/>
        <v>&lt;!--Test Mace (Mace) --&gt;</v>
      </c>
    </row>
    <row r="143" spans="1:5" x14ac:dyDescent="0.25">
      <c r="A143" t="s">
        <v>1344</v>
      </c>
      <c r="C143">
        <f t="shared" si="4"/>
        <v>7</v>
      </c>
      <c r="D143">
        <f t="shared" si="5"/>
        <v>30</v>
      </c>
      <c r="E143" t="str">
        <f t="shared" si="6"/>
        <v>&lt;!--Warhammer (Mace) --&gt;</v>
      </c>
    </row>
    <row r="144" spans="1:5" x14ac:dyDescent="0.25">
      <c r="C144" t="e">
        <f t="shared" si="4"/>
        <v>#VALUE!</v>
      </c>
      <c r="D144" t="e">
        <f t="shared" si="5"/>
        <v>#VALUE!</v>
      </c>
    </row>
    <row r="145" spans="1:5" x14ac:dyDescent="0.25">
      <c r="A145" t="s">
        <v>1178</v>
      </c>
      <c r="C145">
        <f t="shared" si="4"/>
        <v>1</v>
      </c>
      <c r="D145">
        <f t="shared" si="5"/>
        <v>16</v>
      </c>
      <c r="E145" t="str">
        <f t="shared" si="6"/>
        <v>&lt;!-- HALBERD --&gt;</v>
      </c>
    </row>
    <row r="146" spans="1:5" x14ac:dyDescent="0.25">
      <c r="C146" t="e">
        <f t="shared" si="4"/>
        <v>#VALUE!</v>
      </c>
      <c r="D146" t="e">
        <f t="shared" si="5"/>
        <v>#VALUE!</v>
      </c>
    </row>
    <row r="147" spans="1:5" x14ac:dyDescent="0.25">
      <c r="A147" t="s">
        <v>1345</v>
      </c>
      <c r="C147">
        <f t="shared" si="4"/>
        <v>7</v>
      </c>
      <c r="D147">
        <f t="shared" si="5"/>
        <v>32</v>
      </c>
      <c r="E147" t="str">
        <f t="shared" si="6"/>
        <v>&lt;!--Bardiche (Halberd) --&gt;</v>
      </c>
    </row>
    <row r="148" spans="1:5" x14ac:dyDescent="0.25">
      <c r="A148" t="s">
        <v>1346</v>
      </c>
      <c r="C148">
        <f t="shared" si="4"/>
        <v>7</v>
      </c>
      <c r="D148">
        <f t="shared" si="5"/>
        <v>41</v>
      </c>
      <c r="E148" t="str">
        <f t="shared" si="6"/>
        <v>&lt;!--Bohemian Earspoon (Halberd) --&gt;</v>
      </c>
    </row>
    <row r="149" spans="1:5" x14ac:dyDescent="0.25">
      <c r="A149" t="s">
        <v>1347</v>
      </c>
      <c r="C149">
        <f t="shared" si="4"/>
        <v>7</v>
      </c>
      <c r="D149">
        <f t="shared" si="5"/>
        <v>30</v>
      </c>
      <c r="E149" t="str">
        <f t="shared" si="6"/>
        <v>&lt;!--Glaive (Halberd) --&gt;</v>
      </c>
    </row>
    <row r="150" spans="1:5" x14ac:dyDescent="0.25">
      <c r="A150" t="s">
        <v>1348</v>
      </c>
      <c r="C150">
        <f t="shared" si="4"/>
        <v>7</v>
      </c>
      <c r="D150">
        <f t="shared" si="5"/>
        <v>32</v>
      </c>
      <c r="E150" t="str">
        <f t="shared" si="6"/>
        <v>&lt;!--Guisarme (Halberd) --&gt;</v>
      </c>
    </row>
    <row r="151" spans="1:5" x14ac:dyDescent="0.25">
      <c r="A151" t="s">
        <v>1349</v>
      </c>
      <c r="C151">
        <f t="shared" si="4"/>
        <v>7</v>
      </c>
      <c r="D151">
        <f t="shared" si="5"/>
        <v>31</v>
      </c>
      <c r="E151" t="str">
        <f t="shared" si="6"/>
        <v>&lt;!--Halberd (Halberd) --&gt;</v>
      </c>
    </row>
    <row r="152" spans="1:5" x14ac:dyDescent="0.25">
      <c r="A152" t="s">
        <v>1350</v>
      </c>
      <c r="C152">
        <f t="shared" si="4"/>
        <v>7</v>
      </c>
      <c r="D152">
        <f t="shared" si="5"/>
        <v>37</v>
      </c>
      <c r="E152" t="str">
        <f t="shared" si="6"/>
        <v>&lt;!--Hunting Spear (Halberd) --&gt;</v>
      </c>
    </row>
    <row r="153" spans="1:5" x14ac:dyDescent="0.25">
      <c r="A153" t="s">
        <v>1351</v>
      </c>
      <c r="C153">
        <f t="shared" si="4"/>
        <v>7</v>
      </c>
      <c r="D153">
        <f t="shared" si="5"/>
        <v>36</v>
      </c>
      <c r="E153" t="str">
        <f t="shared" si="6"/>
        <v>&lt;!--Italian Bill (Halberd) --&gt;</v>
      </c>
    </row>
    <row r="154" spans="1:5" x14ac:dyDescent="0.25">
      <c r="A154" t="s">
        <v>1352</v>
      </c>
      <c r="C154">
        <f t="shared" si="4"/>
        <v>7</v>
      </c>
      <c r="D154">
        <f t="shared" si="5"/>
        <v>38</v>
      </c>
      <c r="E154" t="str">
        <f t="shared" si="6"/>
        <v>&lt;!--Lucerne Hammer (Halberd) --&gt;</v>
      </c>
    </row>
    <row r="155" spans="1:5" x14ac:dyDescent="0.25">
      <c r="A155" t="s">
        <v>1353</v>
      </c>
      <c r="C155">
        <f t="shared" si="4"/>
        <v>7</v>
      </c>
      <c r="D155">
        <f t="shared" si="5"/>
        <v>39</v>
      </c>
      <c r="E155" t="str">
        <f t="shared" si="6"/>
        <v>&lt;!--Reforged Scythe (Halberd) --&gt;</v>
      </c>
    </row>
    <row r="156" spans="1:5" x14ac:dyDescent="0.25">
      <c r="A156" t="s">
        <v>1354</v>
      </c>
      <c r="C156">
        <f t="shared" si="4"/>
        <v>7</v>
      </c>
      <c r="D156">
        <f t="shared" si="5"/>
        <v>35</v>
      </c>
      <c r="E156" t="str">
        <f t="shared" si="6"/>
        <v>&lt;!--Runt's Club (Halberd) --&gt;</v>
      </c>
    </row>
    <row r="157" spans="1:5" x14ac:dyDescent="0.25">
      <c r="A157" t="s">
        <v>1355</v>
      </c>
      <c r="C157">
        <f t="shared" si="4"/>
        <v>7</v>
      </c>
      <c r="D157">
        <f t="shared" si="5"/>
        <v>29</v>
      </c>
      <c r="E157" t="str">
        <f t="shared" si="6"/>
        <v>&lt;!--Spear (Halberd) --&gt;</v>
      </c>
    </row>
    <row r="158" spans="1:5" x14ac:dyDescent="0.25">
      <c r="A158" t="s">
        <v>1356</v>
      </c>
      <c r="C158">
        <f t="shared" si="4"/>
        <v>7</v>
      </c>
      <c r="D158">
        <f t="shared" si="5"/>
        <v>36</v>
      </c>
      <c r="E158" t="str">
        <f t="shared" si="6"/>
        <v>&lt;!--Test Polearm (Halberd) --&gt;</v>
      </c>
    </row>
    <row r="159" spans="1:5" x14ac:dyDescent="0.25">
      <c r="A159" t="s">
        <v>1357</v>
      </c>
      <c r="C159">
        <f t="shared" si="4"/>
        <v>7</v>
      </c>
      <c r="D159">
        <f t="shared" si="5"/>
        <v>47</v>
      </c>
      <c r="E159" t="str">
        <f t="shared" si="6"/>
        <v>&lt;!--Wooden Training Halberd (Halberd) --&gt;</v>
      </c>
    </row>
    <row r="160" spans="1:5" x14ac:dyDescent="0.25">
      <c r="B160" t="s">
        <v>133</v>
      </c>
      <c r="C160" t="e">
        <f t="shared" ref="C160:C223" si="7">FIND("&lt;",$A160)</f>
        <v>#VALUE!</v>
      </c>
      <c r="D160" t="e">
        <f t="shared" ref="D160:D223" si="8">FIND("&gt;",$A160)</f>
        <v>#VALUE!</v>
      </c>
    </row>
    <row r="161" spans="1:5" x14ac:dyDescent="0.25">
      <c r="A161" t="s">
        <v>1358</v>
      </c>
      <c r="C161">
        <f t="shared" si="4"/>
        <v>3</v>
      </c>
      <c r="D161">
        <f t="shared" si="5"/>
        <v>27</v>
      </c>
      <c r="E161" t="str">
        <f t="shared" ref="E161" si="9">MID(A161,C161,D161-C161+1)</f>
        <v>&lt;!--MISSING (Halberd) --&gt;</v>
      </c>
    </row>
    <row r="162" spans="1:5" x14ac:dyDescent="0.25">
      <c r="C162" t="e">
        <f t="shared" si="7"/>
        <v>#VALUE!</v>
      </c>
      <c r="D162" t="e">
        <f t="shared" si="8"/>
        <v>#VALUE!</v>
      </c>
    </row>
    <row r="163" spans="1:5" x14ac:dyDescent="0.25">
      <c r="A163" t="s">
        <v>1193</v>
      </c>
      <c r="C163">
        <f t="shared" si="7"/>
        <v>1</v>
      </c>
      <c r="D163">
        <f t="shared" si="8"/>
        <v>15</v>
      </c>
      <c r="E163" t="str">
        <f t="shared" si="6"/>
        <v>&lt;!-- SHIELD --&gt;</v>
      </c>
    </row>
    <row r="164" spans="1:5" x14ac:dyDescent="0.25">
      <c r="C164" t="e">
        <f t="shared" si="7"/>
        <v>#VALUE!</v>
      </c>
      <c r="D164" t="e">
        <f t="shared" si="8"/>
        <v>#VALUE!</v>
      </c>
    </row>
    <row r="165" spans="1:5" x14ac:dyDescent="0.25">
      <c r="A165" t="s">
        <v>1359</v>
      </c>
      <c r="C165">
        <f t="shared" si="7"/>
        <v>7</v>
      </c>
      <c r="D165">
        <f t="shared" si="8"/>
        <v>35</v>
      </c>
      <c r="E165" t="str">
        <f t="shared" si="6"/>
        <v>&lt;!--Black Shield (Shield) --&gt;</v>
      </c>
    </row>
    <row r="166" spans="1:5" x14ac:dyDescent="0.25">
      <c r="A166" t="s">
        <v>1360</v>
      </c>
      <c r="C166">
        <f t="shared" si="7"/>
        <v>7</v>
      </c>
      <c r="D166">
        <f t="shared" si="8"/>
        <v>35</v>
      </c>
      <c r="E166" t="str">
        <f t="shared" si="6"/>
        <v>&lt;!--Black Shield (Shield) --&gt;</v>
      </c>
    </row>
    <row r="167" spans="1:5" x14ac:dyDescent="0.25">
      <c r="A167" t="s">
        <v>1361</v>
      </c>
      <c r="C167">
        <f t="shared" si="7"/>
        <v>7</v>
      </c>
      <c r="D167">
        <f t="shared" si="8"/>
        <v>36</v>
      </c>
      <c r="E167" t="str">
        <f t="shared" ref="E167:E230" si="10">MID(A167,C167,D167-C167+1)</f>
        <v>&lt;!--Bouche Shield (Shield) --&gt;</v>
      </c>
    </row>
    <row r="168" spans="1:5" x14ac:dyDescent="0.25">
      <c r="A168" t="s">
        <v>1362</v>
      </c>
      <c r="C168">
        <f t="shared" si="7"/>
        <v>7</v>
      </c>
      <c r="D168">
        <f t="shared" si="8"/>
        <v>36</v>
      </c>
      <c r="E168" t="str">
        <f t="shared" si="10"/>
        <v>&lt;!--Bouche Shield (Shield) --&gt;</v>
      </c>
    </row>
    <row r="169" spans="1:5" x14ac:dyDescent="0.25">
      <c r="A169" t="s">
        <v>1363</v>
      </c>
      <c r="C169">
        <f t="shared" si="7"/>
        <v>7</v>
      </c>
      <c r="D169">
        <f t="shared" si="8"/>
        <v>36</v>
      </c>
      <c r="E169" t="str">
        <f t="shared" si="10"/>
        <v>&lt;!--Bouche Shield (Shield) --&gt;</v>
      </c>
    </row>
    <row r="170" spans="1:5" x14ac:dyDescent="0.25">
      <c r="A170" t="s">
        <v>1364</v>
      </c>
      <c r="C170">
        <f t="shared" si="7"/>
        <v>7</v>
      </c>
      <c r="D170">
        <f t="shared" si="8"/>
        <v>36</v>
      </c>
      <c r="E170" t="str">
        <f t="shared" si="10"/>
        <v>&lt;!--Common Shield (Shield) --&gt;</v>
      </c>
    </row>
    <row r="171" spans="1:5" x14ac:dyDescent="0.25">
      <c r="A171" t="s">
        <v>1365</v>
      </c>
      <c r="C171">
        <f t="shared" si="7"/>
        <v>7</v>
      </c>
      <c r="D171">
        <f t="shared" si="8"/>
        <v>36</v>
      </c>
      <c r="E171" t="str">
        <f t="shared" si="10"/>
        <v>&lt;!--Common Shield (Shield) --&gt;</v>
      </c>
    </row>
    <row r="172" spans="1:5" x14ac:dyDescent="0.25">
      <c r="A172" t="s">
        <v>1366</v>
      </c>
      <c r="C172">
        <f t="shared" si="7"/>
        <v>7</v>
      </c>
      <c r="D172">
        <f t="shared" si="8"/>
        <v>41</v>
      </c>
      <c r="E172" t="str">
        <f t="shared" si="10"/>
        <v>&lt;!--Cuman Metal Shield (Shield) --&gt;</v>
      </c>
    </row>
    <row r="173" spans="1:5" x14ac:dyDescent="0.25">
      <c r="A173" t="s">
        <v>1367</v>
      </c>
      <c r="C173">
        <f t="shared" si="7"/>
        <v>7</v>
      </c>
      <c r="D173">
        <f t="shared" si="8"/>
        <v>41</v>
      </c>
      <c r="E173" t="str">
        <f t="shared" si="10"/>
        <v>&lt;!--Cuman Metal Shield (Shield) --&gt;</v>
      </c>
    </row>
    <row r="174" spans="1:5" x14ac:dyDescent="0.25">
      <c r="A174" t="s">
        <v>1368</v>
      </c>
      <c r="C174">
        <f t="shared" si="7"/>
        <v>7</v>
      </c>
      <c r="D174">
        <f t="shared" si="8"/>
        <v>41</v>
      </c>
      <c r="E174" t="str">
        <f t="shared" si="10"/>
        <v>&lt;!--Cuman Metal Shield (Shield) --&gt;</v>
      </c>
    </row>
    <row r="175" spans="1:5" x14ac:dyDescent="0.25">
      <c r="A175" t="s">
        <v>1369</v>
      </c>
      <c r="C175">
        <f t="shared" si="7"/>
        <v>7</v>
      </c>
      <c r="D175">
        <f t="shared" si="8"/>
        <v>41</v>
      </c>
      <c r="E175" t="str">
        <f t="shared" si="10"/>
        <v>&lt;!--Cuman Metal Shield (Shield) --&gt;</v>
      </c>
    </row>
    <row r="176" spans="1:5" x14ac:dyDescent="0.25">
      <c r="A176" t="s">
        <v>1370</v>
      </c>
      <c r="C176">
        <f t="shared" si="7"/>
        <v>7</v>
      </c>
      <c r="D176">
        <f t="shared" si="8"/>
        <v>42</v>
      </c>
      <c r="E176" t="str">
        <f t="shared" si="10"/>
        <v>&lt;!--Cuman Wooden Shield (Shield) --&gt;</v>
      </c>
    </row>
    <row r="177" spans="1:5" x14ac:dyDescent="0.25">
      <c r="A177" t="s">
        <v>1371</v>
      </c>
      <c r="C177">
        <f t="shared" si="7"/>
        <v>7</v>
      </c>
      <c r="D177">
        <f t="shared" si="8"/>
        <v>42</v>
      </c>
      <c r="E177" t="str">
        <f t="shared" si="10"/>
        <v>&lt;!--Cuman Wooden Shield (Shield) --&gt;</v>
      </c>
    </row>
    <row r="178" spans="1:5" x14ac:dyDescent="0.25">
      <c r="A178" t="s">
        <v>1372</v>
      </c>
      <c r="C178">
        <f t="shared" si="7"/>
        <v>7</v>
      </c>
      <c r="D178">
        <f t="shared" si="8"/>
        <v>42</v>
      </c>
      <c r="E178" t="str">
        <f t="shared" si="10"/>
        <v>&lt;!--Cuman Wooden Shield (Shield) --&gt;</v>
      </c>
    </row>
    <row r="179" spans="1:5" x14ac:dyDescent="0.25">
      <c r="A179" t="s">
        <v>1373</v>
      </c>
      <c r="C179">
        <f t="shared" si="7"/>
        <v>7</v>
      </c>
      <c r="D179">
        <f t="shared" si="8"/>
        <v>39</v>
      </c>
      <c r="E179" t="str">
        <f t="shared" si="10"/>
        <v>&lt;!--Decorated Shield (Shield) --&gt;</v>
      </c>
    </row>
    <row r="180" spans="1:5" x14ac:dyDescent="0.25">
      <c r="A180" t="s">
        <v>1374</v>
      </c>
      <c r="C180">
        <f t="shared" si="7"/>
        <v>7</v>
      </c>
      <c r="D180">
        <f t="shared" si="8"/>
        <v>39</v>
      </c>
      <c r="E180" t="str">
        <f t="shared" si="10"/>
        <v>&lt;!--Decorated Shield (Shield) --&gt;</v>
      </c>
    </row>
    <row r="181" spans="1:5" x14ac:dyDescent="0.25">
      <c r="A181" t="s">
        <v>1375</v>
      </c>
      <c r="C181">
        <f t="shared" si="7"/>
        <v>7</v>
      </c>
      <c r="D181">
        <f t="shared" si="8"/>
        <v>35</v>
      </c>
      <c r="E181" t="str">
        <f t="shared" si="10"/>
        <v>&lt;!--Heavy Shield (Shield) --&gt;</v>
      </c>
    </row>
    <row r="182" spans="1:5" x14ac:dyDescent="0.25">
      <c r="A182" t="s">
        <v>1376</v>
      </c>
      <c r="C182">
        <f t="shared" si="7"/>
        <v>7</v>
      </c>
      <c r="D182">
        <f t="shared" si="8"/>
        <v>35</v>
      </c>
      <c r="E182" t="str">
        <f t="shared" si="10"/>
        <v>&lt;!--Heavy Shield (Shield) --&gt;</v>
      </c>
    </row>
    <row r="183" spans="1:5" x14ac:dyDescent="0.25">
      <c r="A183" t="s">
        <v>1377</v>
      </c>
      <c r="C183">
        <f t="shared" si="7"/>
        <v>7</v>
      </c>
      <c r="D183">
        <f t="shared" si="8"/>
        <v>35</v>
      </c>
      <c r="E183" t="str">
        <f t="shared" si="10"/>
        <v>&lt;!--Heavy Shield (Shield) --&gt;</v>
      </c>
    </row>
    <row r="184" spans="1:5" x14ac:dyDescent="0.25">
      <c r="A184" t="s">
        <v>1378</v>
      </c>
      <c r="C184">
        <f t="shared" si="7"/>
        <v>7</v>
      </c>
      <c r="D184">
        <f t="shared" si="8"/>
        <v>35</v>
      </c>
      <c r="E184" t="str">
        <f t="shared" si="10"/>
        <v>&lt;!--Heavy Shield (Shield) --&gt;</v>
      </c>
    </row>
    <row r="185" spans="1:5" x14ac:dyDescent="0.25">
      <c r="A185" t="s">
        <v>1379</v>
      </c>
      <c r="C185">
        <f t="shared" si="7"/>
        <v>7</v>
      </c>
      <c r="D185">
        <f t="shared" si="8"/>
        <v>35</v>
      </c>
      <c r="E185" t="str">
        <f t="shared" si="10"/>
        <v>&lt;!--Heavy Shield (Shield) --&gt;</v>
      </c>
    </row>
    <row r="186" spans="1:5" x14ac:dyDescent="0.25">
      <c r="A186" t="s">
        <v>1380</v>
      </c>
      <c r="C186">
        <f t="shared" si="7"/>
        <v>7</v>
      </c>
      <c r="D186">
        <f t="shared" si="8"/>
        <v>44</v>
      </c>
      <c r="E186" t="str">
        <f t="shared" si="10"/>
        <v>&lt;!--Lords of Leipa Shield (Shield) --&gt;</v>
      </c>
    </row>
    <row r="187" spans="1:5" x14ac:dyDescent="0.25">
      <c r="A187" t="s">
        <v>1381</v>
      </c>
      <c r="C187">
        <f t="shared" si="7"/>
        <v>7</v>
      </c>
      <c r="D187">
        <f t="shared" si="8"/>
        <v>44</v>
      </c>
      <c r="E187" t="str">
        <f t="shared" si="10"/>
        <v>&lt;!--Lords of Leipa Shield (Shield) --&gt;</v>
      </c>
    </row>
    <row r="188" spans="1:5" x14ac:dyDescent="0.25">
      <c r="A188" t="s">
        <v>1382</v>
      </c>
      <c r="C188">
        <f t="shared" si="7"/>
        <v>7</v>
      </c>
      <c r="D188">
        <f t="shared" si="8"/>
        <v>44</v>
      </c>
      <c r="E188" t="str">
        <f t="shared" si="10"/>
        <v>&lt;!--Lords of Leipa Shield (Shield) --&gt;</v>
      </c>
    </row>
    <row r="189" spans="1:5" x14ac:dyDescent="0.25">
      <c r="A189" t="s">
        <v>1383</v>
      </c>
      <c r="C189">
        <f t="shared" si="7"/>
        <v>7</v>
      </c>
      <c r="D189">
        <f t="shared" si="8"/>
        <v>64</v>
      </c>
      <c r="E189" t="str">
        <f t="shared" si="10"/>
        <v>&lt;!--Radzig's Garrison Shield / Skalitz Shield (Shield) --&gt;</v>
      </c>
    </row>
    <row r="190" spans="1:5" x14ac:dyDescent="0.25">
      <c r="A190" t="s">
        <v>1384</v>
      </c>
      <c r="C190">
        <f t="shared" si="7"/>
        <v>7</v>
      </c>
      <c r="D190">
        <f t="shared" si="8"/>
        <v>64</v>
      </c>
      <c r="E190" t="str">
        <f t="shared" si="10"/>
        <v>&lt;!--Radzig's Garrison Shield / Skalitz Shield (Shield) --&gt;</v>
      </c>
    </row>
    <row r="191" spans="1:5" x14ac:dyDescent="0.25">
      <c r="A191" t="s">
        <v>1385</v>
      </c>
      <c r="C191">
        <f t="shared" si="7"/>
        <v>7</v>
      </c>
      <c r="D191">
        <f t="shared" si="8"/>
        <v>64</v>
      </c>
      <c r="E191" t="str">
        <f t="shared" si="10"/>
        <v>&lt;!--Radzig's Garrison Shield / Skalitz Shield (Shield) --&gt;</v>
      </c>
    </row>
    <row r="192" spans="1:5" x14ac:dyDescent="0.25">
      <c r="A192" t="s">
        <v>1386</v>
      </c>
      <c r="C192">
        <f t="shared" si="7"/>
        <v>7</v>
      </c>
      <c r="D192">
        <f t="shared" si="8"/>
        <v>40</v>
      </c>
      <c r="E192" t="str">
        <f t="shared" si="10"/>
        <v>&lt;!--Shield with Crest (Shield) --&gt;</v>
      </c>
    </row>
    <row r="193" spans="1:5" x14ac:dyDescent="0.25">
      <c r="A193" t="s">
        <v>1387</v>
      </c>
      <c r="C193">
        <f t="shared" si="7"/>
        <v>7</v>
      </c>
      <c r="D193">
        <f t="shared" si="8"/>
        <v>40</v>
      </c>
      <c r="E193" t="str">
        <f t="shared" si="10"/>
        <v>&lt;!--Shield with Crest (Shield) --&gt;</v>
      </c>
    </row>
    <row r="194" spans="1:5" x14ac:dyDescent="0.25">
      <c r="A194" t="s">
        <v>1388</v>
      </c>
      <c r="C194">
        <f t="shared" si="7"/>
        <v>7</v>
      </c>
      <c r="D194">
        <f t="shared" si="8"/>
        <v>40</v>
      </c>
      <c r="E194" t="str">
        <f t="shared" si="10"/>
        <v>&lt;!--Shield with Crest (Shield) --&gt;</v>
      </c>
    </row>
    <row r="195" spans="1:5" x14ac:dyDescent="0.25">
      <c r="A195" t="s">
        <v>1389</v>
      </c>
      <c r="C195">
        <f t="shared" si="7"/>
        <v>7</v>
      </c>
      <c r="D195">
        <f t="shared" si="8"/>
        <v>40</v>
      </c>
      <c r="E195" t="str">
        <f t="shared" si="10"/>
        <v>&lt;!--Shield with Crest (Shield) --&gt;</v>
      </c>
    </row>
    <row r="196" spans="1:5" x14ac:dyDescent="0.25">
      <c r="A196" t="s">
        <v>1390</v>
      </c>
      <c r="C196">
        <f t="shared" si="7"/>
        <v>7</v>
      </c>
      <c r="D196">
        <f t="shared" si="8"/>
        <v>40</v>
      </c>
      <c r="E196" t="str">
        <f t="shared" si="10"/>
        <v>&lt;!--Shield with Crest (Shield) --&gt;</v>
      </c>
    </row>
    <row r="197" spans="1:5" x14ac:dyDescent="0.25">
      <c r="A197" t="s">
        <v>1391</v>
      </c>
      <c r="C197">
        <f t="shared" si="7"/>
        <v>7</v>
      </c>
      <c r="D197">
        <f t="shared" si="8"/>
        <v>40</v>
      </c>
      <c r="E197" t="str">
        <f t="shared" si="10"/>
        <v>&lt;!--Shield with Crest (Shield) --&gt;</v>
      </c>
    </row>
    <row r="198" spans="1:5" x14ac:dyDescent="0.25">
      <c r="A198" t="s">
        <v>1392</v>
      </c>
      <c r="C198">
        <f t="shared" si="7"/>
        <v>7</v>
      </c>
      <c r="D198">
        <f t="shared" si="8"/>
        <v>40</v>
      </c>
      <c r="E198" t="str">
        <f t="shared" si="10"/>
        <v>&lt;!--Shield with Crest (Shield) --&gt;</v>
      </c>
    </row>
    <row r="199" spans="1:5" x14ac:dyDescent="0.25">
      <c r="A199" t="s">
        <v>1393</v>
      </c>
      <c r="C199">
        <f t="shared" si="7"/>
        <v>7</v>
      </c>
      <c r="D199">
        <f t="shared" si="8"/>
        <v>40</v>
      </c>
      <c r="E199" t="str">
        <f t="shared" si="10"/>
        <v>&lt;!--Shield with Crest (Shield) --&gt;</v>
      </c>
    </row>
    <row r="200" spans="1:5" x14ac:dyDescent="0.25">
      <c r="A200" t="s">
        <v>1394</v>
      </c>
      <c r="C200">
        <f t="shared" si="7"/>
        <v>7</v>
      </c>
      <c r="D200">
        <f t="shared" si="8"/>
        <v>47</v>
      </c>
      <c r="E200" t="str">
        <f t="shared" si="10"/>
        <v>&lt;!--Shield of Sasau Garrison (Shield) --&gt;</v>
      </c>
    </row>
    <row r="201" spans="1:5" x14ac:dyDescent="0.25">
      <c r="A201" t="s">
        <v>1395</v>
      </c>
      <c r="C201">
        <f t="shared" si="7"/>
        <v>7</v>
      </c>
      <c r="D201">
        <f t="shared" si="8"/>
        <v>47</v>
      </c>
      <c r="E201" t="str">
        <f t="shared" si="10"/>
        <v>&lt;!--Shield of Sasau Garrison (Shield) --&gt;</v>
      </c>
    </row>
    <row r="202" spans="1:5" x14ac:dyDescent="0.25">
      <c r="A202" t="s">
        <v>1396</v>
      </c>
      <c r="C202">
        <f t="shared" si="7"/>
        <v>7</v>
      </c>
      <c r="D202">
        <f t="shared" si="8"/>
        <v>47</v>
      </c>
      <c r="E202" t="str">
        <f t="shared" si="10"/>
        <v>&lt;!--Shield of Sasau Garrison (Shield) --&gt;</v>
      </c>
    </row>
    <row r="203" spans="1:5" x14ac:dyDescent="0.25">
      <c r="A203" t="s">
        <v>1397</v>
      </c>
      <c r="C203">
        <f t="shared" si="7"/>
        <v>7</v>
      </c>
      <c r="D203">
        <f t="shared" si="8"/>
        <v>49</v>
      </c>
      <c r="E203" t="str">
        <f t="shared" si="10"/>
        <v>&lt;!--Shield with Talmberg Crest (Shield) --&gt;</v>
      </c>
    </row>
    <row r="204" spans="1:5" x14ac:dyDescent="0.25">
      <c r="A204" t="s">
        <v>1398</v>
      </c>
      <c r="C204">
        <f t="shared" si="7"/>
        <v>7</v>
      </c>
      <c r="D204">
        <f t="shared" si="8"/>
        <v>49</v>
      </c>
      <c r="E204" t="str">
        <f t="shared" si="10"/>
        <v>&lt;!--Shield with Talmberg Crest (Shield) --&gt;</v>
      </c>
    </row>
    <row r="205" spans="1:5" x14ac:dyDescent="0.25">
      <c r="A205" t="s">
        <v>1399</v>
      </c>
      <c r="C205">
        <f t="shared" si="7"/>
        <v>7</v>
      </c>
      <c r="D205">
        <f t="shared" si="8"/>
        <v>49</v>
      </c>
      <c r="E205" t="str">
        <f t="shared" si="10"/>
        <v>&lt;!--Shield with Talmberg Crest (Shield) --&gt;</v>
      </c>
    </row>
    <row r="206" spans="1:5" x14ac:dyDescent="0.25">
      <c r="A206" t="s">
        <v>1400</v>
      </c>
      <c r="C206">
        <f t="shared" si="7"/>
        <v>7</v>
      </c>
      <c r="D206">
        <f t="shared" si="8"/>
        <v>49</v>
      </c>
      <c r="E206" t="str">
        <f t="shared" si="10"/>
        <v>&lt;!--Shield with Talmberg Crest (Shield) --&gt;</v>
      </c>
    </row>
    <row r="207" spans="1:5" x14ac:dyDescent="0.25">
      <c r="A207" t="s">
        <v>1401</v>
      </c>
      <c r="C207">
        <f t="shared" si="7"/>
        <v>7</v>
      </c>
      <c r="D207">
        <f t="shared" si="8"/>
        <v>49</v>
      </c>
      <c r="E207" t="str">
        <f t="shared" si="10"/>
        <v>&lt;!--Shield with Talmberg Crest (Shield) --&gt;</v>
      </c>
    </row>
    <row r="208" spans="1:5" x14ac:dyDescent="0.25">
      <c r="A208" t="s">
        <v>1402</v>
      </c>
      <c r="C208">
        <f t="shared" si="7"/>
        <v>7</v>
      </c>
      <c r="D208">
        <f t="shared" si="8"/>
        <v>34</v>
      </c>
      <c r="E208" t="str">
        <f t="shared" si="10"/>
        <v>&lt;!--Test Shield (Shield) --&gt;</v>
      </c>
    </row>
    <row r="209" spans="1:5" x14ac:dyDescent="0.25">
      <c r="C209" t="e">
        <f t="shared" si="7"/>
        <v>#VALUE!</v>
      </c>
      <c r="D209" t="e">
        <f t="shared" si="8"/>
        <v>#VALUE!</v>
      </c>
    </row>
    <row r="210" spans="1:5" x14ac:dyDescent="0.25">
      <c r="A210" t="s">
        <v>1238</v>
      </c>
      <c r="C210">
        <f t="shared" si="7"/>
        <v>1</v>
      </c>
      <c r="D210">
        <f t="shared" si="8"/>
        <v>14</v>
      </c>
      <c r="E210" t="str">
        <f t="shared" si="10"/>
        <v>&lt;!-- TORCH --&gt;</v>
      </c>
    </row>
    <row r="211" spans="1:5" x14ac:dyDescent="0.25">
      <c r="C211" t="e">
        <f t="shared" si="7"/>
        <v>#VALUE!</v>
      </c>
      <c r="D211" t="e">
        <f t="shared" si="8"/>
        <v>#VALUE!</v>
      </c>
    </row>
    <row r="212" spans="1:5" x14ac:dyDescent="0.25">
      <c r="A212" t="s">
        <v>1403</v>
      </c>
      <c r="C212">
        <f t="shared" si="7"/>
        <v>7</v>
      </c>
      <c r="D212">
        <f t="shared" si="8"/>
        <v>27</v>
      </c>
      <c r="E212" t="str">
        <f t="shared" si="10"/>
        <v>&lt;!--Torch (Torch) --&gt;</v>
      </c>
    </row>
    <row r="213" spans="1:5" x14ac:dyDescent="0.25">
      <c r="C213" t="e">
        <f t="shared" si="7"/>
        <v>#VALUE!</v>
      </c>
      <c r="D213" t="e">
        <f t="shared" si="8"/>
        <v>#VALUE!</v>
      </c>
    </row>
    <row r="214" spans="1:5" x14ac:dyDescent="0.25">
      <c r="A214" t="s">
        <v>1404</v>
      </c>
      <c r="C214">
        <f t="shared" si="7"/>
        <v>1</v>
      </c>
      <c r="D214">
        <f t="shared" si="8"/>
        <v>24</v>
      </c>
      <c r="E214" t="str">
        <f t="shared" si="10"/>
        <v>&lt;!-- MISSILE WEAPONS --&gt;</v>
      </c>
    </row>
    <row r="215" spans="1:5" x14ac:dyDescent="0.25">
      <c r="C215" t="e">
        <f t="shared" si="7"/>
        <v>#VALUE!</v>
      </c>
      <c r="D215" t="e">
        <f t="shared" si="8"/>
        <v>#VALUE!</v>
      </c>
    </row>
    <row r="216" spans="1:5" x14ac:dyDescent="0.25">
      <c r="A216" t="s">
        <v>1405</v>
      </c>
      <c r="C216">
        <f t="shared" si="7"/>
        <v>1</v>
      </c>
      <c r="D216">
        <f t="shared" si="8"/>
        <v>12</v>
      </c>
      <c r="E216" t="str">
        <f t="shared" si="10"/>
        <v>&lt;!-- BOW --&gt;</v>
      </c>
    </row>
    <row r="217" spans="1:5" x14ac:dyDescent="0.25">
      <c r="C217" t="e">
        <f t="shared" si="7"/>
        <v>#VALUE!</v>
      </c>
      <c r="D217" t="e">
        <f t="shared" si="8"/>
        <v>#VALUE!</v>
      </c>
    </row>
    <row r="218" spans="1:5" x14ac:dyDescent="0.25">
      <c r="A218" t="s">
        <v>1406</v>
      </c>
      <c r="C218">
        <f t="shared" si="7"/>
        <v>7</v>
      </c>
      <c r="D218">
        <f t="shared" si="8"/>
        <v>36</v>
      </c>
      <c r="E218" t="str">
        <f t="shared" si="10"/>
        <v>&lt;!-- Ash Hunting Bow (Bow) --&gt;</v>
      </c>
    </row>
    <row r="219" spans="1:5" x14ac:dyDescent="0.25">
      <c r="A219" t="s">
        <v>1407</v>
      </c>
      <c r="C219">
        <f t="shared" si="7"/>
        <v>7</v>
      </c>
      <c r="D219">
        <f t="shared" si="8"/>
        <v>32</v>
      </c>
      <c r="E219" t="str">
        <f t="shared" si="10"/>
        <v>&lt;!-- Ash Longbow (Bow) --&gt;</v>
      </c>
    </row>
    <row r="220" spans="1:5" x14ac:dyDescent="0.25">
      <c r="A220" t="s">
        <v>1408</v>
      </c>
      <c r="C220">
        <f t="shared" si="7"/>
        <v>7</v>
      </c>
      <c r="D220">
        <f t="shared" si="8"/>
        <v>40</v>
      </c>
      <c r="E220" t="str">
        <f t="shared" si="10"/>
        <v>&lt;!-- Capon's Hunting Bow (Bow) --&gt;</v>
      </c>
    </row>
    <row r="221" spans="1:5" x14ac:dyDescent="0.25">
      <c r="A221" t="s">
        <v>1409</v>
      </c>
      <c r="C221">
        <f t="shared" si="7"/>
        <v>7</v>
      </c>
      <c r="D221">
        <f t="shared" si="8"/>
        <v>30</v>
      </c>
      <c r="E221" t="str">
        <f t="shared" si="10"/>
        <v>&lt;!-- Cuman Bow (Bow) --&gt;</v>
      </c>
    </row>
    <row r="222" spans="1:5" x14ac:dyDescent="0.25">
      <c r="A222" t="s">
        <v>1410</v>
      </c>
      <c r="C222">
        <f t="shared" si="7"/>
        <v>7</v>
      </c>
      <c r="D222">
        <f t="shared" si="8"/>
        <v>30</v>
      </c>
      <c r="E222" t="str">
        <f t="shared" si="10"/>
        <v>&lt;!-- Cuman Bow (Bow) --&gt;</v>
      </c>
    </row>
    <row r="223" spans="1:5" x14ac:dyDescent="0.25">
      <c r="A223" t="s">
        <v>1411</v>
      </c>
      <c r="C223">
        <f t="shared" si="7"/>
        <v>7</v>
      </c>
      <c r="D223">
        <f t="shared" si="8"/>
        <v>30</v>
      </c>
      <c r="E223" t="str">
        <f t="shared" si="10"/>
        <v>&lt;!-- Cuman Bow (Bow) --&gt;</v>
      </c>
    </row>
    <row r="224" spans="1:5" x14ac:dyDescent="0.25">
      <c r="A224" t="s">
        <v>1412</v>
      </c>
      <c r="C224">
        <f t="shared" ref="C224:C287" si="11">FIND("&lt;",$A224)</f>
        <v>7</v>
      </c>
      <c r="D224">
        <f t="shared" ref="D224:D287" si="12">FIND("&gt;",$A224)</f>
        <v>30</v>
      </c>
      <c r="E224" t="str">
        <f t="shared" si="10"/>
        <v>&lt;!-- Cuman Bow (Bow) --&gt;</v>
      </c>
    </row>
    <row r="225" spans="1:5" x14ac:dyDescent="0.25">
      <c r="A225" t="s">
        <v>1413</v>
      </c>
      <c r="C225">
        <f t="shared" si="11"/>
        <v>7</v>
      </c>
      <c r="D225">
        <f t="shared" si="12"/>
        <v>32</v>
      </c>
      <c r="E225" t="str">
        <f t="shared" si="10"/>
        <v>&lt;!-- EXAMPLE Bow (Bow) --&gt;</v>
      </c>
    </row>
    <row r="226" spans="1:5" x14ac:dyDescent="0.25">
      <c r="A226" t="s">
        <v>1414</v>
      </c>
      <c r="C226">
        <f t="shared" si="11"/>
        <v>7</v>
      </c>
      <c r="D226">
        <f t="shared" si="12"/>
        <v>32</v>
      </c>
      <c r="E226" t="str">
        <f t="shared" si="10"/>
        <v>&lt;!-- Elm Longbow (Bow) --&gt;</v>
      </c>
    </row>
    <row r="227" spans="1:5" x14ac:dyDescent="0.25">
      <c r="A227" t="s">
        <v>1415</v>
      </c>
      <c r="C227">
        <f t="shared" si="11"/>
        <v>7</v>
      </c>
      <c r="D227">
        <f t="shared" si="12"/>
        <v>38</v>
      </c>
      <c r="E227" t="str">
        <f t="shared" si="10"/>
        <v>&lt;!-- Hazel Hunting Bow (Bow) --&gt;</v>
      </c>
    </row>
    <row r="228" spans="1:5" x14ac:dyDescent="0.25">
      <c r="A228" t="s">
        <v>1416</v>
      </c>
      <c r="C228">
        <f t="shared" si="11"/>
        <v>7</v>
      </c>
      <c r="D228">
        <f t="shared" si="12"/>
        <v>40</v>
      </c>
      <c r="E228" t="str">
        <f t="shared" si="10"/>
        <v>&lt;!-- Hunting Dogwood Bow (Bow) --&gt;</v>
      </c>
    </row>
    <row r="229" spans="1:5" x14ac:dyDescent="0.25">
      <c r="A229" t="s">
        <v>1417</v>
      </c>
      <c r="C229">
        <f t="shared" si="11"/>
        <v>7</v>
      </c>
      <c r="D229">
        <f t="shared" si="12"/>
        <v>38</v>
      </c>
      <c r="E229" t="str">
        <f t="shared" si="10"/>
        <v>&lt;!-- Testing/Trial Bow (Bow) --&gt;</v>
      </c>
    </row>
    <row r="230" spans="1:5" x14ac:dyDescent="0.25">
      <c r="A230" t="s">
        <v>1418</v>
      </c>
      <c r="C230">
        <f t="shared" si="11"/>
        <v>7</v>
      </c>
      <c r="D230">
        <f t="shared" si="12"/>
        <v>35</v>
      </c>
      <c r="E230" t="str">
        <f t="shared" si="10"/>
        <v>&lt;!-- Very Light Bow (Bow) --&gt;</v>
      </c>
    </row>
    <row r="231" spans="1:5" x14ac:dyDescent="0.25">
      <c r="A231" t="s">
        <v>1419</v>
      </c>
      <c r="C231">
        <f t="shared" si="11"/>
        <v>7</v>
      </c>
      <c r="D231">
        <f t="shared" si="12"/>
        <v>39</v>
      </c>
      <c r="E231" t="str">
        <f t="shared" ref="E231:E294" si="13">MID(A231,C231,D231-C231+1)</f>
        <v>&lt;!-- Villager's Ash Bow (Bow) --&gt;</v>
      </c>
    </row>
    <row r="232" spans="1:5" x14ac:dyDescent="0.25">
      <c r="A232" t="s">
        <v>1420</v>
      </c>
      <c r="C232">
        <f t="shared" si="11"/>
        <v>7</v>
      </c>
      <c r="D232">
        <f t="shared" si="12"/>
        <v>35</v>
      </c>
      <c r="E232" t="str">
        <f t="shared" si="13"/>
        <v>&lt;!-- Villager's Bow (Bow) --&gt;</v>
      </c>
    </row>
    <row r="233" spans="1:5" x14ac:dyDescent="0.25">
      <c r="A233" t="s">
        <v>1421</v>
      </c>
      <c r="C233">
        <f t="shared" si="11"/>
        <v>7</v>
      </c>
      <c r="D233">
        <f t="shared" si="12"/>
        <v>43</v>
      </c>
      <c r="E233" t="str">
        <f t="shared" si="13"/>
        <v>&lt;!-- Villager's Dogwood Bow (Bow) --&gt;</v>
      </c>
    </row>
    <row r="234" spans="1:5" x14ac:dyDescent="0.25">
      <c r="A234" t="s">
        <v>1422</v>
      </c>
      <c r="C234">
        <f t="shared" si="11"/>
        <v>7</v>
      </c>
      <c r="D234">
        <f t="shared" si="12"/>
        <v>39</v>
      </c>
      <c r="E234" t="str">
        <f t="shared" si="13"/>
        <v>&lt;!-- Villager's Elm Bow (Bow) --&gt;</v>
      </c>
    </row>
    <row r="235" spans="1:5" x14ac:dyDescent="0.25">
      <c r="A235" t="s">
        <v>1423</v>
      </c>
      <c r="C235">
        <f t="shared" si="11"/>
        <v>7</v>
      </c>
      <c r="D235">
        <f t="shared" si="12"/>
        <v>41</v>
      </c>
      <c r="E235" t="str">
        <f t="shared" si="13"/>
        <v>&lt;!-- Villager's Hazel Bow (Bow) --&gt;</v>
      </c>
    </row>
    <row r="236" spans="1:5" x14ac:dyDescent="0.25">
      <c r="A236" t="s">
        <v>1424</v>
      </c>
      <c r="C236">
        <f t="shared" si="11"/>
        <v>7</v>
      </c>
      <c r="D236">
        <f t="shared" si="12"/>
        <v>39</v>
      </c>
      <c r="E236" t="str">
        <f t="shared" si="13"/>
        <v>&lt;!-- Villager's Yew Bow (Bow) --&gt;</v>
      </c>
    </row>
    <row r="237" spans="1:5" x14ac:dyDescent="0.25">
      <c r="A237" t="s">
        <v>1425</v>
      </c>
      <c r="C237">
        <f t="shared" si="11"/>
        <v>7</v>
      </c>
      <c r="D237">
        <f t="shared" si="12"/>
        <v>36</v>
      </c>
      <c r="E237" t="str">
        <f t="shared" si="13"/>
        <v>&lt;!-- Yew Hunting Bow (Bow) --&gt;</v>
      </c>
    </row>
    <row r="238" spans="1:5" x14ac:dyDescent="0.25">
      <c r="A238" t="s">
        <v>1426</v>
      </c>
      <c r="C238">
        <f t="shared" si="11"/>
        <v>7</v>
      </c>
      <c r="D238">
        <f t="shared" si="12"/>
        <v>32</v>
      </c>
      <c r="E238" t="str">
        <f t="shared" si="13"/>
        <v>&lt;!-- Yew Longbow (Bow) --&gt;</v>
      </c>
    </row>
    <row r="239" spans="1:5" x14ac:dyDescent="0.25">
      <c r="C239" t="e">
        <f t="shared" si="11"/>
        <v>#VALUE!</v>
      </c>
      <c r="D239" t="e">
        <f t="shared" si="12"/>
        <v>#VALUE!</v>
      </c>
    </row>
    <row r="240" spans="1:5" x14ac:dyDescent="0.25">
      <c r="A240" t="s">
        <v>1427</v>
      </c>
      <c r="C240">
        <f t="shared" si="11"/>
        <v>1</v>
      </c>
      <c r="D240">
        <f t="shared" si="12"/>
        <v>13</v>
      </c>
      <c r="E240" t="str">
        <f t="shared" si="13"/>
        <v>&lt;!-- AMMO --&gt;</v>
      </c>
    </row>
    <row r="241" spans="1:5" x14ac:dyDescent="0.25">
      <c r="C241" t="e">
        <f t="shared" si="11"/>
        <v>#VALUE!</v>
      </c>
      <c r="D241" t="e">
        <f t="shared" si="12"/>
        <v>#VALUE!</v>
      </c>
    </row>
    <row r="242" spans="1:5" x14ac:dyDescent="0.25">
      <c r="A242" t="s">
        <v>1428</v>
      </c>
      <c r="C242">
        <f t="shared" si="11"/>
        <v>1</v>
      </c>
      <c r="D242">
        <f t="shared" si="12"/>
        <v>14</v>
      </c>
      <c r="E242" t="str">
        <f t="shared" si="13"/>
        <v>&lt;!-- ARROW --&gt;</v>
      </c>
    </row>
    <row r="243" spans="1:5" x14ac:dyDescent="0.25">
      <c r="C243" t="e">
        <f t="shared" si="11"/>
        <v>#VALUE!</v>
      </c>
      <c r="D243" t="e">
        <f t="shared" si="12"/>
        <v>#VALUE!</v>
      </c>
    </row>
    <row r="244" spans="1:5" x14ac:dyDescent="0.25">
      <c r="A244" t="s">
        <v>1429</v>
      </c>
      <c r="C244">
        <f t="shared" si="11"/>
        <v>7</v>
      </c>
      <c r="D244">
        <f t="shared" si="12"/>
        <v>43</v>
      </c>
      <c r="E244" t="str">
        <f t="shared" si="13"/>
        <v>&lt;!-- Better Hunting Arrow (Arrow) --&gt;</v>
      </c>
    </row>
    <row r="245" spans="1:5" x14ac:dyDescent="0.25">
      <c r="A245" t="s">
        <v>1430</v>
      </c>
      <c r="C245">
        <f t="shared" si="11"/>
        <v>7</v>
      </c>
      <c r="D245">
        <f t="shared" si="12"/>
        <v>49</v>
      </c>
      <c r="E245" t="str">
        <f t="shared" si="13"/>
        <v>&lt;!-- Better Long-Distance Arrow (Arrow) --&gt;</v>
      </c>
    </row>
    <row r="246" spans="1:5" x14ac:dyDescent="0.25">
      <c r="A246" t="s">
        <v>1431</v>
      </c>
      <c r="C246">
        <f t="shared" si="11"/>
        <v>7</v>
      </c>
      <c r="D246">
        <f t="shared" si="12"/>
        <v>49</v>
      </c>
      <c r="E246" t="str">
        <f t="shared" si="13"/>
        <v>&lt;!-- Better Long-Distance Arrow (Arrow) --&gt;</v>
      </c>
    </row>
    <row r="247" spans="1:5" x14ac:dyDescent="0.25">
      <c r="A247" t="s">
        <v>1432</v>
      </c>
      <c r="C247">
        <f t="shared" si="11"/>
        <v>7</v>
      </c>
      <c r="D247">
        <f t="shared" si="12"/>
        <v>44</v>
      </c>
      <c r="E247" t="str">
        <f t="shared" si="13"/>
        <v>&lt;!-- Better Piercing Arrow (Arrow) --&gt;</v>
      </c>
    </row>
    <row r="248" spans="1:5" x14ac:dyDescent="0.25">
      <c r="A248" t="s">
        <v>1433</v>
      </c>
      <c r="C248">
        <f t="shared" si="11"/>
        <v>7</v>
      </c>
      <c r="D248">
        <f t="shared" si="12"/>
        <v>44</v>
      </c>
      <c r="E248" t="str">
        <f t="shared" si="13"/>
        <v>&lt;!-- Better Wounding Arrow (Arrow) --&gt;</v>
      </c>
    </row>
    <row r="249" spans="1:5" x14ac:dyDescent="0.25">
      <c r="A249" t="s">
        <v>1434</v>
      </c>
      <c r="C249">
        <f t="shared" si="11"/>
        <v>7</v>
      </c>
      <c r="D249">
        <f t="shared" si="12"/>
        <v>36</v>
      </c>
      <c r="E249" t="str">
        <f t="shared" si="13"/>
        <v>&lt;!-- Hunting Arrow (Arrow) --&gt;</v>
      </c>
    </row>
    <row r="250" spans="1:5" x14ac:dyDescent="0.25">
      <c r="A250" t="s">
        <v>1435</v>
      </c>
      <c r="C250">
        <f t="shared" si="11"/>
        <v>7</v>
      </c>
      <c r="D250">
        <f t="shared" si="12"/>
        <v>42</v>
      </c>
      <c r="E250" t="str">
        <f t="shared" si="13"/>
        <v>&lt;!-- Long-Distance Arrow (Arrow) --&gt;</v>
      </c>
    </row>
    <row r="251" spans="1:5" x14ac:dyDescent="0.25">
      <c r="A251" t="s">
        <v>1436</v>
      </c>
      <c r="C251">
        <f t="shared" si="11"/>
        <v>7</v>
      </c>
      <c r="D251">
        <f t="shared" si="12"/>
        <v>40</v>
      </c>
      <c r="E251" t="str">
        <f t="shared" si="13"/>
        <v>&lt;!-- New Testing Arrow (Arrow) --&gt;</v>
      </c>
    </row>
    <row r="252" spans="1:5" x14ac:dyDescent="0.25">
      <c r="A252" t="s">
        <v>1437</v>
      </c>
      <c r="C252">
        <f t="shared" si="11"/>
        <v>7</v>
      </c>
      <c r="D252">
        <f t="shared" si="12"/>
        <v>37</v>
      </c>
      <c r="E252" t="str">
        <f t="shared" si="13"/>
        <v>&lt;!-- Ordinary Arrow (Arrow) --&gt;</v>
      </c>
    </row>
    <row r="253" spans="1:5" x14ac:dyDescent="0.25">
      <c r="A253" t="s">
        <v>1438</v>
      </c>
      <c r="C253">
        <f t="shared" si="11"/>
        <v>7</v>
      </c>
      <c r="D253">
        <f t="shared" si="12"/>
        <v>37</v>
      </c>
      <c r="E253" t="str">
        <f t="shared" si="13"/>
        <v>&lt;!-- Piercing Arrow (Arrow) --&gt;</v>
      </c>
    </row>
    <row r="254" spans="1:5" x14ac:dyDescent="0.25">
      <c r="A254" t="s">
        <v>1439</v>
      </c>
      <c r="C254">
        <f t="shared" si="11"/>
        <v>7</v>
      </c>
      <c r="D254">
        <f t="shared" si="12"/>
        <v>41</v>
      </c>
      <c r="E254" t="str">
        <f t="shared" si="13"/>
        <v>&lt;!-- Poor Quality Arrow (Arrow) --&gt;</v>
      </c>
    </row>
    <row r="255" spans="1:5" x14ac:dyDescent="0.25">
      <c r="A255" t="s">
        <v>1440</v>
      </c>
      <c r="C255">
        <f t="shared" si="11"/>
        <v>7</v>
      </c>
      <c r="D255">
        <f t="shared" si="12"/>
        <v>36</v>
      </c>
      <c r="E255" t="str">
        <f t="shared" si="13"/>
        <v>&lt;!-- Quality Arrow (Arrow) --&gt;</v>
      </c>
    </row>
    <row r="256" spans="1:5" x14ac:dyDescent="0.25">
      <c r="A256" t="s">
        <v>1441</v>
      </c>
      <c r="C256">
        <f t="shared" si="11"/>
        <v>7</v>
      </c>
      <c r="D256">
        <f t="shared" si="12"/>
        <v>39</v>
      </c>
      <c r="E256" t="str">
        <f t="shared" si="13"/>
        <v>&lt;!-- Tournament Arrow (Arrow) --&gt;</v>
      </c>
    </row>
    <row r="257" spans="1:5" x14ac:dyDescent="0.25">
      <c r="A257" t="s">
        <v>1442</v>
      </c>
      <c r="C257">
        <f t="shared" si="11"/>
        <v>7</v>
      </c>
      <c r="D257">
        <f t="shared" si="12"/>
        <v>37</v>
      </c>
      <c r="E257" t="str">
        <f t="shared" si="13"/>
        <v>&lt;!-- Wounding Arrow (Arrow) --&gt;</v>
      </c>
    </row>
    <row r="258" spans="1:5" x14ac:dyDescent="0.25">
      <c r="C258" t="e">
        <f t="shared" si="11"/>
        <v>#VALUE!</v>
      </c>
      <c r="D258" t="e">
        <f t="shared" si="12"/>
        <v>#VALUE!</v>
      </c>
    </row>
    <row r="259" spans="1:5" x14ac:dyDescent="0.25">
      <c r="A259" t="s">
        <v>1443</v>
      </c>
      <c r="C259">
        <f t="shared" si="11"/>
        <v>1</v>
      </c>
      <c r="D259">
        <f t="shared" si="12"/>
        <v>16</v>
      </c>
      <c r="E259" t="str">
        <f t="shared" si="13"/>
        <v>&lt;!-- ARMOURS --&gt;</v>
      </c>
    </row>
    <row r="260" spans="1:5" x14ac:dyDescent="0.25">
      <c r="C260" t="e">
        <f t="shared" si="11"/>
        <v>#VALUE!</v>
      </c>
      <c r="D260" t="e">
        <f t="shared" si="12"/>
        <v>#VALUE!</v>
      </c>
    </row>
    <row r="261" spans="1:5" x14ac:dyDescent="0.25">
      <c r="A261" t="s">
        <v>295</v>
      </c>
      <c r="C261">
        <f t="shared" si="11"/>
        <v>1</v>
      </c>
      <c r="D261">
        <f t="shared" si="12"/>
        <v>22</v>
      </c>
      <c r="E261" t="str">
        <f t="shared" si="13"/>
        <v>&lt;!-- DEFAULT CLOTH --&gt;</v>
      </c>
    </row>
    <row r="262" spans="1:5" x14ac:dyDescent="0.25">
      <c r="C262" t="e">
        <f t="shared" si="11"/>
        <v>#VALUE!</v>
      </c>
      <c r="D262" t="e">
        <f t="shared" si="12"/>
        <v>#VALUE!</v>
      </c>
    </row>
    <row r="263" spans="1:5" x14ac:dyDescent="0.25">
      <c r="A263" t="s">
        <v>1444</v>
      </c>
      <c r="C263">
        <f t="shared" si="11"/>
        <v>7</v>
      </c>
      <c r="D263">
        <f t="shared" si="12"/>
        <v>37</v>
      </c>
      <c r="E263" t="str">
        <f t="shared" si="13"/>
        <v>&lt;!-- Apron  (Default Cloth) --&gt;</v>
      </c>
    </row>
    <row r="264" spans="1:5" x14ac:dyDescent="0.25">
      <c r="A264" t="s">
        <v>1445</v>
      </c>
      <c r="C264">
        <f t="shared" si="11"/>
        <v>7</v>
      </c>
      <c r="D264">
        <f t="shared" si="12"/>
        <v>50</v>
      </c>
      <c r="E264" t="str">
        <f t="shared" si="13"/>
        <v>&lt;!-- Black Combat Jacket (Default Cloth) --&gt;</v>
      </c>
    </row>
    <row r="265" spans="1:5" x14ac:dyDescent="0.25">
      <c r="A265" t="s">
        <v>1446</v>
      </c>
      <c r="C265">
        <f t="shared" si="11"/>
        <v>7</v>
      </c>
      <c r="D265">
        <f t="shared" si="12"/>
        <v>49</v>
      </c>
      <c r="E265" t="str">
        <f t="shared" si="13"/>
        <v>&lt;!-- Blacksmith's Apron (Default Cloth) --&gt;</v>
      </c>
    </row>
    <row r="266" spans="1:5" x14ac:dyDescent="0.25">
      <c r="A266" t="s">
        <v>1447</v>
      </c>
      <c r="C266">
        <f t="shared" si="11"/>
        <v>7</v>
      </c>
      <c r="D266">
        <f t="shared" si="12"/>
        <v>48</v>
      </c>
      <c r="E266" t="str">
        <f t="shared" si="13"/>
        <v>&lt;!-- Blue Combat Jupon (Default Cloth) --&gt;</v>
      </c>
    </row>
    <row r="267" spans="1:5" x14ac:dyDescent="0.25">
      <c r="A267" t="s">
        <v>1448</v>
      </c>
      <c r="C267">
        <f t="shared" si="11"/>
        <v>7</v>
      </c>
      <c r="D267">
        <f t="shared" si="12"/>
        <v>48</v>
      </c>
      <c r="E267" t="str">
        <f t="shared" si="13"/>
        <v>&lt;!-- Blue Combat Jupon (Default Cloth) --&gt;</v>
      </c>
    </row>
    <row r="268" spans="1:5" x14ac:dyDescent="0.25">
      <c r="A268" t="s">
        <v>1449</v>
      </c>
      <c r="C268">
        <f t="shared" si="11"/>
        <v>7</v>
      </c>
      <c r="D268">
        <f t="shared" si="12"/>
        <v>51</v>
      </c>
      <c r="E268" t="str">
        <f t="shared" si="13"/>
        <v>&lt;!-- Brocade Combat Jupon (Default Cloth) --&gt;</v>
      </c>
    </row>
    <row r="269" spans="1:5" x14ac:dyDescent="0.25">
      <c r="A269" t="s">
        <v>1450</v>
      </c>
      <c r="C269">
        <f t="shared" si="11"/>
        <v>7</v>
      </c>
      <c r="D269">
        <f t="shared" si="12"/>
        <v>51</v>
      </c>
      <c r="E269" t="str">
        <f t="shared" si="13"/>
        <v>&lt;!-- Brocade Outer Jacket (Default Cloth) --&gt;</v>
      </c>
    </row>
    <row r="270" spans="1:5" x14ac:dyDescent="0.25">
      <c r="A270" t="s">
        <v>1451</v>
      </c>
      <c r="C270">
        <f t="shared" si="11"/>
        <v>7</v>
      </c>
      <c r="D270">
        <f t="shared" si="12"/>
        <v>48</v>
      </c>
      <c r="E270" t="str">
        <f t="shared" si="13"/>
        <v>&lt;!-- Brocade Pourpoint (Default Cloth) --&gt;</v>
      </c>
    </row>
    <row r="271" spans="1:5" x14ac:dyDescent="0.25">
      <c r="A271" t="s">
        <v>1452</v>
      </c>
      <c r="C271">
        <f t="shared" si="11"/>
        <v>7</v>
      </c>
      <c r="D271">
        <f t="shared" si="12"/>
        <v>47</v>
      </c>
      <c r="E271" t="str">
        <f t="shared" si="13"/>
        <v>&lt;!-- Brown Cotehardie (Default Cloth) --&gt;</v>
      </c>
    </row>
    <row r="272" spans="1:5" x14ac:dyDescent="0.25">
      <c r="A272" t="s">
        <v>1453</v>
      </c>
      <c r="C272">
        <f t="shared" si="11"/>
        <v>7</v>
      </c>
      <c r="D272">
        <f t="shared" si="12"/>
        <v>45</v>
      </c>
      <c r="E272" t="str">
        <f t="shared" si="13"/>
        <v>&lt;!-- Brown Felt Hat (Default Cloth) --&gt;</v>
      </c>
    </row>
    <row r="273" spans="1:5" x14ac:dyDescent="0.25">
      <c r="A273" t="s">
        <v>1454</v>
      </c>
      <c r="C273">
        <f t="shared" si="11"/>
        <v>7</v>
      </c>
      <c r="D273">
        <f t="shared" si="12"/>
        <v>45</v>
      </c>
      <c r="E273" t="str">
        <f t="shared" si="13"/>
        <v>&lt;!-- Brown Felt Hat (Default Cloth) --&gt;</v>
      </c>
    </row>
    <row r="274" spans="1:5" x14ac:dyDescent="0.25">
      <c r="A274" t="s">
        <v>1455</v>
      </c>
      <c r="C274">
        <f t="shared" si="11"/>
        <v>7</v>
      </c>
      <c r="D274">
        <f t="shared" si="12"/>
        <v>53</v>
      </c>
      <c r="E274" t="str">
        <f t="shared" si="13"/>
        <v>&lt;!-- Brown Noble Cotehardie (Default Cloth) --&gt;</v>
      </c>
    </row>
    <row r="275" spans="1:5" x14ac:dyDescent="0.25">
      <c r="A275" t="s">
        <v>1456</v>
      </c>
      <c r="C275">
        <f t="shared" si="11"/>
        <v>7</v>
      </c>
      <c r="D275">
        <f t="shared" si="12"/>
        <v>42</v>
      </c>
      <c r="E275" t="str">
        <f t="shared" si="13"/>
        <v>&lt;!-- Brown Shirt (Default Cloth) --&gt;</v>
      </c>
    </row>
    <row r="276" spans="1:5" x14ac:dyDescent="0.25">
      <c r="A276" t="s">
        <v>1457</v>
      </c>
      <c r="C276">
        <f t="shared" si="11"/>
        <v>7</v>
      </c>
      <c r="D276">
        <f t="shared" si="12"/>
        <v>59</v>
      </c>
      <c r="E276" t="str">
        <f t="shared" si="13"/>
        <v>&lt;!-- Burgher's/Townswoman's Dress (Default Cloth) --&gt;</v>
      </c>
    </row>
    <row r="277" spans="1:5" x14ac:dyDescent="0.25">
      <c r="A277" t="s">
        <v>1458</v>
      </c>
      <c r="C277">
        <f t="shared" si="11"/>
        <v>7</v>
      </c>
      <c r="D277">
        <f t="shared" si="12"/>
        <v>59</v>
      </c>
      <c r="E277" t="str">
        <f t="shared" si="13"/>
        <v>&lt;!-- Burgher's/Townswoman's Dress (Default Cloth) --&gt;</v>
      </c>
    </row>
    <row r="278" spans="1:5" x14ac:dyDescent="0.25">
      <c r="A278" t="s">
        <v>1459</v>
      </c>
      <c r="C278">
        <f t="shared" si="11"/>
        <v>7</v>
      </c>
      <c r="D278">
        <f t="shared" si="12"/>
        <v>59</v>
      </c>
      <c r="E278" t="str">
        <f t="shared" si="13"/>
        <v>&lt;!-- Burgher's/Townswoman's Dress (Default Cloth) --&gt;</v>
      </c>
    </row>
    <row r="279" spans="1:5" x14ac:dyDescent="0.25">
      <c r="A279" t="s">
        <v>1460</v>
      </c>
      <c r="C279">
        <f t="shared" si="11"/>
        <v>7</v>
      </c>
      <c r="D279">
        <f t="shared" si="12"/>
        <v>59</v>
      </c>
      <c r="E279" t="str">
        <f t="shared" si="13"/>
        <v>&lt;!-- Burgher's/Townswoman's Dress (Default Cloth) --&gt;</v>
      </c>
    </row>
    <row r="280" spans="1:5" x14ac:dyDescent="0.25">
      <c r="A280" t="s">
        <v>1461</v>
      </c>
      <c r="C280">
        <f t="shared" si="11"/>
        <v>7</v>
      </c>
      <c r="D280">
        <f t="shared" si="12"/>
        <v>59</v>
      </c>
      <c r="E280" t="str">
        <f t="shared" si="13"/>
        <v>&lt;!-- Burgher's/Townswoman's Dress (Default Cloth) --&gt;</v>
      </c>
    </row>
    <row r="281" spans="1:5" x14ac:dyDescent="0.25">
      <c r="A281" t="s">
        <v>1462</v>
      </c>
      <c r="C281">
        <f t="shared" si="11"/>
        <v>7</v>
      </c>
      <c r="D281">
        <f t="shared" si="12"/>
        <v>59</v>
      </c>
      <c r="E281" t="str">
        <f t="shared" si="13"/>
        <v>&lt;!-- Burgher's/Townswoman's Dress (Default Cloth) --&gt;</v>
      </c>
    </row>
    <row r="282" spans="1:5" x14ac:dyDescent="0.25">
      <c r="A282" t="s">
        <v>1463</v>
      </c>
      <c r="C282">
        <f t="shared" si="11"/>
        <v>7</v>
      </c>
      <c r="D282">
        <f t="shared" si="12"/>
        <v>59</v>
      </c>
      <c r="E282" t="str">
        <f t="shared" si="13"/>
        <v>&lt;!-- Burgher's/Townswoman's Dress (Default Cloth) --&gt;</v>
      </c>
    </row>
    <row r="283" spans="1:5" x14ac:dyDescent="0.25">
      <c r="A283" t="s">
        <v>1464</v>
      </c>
      <c r="C283">
        <f t="shared" si="11"/>
        <v>7</v>
      </c>
      <c r="D283">
        <f t="shared" si="12"/>
        <v>56</v>
      </c>
      <c r="E283" t="str">
        <f t="shared" si="13"/>
        <v>&lt;!-- Buttoned Green Cotehardie (Default Cloth) --&gt;</v>
      </c>
    </row>
    <row r="284" spans="1:5" x14ac:dyDescent="0.25">
      <c r="A284" t="s">
        <v>1465</v>
      </c>
      <c r="C284">
        <f t="shared" si="11"/>
        <v>7</v>
      </c>
      <c r="D284">
        <f t="shared" si="12"/>
        <v>55</v>
      </c>
      <c r="E284" t="str">
        <f t="shared" si="13"/>
        <v>&lt;!-- Buttoned Grey Cotehardie (Default Cloth) --&gt;</v>
      </c>
    </row>
    <row r="285" spans="1:5" x14ac:dyDescent="0.25">
      <c r="A285" t="s">
        <v>1466</v>
      </c>
      <c r="C285">
        <f t="shared" si="11"/>
        <v>7</v>
      </c>
      <c r="D285">
        <f t="shared" si="12"/>
        <v>54</v>
      </c>
      <c r="E285" t="str">
        <f t="shared" si="13"/>
        <v>&lt;!-- Buttoned Red Cotehardie (Default Cloth) --&gt;</v>
      </c>
    </row>
    <row r="286" spans="1:5" x14ac:dyDescent="0.25">
      <c r="A286" t="s">
        <v>1467</v>
      </c>
      <c r="C286">
        <f t="shared" si="11"/>
        <v>7</v>
      </c>
      <c r="D286">
        <f t="shared" si="12"/>
        <v>40</v>
      </c>
      <c r="E286" t="str">
        <f t="shared" si="13"/>
        <v>&lt;!-- Caparison (Default Cloth) --&gt;</v>
      </c>
    </row>
    <row r="287" spans="1:5" x14ac:dyDescent="0.25">
      <c r="A287" t="s">
        <v>1468</v>
      </c>
      <c r="C287">
        <f t="shared" si="11"/>
        <v>7</v>
      </c>
      <c r="D287">
        <f t="shared" si="12"/>
        <v>40</v>
      </c>
      <c r="E287" t="str">
        <f t="shared" si="13"/>
        <v>&lt;!-- Caparison (Default Cloth) --&gt;</v>
      </c>
    </row>
    <row r="288" spans="1:5" x14ac:dyDescent="0.25">
      <c r="A288" t="s">
        <v>1469</v>
      </c>
      <c r="C288">
        <f t="shared" ref="C288:C351" si="14">FIND("&lt;",$A288)</f>
        <v>7</v>
      </c>
      <c r="D288">
        <f t="shared" ref="D288:D351" si="15">FIND("&gt;",$A288)</f>
        <v>40</v>
      </c>
      <c r="E288" t="str">
        <f t="shared" si="13"/>
        <v>&lt;!-- Caparison (Default Cloth) --&gt;</v>
      </c>
    </row>
    <row r="289" spans="1:5" x14ac:dyDescent="0.25">
      <c r="A289" t="s">
        <v>1470</v>
      </c>
      <c r="C289">
        <f t="shared" si="14"/>
        <v>7</v>
      </c>
      <c r="D289">
        <f t="shared" si="15"/>
        <v>40</v>
      </c>
      <c r="E289" t="str">
        <f t="shared" si="13"/>
        <v>&lt;!-- Caparison (Default Cloth) --&gt;</v>
      </c>
    </row>
    <row r="290" spans="1:5" x14ac:dyDescent="0.25">
      <c r="A290" t="s">
        <v>1471</v>
      </c>
      <c r="C290">
        <f t="shared" si="14"/>
        <v>7</v>
      </c>
      <c r="D290">
        <f t="shared" si="15"/>
        <v>40</v>
      </c>
      <c r="E290" t="str">
        <f t="shared" si="13"/>
        <v>&lt;!-- Caparison (Default Cloth) --&gt;</v>
      </c>
    </row>
    <row r="291" spans="1:5" x14ac:dyDescent="0.25">
      <c r="A291" t="s">
        <v>1472</v>
      </c>
      <c r="C291">
        <f t="shared" si="14"/>
        <v>7</v>
      </c>
      <c r="D291">
        <f t="shared" si="15"/>
        <v>40</v>
      </c>
      <c r="E291" t="str">
        <f t="shared" si="13"/>
        <v>&lt;!-- Caparison (Default Cloth) --&gt;</v>
      </c>
    </row>
    <row r="292" spans="1:5" x14ac:dyDescent="0.25">
      <c r="A292" t="s">
        <v>1473</v>
      </c>
      <c r="C292">
        <f t="shared" si="14"/>
        <v>7</v>
      </c>
      <c r="D292">
        <f t="shared" si="15"/>
        <v>40</v>
      </c>
      <c r="E292" t="str">
        <f t="shared" si="13"/>
        <v>&lt;!-- Caparison (Default Cloth) --&gt;</v>
      </c>
    </row>
    <row r="293" spans="1:5" x14ac:dyDescent="0.25">
      <c r="A293" t="s">
        <v>1474</v>
      </c>
      <c r="C293">
        <f t="shared" si="14"/>
        <v>7</v>
      </c>
      <c r="D293">
        <f t="shared" si="15"/>
        <v>40</v>
      </c>
      <c r="E293" t="str">
        <f t="shared" si="13"/>
        <v>&lt;!-- Caparison (Default Cloth) --&gt;</v>
      </c>
    </row>
    <row r="294" spans="1:5" x14ac:dyDescent="0.25">
      <c r="A294" t="s">
        <v>1475</v>
      </c>
      <c r="C294">
        <f t="shared" si="14"/>
        <v>7</v>
      </c>
      <c r="D294">
        <f t="shared" si="15"/>
        <v>40</v>
      </c>
      <c r="E294" t="str">
        <f t="shared" si="13"/>
        <v>&lt;!-- Caparison (Default Cloth) --&gt;</v>
      </c>
    </row>
    <row r="295" spans="1:5" x14ac:dyDescent="0.25">
      <c r="A295" t="s">
        <v>1476</v>
      </c>
      <c r="C295">
        <f t="shared" si="14"/>
        <v>7</v>
      </c>
      <c r="D295">
        <f t="shared" si="15"/>
        <v>40</v>
      </c>
      <c r="E295" t="str">
        <f t="shared" ref="E295:E358" si="16">MID(A295,C295,D295-C295+1)</f>
        <v>&lt;!-- Caparison (Default Cloth) --&gt;</v>
      </c>
    </row>
    <row r="296" spans="1:5" x14ac:dyDescent="0.25">
      <c r="A296" t="s">
        <v>1477</v>
      </c>
      <c r="C296">
        <f t="shared" si="14"/>
        <v>7</v>
      </c>
      <c r="D296">
        <f t="shared" si="15"/>
        <v>40</v>
      </c>
      <c r="E296" t="str">
        <f t="shared" si="16"/>
        <v>&lt;!-- Caparison (Default Cloth) --&gt;</v>
      </c>
    </row>
    <row r="297" spans="1:5" x14ac:dyDescent="0.25">
      <c r="A297" t="s">
        <v>1478</v>
      </c>
      <c r="C297">
        <f t="shared" si="14"/>
        <v>7</v>
      </c>
      <c r="D297">
        <f t="shared" si="15"/>
        <v>40</v>
      </c>
      <c r="E297" t="str">
        <f t="shared" si="16"/>
        <v>&lt;!-- Caparison (Default Cloth) --&gt;</v>
      </c>
    </row>
    <row r="298" spans="1:5" x14ac:dyDescent="0.25">
      <c r="A298" t="s">
        <v>1479</v>
      </c>
      <c r="C298">
        <f t="shared" si="14"/>
        <v>7</v>
      </c>
      <c r="D298">
        <f t="shared" si="15"/>
        <v>40</v>
      </c>
      <c r="E298" t="str">
        <f t="shared" si="16"/>
        <v>&lt;!-- Caparison (Default Cloth) --&gt;</v>
      </c>
    </row>
    <row r="299" spans="1:5" x14ac:dyDescent="0.25">
      <c r="A299" t="s">
        <v>1480</v>
      </c>
      <c r="C299">
        <f t="shared" si="14"/>
        <v>7</v>
      </c>
      <c r="D299">
        <f t="shared" si="15"/>
        <v>40</v>
      </c>
      <c r="E299" t="str">
        <f t="shared" si="16"/>
        <v>&lt;!-- Caparison (Default Cloth) --&gt;</v>
      </c>
    </row>
    <row r="300" spans="1:5" x14ac:dyDescent="0.25">
      <c r="A300" t="s">
        <v>1481</v>
      </c>
      <c r="C300">
        <f t="shared" si="14"/>
        <v>7</v>
      </c>
      <c r="D300">
        <f t="shared" si="15"/>
        <v>40</v>
      </c>
      <c r="E300" t="str">
        <f t="shared" si="16"/>
        <v>&lt;!-- Caparison (Default Cloth) --&gt;</v>
      </c>
    </row>
    <row r="301" spans="1:5" x14ac:dyDescent="0.25">
      <c r="A301" t="s">
        <v>1482</v>
      </c>
      <c r="C301">
        <f t="shared" si="14"/>
        <v>7</v>
      </c>
      <c r="D301">
        <f t="shared" si="15"/>
        <v>40</v>
      </c>
      <c r="E301" t="str">
        <f t="shared" si="16"/>
        <v>&lt;!-- Caparison (Default Cloth) --&gt;</v>
      </c>
    </row>
    <row r="302" spans="1:5" x14ac:dyDescent="0.25">
      <c r="A302" t="s">
        <v>1483</v>
      </c>
      <c r="C302">
        <f t="shared" si="14"/>
        <v>7</v>
      </c>
      <c r="D302">
        <f t="shared" si="15"/>
        <v>40</v>
      </c>
      <c r="E302" t="str">
        <f t="shared" si="16"/>
        <v>&lt;!-- Caparison (Default Cloth) --&gt;</v>
      </c>
    </row>
    <row r="303" spans="1:5" x14ac:dyDescent="0.25">
      <c r="A303" t="s">
        <v>1484</v>
      </c>
      <c r="C303">
        <f t="shared" si="14"/>
        <v>7</v>
      </c>
      <c r="D303">
        <f t="shared" si="15"/>
        <v>40</v>
      </c>
      <c r="E303" t="str">
        <f t="shared" si="16"/>
        <v>&lt;!-- Caparison (Default Cloth) --&gt;</v>
      </c>
    </row>
    <row r="304" spans="1:5" x14ac:dyDescent="0.25">
      <c r="A304" t="s">
        <v>1485</v>
      </c>
      <c r="C304">
        <f t="shared" si="14"/>
        <v>7</v>
      </c>
      <c r="D304">
        <f t="shared" si="15"/>
        <v>40</v>
      </c>
      <c r="E304" t="str">
        <f t="shared" si="16"/>
        <v>&lt;!-- Caparison (Default Cloth) --&gt;</v>
      </c>
    </row>
    <row r="305" spans="1:5" x14ac:dyDescent="0.25">
      <c r="A305" t="s">
        <v>1486</v>
      </c>
      <c r="C305">
        <f t="shared" si="14"/>
        <v>7</v>
      </c>
      <c r="D305">
        <f t="shared" si="15"/>
        <v>40</v>
      </c>
      <c r="E305" t="str">
        <f t="shared" si="16"/>
        <v>&lt;!-- Caparison (Default Cloth) --&gt;</v>
      </c>
    </row>
    <row r="306" spans="1:5" x14ac:dyDescent="0.25">
      <c r="A306" t="s">
        <v>1487</v>
      </c>
      <c r="C306">
        <f t="shared" si="14"/>
        <v>7</v>
      </c>
      <c r="D306">
        <f t="shared" si="15"/>
        <v>40</v>
      </c>
      <c r="E306" t="str">
        <f t="shared" si="16"/>
        <v>&lt;!-- Caparison (Default Cloth) --&gt;</v>
      </c>
    </row>
    <row r="307" spans="1:5" x14ac:dyDescent="0.25">
      <c r="A307" t="s">
        <v>1488</v>
      </c>
      <c r="C307">
        <f t="shared" si="14"/>
        <v>7</v>
      </c>
      <c r="D307">
        <f t="shared" si="15"/>
        <v>40</v>
      </c>
      <c r="E307" t="str">
        <f t="shared" si="16"/>
        <v>&lt;!-- Caparison (Default Cloth) --&gt;</v>
      </c>
    </row>
    <row r="308" spans="1:5" x14ac:dyDescent="0.25">
      <c r="A308" t="s">
        <v>1489</v>
      </c>
      <c r="C308">
        <f t="shared" si="14"/>
        <v>7</v>
      </c>
      <c r="D308">
        <f t="shared" si="15"/>
        <v>40</v>
      </c>
      <c r="E308" t="str">
        <f t="shared" si="16"/>
        <v>&lt;!-- Caparison (Default Cloth) --&gt;</v>
      </c>
    </row>
    <row r="309" spans="1:5" x14ac:dyDescent="0.25">
      <c r="A309" t="s">
        <v>1490</v>
      </c>
      <c r="C309">
        <f t="shared" si="14"/>
        <v>7</v>
      </c>
      <c r="D309">
        <f t="shared" si="15"/>
        <v>48</v>
      </c>
      <c r="E309" t="str">
        <f t="shared" si="16"/>
        <v>&lt;!-- Charlatan's Tunic (Default Cloth) --&gt;</v>
      </c>
    </row>
    <row r="310" spans="1:5" x14ac:dyDescent="0.25">
      <c r="A310" t="s">
        <v>1491</v>
      </c>
      <c r="C310">
        <f t="shared" si="14"/>
        <v>7</v>
      </c>
      <c r="D310">
        <f t="shared" si="15"/>
        <v>48</v>
      </c>
      <c r="E310" t="str">
        <f t="shared" si="16"/>
        <v>&lt;!-- Charlatan's Tunic (Default Cloth) --&gt;</v>
      </c>
    </row>
    <row r="311" spans="1:5" x14ac:dyDescent="0.25">
      <c r="A311" t="s">
        <v>1492</v>
      </c>
      <c r="C311">
        <f t="shared" si="14"/>
        <v>7</v>
      </c>
      <c r="D311">
        <f t="shared" si="15"/>
        <v>43</v>
      </c>
      <c r="E311" t="str">
        <f t="shared" si="16"/>
        <v>&lt;!-- Common Dress (Default Cloth) --&gt;</v>
      </c>
    </row>
    <row r="312" spans="1:5" x14ac:dyDescent="0.25">
      <c r="A312" t="s">
        <v>1493</v>
      </c>
      <c r="C312">
        <f t="shared" si="14"/>
        <v>7</v>
      </c>
      <c r="D312">
        <f t="shared" si="15"/>
        <v>43</v>
      </c>
      <c r="E312" t="str">
        <f t="shared" si="16"/>
        <v>&lt;!-- Common Dress (Default Cloth) --&gt;</v>
      </c>
    </row>
    <row r="313" spans="1:5" x14ac:dyDescent="0.25">
      <c r="A313" t="s">
        <v>1494</v>
      </c>
      <c r="C313">
        <f t="shared" si="14"/>
        <v>7</v>
      </c>
      <c r="D313">
        <f t="shared" si="15"/>
        <v>43</v>
      </c>
      <c r="E313" t="str">
        <f t="shared" si="16"/>
        <v>&lt;!-- Common Dress (Default Cloth) --&gt;</v>
      </c>
    </row>
    <row r="314" spans="1:5" x14ac:dyDescent="0.25">
      <c r="A314" t="s">
        <v>1495</v>
      </c>
      <c r="C314">
        <f t="shared" si="14"/>
        <v>7</v>
      </c>
      <c r="D314">
        <f t="shared" si="15"/>
        <v>51</v>
      </c>
      <c r="E314" t="str">
        <f t="shared" si="16"/>
        <v>&lt;!-- Cuffed Combat Jacket (Default Cloth) --&gt;</v>
      </c>
    </row>
    <row r="315" spans="1:5" x14ac:dyDescent="0.25">
      <c r="A315" t="s">
        <v>1496</v>
      </c>
      <c r="C315">
        <f t="shared" si="14"/>
        <v>7</v>
      </c>
      <c r="D315">
        <f t="shared" si="15"/>
        <v>49</v>
      </c>
      <c r="E315" t="str">
        <f t="shared" si="16"/>
        <v>&lt;!-- Dark Combat Jacket (Default Cloth) --&gt;</v>
      </c>
    </row>
    <row r="316" spans="1:5" x14ac:dyDescent="0.25">
      <c r="A316" t="s">
        <v>1497</v>
      </c>
      <c r="C316">
        <f t="shared" si="14"/>
        <v>7</v>
      </c>
      <c r="D316">
        <f t="shared" si="15"/>
        <v>47</v>
      </c>
      <c r="E316" t="str">
        <f t="shared" si="16"/>
        <v>&lt;!-- Decorated Caftan (Default Cloth) --&gt;</v>
      </c>
    </row>
    <row r="317" spans="1:5" x14ac:dyDescent="0.25">
      <c r="A317" t="s">
        <v>1498</v>
      </c>
      <c r="C317">
        <f t="shared" si="14"/>
        <v>7</v>
      </c>
      <c r="D317">
        <f t="shared" si="15"/>
        <v>54</v>
      </c>
      <c r="E317" t="str">
        <f t="shared" si="16"/>
        <v>&lt;!-- Decorated Combat Jacket (Default Cloth) --&gt;</v>
      </c>
    </row>
    <row r="318" spans="1:5" x14ac:dyDescent="0.25">
      <c r="A318" t="s">
        <v>1499</v>
      </c>
      <c r="C318">
        <f t="shared" si="14"/>
        <v>7</v>
      </c>
      <c r="D318">
        <f t="shared" si="15"/>
        <v>46</v>
      </c>
      <c r="E318" t="str">
        <f t="shared" si="16"/>
        <v>&lt;!-- Decorated Cotte (Default Cloth) --&gt;</v>
      </c>
    </row>
    <row r="319" spans="1:5" x14ac:dyDescent="0.25">
      <c r="A319" t="s">
        <v>1500</v>
      </c>
      <c r="C319">
        <f t="shared" si="14"/>
        <v>7</v>
      </c>
      <c r="D319">
        <f t="shared" si="15"/>
        <v>46</v>
      </c>
      <c r="E319" t="str">
        <f t="shared" si="16"/>
        <v>&lt;!-- Decorated Cotte (Default Cloth) --&gt;</v>
      </c>
    </row>
    <row r="320" spans="1:5" x14ac:dyDescent="0.25">
      <c r="A320" t="s">
        <v>1501</v>
      </c>
      <c r="C320">
        <f t="shared" si="14"/>
        <v>7</v>
      </c>
      <c r="D320">
        <f t="shared" si="15"/>
        <v>46</v>
      </c>
      <c r="E320" t="str">
        <f t="shared" si="16"/>
        <v>&lt;!-- Decorated Cotte (Default Cloth) --&gt;</v>
      </c>
    </row>
    <row r="321" spans="1:5" x14ac:dyDescent="0.25">
      <c r="A321" t="s">
        <v>1502</v>
      </c>
      <c r="C321">
        <f t="shared" si="14"/>
        <v>7</v>
      </c>
      <c r="D321">
        <f t="shared" si="15"/>
        <v>46</v>
      </c>
      <c r="E321" t="str">
        <f t="shared" si="16"/>
        <v>&lt;!-- Decorated Cotte (Default Cloth) --&gt;</v>
      </c>
    </row>
    <row r="322" spans="1:5" x14ac:dyDescent="0.25">
      <c r="A322" t="s">
        <v>1503</v>
      </c>
      <c r="C322">
        <f t="shared" si="14"/>
        <v>7</v>
      </c>
      <c r="D322">
        <f t="shared" si="15"/>
        <v>46</v>
      </c>
      <c r="E322" t="str">
        <f t="shared" si="16"/>
        <v>&lt;!-- Decorated Cotte (Default Cloth) --&gt;</v>
      </c>
    </row>
    <row r="323" spans="1:5" x14ac:dyDescent="0.25">
      <c r="A323" t="s">
        <v>1504</v>
      </c>
      <c r="C323">
        <f t="shared" si="14"/>
        <v>7</v>
      </c>
      <c r="D323">
        <f t="shared" si="15"/>
        <v>46</v>
      </c>
      <c r="E323" t="str">
        <f t="shared" si="16"/>
        <v>&lt;!-- Decorated Cotte (Default Cloth) --&gt;</v>
      </c>
    </row>
    <row r="324" spans="1:5" x14ac:dyDescent="0.25">
      <c r="A324" t="s">
        <v>1505</v>
      </c>
      <c r="C324">
        <f t="shared" si="14"/>
        <v>7</v>
      </c>
      <c r="D324">
        <f t="shared" si="15"/>
        <v>46</v>
      </c>
      <c r="E324" t="str">
        <f t="shared" si="16"/>
        <v>&lt;!-- Decorated Cotte (Default Cloth) --&gt;</v>
      </c>
    </row>
    <row r="325" spans="1:5" x14ac:dyDescent="0.25">
      <c r="A325" t="s">
        <v>1506</v>
      </c>
      <c r="C325">
        <f t="shared" si="14"/>
        <v>7</v>
      </c>
      <c r="D325">
        <f t="shared" si="15"/>
        <v>46</v>
      </c>
      <c r="E325" t="str">
        <f t="shared" si="16"/>
        <v>&lt;!-- Decorated Dress (Default Cloth) --&gt;</v>
      </c>
    </row>
    <row r="326" spans="1:5" x14ac:dyDescent="0.25">
      <c r="A326" t="s">
        <v>1507</v>
      </c>
      <c r="C326">
        <f t="shared" si="14"/>
        <v>7</v>
      </c>
      <c r="D326">
        <f t="shared" si="15"/>
        <v>46</v>
      </c>
      <c r="E326" t="str">
        <f t="shared" si="16"/>
        <v>&lt;!-- Decorated Dress (Default Cloth) --&gt;</v>
      </c>
    </row>
    <row r="327" spans="1:5" x14ac:dyDescent="0.25">
      <c r="A327" t="s">
        <v>1508</v>
      </c>
      <c r="C327">
        <f t="shared" si="14"/>
        <v>7</v>
      </c>
      <c r="D327">
        <f t="shared" si="15"/>
        <v>46</v>
      </c>
      <c r="E327" t="str">
        <f t="shared" si="16"/>
        <v>&lt;!-- Decorated Dress (Default Cloth) --&gt;</v>
      </c>
    </row>
    <row r="328" spans="1:5" x14ac:dyDescent="0.25">
      <c r="A328" t="s">
        <v>1509</v>
      </c>
      <c r="C328">
        <f t="shared" si="14"/>
        <v>7</v>
      </c>
      <c r="D328">
        <f t="shared" si="15"/>
        <v>46</v>
      </c>
      <c r="E328" t="str">
        <f t="shared" si="16"/>
        <v>&lt;!-- Decorated Dress (Default Cloth) --&gt;</v>
      </c>
    </row>
    <row r="329" spans="1:5" x14ac:dyDescent="0.25">
      <c r="A329" t="s">
        <v>1510</v>
      </c>
      <c r="C329">
        <f t="shared" si="14"/>
        <v>7</v>
      </c>
      <c r="D329">
        <f t="shared" si="15"/>
        <v>46</v>
      </c>
      <c r="E329" t="str">
        <f t="shared" si="16"/>
        <v>&lt;!-- Decorated Shirt (Default Cloth) --&gt;</v>
      </c>
    </row>
    <row r="330" spans="1:5" x14ac:dyDescent="0.25">
      <c r="A330" t="s">
        <v>1511</v>
      </c>
      <c r="C330">
        <f t="shared" si="14"/>
        <v>7</v>
      </c>
      <c r="D330">
        <f t="shared" si="15"/>
        <v>46</v>
      </c>
      <c r="E330" t="str">
        <f t="shared" si="16"/>
        <v>&lt;!-- Devil's Costume (Default Cloth) --&gt;</v>
      </c>
    </row>
    <row r="331" spans="1:5" x14ac:dyDescent="0.25">
      <c r="A331" t="s">
        <v>1512</v>
      </c>
      <c r="C331">
        <f t="shared" si="14"/>
        <v>7</v>
      </c>
      <c r="D331">
        <f t="shared" si="15"/>
        <v>46</v>
      </c>
      <c r="E331" t="str">
        <f t="shared" si="16"/>
        <v>&lt;!-- Devil's Costume (Default Cloth) --&gt;</v>
      </c>
    </row>
    <row r="332" spans="1:5" x14ac:dyDescent="0.25">
      <c r="A332" t="s">
        <v>1513</v>
      </c>
      <c r="C332">
        <f t="shared" si="14"/>
        <v>7</v>
      </c>
      <c r="D332">
        <f t="shared" si="15"/>
        <v>46</v>
      </c>
      <c r="E332" t="str">
        <f t="shared" si="16"/>
        <v>&lt;!-- Devil's Costume (Default Cloth) --&gt;</v>
      </c>
    </row>
    <row r="333" spans="1:5" x14ac:dyDescent="0.25">
      <c r="A333" t="s">
        <v>1514</v>
      </c>
      <c r="C333">
        <f t="shared" si="14"/>
        <v>7</v>
      </c>
      <c r="D333">
        <f t="shared" si="15"/>
        <v>46</v>
      </c>
      <c r="E333" t="str">
        <f t="shared" si="16"/>
        <v>&lt;!-- Devil's Costume (Default Cloth) --&gt;</v>
      </c>
    </row>
    <row r="334" spans="1:5" x14ac:dyDescent="0.25">
      <c r="A334" t="s">
        <v>1515</v>
      </c>
      <c r="C334">
        <f t="shared" si="14"/>
        <v>7</v>
      </c>
      <c r="D334">
        <f t="shared" si="15"/>
        <v>47</v>
      </c>
      <c r="E334" t="str">
        <f t="shared" si="16"/>
        <v>&lt;!-- Dirty Work Shirt (Default Cloth) --&gt;</v>
      </c>
    </row>
    <row r="335" spans="1:5" x14ac:dyDescent="0.25">
      <c r="A335" t="s">
        <v>1516</v>
      </c>
      <c r="C335">
        <f t="shared" si="14"/>
        <v>7</v>
      </c>
      <c r="D335">
        <f t="shared" si="15"/>
        <v>47</v>
      </c>
      <c r="E335" t="str">
        <f t="shared" si="16"/>
        <v>&lt;!-- Dirty Work Shirt (Default Cloth) --&gt;</v>
      </c>
    </row>
    <row r="336" spans="1:5" x14ac:dyDescent="0.25">
      <c r="A336" t="s">
        <v>1517</v>
      </c>
      <c r="C336">
        <f t="shared" si="14"/>
        <v>7</v>
      </c>
      <c r="D336">
        <f t="shared" si="15"/>
        <v>46</v>
      </c>
      <c r="E336" t="str">
        <f t="shared" si="16"/>
        <v>&lt;!-- Dress and Apron (Default Cloth) --&gt;</v>
      </c>
    </row>
    <row r="337" spans="1:5" x14ac:dyDescent="0.25">
      <c r="A337" t="s">
        <v>1518</v>
      </c>
      <c r="C337">
        <f t="shared" si="14"/>
        <v>7</v>
      </c>
      <c r="D337">
        <f t="shared" si="15"/>
        <v>46</v>
      </c>
      <c r="E337" t="str">
        <f t="shared" si="16"/>
        <v>&lt;!-- Dress and Apron (Default Cloth) --&gt;</v>
      </c>
    </row>
    <row r="338" spans="1:5" x14ac:dyDescent="0.25">
      <c r="A338" t="s">
        <v>1519</v>
      </c>
      <c r="C338">
        <f t="shared" si="14"/>
        <v>7</v>
      </c>
      <c r="D338">
        <f t="shared" si="15"/>
        <v>46</v>
      </c>
      <c r="E338" t="str">
        <f t="shared" si="16"/>
        <v>&lt;!-- Dress and Apron (Default Cloth) --&gt;</v>
      </c>
    </row>
    <row r="339" spans="1:5" x14ac:dyDescent="0.25">
      <c r="A339" t="s">
        <v>1520</v>
      </c>
      <c r="C339">
        <f t="shared" si="14"/>
        <v>7</v>
      </c>
      <c r="D339">
        <f t="shared" si="15"/>
        <v>48</v>
      </c>
      <c r="E339" t="str">
        <f t="shared" si="16"/>
        <v>&lt;!-- Fashionable Dress (Default Cloth) --&gt;</v>
      </c>
    </row>
    <row r="340" spans="1:5" x14ac:dyDescent="0.25">
      <c r="A340" t="s">
        <v>1521</v>
      </c>
      <c r="C340">
        <f t="shared" si="14"/>
        <v>7</v>
      </c>
      <c r="D340">
        <f t="shared" si="15"/>
        <v>48</v>
      </c>
      <c r="E340" t="str">
        <f t="shared" si="16"/>
        <v>&lt;!-- Fashionable Dress (Default Cloth) --&gt;</v>
      </c>
    </row>
    <row r="341" spans="1:5" x14ac:dyDescent="0.25">
      <c r="A341" t="s">
        <v>1522</v>
      </c>
      <c r="C341">
        <f t="shared" si="14"/>
        <v>7</v>
      </c>
      <c r="D341">
        <f t="shared" si="15"/>
        <v>48</v>
      </c>
      <c r="E341" t="str">
        <f t="shared" si="16"/>
        <v>&lt;!-- Fashionable Dress (Default Cloth) --&gt;</v>
      </c>
    </row>
    <row r="342" spans="1:5" x14ac:dyDescent="0.25">
      <c r="A342" t="s">
        <v>1523</v>
      </c>
      <c r="C342">
        <f t="shared" si="14"/>
        <v>7</v>
      </c>
      <c r="D342">
        <f t="shared" si="15"/>
        <v>46</v>
      </c>
      <c r="E342" t="str">
        <f t="shared" si="16"/>
        <v>&lt;!-- Fashionable Hat (Default Cloth) --&gt;</v>
      </c>
    </row>
    <row r="343" spans="1:5" x14ac:dyDescent="0.25">
      <c r="A343" t="s">
        <v>1524</v>
      </c>
      <c r="C343">
        <f t="shared" si="14"/>
        <v>7</v>
      </c>
      <c r="D343">
        <f t="shared" si="15"/>
        <v>47</v>
      </c>
      <c r="E343" t="str">
        <f t="shared" si="16"/>
        <v>&lt;!-- Green Cotehardie (Default Cloth) --&gt;</v>
      </c>
    </row>
    <row r="344" spans="1:5" x14ac:dyDescent="0.25">
      <c r="A344" t="s">
        <v>1525</v>
      </c>
      <c r="C344">
        <f t="shared" si="14"/>
        <v>7</v>
      </c>
      <c r="D344">
        <f t="shared" si="15"/>
        <v>51</v>
      </c>
      <c r="E344" t="str">
        <f t="shared" si="16"/>
        <v>&lt;!-- Green Merchant's Hat (Default Cloth) --&gt;</v>
      </c>
    </row>
    <row r="345" spans="1:5" x14ac:dyDescent="0.25">
      <c r="A345" t="s">
        <v>1526</v>
      </c>
      <c r="C345">
        <f t="shared" si="14"/>
        <v>7</v>
      </c>
      <c r="D345">
        <f t="shared" si="15"/>
        <v>47</v>
      </c>
      <c r="E345" t="str">
        <f t="shared" si="16"/>
        <v>&lt;!-- Green Outer Vest (Default Cloth) --&gt;</v>
      </c>
    </row>
    <row r="346" spans="1:5" x14ac:dyDescent="0.25">
      <c r="A346" t="s">
        <v>1527</v>
      </c>
      <c r="C346">
        <f t="shared" si="14"/>
        <v>7</v>
      </c>
      <c r="D346">
        <f t="shared" si="15"/>
        <v>42</v>
      </c>
      <c r="E346" t="str">
        <f t="shared" si="16"/>
        <v>&lt;!-- Green Shirt (Default Cloth) --&gt;</v>
      </c>
    </row>
    <row r="347" spans="1:5" x14ac:dyDescent="0.25">
      <c r="A347" t="s">
        <v>1528</v>
      </c>
      <c r="C347">
        <f t="shared" si="14"/>
        <v>7</v>
      </c>
      <c r="D347">
        <f t="shared" si="15"/>
        <v>42</v>
      </c>
      <c r="E347" t="str">
        <f t="shared" si="16"/>
        <v>&lt;!-- Green Shirt (Default Cloth) --&gt;</v>
      </c>
    </row>
    <row r="348" spans="1:5" x14ac:dyDescent="0.25">
      <c r="A348" t="s">
        <v>1529</v>
      </c>
      <c r="C348">
        <f t="shared" si="14"/>
        <v>7</v>
      </c>
      <c r="D348">
        <f t="shared" si="15"/>
        <v>42</v>
      </c>
      <c r="E348" t="str">
        <f t="shared" si="16"/>
        <v>&lt;!-- Green Shirt (Default Cloth) --&gt;</v>
      </c>
    </row>
    <row r="349" spans="1:5" x14ac:dyDescent="0.25">
      <c r="A349" t="s">
        <v>1530</v>
      </c>
      <c r="C349">
        <f t="shared" si="14"/>
        <v>7</v>
      </c>
      <c r="D349">
        <f t="shared" si="15"/>
        <v>54</v>
      </c>
      <c r="E349" t="str">
        <f t="shared" si="16"/>
        <v>&lt;!-- Head Ring / Head Wreath (Default Cloth) --&gt;</v>
      </c>
    </row>
    <row r="350" spans="1:5" x14ac:dyDescent="0.25">
      <c r="A350" t="s">
        <v>1531</v>
      </c>
      <c r="C350">
        <f t="shared" si="14"/>
        <v>7</v>
      </c>
      <c r="D350">
        <f t="shared" si="15"/>
        <v>41</v>
      </c>
      <c r="E350" t="str">
        <f t="shared" si="16"/>
        <v>&lt;!-- Head Scarf (Default Cloth) --&gt;</v>
      </c>
    </row>
    <row r="351" spans="1:5" x14ac:dyDescent="0.25">
      <c r="A351" t="s">
        <v>1532</v>
      </c>
      <c r="C351">
        <f t="shared" si="14"/>
        <v>7</v>
      </c>
      <c r="D351">
        <f t="shared" si="15"/>
        <v>41</v>
      </c>
      <c r="E351" t="str">
        <f t="shared" si="16"/>
        <v>&lt;!-- Head Scarf (Default Cloth) --&gt;</v>
      </c>
    </row>
    <row r="352" spans="1:5" x14ac:dyDescent="0.25">
      <c r="A352" t="s">
        <v>1533</v>
      </c>
      <c r="C352">
        <f t="shared" ref="C352:C415" si="17">FIND("&lt;",$A352)</f>
        <v>7</v>
      </c>
      <c r="D352">
        <f t="shared" ref="D352:D415" si="18">FIND("&gt;",$A352)</f>
        <v>42</v>
      </c>
      <c r="E352" t="str">
        <f t="shared" si="16"/>
        <v>&lt;!-- Hunting Cap (Default Cloth) --&gt;</v>
      </c>
    </row>
    <row r="353" spans="1:5" x14ac:dyDescent="0.25">
      <c r="A353" t="s">
        <v>1534</v>
      </c>
      <c r="C353">
        <f t="shared" si="17"/>
        <v>7</v>
      </c>
      <c r="D353">
        <f t="shared" si="18"/>
        <v>44</v>
      </c>
      <c r="E353" t="str">
        <f t="shared" si="16"/>
        <v>&lt;!-- Leather Apron (Default Cloth) --&gt;</v>
      </c>
    </row>
    <row r="354" spans="1:5" x14ac:dyDescent="0.25">
      <c r="A354" t="s">
        <v>1535</v>
      </c>
      <c r="C354">
        <f t="shared" si="17"/>
        <v>7</v>
      </c>
      <c r="D354">
        <f t="shared" si="18"/>
        <v>55</v>
      </c>
      <c r="E354" t="str">
        <f t="shared" si="16"/>
        <v>&lt;!-- Men's Cotehardie - Green (Default Cloth) --&gt;</v>
      </c>
    </row>
    <row r="355" spans="1:5" x14ac:dyDescent="0.25">
      <c r="A355" t="s">
        <v>1536</v>
      </c>
      <c r="C355">
        <f t="shared" si="17"/>
        <v>7</v>
      </c>
      <c r="D355">
        <f t="shared" si="18"/>
        <v>53</v>
      </c>
      <c r="E355" t="str">
        <f t="shared" si="16"/>
        <v>&lt;!-- Men's Cotehardie - Red (Default Cloth) --&gt;</v>
      </c>
    </row>
    <row r="356" spans="1:5" x14ac:dyDescent="0.25">
      <c r="A356" t="s">
        <v>1537</v>
      </c>
      <c r="C356">
        <f t="shared" si="17"/>
        <v>7</v>
      </c>
      <c r="D356">
        <f t="shared" si="18"/>
        <v>50</v>
      </c>
      <c r="E356" t="str">
        <f t="shared" si="16"/>
        <v>&lt;!-- Merchant's Blue Hat (Default Cloth) --&gt;</v>
      </c>
    </row>
    <row r="357" spans="1:5" x14ac:dyDescent="0.25">
      <c r="A357" t="s">
        <v>1538</v>
      </c>
      <c r="C357">
        <f t="shared" si="17"/>
        <v>7</v>
      </c>
      <c r="D357">
        <f t="shared" si="18"/>
        <v>43</v>
      </c>
      <c r="E357" t="str">
        <f t="shared" si="16"/>
        <v>&lt;!-- Miller's Cap (Default Cloth) --&gt;</v>
      </c>
    </row>
    <row r="358" spans="1:5" x14ac:dyDescent="0.25">
      <c r="A358" t="s">
        <v>1539</v>
      </c>
      <c r="C358">
        <f t="shared" si="17"/>
        <v>7</v>
      </c>
      <c r="D358">
        <f t="shared" si="18"/>
        <v>46</v>
      </c>
      <c r="E358" t="str">
        <f t="shared" si="16"/>
        <v>&lt;!-- Multi Slot Test (Default Cloth) --&gt;</v>
      </c>
    </row>
    <row r="359" spans="1:5" x14ac:dyDescent="0.25">
      <c r="A359" t="s">
        <v>1540</v>
      </c>
      <c r="C359">
        <f t="shared" si="17"/>
        <v>7</v>
      </c>
      <c r="D359">
        <f t="shared" si="18"/>
        <v>48</v>
      </c>
      <c r="E359" t="str">
        <f t="shared" ref="E359:E422" si="19">MID(A359,C359,D359-C359+1)</f>
        <v>&lt;!-- Multi Slot Test 2 (Default Cloth) --&gt;</v>
      </c>
    </row>
    <row r="360" spans="1:5" x14ac:dyDescent="0.25">
      <c r="A360" t="s">
        <v>1541</v>
      </c>
      <c r="C360">
        <f t="shared" si="17"/>
        <v>7</v>
      </c>
      <c r="D360">
        <f t="shared" si="18"/>
        <v>48</v>
      </c>
      <c r="E360" t="str">
        <f t="shared" si="19"/>
        <v>&lt;!-- Multi Slot Test 2 (Default Cloth) --&gt;</v>
      </c>
    </row>
    <row r="361" spans="1:5" x14ac:dyDescent="0.25">
      <c r="A361" t="s">
        <v>1542</v>
      </c>
      <c r="C361">
        <f t="shared" si="17"/>
        <v>7</v>
      </c>
      <c r="D361">
        <f t="shared" si="18"/>
        <v>54</v>
      </c>
      <c r="E361" t="str">
        <f t="shared" si="19"/>
        <v>&lt;!-- Multi Slot Test Renamed (Default Cloth) --&gt;</v>
      </c>
    </row>
    <row r="362" spans="1:5" x14ac:dyDescent="0.25">
      <c r="A362" t="s">
        <v>1543</v>
      </c>
      <c r="C362">
        <f t="shared" si="17"/>
        <v>7</v>
      </c>
      <c r="D362">
        <f t="shared" si="18"/>
        <v>40</v>
      </c>
      <c r="E362" t="str">
        <f t="shared" si="19"/>
        <v>&lt;!-- Nightgown (Default Cloth) --&gt;</v>
      </c>
    </row>
    <row r="363" spans="1:5" x14ac:dyDescent="0.25">
      <c r="A363" t="s">
        <v>1544</v>
      </c>
      <c r="C363">
        <f t="shared" si="17"/>
        <v>7</v>
      </c>
      <c r="D363">
        <f t="shared" si="18"/>
        <v>45</v>
      </c>
      <c r="E363" t="str">
        <f t="shared" si="19"/>
        <v>&lt;!-- Nobleman's Hat (Default Cloth) --&gt;</v>
      </c>
    </row>
    <row r="364" spans="1:5" x14ac:dyDescent="0.25">
      <c r="A364" t="s">
        <v>1545</v>
      </c>
      <c r="C364">
        <f t="shared" si="17"/>
        <v>7</v>
      </c>
      <c r="D364">
        <f t="shared" si="18"/>
        <v>48</v>
      </c>
      <c r="E364" t="str">
        <f t="shared" si="19"/>
        <v>&lt;!-- Old Working Shirt (Default Cloth) --&gt;</v>
      </c>
    </row>
    <row r="365" spans="1:5" x14ac:dyDescent="0.25">
      <c r="A365" t="s">
        <v>1546</v>
      </c>
      <c r="C365">
        <f t="shared" si="17"/>
        <v>7</v>
      </c>
      <c r="D365">
        <f t="shared" si="18"/>
        <v>46</v>
      </c>
      <c r="E365" t="str">
        <f t="shared" si="19"/>
        <v>&lt;!-- Orange Felt Hat (Default Cloth) --&gt;</v>
      </c>
    </row>
    <row r="366" spans="1:5" x14ac:dyDescent="0.25">
      <c r="A366" t="s">
        <v>1547</v>
      </c>
      <c r="C366">
        <f t="shared" si="17"/>
        <v>7</v>
      </c>
      <c r="D366">
        <f t="shared" si="18"/>
        <v>43</v>
      </c>
      <c r="E366" t="str">
        <f t="shared" si="19"/>
        <v>&lt;!-- Orange Shirt (Default Cloth) --&gt;</v>
      </c>
    </row>
    <row r="367" spans="1:5" x14ac:dyDescent="0.25">
      <c r="A367" t="s">
        <v>1548</v>
      </c>
      <c r="C367">
        <f t="shared" si="17"/>
        <v>7</v>
      </c>
      <c r="D367">
        <f t="shared" si="18"/>
        <v>45</v>
      </c>
      <c r="E367" t="str">
        <f t="shared" si="19"/>
        <v>&lt;!-- Piece of Cloth (Default Cloth) --&gt;</v>
      </c>
    </row>
    <row r="368" spans="1:5" x14ac:dyDescent="0.25">
      <c r="A368" t="s">
        <v>1549</v>
      </c>
      <c r="C368">
        <f t="shared" si="17"/>
        <v>7</v>
      </c>
      <c r="D368">
        <f t="shared" si="18"/>
        <v>44</v>
      </c>
      <c r="E368" t="str">
        <f t="shared" si="19"/>
        <v>&lt;!-- Plain Chemise (Default Cloth) --&gt;</v>
      </c>
    </row>
    <row r="369" spans="1:5" x14ac:dyDescent="0.25">
      <c r="A369" t="s">
        <v>1550</v>
      </c>
      <c r="C369">
        <f t="shared" si="17"/>
        <v>7</v>
      </c>
      <c r="D369">
        <f t="shared" si="18"/>
        <v>48</v>
      </c>
      <c r="E369" t="str">
        <f t="shared" si="19"/>
        <v>&lt;!-- Pointed Green Hat (Default Cloth) --&gt;</v>
      </c>
    </row>
    <row r="370" spans="1:5" x14ac:dyDescent="0.25">
      <c r="A370" t="s">
        <v>1551</v>
      </c>
      <c r="C370">
        <f t="shared" si="17"/>
        <v>7</v>
      </c>
      <c r="D370">
        <f t="shared" si="18"/>
        <v>46</v>
      </c>
      <c r="E370" t="str">
        <f t="shared" si="19"/>
        <v>&lt;!-- Pointed Red Hat (Default Cloth) --&gt;</v>
      </c>
    </row>
    <row r="371" spans="1:5" x14ac:dyDescent="0.25">
      <c r="A371" t="s">
        <v>1552</v>
      </c>
      <c r="C371">
        <f t="shared" si="17"/>
        <v>7</v>
      </c>
      <c r="D371">
        <f t="shared" si="18"/>
        <v>49</v>
      </c>
      <c r="E371" t="str">
        <f t="shared" si="19"/>
        <v>&lt;!-- Pointed Yellow Hat (Default Cloth) --&gt;</v>
      </c>
    </row>
    <row r="372" spans="1:5" x14ac:dyDescent="0.25">
      <c r="A372" t="s">
        <v>1553</v>
      </c>
      <c r="C372">
        <f t="shared" si="17"/>
        <v>7</v>
      </c>
      <c r="D372">
        <f t="shared" si="18"/>
        <v>54</v>
      </c>
      <c r="E372" t="str">
        <f t="shared" si="19"/>
        <v>&lt;!-- Quartered Combat Jacket (Default Cloth) --&gt;</v>
      </c>
    </row>
    <row r="373" spans="1:5" x14ac:dyDescent="0.25">
      <c r="A373" t="s">
        <v>1554</v>
      </c>
      <c r="C373">
        <f t="shared" si="17"/>
        <v>7</v>
      </c>
      <c r="D373">
        <f t="shared" si="18"/>
        <v>51</v>
      </c>
      <c r="E373" t="str">
        <f t="shared" si="19"/>
        <v>&lt;!-- Quartered Outer Vest (Default Cloth) --&gt;</v>
      </c>
    </row>
    <row r="374" spans="1:5" x14ac:dyDescent="0.25">
      <c r="A374" t="s">
        <v>1555</v>
      </c>
      <c r="C374">
        <f t="shared" si="17"/>
        <v>7</v>
      </c>
      <c r="D374">
        <f t="shared" si="18"/>
        <v>45</v>
      </c>
      <c r="E374" t="str">
        <f t="shared" si="19"/>
        <v>&lt;!-- Red Cotehardie (Default Cloth) --&gt;</v>
      </c>
    </row>
    <row r="375" spans="1:5" x14ac:dyDescent="0.25">
      <c r="A375" t="s">
        <v>1556</v>
      </c>
      <c r="C375">
        <f t="shared" si="17"/>
        <v>7</v>
      </c>
      <c r="D375">
        <f t="shared" si="18"/>
        <v>45</v>
      </c>
      <c r="E375" t="str">
        <f t="shared" si="19"/>
        <v>&lt;!-- Red Cotehardie (Default Cloth) --&gt;</v>
      </c>
    </row>
    <row r="376" spans="1:5" x14ac:dyDescent="0.25">
      <c r="A376" t="s">
        <v>1557</v>
      </c>
      <c r="C376">
        <f t="shared" si="17"/>
        <v>7</v>
      </c>
      <c r="D376">
        <f t="shared" si="18"/>
        <v>49</v>
      </c>
      <c r="E376" t="str">
        <f t="shared" si="19"/>
        <v>&lt;!-- Red Merchant's Hat (Default Cloth) --&gt;</v>
      </c>
    </row>
    <row r="377" spans="1:5" x14ac:dyDescent="0.25">
      <c r="A377" t="s">
        <v>1558</v>
      </c>
      <c r="C377">
        <f t="shared" si="17"/>
        <v>7</v>
      </c>
      <c r="D377">
        <f t="shared" si="18"/>
        <v>47</v>
      </c>
      <c r="E377" t="str">
        <f t="shared" si="19"/>
        <v>&lt;!-- Red Outer Jacket (Default Cloth) --&gt;</v>
      </c>
    </row>
    <row r="378" spans="1:5" x14ac:dyDescent="0.25">
      <c r="A378" t="s">
        <v>1559</v>
      </c>
      <c r="C378">
        <f t="shared" si="17"/>
        <v>7</v>
      </c>
      <c r="D378">
        <f t="shared" si="18"/>
        <v>39</v>
      </c>
      <c r="E378" t="str">
        <f t="shared" si="19"/>
        <v>&lt;!-- Red Vest (Default Cloth) --&gt;</v>
      </c>
    </row>
    <row r="379" spans="1:5" x14ac:dyDescent="0.25">
      <c r="A379" t="s">
        <v>1560</v>
      </c>
      <c r="C379">
        <f t="shared" si="17"/>
        <v>7</v>
      </c>
      <c r="D379">
        <f t="shared" si="18"/>
        <v>36</v>
      </c>
      <c r="E379" t="str">
        <f t="shared" si="19"/>
        <v>&lt;!-- Scarf (Default Cloth) --&gt;</v>
      </c>
    </row>
    <row r="380" spans="1:5" x14ac:dyDescent="0.25">
      <c r="A380" t="s">
        <v>1561</v>
      </c>
      <c r="C380">
        <f t="shared" si="17"/>
        <v>7</v>
      </c>
      <c r="D380">
        <f t="shared" si="18"/>
        <v>46</v>
      </c>
      <c r="E380" t="str">
        <f t="shared" si="19"/>
        <v>&lt;!-- Servant's Dress (Default Cloth) --&gt;</v>
      </c>
    </row>
    <row r="381" spans="1:5" x14ac:dyDescent="0.25">
      <c r="A381" t="s">
        <v>1562</v>
      </c>
      <c r="C381">
        <f t="shared" si="17"/>
        <v>7</v>
      </c>
      <c r="D381">
        <f t="shared" si="18"/>
        <v>46</v>
      </c>
      <c r="E381" t="str">
        <f t="shared" si="19"/>
        <v>&lt;!-- Servant's Dress (Default Cloth) --&gt;</v>
      </c>
    </row>
    <row r="382" spans="1:5" x14ac:dyDescent="0.25">
      <c r="A382" t="s">
        <v>1563</v>
      </c>
      <c r="C382">
        <f t="shared" si="17"/>
        <v>7</v>
      </c>
      <c r="D382">
        <f t="shared" si="18"/>
        <v>43</v>
      </c>
      <c r="E382" t="str">
        <f t="shared" si="19"/>
        <v>&lt;!-- Simple Cotte (Default Cloth) --&gt;</v>
      </c>
    </row>
    <row r="383" spans="1:5" x14ac:dyDescent="0.25">
      <c r="A383" t="s">
        <v>1564</v>
      </c>
      <c r="C383">
        <f t="shared" si="17"/>
        <v>7</v>
      </c>
      <c r="D383">
        <f t="shared" si="18"/>
        <v>43</v>
      </c>
      <c r="E383" t="str">
        <f t="shared" si="19"/>
        <v>&lt;!-- Simple Cotte (Default Cloth) --&gt;</v>
      </c>
    </row>
    <row r="384" spans="1:5" x14ac:dyDescent="0.25">
      <c r="A384" t="s">
        <v>1565</v>
      </c>
      <c r="C384">
        <f t="shared" si="17"/>
        <v>7</v>
      </c>
      <c r="D384">
        <f t="shared" si="18"/>
        <v>43</v>
      </c>
      <c r="E384" t="str">
        <f t="shared" si="19"/>
        <v>&lt;!-- Simple Cotte (Default Cloth) --&gt;</v>
      </c>
    </row>
    <row r="385" spans="1:5" x14ac:dyDescent="0.25">
      <c r="A385" t="s">
        <v>1566</v>
      </c>
      <c r="C385">
        <f t="shared" si="17"/>
        <v>7</v>
      </c>
      <c r="D385">
        <f t="shared" si="18"/>
        <v>43</v>
      </c>
      <c r="E385" t="str">
        <f t="shared" si="19"/>
        <v>&lt;!-- Simple Cotte (Default Cloth) --&gt;</v>
      </c>
    </row>
    <row r="386" spans="1:5" x14ac:dyDescent="0.25">
      <c r="A386" t="s">
        <v>1567</v>
      </c>
      <c r="C386">
        <f t="shared" si="17"/>
        <v>7</v>
      </c>
      <c r="D386">
        <f t="shared" si="18"/>
        <v>43</v>
      </c>
      <c r="E386" t="str">
        <f t="shared" si="19"/>
        <v>&lt;!-- Some Garment (Default Cloth) --&gt;</v>
      </c>
    </row>
    <row r="387" spans="1:5" x14ac:dyDescent="0.25">
      <c r="A387" t="s">
        <v>1568</v>
      </c>
      <c r="C387">
        <f t="shared" si="17"/>
        <v>7</v>
      </c>
      <c r="D387">
        <f t="shared" si="18"/>
        <v>43</v>
      </c>
      <c r="E387" t="str">
        <f t="shared" si="19"/>
        <v>&lt;!-- Some Garment (Default Cloth) --&gt;</v>
      </c>
    </row>
    <row r="388" spans="1:5" x14ac:dyDescent="0.25">
      <c r="A388" t="s">
        <v>1569</v>
      </c>
      <c r="C388">
        <f t="shared" si="17"/>
        <v>7</v>
      </c>
      <c r="D388">
        <f t="shared" si="18"/>
        <v>43</v>
      </c>
      <c r="E388" t="str">
        <f t="shared" si="19"/>
        <v>&lt;!-- Some Garment (Default Cloth) --&gt;</v>
      </c>
    </row>
    <row r="389" spans="1:5" x14ac:dyDescent="0.25">
      <c r="A389" t="s">
        <v>1570</v>
      </c>
      <c r="C389">
        <f t="shared" si="17"/>
        <v>7</v>
      </c>
      <c r="D389">
        <f t="shared" si="18"/>
        <v>43</v>
      </c>
      <c r="E389" t="str">
        <f t="shared" si="19"/>
        <v>&lt;!-- Some Garment (Default Cloth) --&gt;</v>
      </c>
    </row>
    <row r="390" spans="1:5" x14ac:dyDescent="0.25">
      <c r="A390" t="s">
        <v>1571</v>
      </c>
      <c r="C390">
        <f t="shared" si="17"/>
        <v>7</v>
      </c>
      <c r="D390">
        <f t="shared" si="18"/>
        <v>43</v>
      </c>
      <c r="E390" t="str">
        <f t="shared" si="19"/>
        <v>&lt;!-- Sunday Dress (Default Cloth) --&gt;</v>
      </c>
    </row>
    <row r="391" spans="1:5" x14ac:dyDescent="0.25">
      <c r="A391" t="s">
        <v>1572</v>
      </c>
      <c r="C391">
        <f t="shared" si="17"/>
        <v>7</v>
      </c>
      <c r="D391">
        <f t="shared" si="18"/>
        <v>43</v>
      </c>
      <c r="E391" t="str">
        <f t="shared" si="19"/>
        <v>&lt;!-- Sunday Dress (Default Cloth) --&gt;</v>
      </c>
    </row>
    <row r="392" spans="1:5" x14ac:dyDescent="0.25">
      <c r="A392" t="s">
        <v>1573</v>
      </c>
      <c r="C392">
        <f t="shared" si="17"/>
        <v>7</v>
      </c>
      <c r="D392">
        <f t="shared" si="18"/>
        <v>43</v>
      </c>
      <c r="E392" t="str">
        <f t="shared" si="19"/>
        <v>&lt;!-- Sunday Dress (Default Cloth) --&gt;</v>
      </c>
    </row>
    <row r="393" spans="1:5" x14ac:dyDescent="0.25">
      <c r="A393" t="s">
        <v>1574</v>
      </c>
      <c r="C393">
        <f t="shared" si="17"/>
        <v>7</v>
      </c>
      <c r="D393">
        <f t="shared" si="18"/>
        <v>43</v>
      </c>
      <c r="E393" t="str">
        <f t="shared" si="19"/>
        <v>&lt;!-- Sunday Dress (Default Cloth) --&gt;</v>
      </c>
    </row>
    <row r="394" spans="1:5" x14ac:dyDescent="0.25">
      <c r="A394" t="s">
        <v>1575</v>
      </c>
      <c r="C394">
        <f t="shared" si="17"/>
        <v>7</v>
      </c>
      <c r="D394">
        <f t="shared" si="18"/>
        <v>43</v>
      </c>
      <c r="E394" t="str">
        <f t="shared" si="19"/>
        <v>&lt;!-- Sunday Dress (Default Cloth) --&gt;</v>
      </c>
    </row>
    <row r="395" spans="1:5" x14ac:dyDescent="0.25">
      <c r="A395" t="s">
        <v>1576</v>
      </c>
      <c r="C395">
        <f t="shared" si="17"/>
        <v>7</v>
      </c>
      <c r="D395">
        <f t="shared" si="18"/>
        <v>43</v>
      </c>
      <c r="E395" t="str">
        <f t="shared" si="19"/>
        <v>&lt;!-- Sunday Dress (Default Cloth) --&gt;</v>
      </c>
    </row>
    <row r="396" spans="1:5" x14ac:dyDescent="0.25">
      <c r="A396" t="s">
        <v>1577</v>
      </c>
      <c r="C396">
        <f t="shared" si="17"/>
        <v>7</v>
      </c>
      <c r="D396">
        <f t="shared" si="18"/>
        <v>43</v>
      </c>
      <c r="E396" t="str">
        <f t="shared" si="19"/>
        <v>&lt;!-- Sunday Dress (Default Cloth) --&gt;</v>
      </c>
    </row>
    <row r="397" spans="1:5" x14ac:dyDescent="0.25">
      <c r="A397" t="s">
        <v>1578</v>
      </c>
      <c r="C397">
        <f t="shared" si="17"/>
        <v>7</v>
      </c>
      <c r="D397">
        <f t="shared" si="18"/>
        <v>43</v>
      </c>
      <c r="E397" t="str">
        <f t="shared" si="19"/>
        <v>&lt;!-- Sunday Dress (Default Cloth) --&gt;</v>
      </c>
    </row>
    <row r="398" spans="1:5" x14ac:dyDescent="0.25">
      <c r="A398" t="s">
        <v>1579</v>
      </c>
      <c r="C398">
        <f t="shared" si="17"/>
        <v>7</v>
      </c>
      <c r="D398">
        <f t="shared" si="18"/>
        <v>43</v>
      </c>
      <c r="E398" t="str">
        <f t="shared" si="19"/>
        <v>&lt;!-- Sunday Dress (Default Cloth) --&gt;</v>
      </c>
    </row>
    <row r="399" spans="1:5" x14ac:dyDescent="0.25">
      <c r="A399" t="s">
        <v>1580</v>
      </c>
      <c r="C399">
        <f t="shared" si="17"/>
        <v>7</v>
      </c>
      <c r="D399">
        <f t="shared" si="18"/>
        <v>41</v>
      </c>
      <c r="E399" t="str">
        <f t="shared" si="19"/>
        <v>&lt;!-- Test Sabre (Default Cloth) --&gt;</v>
      </c>
    </row>
    <row r="400" spans="1:5" x14ac:dyDescent="0.25">
      <c r="A400" t="s">
        <v>1581</v>
      </c>
      <c r="C400">
        <f t="shared" si="17"/>
        <v>7</v>
      </c>
      <c r="D400">
        <f t="shared" si="18"/>
        <v>41</v>
      </c>
      <c r="E400" t="str">
        <f t="shared" si="19"/>
        <v>&lt;!-- Test Sabre (Default Cloth) --&gt;</v>
      </c>
    </row>
    <row r="401" spans="1:5" x14ac:dyDescent="0.25">
      <c r="A401" t="s">
        <v>1582</v>
      </c>
      <c r="C401">
        <f t="shared" si="17"/>
        <v>7</v>
      </c>
      <c r="D401">
        <f t="shared" si="18"/>
        <v>41</v>
      </c>
      <c r="E401" t="str">
        <f t="shared" si="19"/>
        <v>&lt;!-- Undershirt (Default Cloth) --&gt;</v>
      </c>
    </row>
    <row r="402" spans="1:5" x14ac:dyDescent="0.25">
      <c r="A402" t="s">
        <v>1583</v>
      </c>
      <c r="C402">
        <f t="shared" si="17"/>
        <v>7</v>
      </c>
      <c r="D402">
        <f t="shared" si="18"/>
        <v>42</v>
      </c>
      <c r="E402" t="str">
        <f t="shared" si="19"/>
        <v>&lt;!-- Upper Cotte (Default Cloth) --&gt;</v>
      </c>
    </row>
    <row r="403" spans="1:5" x14ac:dyDescent="0.25">
      <c r="A403" t="s">
        <v>1584</v>
      </c>
      <c r="C403">
        <f t="shared" si="17"/>
        <v>7</v>
      </c>
      <c r="D403">
        <f t="shared" si="18"/>
        <v>42</v>
      </c>
      <c r="E403" t="str">
        <f t="shared" si="19"/>
        <v>&lt;!-- Upper Cotte (Default Cloth) --&gt;</v>
      </c>
    </row>
    <row r="404" spans="1:5" x14ac:dyDescent="0.25">
      <c r="A404" t="s">
        <v>1585</v>
      </c>
      <c r="C404">
        <f t="shared" si="17"/>
        <v>7</v>
      </c>
      <c r="D404">
        <f t="shared" si="18"/>
        <v>42</v>
      </c>
      <c r="E404" t="str">
        <f t="shared" si="19"/>
        <v>&lt;!-- Upper Cotte (Default Cloth) --&gt;</v>
      </c>
    </row>
    <row r="405" spans="1:5" x14ac:dyDescent="0.25">
      <c r="A405" t="s">
        <v>1586</v>
      </c>
      <c r="C405">
        <f t="shared" si="17"/>
        <v>7</v>
      </c>
      <c r="D405">
        <f t="shared" si="18"/>
        <v>42</v>
      </c>
      <c r="E405" t="str">
        <f t="shared" si="19"/>
        <v>&lt;!-- Upper Cotte (Default Cloth) --&gt;</v>
      </c>
    </row>
    <row r="406" spans="1:5" x14ac:dyDescent="0.25">
      <c r="A406" t="s">
        <v>1587</v>
      </c>
      <c r="C406">
        <f t="shared" si="17"/>
        <v>7</v>
      </c>
      <c r="D406">
        <f t="shared" si="18"/>
        <v>42</v>
      </c>
      <c r="E406" t="str">
        <f t="shared" si="19"/>
        <v>&lt;!-- Upper Cotte (Default Cloth) --&gt;</v>
      </c>
    </row>
    <row r="407" spans="1:5" x14ac:dyDescent="0.25">
      <c r="A407" t="s">
        <v>1588</v>
      </c>
      <c r="C407">
        <f t="shared" si="17"/>
        <v>7</v>
      </c>
      <c r="D407">
        <f t="shared" si="18"/>
        <v>37</v>
      </c>
      <c r="E407" t="str">
        <f t="shared" si="19"/>
        <v>&lt;!-- Wimple (Default Cloth) --&gt;</v>
      </c>
    </row>
    <row r="408" spans="1:5" x14ac:dyDescent="0.25">
      <c r="A408" t="s">
        <v>1589</v>
      </c>
      <c r="C408">
        <f t="shared" si="17"/>
        <v>7</v>
      </c>
      <c r="D408">
        <f t="shared" si="18"/>
        <v>41</v>
      </c>
      <c r="E408" t="str">
        <f t="shared" si="19"/>
        <v>&lt;!-- Work Shirt (Default Cloth) --&gt;</v>
      </c>
    </row>
    <row r="409" spans="1:5" x14ac:dyDescent="0.25">
      <c r="A409" t="s">
        <v>1590</v>
      </c>
      <c r="C409">
        <f t="shared" si="17"/>
        <v>7</v>
      </c>
      <c r="D409">
        <f t="shared" si="18"/>
        <v>46</v>
      </c>
      <c r="E409" t="str">
        <f t="shared" si="19"/>
        <v>&lt;!-- Working Garment (Default Cloth) --&gt;</v>
      </c>
    </row>
    <row r="410" spans="1:5" x14ac:dyDescent="0.25">
      <c r="A410" t="s">
        <v>1591</v>
      </c>
      <c r="C410">
        <f t="shared" si="17"/>
        <v>7</v>
      </c>
      <c r="D410">
        <f t="shared" si="18"/>
        <v>46</v>
      </c>
      <c r="E410" t="str">
        <f t="shared" si="19"/>
        <v>&lt;!-- Working Garment (Default Cloth) --&gt;</v>
      </c>
    </row>
    <row r="411" spans="1:5" x14ac:dyDescent="0.25">
      <c r="A411" t="s">
        <v>1592</v>
      </c>
      <c r="C411">
        <f t="shared" si="17"/>
        <v>7</v>
      </c>
      <c r="D411">
        <f t="shared" si="18"/>
        <v>50</v>
      </c>
      <c r="E411" t="str">
        <f t="shared" si="19"/>
        <v>&lt;!-- Yellow Combat Jupon (Default Cloth) --&gt;</v>
      </c>
    </row>
    <row r="412" spans="1:5" x14ac:dyDescent="0.25">
      <c r="A412" t="s">
        <v>1593</v>
      </c>
      <c r="C412">
        <f t="shared" si="17"/>
        <v>7</v>
      </c>
      <c r="D412">
        <f t="shared" si="18"/>
        <v>48</v>
      </c>
      <c r="E412" t="str">
        <f t="shared" si="19"/>
        <v>&lt;!-- Yellow Cotehardie (Default Cloth) --&gt;</v>
      </c>
    </row>
    <row r="413" spans="1:5" x14ac:dyDescent="0.25">
      <c r="A413" t="s">
        <v>1594</v>
      </c>
      <c r="C413">
        <f t="shared" si="17"/>
        <v>7</v>
      </c>
      <c r="D413">
        <f t="shared" si="18"/>
        <v>50</v>
      </c>
      <c r="E413" t="str">
        <f t="shared" si="19"/>
        <v>&lt;!-- Yellow Outer Jacket (Default Cloth) --&gt;</v>
      </c>
    </row>
    <row r="414" spans="1:5" x14ac:dyDescent="0.25">
      <c r="B414" t="s">
        <v>133</v>
      </c>
      <c r="C414" t="e">
        <f t="shared" si="17"/>
        <v>#VALUE!</v>
      </c>
      <c r="D414" t="e">
        <f t="shared" si="18"/>
        <v>#VALUE!</v>
      </c>
    </row>
    <row r="415" spans="1:5" x14ac:dyDescent="0.25">
      <c r="A415" t="s">
        <v>1595</v>
      </c>
      <c r="C415">
        <f t="shared" si="17"/>
        <v>3</v>
      </c>
      <c r="D415">
        <f t="shared" si="18"/>
        <v>34</v>
      </c>
      <c r="E415" t="str">
        <f t="shared" ref="E415" si="20">MID(A415,C415,D415-C415+1)</f>
        <v>&lt;!-- MISSING (Default Cloth) --&gt;</v>
      </c>
    </row>
    <row r="416" spans="1:5" x14ac:dyDescent="0.25">
      <c r="C416" t="e">
        <f t="shared" ref="C416:C479" si="21">FIND("&lt;",$A416)</f>
        <v>#VALUE!</v>
      </c>
      <c r="D416" t="e">
        <f t="shared" ref="D416:D479" si="22">FIND("&gt;",$A416)</f>
        <v>#VALUE!</v>
      </c>
    </row>
    <row r="417" spans="1:5" x14ac:dyDescent="0.25">
      <c r="A417" t="s">
        <v>447</v>
      </c>
      <c r="C417">
        <f t="shared" si="21"/>
        <v>1</v>
      </c>
      <c r="D417">
        <f t="shared" si="22"/>
        <v>22</v>
      </c>
      <c r="E417" t="str">
        <f t="shared" si="19"/>
        <v>&lt;!-- LIGHT LEATHER --&gt;</v>
      </c>
    </row>
    <row r="418" spans="1:5" x14ac:dyDescent="0.25">
      <c r="C418" t="e">
        <f t="shared" si="21"/>
        <v>#VALUE!</v>
      </c>
      <c r="D418" t="e">
        <f t="shared" si="22"/>
        <v>#VALUE!</v>
      </c>
    </row>
    <row r="419" spans="1:5" x14ac:dyDescent="0.25">
      <c r="A419" t="s">
        <v>1596</v>
      </c>
      <c r="C419">
        <f t="shared" si="21"/>
        <v>7</v>
      </c>
      <c r="D419">
        <f t="shared" si="22"/>
        <v>47</v>
      </c>
      <c r="E419" t="str">
        <f t="shared" si="19"/>
        <v>&lt;!-- Cuman Brigandine (Light Leather) --&gt;</v>
      </c>
    </row>
    <row r="420" spans="1:5" x14ac:dyDescent="0.25">
      <c r="A420" t="s">
        <v>1597</v>
      </c>
      <c r="C420">
        <f t="shared" si="21"/>
        <v>7</v>
      </c>
      <c r="D420">
        <f t="shared" si="22"/>
        <v>43</v>
      </c>
      <c r="E420" t="str">
        <f t="shared" si="19"/>
        <v>&lt;!-- Cuman Caftan (Light Leather) --&gt;</v>
      </c>
    </row>
    <row r="421" spans="1:5" x14ac:dyDescent="0.25">
      <c r="A421" t="s">
        <v>1598</v>
      </c>
      <c r="C421">
        <f t="shared" si="21"/>
        <v>7</v>
      </c>
      <c r="D421">
        <f t="shared" si="22"/>
        <v>43</v>
      </c>
      <c r="E421" t="str">
        <f t="shared" si="19"/>
        <v>&lt;!-- Cuman Caftan (Light Leather) --&gt;</v>
      </c>
    </row>
    <row r="422" spans="1:5" x14ac:dyDescent="0.25">
      <c r="A422" t="s">
        <v>1599</v>
      </c>
      <c r="C422">
        <f t="shared" si="21"/>
        <v>7</v>
      </c>
      <c r="D422">
        <f t="shared" si="22"/>
        <v>43</v>
      </c>
      <c r="E422" t="str">
        <f t="shared" si="19"/>
        <v>&lt;!-- Cuman Caftan (Light Leather) --&gt;</v>
      </c>
    </row>
    <row r="423" spans="1:5" x14ac:dyDescent="0.25">
      <c r="A423" t="s">
        <v>1600</v>
      </c>
      <c r="C423">
        <f t="shared" si="21"/>
        <v>7</v>
      </c>
      <c r="D423">
        <f t="shared" si="22"/>
        <v>43</v>
      </c>
      <c r="E423" t="str">
        <f t="shared" ref="E423:E486" si="23">MID(A423,C423,D423-C423+1)</f>
        <v>&lt;!-- Cuman Caftan (Light Leather) --&gt;</v>
      </c>
    </row>
    <row r="424" spans="1:5" x14ac:dyDescent="0.25">
      <c r="A424" t="s">
        <v>1601</v>
      </c>
      <c r="C424">
        <f t="shared" si="21"/>
        <v>7</v>
      </c>
      <c r="D424">
        <f t="shared" si="22"/>
        <v>47</v>
      </c>
      <c r="E424" t="str">
        <f t="shared" si="23"/>
        <v>&lt;!-- Cuman Cotehardie (Light Leather) --&gt;</v>
      </c>
    </row>
    <row r="425" spans="1:5" x14ac:dyDescent="0.25">
      <c r="A425" t="s">
        <v>1602</v>
      </c>
      <c r="C425">
        <f t="shared" si="21"/>
        <v>7</v>
      </c>
      <c r="D425">
        <f t="shared" si="22"/>
        <v>46</v>
      </c>
      <c r="E425" t="str">
        <f t="shared" si="23"/>
        <v>&lt;!-- Cuman Vambraces (Light Leather) --&gt;</v>
      </c>
    </row>
    <row r="426" spans="1:5" x14ac:dyDescent="0.25">
      <c r="A426" t="s">
        <v>1603</v>
      </c>
      <c r="C426">
        <f t="shared" si="21"/>
        <v>7</v>
      </c>
      <c r="D426">
        <f t="shared" si="22"/>
        <v>44</v>
      </c>
      <c r="E426" t="str">
        <f t="shared" si="23"/>
        <v>&lt;!-- Green Doublet (Light Leather) --&gt;</v>
      </c>
    </row>
    <row r="427" spans="1:5" x14ac:dyDescent="0.25">
      <c r="A427" t="s">
        <v>1604</v>
      </c>
      <c r="C427">
        <f t="shared" si="21"/>
        <v>7</v>
      </c>
      <c r="D427">
        <f t="shared" si="22"/>
        <v>48</v>
      </c>
      <c r="E427" t="str">
        <f t="shared" si="23"/>
        <v>&lt;!-- Long Cuman Caftan (Light Leather) --&gt;</v>
      </c>
    </row>
    <row r="428" spans="1:5" x14ac:dyDescent="0.25">
      <c r="A428" t="s">
        <v>1605</v>
      </c>
      <c r="C428">
        <f t="shared" si="21"/>
        <v>7</v>
      </c>
      <c r="D428">
        <f t="shared" si="22"/>
        <v>48</v>
      </c>
      <c r="E428" t="str">
        <f t="shared" si="23"/>
        <v>&lt;!-- Long Cuman Caftan (Light Leather) --&gt;</v>
      </c>
    </row>
    <row r="429" spans="1:5" x14ac:dyDescent="0.25">
      <c r="A429" t="s">
        <v>1606</v>
      </c>
      <c r="C429">
        <f t="shared" si="21"/>
        <v>7</v>
      </c>
      <c r="D429">
        <f t="shared" si="22"/>
        <v>48</v>
      </c>
      <c r="E429" t="str">
        <f t="shared" si="23"/>
        <v>&lt;!-- Long Cuman Caftan (Light Leather) --&gt;</v>
      </c>
    </row>
    <row r="430" spans="1:5" x14ac:dyDescent="0.25">
      <c r="A430" t="s">
        <v>1607</v>
      </c>
      <c r="C430">
        <f t="shared" si="21"/>
        <v>7</v>
      </c>
      <c r="D430">
        <f t="shared" si="22"/>
        <v>48</v>
      </c>
      <c r="E430" t="str">
        <f t="shared" si="23"/>
        <v>&lt;!-- Long Cuman Caftan (Light Leather) --&gt;</v>
      </c>
    </row>
    <row r="431" spans="1:5" x14ac:dyDescent="0.25">
      <c r="A431" t="s">
        <v>1608</v>
      </c>
      <c r="C431">
        <f t="shared" si="21"/>
        <v>7</v>
      </c>
      <c r="D431">
        <f t="shared" si="22"/>
        <v>47</v>
      </c>
      <c r="E431" t="str">
        <f t="shared" si="23"/>
        <v>&lt;!-- Long Linen Shirt (Light Leather) --&gt;</v>
      </c>
    </row>
    <row r="432" spans="1:5" x14ac:dyDescent="0.25">
      <c r="A432" t="s">
        <v>1609</v>
      </c>
      <c r="C432">
        <f t="shared" si="21"/>
        <v>7</v>
      </c>
      <c r="D432">
        <f t="shared" si="22"/>
        <v>47</v>
      </c>
      <c r="E432" t="str">
        <f t="shared" si="23"/>
        <v>&lt;!-- Long Linen Shirt (Light Leather) --&gt;</v>
      </c>
    </row>
    <row r="433" spans="1:5" x14ac:dyDescent="0.25">
      <c r="A433" t="s">
        <v>1610</v>
      </c>
      <c r="C433">
        <f t="shared" si="21"/>
        <v>7</v>
      </c>
      <c r="D433">
        <f t="shared" si="22"/>
        <v>47</v>
      </c>
      <c r="E433" t="str">
        <f t="shared" si="23"/>
        <v>&lt;!-- Long Linen Shirt (Light Leather) --&gt;</v>
      </c>
    </row>
    <row r="434" spans="1:5" x14ac:dyDescent="0.25">
      <c r="A434" t="s">
        <v>1611</v>
      </c>
      <c r="C434">
        <f t="shared" si="21"/>
        <v>7</v>
      </c>
      <c r="D434">
        <f t="shared" si="22"/>
        <v>47</v>
      </c>
      <c r="E434" t="str">
        <f t="shared" si="23"/>
        <v>&lt;!-- Long Linen Shirt (Light Leather) --&gt;</v>
      </c>
    </row>
    <row r="435" spans="1:5" x14ac:dyDescent="0.25">
      <c r="A435" t="s">
        <v>1612</v>
      </c>
      <c r="C435">
        <f t="shared" si="21"/>
        <v>7</v>
      </c>
      <c r="D435">
        <f t="shared" si="22"/>
        <v>43</v>
      </c>
      <c r="E435" t="str">
        <f t="shared" si="23"/>
        <v>&lt;!-- Orange Tunic (Light Leather) --&gt;</v>
      </c>
    </row>
    <row r="436" spans="1:5" x14ac:dyDescent="0.25">
      <c r="A436" t="s">
        <v>1613</v>
      </c>
      <c r="C436">
        <f t="shared" si="21"/>
        <v>7</v>
      </c>
      <c r="D436">
        <f t="shared" si="22"/>
        <v>46</v>
      </c>
      <c r="E436" t="str">
        <f t="shared" si="23"/>
        <v>&lt;!-- Servant's Shirt (Light Leather) --&gt;</v>
      </c>
    </row>
    <row r="437" spans="1:5" x14ac:dyDescent="0.25">
      <c r="A437" t="s">
        <v>1614</v>
      </c>
      <c r="C437">
        <f t="shared" si="21"/>
        <v>7</v>
      </c>
      <c r="D437">
        <f t="shared" si="22"/>
        <v>53</v>
      </c>
      <c r="E437" t="str">
        <f t="shared" si="23"/>
        <v>&lt;!-- Test AntiStealth Shirt (Light Leather) --&gt;</v>
      </c>
    </row>
    <row r="438" spans="1:5" x14ac:dyDescent="0.25">
      <c r="A438" t="s">
        <v>1615</v>
      </c>
      <c r="C438">
        <f t="shared" si="21"/>
        <v>3</v>
      </c>
      <c r="D438">
        <f t="shared" si="22"/>
        <v>49</v>
      </c>
      <c r="E438" t="str">
        <f t="shared" ref="E438" si="24">MID(A438,C438,D438-C438+1)</f>
        <v>&lt;!-- Test AntiStealth Shirt (Light Leather) --&gt;</v>
      </c>
    </row>
    <row r="439" spans="1:5" x14ac:dyDescent="0.25">
      <c r="C439" t="e">
        <f t="shared" si="21"/>
        <v>#VALUE!</v>
      </c>
      <c r="D439" t="e">
        <f t="shared" si="22"/>
        <v>#VALUE!</v>
      </c>
    </row>
    <row r="440" spans="1:5" x14ac:dyDescent="0.25">
      <c r="A440" t="s">
        <v>475</v>
      </c>
      <c r="C440">
        <f t="shared" si="21"/>
        <v>1</v>
      </c>
      <c r="D440">
        <f t="shared" si="22"/>
        <v>22</v>
      </c>
      <c r="E440" t="str">
        <f t="shared" si="23"/>
        <v>&lt;!-- HEAVY LEATHER --&gt;</v>
      </c>
    </row>
    <row r="441" spans="1:5" x14ac:dyDescent="0.25">
      <c r="C441" t="e">
        <f t="shared" si="21"/>
        <v>#VALUE!</v>
      </c>
      <c r="D441" t="e">
        <f t="shared" si="22"/>
        <v>#VALUE!</v>
      </c>
    </row>
    <row r="442" spans="1:5" x14ac:dyDescent="0.25">
      <c r="A442" t="s">
        <v>1616</v>
      </c>
      <c r="C442">
        <f t="shared" si="21"/>
        <v>7</v>
      </c>
      <c r="D442">
        <f t="shared" si="22"/>
        <v>57</v>
      </c>
      <c r="E442" t="str">
        <f t="shared" si="23"/>
        <v>&lt;!-- Bright Milanese Brigandine (Heavy Leather) --&gt;</v>
      </c>
    </row>
    <row r="443" spans="1:5" x14ac:dyDescent="0.25">
      <c r="A443" t="s">
        <v>1617</v>
      </c>
      <c r="C443">
        <f t="shared" si="21"/>
        <v>7</v>
      </c>
      <c r="D443">
        <f t="shared" si="22"/>
        <v>62</v>
      </c>
      <c r="E443" t="str">
        <f t="shared" si="23"/>
        <v>&lt;!-- Burgundy/Aachen Dark Brigandine (Heavy Leather) --&gt;</v>
      </c>
    </row>
    <row r="444" spans="1:5" x14ac:dyDescent="0.25">
      <c r="A444" t="s">
        <v>1618</v>
      </c>
      <c r="C444">
        <f t="shared" si="21"/>
        <v>7</v>
      </c>
      <c r="D444">
        <f t="shared" si="22"/>
        <v>62</v>
      </c>
      <c r="E444" t="str">
        <f t="shared" si="23"/>
        <v>&lt;!-- Burgundy/Aachen Dark Brigandine (Heavy Leather) --&gt;</v>
      </c>
    </row>
    <row r="445" spans="1:5" x14ac:dyDescent="0.25">
      <c r="A445" t="s">
        <v>1619</v>
      </c>
      <c r="C445">
        <f t="shared" si="21"/>
        <v>7</v>
      </c>
      <c r="D445">
        <f t="shared" si="22"/>
        <v>62</v>
      </c>
      <c r="E445" t="str">
        <f t="shared" si="23"/>
        <v>&lt;!-- Burgundy/Aachen Dyed Brigandine (Heavy Leather) --&gt;</v>
      </c>
    </row>
    <row r="446" spans="1:5" x14ac:dyDescent="0.25">
      <c r="A446" t="s">
        <v>1620</v>
      </c>
      <c r="C446">
        <f t="shared" si="21"/>
        <v>7</v>
      </c>
      <c r="D446">
        <f t="shared" si="22"/>
        <v>62</v>
      </c>
      <c r="E446" t="str">
        <f t="shared" si="23"/>
        <v>&lt;!-- Burgundy/Aachen Dyed Brigandine (Heavy Leather) --&gt;</v>
      </c>
    </row>
    <row r="447" spans="1:5" x14ac:dyDescent="0.25">
      <c r="A447" t="s">
        <v>1621</v>
      </c>
      <c r="C447">
        <f t="shared" si="21"/>
        <v>7</v>
      </c>
      <c r="D447">
        <f t="shared" si="22"/>
        <v>62</v>
      </c>
      <c r="E447" t="str">
        <f t="shared" si="23"/>
        <v>&lt;!-- Burgundy/Aachen Dyed Brigandine (Heavy Leather) --&gt;</v>
      </c>
    </row>
    <row r="448" spans="1:5" x14ac:dyDescent="0.25">
      <c r="A448" t="s">
        <v>1622</v>
      </c>
      <c r="C448">
        <f t="shared" si="21"/>
        <v>7</v>
      </c>
      <c r="D448">
        <f t="shared" si="22"/>
        <v>62</v>
      </c>
      <c r="E448" t="str">
        <f t="shared" si="23"/>
        <v>&lt;!-- Burgundy/Aachen Dyed Brigandine (Heavy Leather) --&gt;</v>
      </c>
    </row>
    <row r="449" spans="1:5" x14ac:dyDescent="0.25">
      <c r="A449" t="s">
        <v>1623</v>
      </c>
      <c r="C449">
        <f t="shared" si="21"/>
        <v>7</v>
      </c>
      <c r="D449">
        <f t="shared" si="22"/>
        <v>55</v>
      </c>
      <c r="E449" t="str">
        <f t="shared" si="23"/>
        <v>&lt;!-- Dark Milanese Brigandine (Heavy Leather) --&gt;</v>
      </c>
    </row>
    <row r="450" spans="1:5" x14ac:dyDescent="0.25">
      <c r="A450" t="s">
        <v>1624</v>
      </c>
      <c r="C450">
        <f t="shared" si="21"/>
        <v>7</v>
      </c>
      <c r="D450">
        <f t="shared" si="22"/>
        <v>55</v>
      </c>
      <c r="E450" t="str">
        <f t="shared" si="23"/>
        <v>&lt;!-- Dyed Milanese Brigandine (Heavy Leather) --&gt;</v>
      </c>
    </row>
    <row r="451" spans="1:5" x14ac:dyDescent="0.25">
      <c r="A451" t="s">
        <v>1625</v>
      </c>
      <c r="C451">
        <f t="shared" si="21"/>
        <v>7</v>
      </c>
      <c r="D451">
        <f t="shared" si="22"/>
        <v>55</v>
      </c>
      <c r="E451" t="str">
        <f t="shared" si="23"/>
        <v>&lt;!-- Dyed Milanese Brigandine (Heavy Leather) --&gt;</v>
      </c>
    </row>
    <row r="452" spans="1:5" x14ac:dyDescent="0.25">
      <c r="A452" t="s">
        <v>1626</v>
      </c>
      <c r="C452">
        <f t="shared" si="21"/>
        <v>7</v>
      </c>
      <c r="D452">
        <f t="shared" si="22"/>
        <v>55</v>
      </c>
      <c r="E452" t="str">
        <f t="shared" si="23"/>
        <v>&lt;!-- Dyed Milanese Brigandine (Heavy Leather) --&gt;</v>
      </c>
    </row>
    <row r="453" spans="1:5" x14ac:dyDescent="0.25">
      <c r="A453" t="s">
        <v>1627</v>
      </c>
      <c r="B453" t="s">
        <v>133</v>
      </c>
      <c r="C453">
        <f t="shared" si="21"/>
        <v>7</v>
      </c>
      <c r="D453">
        <f t="shared" si="22"/>
        <v>55</v>
      </c>
      <c r="E453" t="str">
        <f t="shared" si="23"/>
        <v>&lt;!-- Dyed Milanese Brigandine (Heavy Leather) --&gt;</v>
      </c>
    </row>
    <row r="454" spans="1:5" x14ac:dyDescent="0.25">
      <c r="A454" t="s">
        <v>1628</v>
      </c>
      <c r="C454">
        <f t="shared" si="21"/>
        <v>7</v>
      </c>
      <c r="D454">
        <f t="shared" si="22"/>
        <v>47</v>
      </c>
      <c r="E454" t="str">
        <f t="shared" si="23"/>
        <v>&lt;!-- Light Brigandine (Heavy Leather) --&gt;</v>
      </c>
    </row>
    <row r="455" spans="1:5" x14ac:dyDescent="0.25">
      <c r="A455" t="s">
        <v>1629</v>
      </c>
      <c r="C455">
        <f t="shared" si="21"/>
        <v>7</v>
      </c>
      <c r="D455">
        <f t="shared" si="22"/>
        <v>47</v>
      </c>
      <c r="E455" t="str">
        <f t="shared" si="23"/>
        <v>&lt;!-- Light Brigandine (Heavy Leather) --&gt;</v>
      </c>
    </row>
    <row r="456" spans="1:5" x14ac:dyDescent="0.25">
      <c r="A456" t="s">
        <v>1630</v>
      </c>
      <c r="C456">
        <f t="shared" si="21"/>
        <v>7</v>
      </c>
      <c r="D456">
        <f t="shared" si="22"/>
        <v>47</v>
      </c>
      <c r="E456" t="str">
        <f t="shared" si="23"/>
        <v>&lt;!-- Light Brigandine (Heavy Leather) --&gt;</v>
      </c>
    </row>
    <row r="457" spans="1:5" x14ac:dyDescent="0.25">
      <c r="A457" t="s">
        <v>1631</v>
      </c>
      <c r="C457">
        <f t="shared" si="21"/>
        <v>7</v>
      </c>
      <c r="D457">
        <f t="shared" si="22"/>
        <v>53</v>
      </c>
      <c r="E457" t="str">
        <f t="shared" si="23"/>
        <v>&lt;!-- Light Short Brigandine (Heavy Leather) --&gt;</v>
      </c>
    </row>
    <row r="458" spans="1:5" x14ac:dyDescent="0.25">
      <c r="A458" t="s">
        <v>1632</v>
      </c>
      <c r="C458">
        <f t="shared" si="21"/>
        <v>7</v>
      </c>
      <c r="D458">
        <f t="shared" si="22"/>
        <v>58</v>
      </c>
      <c r="E458" t="str">
        <f t="shared" si="23"/>
        <v>&lt;!-- Lightweight Dark Brigandine (Heavy Leather) --&gt;</v>
      </c>
    </row>
    <row r="459" spans="1:5" x14ac:dyDescent="0.25">
      <c r="A459" t="s">
        <v>1633</v>
      </c>
      <c r="C459">
        <f t="shared" si="21"/>
        <v>7</v>
      </c>
      <c r="D459">
        <f t="shared" si="22"/>
        <v>50</v>
      </c>
      <c r="E459" t="str">
        <f t="shared" si="23"/>
        <v>&lt;!-- Milanese Brigandine (Heavy Leather) --&gt;</v>
      </c>
    </row>
    <row r="460" spans="1:5" x14ac:dyDescent="0.25">
      <c r="A460" t="s">
        <v>1634</v>
      </c>
      <c r="C460">
        <f t="shared" si="21"/>
        <v>7</v>
      </c>
      <c r="D460">
        <f t="shared" si="22"/>
        <v>57</v>
      </c>
      <c r="E460" t="str">
        <f t="shared" si="23"/>
        <v>&lt;!-- Sasau Bailiff's Brigandine (Heavy Leather) --&gt;</v>
      </c>
    </row>
    <row r="461" spans="1:5" x14ac:dyDescent="0.25">
      <c r="A461" t="s">
        <v>1635</v>
      </c>
      <c r="C461">
        <f t="shared" si="21"/>
        <v>7</v>
      </c>
      <c r="D461">
        <f t="shared" si="22"/>
        <v>53</v>
      </c>
      <c r="E461" t="str">
        <f t="shared" si="23"/>
        <v>&lt;!-- Short Light Brigandine (Heavy Leather) --&gt;</v>
      </c>
    </row>
    <row r="462" spans="1:5" x14ac:dyDescent="0.25">
      <c r="A462" t="s">
        <v>1636</v>
      </c>
      <c r="C462">
        <f t="shared" si="21"/>
        <v>7</v>
      </c>
      <c r="D462">
        <f t="shared" si="22"/>
        <v>55</v>
      </c>
      <c r="E462" t="str">
        <f t="shared" si="23"/>
        <v>&lt;!-- Short-Sleeved Brigandine (Heavy Leather) --&gt;</v>
      </c>
    </row>
    <row r="463" spans="1:5" x14ac:dyDescent="0.25">
      <c r="A463" t="s">
        <v>1637</v>
      </c>
      <c r="C463">
        <f t="shared" si="21"/>
        <v>7</v>
      </c>
      <c r="D463">
        <f t="shared" si="22"/>
        <v>50</v>
      </c>
      <c r="E463" t="str">
        <f t="shared" si="23"/>
        <v>&lt;!-- Warhorse Brigandine (Heavy Leather) --&gt;</v>
      </c>
    </row>
    <row r="464" spans="1:5" x14ac:dyDescent="0.25">
      <c r="C464" t="e">
        <f t="shared" si="21"/>
        <v>#VALUE!</v>
      </c>
      <c r="D464" t="e">
        <f t="shared" si="22"/>
        <v>#VALUE!</v>
      </c>
    </row>
    <row r="465" spans="1:5" x14ac:dyDescent="0.25">
      <c r="A465" t="s">
        <v>1638</v>
      </c>
      <c r="C465">
        <f t="shared" si="21"/>
        <v>7</v>
      </c>
      <c r="D465">
        <f t="shared" si="22"/>
        <v>50</v>
      </c>
      <c r="E465" t="str">
        <f t="shared" si="23"/>
        <v>&lt;!-- Bandit's Plate Jack (Heavy Leather) --&gt;</v>
      </c>
    </row>
    <row r="466" spans="1:5" x14ac:dyDescent="0.25">
      <c r="A466" t="s">
        <v>1639</v>
      </c>
      <c r="C466">
        <f t="shared" si="21"/>
        <v>7</v>
      </c>
      <c r="D466">
        <f t="shared" si="22"/>
        <v>55</v>
      </c>
      <c r="E466" t="str">
        <f t="shared" si="23"/>
        <v>&lt;!-- Bandit's Reinforced Jack (Heavy Leather) --&gt;</v>
      </c>
    </row>
    <row r="467" spans="1:5" x14ac:dyDescent="0.25">
      <c r="A467" t="s">
        <v>1640</v>
      </c>
      <c r="C467">
        <f t="shared" si="21"/>
        <v>7</v>
      </c>
      <c r="D467">
        <f t="shared" si="22"/>
        <v>55</v>
      </c>
      <c r="E467" t="str">
        <f t="shared" si="23"/>
        <v>&lt;!-- Dark Plate-Armour Jacket (Heavy Leather) --&gt;</v>
      </c>
    </row>
    <row r="468" spans="1:5" x14ac:dyDescent="0.25">
      <c r="A468" t="s">
        <v>1641</v>
      </c>
      <c r="C468">
        <f t="shared" si="21"/>
        <v>7</v>
      </c>
      <c r="D468">
        <f t="shared" si="22"/>
        <v>45</v>
      </c>
      <c r="E468" t="str">
        <f t="shared" si="23"/>
        <v>&lt;!-- Leather Jerkin (Heavy Leather) --&gt;</v>
      </c>
    </row>
    <row r="469" spans="1:5" x14ac:dyDescent="0.25">
      <c r="A469" t="s">
        <v>1642</v>
      </c>
      <c r="C469">
        <f t="shared" si="21"/>
        <v>7</v>
      </c>
      <c r="D469">
        <f t="shared" si="22"/>
        <v>45</v>
      </c>
      <c r="E469" t="str">
        <f t="shared" si="23"/>
        <v>&lt;!-- Leather Jerkin (Heavy Leather) --&gt;</v>
      </c>
    </row>
    <row r="470" spans="1:5" x14ac:dyDescent="0.25">
      <c r="A470" t="s">
        <v>1643</v>
      </c>
      <c r="C470">
        <f t="shared" si="21"/>
        <v>7</v>
      </c>
      <c r="D470">
        <f t="shared" si="22"/>
        <v>45</v>
      </c>
      <c r="E470" t="str">
        <f t="shared" si="23"/>
        <v>&lt;!-- Leather Jerkin (Heavy Leather) --&gt;</v>
      </c>
    </row>
    <row r="471" spans="1:5" x14ac:dyDescent="0.25">
      <c r="A471" t="s">
        <v>1644</v>
      </c>
      <c r="C471">
        <f t="shared" si="21"/>
        <v>7</v>
      </c>
      <c r="D471">
        <f t="shared" si="22"/>
        <v>45</v>
      </c>
      <c r="E471" t="str">
        <f t="shared" si="23"/>
        <v>&lt;!-- Leather Jerkin (Heavy Leather) --&gt;</v>
      </c>
    </row>
    <row r="472" spans="1:5" x14ac:dyDescent="0.25">
      <c r="B472" t="s">
        <v>1645</v>
      </c>
      <c r="C472" t="e">
        <f t="shared" si="21"/>
        <v>#VALUE!</v>
      </c>
      <c r="D472" t="e">
        <f t="shared" si="22"/>
        <v>#VALUE!</v>
      </c>
    </row>
    <row r="473" spans="1:5" x14ac:dyDescent="0.25">
      <c r="A473" t="s">
        <v>1646</v>
      </c>
      <c r="C473">
        <f t="shared" si="21"/>
        <v>7</v>
      </c>
      <c r="D473">
        <f t="shared" si="22"/>
        <v>53</v>
      </c>
      <c r="E473" t="str">
        <f t="shared" si="23"/>
        <v>&lt;!-- Plated/Plate Jack Dyed (Heavy Leather) --&gt;</v>
      </c>
    </row>
    <row r="474" spans="1:5" x14ac:dyDescent="0.25">
      <c r="A474" t="s">
        <v>1647</v>
      </c>
      <c r="C474">
        <f t="shared" si="21"/>
        <v>7</v>
      </c>
      <c r="D474">
        <f t="shared" si="22"/>
        <v>53</v>
      </c>
      <c r="E474" t="str">
        <f t="shared" si="23"/>
        <v>&lt;!-- Plated/Plate Jack Dyed (Heavy Leather) --&gt;</v>
      </c>
    </row>
    <row r="475" spans="1:5" x14ac:dyDescent="0.25">
      <c r="A475" t="s">
        <v>1648</v>
      </c>
      <c r="C475">
        <f t="shared" si="21"/>
        <v>7</v>
      </c>
      <c r="D475">
        <f t="shared" si="22"/>
        <v>48</v>
      </c>
      <c r="E475" t="str">
        <f t="shared" si="23"/>
        <v>&lt;!-- Riveted Vambraces (Heavy Leather) --&gt;</v>
      </c>
    </row>
    <row r="476" spans="1:5" x14ac:dyDescent="0.25">
      <c r="A476" t="s">
        <v>1649</v>
      </c>
      <c r="C476">
        <f t="shared" si="21"/>
        <v>7</v>
      </c>
      <c r="D476">
        <f t="shared" si="22"/>
        <v>43</v>
      </c>
      <c r="E476" t="str">
        <f t="shared" si="23"/>
        <v>&lt;!-- Some Garment (Heavy Leather) --&gt;</v>
      </c>
    </row>
    <row r="477" spans="1:5" x14ac:dyDescent="0.25">
      <c r="C477" t="e">
        <f t="shared" si="21"/>
        <v>#VALUE!</v>
      </c>
      <c r="D477" t="e">
        <f t="shared" si="22"/>
        <v>#VALUE!</v>
      </c>
    </row>
    <row r="478" spans="1:5" x14ac:dyDescent="0.25">
      <c r="A478" t="s">
        <v>511</v>
      </c>
      <c r="C478">
        <f t="shared" si="21"/>
        <v>1</v>
      </c>
      <c r="D478">
        <f t="shared" si="22"/>
        <v>14</v>
      </c>
      <c r="E478" t="str">
        <f t="shared" si="23"/>
        <v>&lt;!-- CHAIN --&gt;</v>
      </c>
    </row>
    <row r="479" spans="1:5" x14ac:dyDescent="0.25">
      <c r="C479" t="e">
        <f t="shared" si="21"/>
        <v>#VALUE!</v>
      </c>
      <c r="D479" t="e">
        <f t="shared" si="22"/>
        <v>#VALUE!</v>
      </c>
    </row>
    <row r="480" spans="1:5" x14ac:dyDescent="0.25">
      <c r="A480" t="s">
        <v>1650</v>
      </c>
      <c r="C480">
        <f t="shared" ref="C480:C543" si="25">FIND("&lt;",$A480)</f>
        <v>7</v>
      </c>
      <c r="D480">
        <f t="shared" ref="D480:D543" si="26">FIND("&gt;",$A480)</f>
        <v>47</v>
      </c>
      <c r="E480" t="str">
        <f t="shared" si="23"/>
        <v>&lt;!-- Apprentice Vitus' Armour (Chain) --&gt;</v>
      </c>
    </row>
    <row r="481" spans="1:5" x14ac:dyDescent="0.25">
      <c r="A481" t="s">
        <v>1651</v>
      </c>
      <c r="C481">
        <f t="shared" si="25"/>
        <v>7</v>
      </c>
      <c r="D481">
        <f t="shared" si="26"/>
        <v>46</v>
      </c>
      <c r="E481" t="str">
        <f t="shared" si="23"/>
        <v>&lt;!-- Blacksmith Ota's Armour (Chain) --&gt;</v>
      </c>
    </row>
    <row r="482" spans="1:5" x14ac:dyDescent="0.25">
      <c r="A482" t="s">
        <v>1652</v>
      </c>
      <c r="C482">
        <f t="shared" si="25"/>
        <v>7</v>
      </c>
      <c r="D482">
        <f t="shared" si="26"/>
        <v>32</v>
      </c>
      <c r="E482" t="str">
        <f t="shared" si="23"/>
        <v>&lt;!-- Chainmail (Chain) --&gt;</v>
      </c>
    </row>
    <row r="483" spans="1:5" x14ac:dyDescent="0.25">
      <c r="A483" t="s">
        <v>1653</v>
      </c>
      <c r="C483">
        <f t="shared" si="25"/>
        <v>7</v>
      </c>
      <c r="D483">
        <f t="shared" si="26"/>
        <v>32</v>
      </c>
      <c r="E483" t="str">
        <f t="shared" si="23"/>
        <v>&lt;!-- Chainmail (Chain) --&gt;</v>
      </c>
    </row>
    <row r="484" spans="1:5" x14ac:dyDescent="0.25">
      <c r="A484" t="s">
        <v>1654</v>
      </c>
      <c r="C484">
        <f t="shared" si="25"/>
        <v>7</v>
      </c>
      <c r="D484">
        <f t="shared" si="26"/>
        <v>36</v>
      </c>
      <c r="E484" t="str">
        <f t="shared" si="23"/>
        <v>&lt;!-- Cuman Hauberk (Chain) --&gt;</v>
      </c>
    </row>
    <row r="485" spans="1:5" x14ac:dyDescent="0.25">
      <c r="A485" t="s">
        <v>1655</v>
      </c>
      <c r="C485">
        <f t="shared" si="25"/>
        <v>7</v>
      </c>
      <c r="D485">
        <f t="shared" si="26"/>
        <v>49</v>
      </c>
      <c r="E485" t="str">
        <f t="shared" si="23"/>
        <v>&lt;!-- Decorated Bavarian Hauberk (Chain) --&gt;</v>
      </c>
    </row>
    <row r="486" spans="1:5" x14ac:dyDescent="0.25">
      <c r="A486" t="s">
        <v>1656</v>
      </c>
      <c r="C486">
        <f t="shared" si="25"/>
        <v>7</v>
      </c>
      <c r="D486">
        <f t="shared" si="26"/>
        <v>49</v>
      </c>
      <c r="E486" t="str">
        <f t="shared" si="23"/>
        <v>&lt;!-- Decorated Bavarian Hauberk (Chain) --&gt;</v>
      </c>
    </row>
    <row r="487" spans="1:5" x14ac:dyDescent="0.25">
      <c r="A487" t="s">
        <v>1657</v>
      </c>
      <c r="C487">
        <f t="shared" si="25"/>
        <v>7</v>
      </c>
      <c r="D487">
        <f t="shared" si="26"/>
        <v>42</v>
      </c>
      <c r="E487" t="str">
        <f t="shared" ref="E487:E550" si="27">MID(A487,C487,D487-C487+1)</f>
        <v>&lt;!-- Decorated Mail Coif (Chain) --&gt;</v>
      </c>
    </row>
    <row r="488" spans="1:5" x14ac:dyDescent="0.25">
      <c r="A488" t="s">
        <v>1658</v>
      </c>
      <c r="C488">
        <f t="shared" si="25"/>
        <v>7</v>
      </c>
      <c r="D488">
        <f t="shared" si="26"/>
        <v>42</v>
      </c>
      <c r="E488" t="str">
        <f t="shared" si="27"/>
        <v>&lt;!-- Elongated Mail Coif (Chain) --&gt;</v>
      </c>
    </row>
    <row r="489" spans="1:5" x14ac:dyDescent="0.25">
      <c r="A489" t="s">
        <v>1659</v>
      </c>
      <c r="C489">
        <f t="shared" si="25"/>
        <v>7</v>
      </c>
      <c r="D489">
        <f t="shared" si="26"/>
        <v>30</v>
      </c>
      <c r="E489" t="str">
        <f t="shared" si="27"/>
        <v>&lt;!-- Hauberk (Chain) --&gt;</v>
      </c>
    </row>
    <row r="490" spans="1:5" x14ac:dyDescent="0.25">
      <c r="A490" t="s">
        <v>1660</v>
      </c>
      <c r="C490">
        <f t="shared" si="25"/>
        <v>7</v>
      </c>
      <c r="D490">
        <f t="shared" si="26"/>
        <v>30</v>
      </c>
      <c r="E490" t="str">
        <f t="shared" si="27"/>
        <v>&lt;!-- Hauberk (Chain) --&gt;</v>
      </c>
    </row>
    <row r="491" spans="1:5" x14ac:dyDescent="0.25">
      <c r="A491" t="s">
        <v>1661</v>
      </c>
      <c r="C491">
        <f t="shared" si="25"/>
        <v>7</v>
      </c>
      <c r="D491">
        <f t="shared" si="26"/>
        <v>30</v>
      </c>
      <c r="E491" t="str">
        <f t="shared" si="27"/>
        <v>&lt;!-- Hauberk (Chain) --&gt;</v>
      </c>
    </row>
    <row r="492" spans="1:5" x14ac:dyDescent="0.25">
      <c r="A492" t="s">
        <v>1662</v>
      </c>
      <c r="C492">
        <f t="shared" si="25"/>
        <v>7</v>
      </c>
      <c r="D492">
        <f t="shared" si="26"/>
        <v>36</v>
      </c>
      <c r="E492" t="str">
        <f t="shared" si="27"/>
        <v>&lt;!-- Heavy Hauberk (Chain) --&gt;</v>
      </c>
    </row>
    <row r="493" spans="1:5" x14ac:dyDescent="0.25">
      <c r="A493" t="s">
        <v>1663</v>
      </c>
      <c r="C493">
        <f t="shared" si="25"/>
        <v>7</v>
      </c>
      <c r="D493">
        <f t="shared" si="26"/>
        <v>40</v>
      </c>
      <c r="E493" t="str">
        <f t="shared" si="27"/>
        <v>&lt;!-- Hungarian Hauberk (Chain) --&gt;</v>
      </c>
    </row>
    <row r="494" spans="1:5" x14ac:dyDescent="0.25">
      <c r="A494" t="s">
        <v>1664</v>
      </c>
      <c r="C494">
        <f t="shared" si="25"/>
        <v>7</v>
      </c>
      <c r="D494">
        <f t="shared" si="26"/>
        <v>40</v>
      </c>
      <c r="E494" t="str">
        <f t="shared" si="27"/>
        <v>&lt;!-- Hungarian Hauberk (Chain) --&gt;</v>
      </c>
    </row>
    <row r="495" spans="1:5" x14ac:dyDescent="0.25">
      <c r="A495" t="s">
        <v>1665</v>
      </c>
      <c r="C495">
        <f t="shared" si="25"/>
        <v>7</v>
      </c>
      <c r="D495">
        <f t="shared" si="26"/>
        <v>41</v>
      </c>
      <c r="E495" t="str">
        <f t="shared" si="27"/>
        <v>&lt;!-- Long Noble Hauberk (Chain) --&gt;</v>
      </c>
    </row>
    <row r="496" spans="1:5" x14ac:dyDescent="0.25">
      <c r="A496" t="s">
        <v>1666</v>
      </c>
      <c r="C496">
        <f t="shared" si="25"/>
        <v>7</v>
      </c>
      <c r="D496">
        <f t="shared" si="26"/>
        <v>36</v>
      </c>
      <c r="E496" t="str">
        <f t="shared" si="27"/>
        <v>&lt;!-- Mail Chausses (Chain) --&gt;</v>
      </c>
    </row>
    <row r="497" spans="1:5" x14ac:dyDescent="0.25">
      <c r="A497" t="s">
        <v>1667</v>
      </c>
      <c r="C497">
        <f t="shared" si="25"/>
        <v>7</v>
      </c>
      <c r="D497">
        <f t="shared" si="26"/>
        <v>32</v>
      </c>
      <c r="E497" t="str">
        <f t="shared" si="27"/>
        <v>&lt;!-- Mail Coif (Chain) --&gt;</v>
      </c>
    </row>
    <row r="498" spans="1:5" x14ac:dyDescent="0.25">
      <c r="A498" t="s">
        <v>1668</v>
      </c>
      <c r="C498">
        <f t="shared" si="25"/>
        <v>7</v>
      </c>
      <c r="D498">
        <f t="shared" si="26"/>
        <v>32</v>
      </c>
      <c r="E498" t="str">
        <f t="shared" si="27"/>
        <v>&lt;!-- Mail Coif (Chain) --&gt;</v>
      </c>
    </row>
    <row r="499" spans="1:5" x14ac:dyDescent="0.25">
      <c r="A499" t="s">
        <v>1669</v>
      </c>
      <c r="C499">
        <f t="shared" si="25"/>
        <v>7</v>
      </c>
      <c r="D499">
        <f t="shared" si="26"/>
        <v>32</v>
      </c>
      <c r="E499" t="str">
        <f t="shared" si="27"/>
        <v>&lt;!-- Mail Coif (Chain) --&gt;</v>
      </c>
    </row>
    <row r="500" spans="1:5" x14ac:dyDescent="0.25">
      <c r="A500" t="s">
        <v>1670</v>
      </c>
      <c r="C500">
        <f t="shared" si="25"/>
        <v>7</v>
      </c>
      <c r="D500">
        <f t="shared" si="26"/>
        <v>34</v>
      </c>
      <c r="E500" t="str">
        <f t="shared" si="27"/>
        <v>&lt;!-- Mail Collar (Chain) --&gt;</v>
      </c>
    </row>
    <row r="501" spans="1:5" x14ac:dyDescent="0.25">
      <c r="A501" t="s">
        <v>1671</v>
      </c>
      <c r="C501">
        <f t="shared" si="25"/>
        <v>7</v>
      </c>
      <c r="D501">
        <f t="shared" si="26"/>
        <v>42</v>
      </c>
      <c r="E501" t="str">
        <f t="shared" si="27"/>
        <v>&lt;!-- Noble Short Hauberk (Chain) --&gt;</v>
      </c>
    </row>
    <row r="502" spans="1:5" x14ac:dyDescent="0.25">
      <c r="A502" t="s">
        <v>1672</v>
      </c>
      <c r="C502">
        <f t="shared" si="25"/>
        <v>7</v>
      </c>
      <c r="D502">
        <f t="shared" si="26"/>
        <v>40</v>
      </c>
      <c r="E502" t="str">
        <f t="shared" si="27"/>
        <v>&lt;!-- Noble's Mail Coif (Chain) --&gt;</v>
      </c>
    </row>
    <row r="503" spans="1:5" x14ac:dyDescent="0.25">
      <c r="A503" t="s">
        <v>1673</v>
      </c>
      <c r="C503">
        <f t="shared" si="25"/>
        <v>7</v>
      </c>
      <c r="D503">
        <f t="shared" si="26"/>
        <v>42</v>
      </c>
      <c r="E503" t="str">
        <f t="shared" si="27"/>
        <v>&lt;!-- Noble's Mail Collar (Chain) --&gt;</v>
      </c>
    </row>
    <row r="504" spans="1:5" x14ac:dyDescent="0.25">
      <c r="A504" t="s">
        <v>1674</v>
      </c>
      <c r="C504">
        <f t="shared" si="25"/>
        <v>7</v>
      </c>
      <c r="D504">
        <f t="shared" si="26"/>
        <v>47</v>
      </c>
      <c r="E504" t="str">
        <f t="shared" si="27"/>
        <v>&lt;!-- Reinforced Cuman Hauberk (Chain) --&gt;</v>
      </c>
    </row>
    <row r="505" spans="1:5" x14ac:dyDescent="0.25">
      <c r="A505" t="s">
        <v>1675</v>
      </c>
      <c r="C505">
        <f t="shared" si="25"/>
        <v>7</v>
      </c>
      <c r="D505">
        <f t="shared" si="26"/>
        <v>45</v>
      </c>
      <c r="E505" t="str">
        <f t="shared" si="27"/>
        <v>&lt;!-- Reinforced Mail Collar (Chain) --&gt;</v>
      </c>
    </row>
    <row r="506" spans="1:5" x14ac:dyDescent="0.25">
      <c r="A506" t="s">
        <v>1676</v>
      </c>
      <c r="C506">
        <f t="shared" si="25"/>
        <v>7</v>
      </c>
      <c r="D506">
        <f t="shared" si="26"/>
        <v>43</v>
      </c>
      <c r="E506" t="str">
        <f t="shared" si="27"/>
        <v>&lt;!-- Short Common Hauberk (Chain) --&gt;</v>
      </c>
    </row>
    <row r="507" spans="1:5" x14ac:dyDescent="0.25">
      <c r="A507" t="s">
        <v>1677</v>
      </c>
      <c r="C507">
        <f t="shared" si="25"/>
        <v>7</v>
      </c>
      <c r="D507">
        <f t="shared" si="26"/>
        <v>43</v>
      </c>
      <c r="E507" t="str">
        <f t="shared" si="27"/>
        <v>&lt;!-- Short Common Hauberk (Chain) --&gt;</v>
      </c>
    </row>
    <row r="508" spans="1:5" x14ac:dyDescent="0.25">
      <c r="A508" t="s">
        <v>1678</v>
      </c>
      <c r="C508">
        <f t="shared" si="25"/>
        <v>7</v>
      </c>
      <c r="D508">
        <f t="shared" si="26"/>
        <v>36</v>
      </c>
      <c r="E508" t="str">
        <f t="shared" si="27"/>
        <v>&lt;!-- Warhorse Coif (Chain) --&gt;</v>
      </c>
    </row>
    <row r="509" spans="1:5" x14ac:dyDescent="0.25">
      <c r="A509" t="s">
        <v>1679</v>
      </c>
      <c r="C509">
        <f t="shared" si="25"/>
        <v>7</v>
      </c>
      <c r="D509">
        <f t="shared" si="26"/>
        <v>39</v>
      </c>
      <c r="E509" t="str">
        <f t="shared" si="27"/>
        <v>&lt;!-- Warhorse Hauberk (Chain) --&gt;</v>
      </c>
    </row>
    <row r="510" spans="1:5" x14ac:dyDescent="0.25">
      <c r="C510" t="e">
        <f t="shared" si="25"/>
        <v>#VALUE!</v>
      </c>
      <c r="D510" t="e">
        <f t="shared" si="26"/>
        <v>#VALUE!</v>
      </c>
    </row>
    <row r="511" spans="1:5" x14ac:dyDescent="0.25">
      <c r="A511" t="s">
        <v>542</v>
      </c>
      <c r="C511">
        <f t="shared" si="25"/>
        <v>1</v>
      </c>
      <c r="D511">
        <f t="shared" si="26"/>
        <v>14</v>
      </c>
      <c r="E511" t="str">
        <f t="shared" si="27"/>
        <v>&lt;!-- PLATE --&gt;</v>
      </c>
    </row>
    <row r="512" spans="1:5" x14ac:dyDescent="0.25">
      <c r="C512" t="e">
        <f t="shared" si="25"/>
        <v>#VALUE!</v>
      </c>
      <c r="D512" t="e">
        <f t="shared" si="26"/>
        <v>#VALUE!</v>
      </c>
    </row>
    <row r="513" spans="1:5" x14ac:dyDescent="0.25">
      <c r="A513" t="s">
        <v>1680</v>
      </c>
      <c r="C513">
        <f t="shared" si="25"/>
        <v>7</v>
      </c>
      <c r="D513">
        <f t="shared" si="26"/>
        <v>49</v>
      </c>
      <c r="E513" t="str">
        <f t="shared" si="27"/>
        <v>&lt;!-- Black Brigandine Pauldrons (Plate) --&gt;</v>
      </c>
    </row>
    <row r="514" spans="1:5" x14ac:dyDescent="0.25">
      <c r="A514" t="s">
        <v>1681</v>
      </c>
      <c r="C514">
        <f t="shared" si="25"/>
        <v>7</v>
      </c>
      <c r="D514">
        <f t="shared" si="26"/>
        <v>48</v>
      </c>
      <c r="E514" t="str">
        <f t="shared" si="27"/>
        <v>&lt;!-- Brigandine Dyed Pauldrons (Plate) --&gt;</v>
      </c>
    </row>
    <row r="515" spans="1:5" x14ac:dyDescent="0.25">
      <c r="A515" t="s">
        <v>1682</v>
      </c>
      <c r="C515">
        <f t="shared" si="25"/>
        <v>7</v>
      </c>
      <c r="D515">
        <f t="shared" si="26"/>
        <v>43</v>
      </c>
      <c r="E515" t="str">
        <f t="shared" si="27"/>
        <v>&lt;!-- Brigandine Pauldrons (Plate) --&gt;</v>
      </c>
    </row>
    <row r="516" spans="1:5" x14ac:dyDescent="0.25">
      <c r="A516" t="s">
        <v>1683</v>
      </c>
      <c r="C516">
        <f t="shared" si="25"/>
        <v>7</v>
      </c>
      <c r="D516">
        <f t="shared" si="26"/>
        <v>43</v>
      </c>
      <c r="E516" t="str">
        <f t="shared" si="27"/>
        <v>&lt;!-- Brigandine Pauldrons (Plate) --&gt;</v>
      </c>
    </row>
    <row r="517" spans="1:5" x14ac:dyDescent="0.25">
      <c r="A517" t="s">
        <v>1684</v>
      </c>
      <c r="C517">
        <f t="shared" si="25"/>
        <v>7</v>
      </c>
      <c r="D517">
        <f t="shared" si="26"/>
        <v>58</v>
      </c>
      <c r="E517" t="str">
        <f t="shared" si="27"/>
        <v>&lt;!-- Burgundy/Aachen Brigandine Chausses (Plate) --&gt;</v>
      </c>
    </row>
    <row r="518" spans="1:5" x14ac:dyDescent="0.25">
      <c r="A518" t="s">
        <v>1685</v>
      </c>
      <c r="C518">
        <f t="shared" si="25"/>
        <v>7</v>
      </c>
      <c r="D518">
        <f t="shared" si="26"/>
        <v>58</v>
      </c>
      <c r="E518" t="str">
        <f t="shared" si="27"/>
        <v>&lt;!-- Burgundy/Aachen Brigandine Chausses (Plate) --&gt;</v>
      </c>
    </row>
    <row r="519" spans="1:5" x14ac:dyDescent="0.25">
      <c r="A519" t="s">
        <v>1686</v>
      </c>
      <c r="C519">
        <f t="shared" si="25"/>
        <v>7</v>
      </c>
      <c r="D519">
        <f t="shared" si="26"/>
        <v>58</v>
      </c>
      <c r="E519" t="str">
        <f t="shared" si="27"/>
        <v>&lt;!-- Burgundy/Aachen Brigandine Chausses (Plate) --&gt;</v>
      </c>
    </row>
    <row r="520" spans="1:5" x14ac:dyDescent="0.25">
      <c r="A520" t="s">
        <v>1687</v>
      </c>
      <c r="C520">
        <f t="shared" si="25"/>
        <v>7</v>
      </c>
      <c r="D520">
        <f t="shared" si="26"/>
        <v>48</v>
      </c>
      <c r="E520" t="str">
        <f t="shared" si="27"/>
        <v>&lt;!-- Light Brigandine Chausses (Plate) --&gt;</v>
      </c>
    </row>
    <row r="521" spans="1:5" x14ac:dyDescent="0.25">
      <c r="A521" t="s">
        <v>1688</v>
      </c>
      <c r="C521">
        <f t="shared" si="25"/>
        <v>7</v>
      </c>
      <c r="D521">
        <f t="shared" si="26"/>
        <v>48</v>
      </c>
      <c r="E521" t="str">
        <f t="shared" si="27"/>
        <v>&lt;!-- Light Brigandine Chausses (Plate) --&gt;</v>
      </c>
    </row>
    <row r="522" spans="1:5" x14ac:dyDescent="0.25">
      <c r="A522" t="s">
        <v>1689</v>
      </c>
      <c r="C522">
        <f t="shared" si="25"/>
        <v>7</v>
      </c>
      <c r="D522">
        <f t="shared" si="26"/>
        <v>48</v>
      </c>
      <c r="E522" t="str">
        <f t="shared" si="27"/>
        <v>&lt;!-- Short Brigandine Chausses (Plate) --&gt;</v>
      </c>
    </row>
    <row r="523" spans="1:5" x14ac:dyDescent="0.25">
      <c r="A523" t="s">
        <v>1690</v>
      </c>
      <c r="C523">
        <f t="shared" si="25"/>
        <v>7</v>
      </c>
      <c r="D523">
        <f t="shared" si="26"/>
        <v>48</v>
      </c>
      <c r="E523" t="str">
        <f t="shared" si="27"/>
        <v>&lt;!-- Short Brigandine Chausses (Plate) --&gt;</v>
      </c>
    </row>
    <row r="524" spans="1:5" x14ac:dyDescent="0.25">
      <c r="A524" t="s">
        <v>1691</v>
      </c>
      <c r="C524">
        <f t="shared" si="25"/>
        <v>7</v>
      </c>
      <c r="D524">
        <f t="shared" si="26"/>
        <v>48</v>
      </c>
      <c r="E524" t="str">
        <f t="shared" si="27"/>
        <v>&lt;!-- Short Brigandine Chausses (Plate) --&gt;</v>
      </c>
    </row>
    <row r="525" spans="1:5" x14ac:dyDescent="0.25">
      <c r="A525" t="s">
        <v>1692</v>
      </c>
      <c r="C525">
        <f t="shared" si="25"/>
        <v>7</v>
      </c>
      <c r="D525">
        <f t="shared" si="26"/>
        <v>48</v>
      </c>
      <c r="E525" t="str">
        <f t="shared" si="27"/>
        <v>&lt;!-- Short Brigandine Chausses (Plate) --&gt;</v>
      </c>
    </row>
    <row r="526" spans="1:5" x14ac:dyDescent="0.25">
      <c r="A526" t="s">
        <v>1693</v>
      </c>
      <c r="C526">
        <f t="shared" si="25"/>
        <v>7</v>
      </c>
      <c r="D526">
        <f t="shared" si="26"/>
        <v>48</v>
      </c>
      <c r="E526" t="str">
        <f t="shared" si="27"/>
        <v>&lt;!-- Short Brigandine Chausses (Plate) --&gt;</v>
      </c>
    </row>
    <row r="527" spans="1:5" x14ac:dyDescent="0.25">
      <c r="C527" t="e">
        <f t="shared" si="25"/>
        <v>#VALUE!</v>
      </c>
      <c r="D527" t="e">
        <f t="shared" si="26"/>
        <v>#VALUE!</v>
      </c>
    </row>
    <row r="528" spans="1:5" x14ac:dyDescent="0.25">
      <c r="A528" t="s">
        <v>1694</v>
      </c>
      <c r="C528">
        <f t="shared" si="25"/>
        <v>7</v>
      </c>
      <c r="D528">
        <f t="shared" si="26"/>
        <v>39</v>
      </c>
      <c r="E528" t="str">
        <f t="shared" si="27"/>
        <v>&lt;!-- Arching Bascinet (Plate) --&gt;</v>
      </c>
    </row>
    <row r="529" spans="1:5" x14ac:dyDescent="0.25">
      <c r="A529" t="s">
        <v>1695</v>
      </c>
      <c r="C529">
        <f t="shared" si="25"/>
        <v>7</v>
      </c>
      <c r="D529">
        <f t="shared" si="26"/>
        <v>45</v>
      </c>
      <c r="E529" t="str">
        <f t="shared" si="27"/>
        <v>&lt;!-- Armourer Ota's Cuirass (Plate) --&gt;</v>
      </c>
    </row>
    <row r="530" spans="1:5" x14ac:dyDescent="0.25">
      <c r="A530" t="s">
        <v>1696</v>
      </c>
      <c r="C530">
        <f t="shared" si="25"/>
        <v>7</v>
      </c>
      <c r="D530">
        <f t="shared" si="26"/>
        <v>46</v>
      </c>
      <c r="E530" t="str">
        <f t="shared" si="27"/>
        <v>&lt;!-- Augsburg Plate Chausses (Plate) --&gt;</v>
      </c>
    </row>
    <row r="531" spans="1:5" x14ac:dyDescent="0.25">
      <c r="A531" t="s">
        <v>1697</v>
      </c>
      <c r="C531">
        <f t="shared" si="25"/>
        <v>7</v>
      </c>
      <c r="D531">
        <f t="shared" si="26"/>
        <v>47</v>
      </c>
      <c r="E531" t="str">
        <f t="shared" si="27"/>
        <v>&lt;!-- Augsburg Plate Pauldrons (Plate) --&gt;</v>
      </c>
    </row>
    <row r="532" spans="1:5" x14ac:dyDescent="0.25">
      <c r="A532" t="s">
        <v>1698</v>
      </c>
      <c r="C532">
        <f t="shared" si="25"/>
        <v>7</v>
      </c>
      <c r="D532">
        <f t="shared" si="26"/>
        <v>41</v>
      </c>
      <c r="E532" t="str">
        <f t="shared" si="27"/>
        <v>&lt;!-- Augsburg Gauntlets (Plate) --&gt;</v>
      </c>
    </row>
    <row r="533" spans="1:5" x14ac:dyDescent="0.25">
      <c r="A533" t="s">
        <v>1699</v>
      </c>
      <c r="C533">
        <f t="shared" si="25"/>
        <v>7</v>
      </c>
      <c r="D533">
        <f t="shared" si="26"/>
        <v>45</v>
      </c>
      <c r="E533" t="str">
        <f t="shared" si="27"/>
        <v>&lt;!-- Bascinet with Bretache (Plate) --&gt;</v>
      </c>
    </row>
    <row r="534" spans="1:5" x14ac:dyDescent="0.25">
      <c r="A534" t="s">
        <v>1700</v>
      </c>
      <c r="C534">
        <f t="shared" si="25"/>
        <v>7</v>
      </c>
      <c r="D534">
        <f t="shared" si="26"/>
        <v>45</v>
      </c>
      <c r="E534" t="str">
        <f t="shared" si="27"/>
        <v>&lt;!-- Bascinet with Bretache (Plate) --&gt;</v>
      </c>
    </row>
    <row r="535" spans="1:5" x14ac:dyDescent="0.25">
      <c r="A535" t="s">
        <v>1701</v>
      </c>
      <c r="C535">
        <f t="shared" si="25"/>
        <v>7</v>
      </c>
      <c r="D535">
        <f t="shared" si="26"/>
        <v>47</v>
      </c>
      <c r="E535" t="str">
        <f t="shared" si="27"/>
        <v>&lt;!-- Bascinet with Klappvisor (Plate) --&gt;</v>
      </c>
    </row>
    <row r="536" spans="1:5" x14ac:dyDescent="0.25">
      <c r="A536" t="s">
        <v>1702</v>
      </c>
      <c r="C536">
        <f t="shared" si="25"/>
        <v>7</v>
      </c>
      <c r="D536">
        <f t="shared" si="26"/>
        <v>44</v>
      </c>
      <c r="E536" t="str">
        <f t="shared" si="27"/>
        <v>&lt;!-- Bellshaped Kettle Hat (Plate) --&gt;</v>
      </c>
    </row>
    <row r="537" spans="1:5" x14ac:dyDescent="0.25">
      <c r="A537" t="s">
        <v>1703</v>
      </c>
      <c r="C537">
        <f t="shared" si="25"/>
        <v>7</v>
      </c>
      <c r="D537">
        <f t="shared" si="26"/>
        <v>57</v>
      </c>
      <c r="E537" t="str">
        <f t="shared" si="27"/>
        <v>&lt;!-- Burgundy/Aachen Decorated Chausses (Plate) --&gt;</v>
      </c>
    </row>
    <row r="538" spans="1:5" x14ac:dyDescent="0.25">
      <c r="A538" t="s">
        <v>1704</v>
      </c>
      <c r="C538">
        <f t="shared" si="25"/>
        <v>7</v>
      </c>
      <c r="D538">
        <f t="shared" si="26"/>
        <v>57</v>
      </c>
      <c r="E538" t="str">
        <f t="shared" si="27"/>
        <v>&lt;!-- Burgundy/Aachen Decorated Chausses (Plate) --&gt;</v>
      </c>
    </row>
    <row r="539" spans="1:5" x14ac:dyDescent="0.25">
      <c r="A539" t="s">
        <v>1705</v>
      </c>
      <c r="C539">
        <f t="shared" si="25"/>
        <v>7</v>
      </c>
      <c r="D539">
        <f t="shared" si="26"/>
        <v>48</v>
      </c>
      <c r="E539" t="str">
        <f t="shared" si="27"/>
        <v>&lt;!-- Burgundy/Aachen Gauntlets (Plate) --&gt;</v>
      </c>
    </row>
    <row r="540" spans="1:5" x14ac:dyDescent="0.25">
      <c r="A540" t="s">
        <v>1706</v>
      </c>
      <c r="C540">
        <f t="shared" si="25"/>
        <v>7</v>
      </c>
      <c r="D540">
        <f t="shared" si="26"/>
        <v>38</v>
      </c>
      <c r="E540" t="str">
        <f t="shared" si="27"/>
        <v>&lt;!-- Common Bascinet (Plate) --&gt;</v>
      </c>
    </row>
    <row r="541" spans="1:5" x14ac:dyDescent="0.25">
      <c r="A541" t="s">
        <v>1707</v>
      </c>
      <c r="C541">
        <f t="shared" si="25"/>
        <v>7</v>
      </c>
      <c r="D541">
        <f t="shared" si="26"/>
        <v>44</v>
      </c>
      <c r="E541" t="str">
        <f t="shared" si="27"/>
        <v>&lt;!-- Common Plate Chausses (Plate) --&gt;</v>
      </c>
    </row>
    <row r="542" spans="1:5" x14ac:dyDescent="0.25">
      <c r="A542" t="s">
        <v>1708</v>
      </c>
      <c r="C542">
        <f t="shared" si="25"/>
        <v>7</v>
      </c>
      <c r="D542">
        <f t="shared" si="26"/>
        <v>44</v>
      </c>
      <c r="E542" t="str">
        <f t="shared" si="27"/>
        <v>&lt;!-- Common Plate Chausses (Plate) --&gt;</v>
      </c>
    </row>
    <row r="543" spans="1:5" x14ac:dyDescent="0.25">
      <c r="A543" t="s">
        <v>1709</v>
      </c>
      <c r="C543">
        <f t="shared" si="25"/>
        <v>7</v>
      </c>
      <c r="D543">
        <f t="shared" si="26"/>
        <v>42</v>
      </c>
      <c r="E543" t="str">
        <f t="shared" si="27"/>
        <v>&lt;!-- Composite Gauntlets (Plate) --&gt;</v>
      </c>
    </row>
    <row r="544" spans="1:5" x14ac:dyDescent="0.25">
      <c r="A544" t="s">
        <v>1710</v>
      </c>
      <c r="C544">
        <f t="shared" ref="C544:C607" si="28">FIND("&lt;",$A544)</f>
        <v>7</v>
      </c>
      <c r="D544">
        <f t="shared" ref="D544:D607" si="29">FIND("&gt;",$A544)</f>
        <v>39</v>
      </c>
      <c r="E544" t="str">
        <f t="shared" si="27"/>
        <v>&lt;!-- Covered Bascinet (Plate) --&gt;</v>
      </c>
    </row>
    <row r="545" spans="1:5" x14ac:dyDescent="0.25">
      <c r="A545" t="s">
        <v>1711</v>
      </c>
      <c r="C545">
        <f t="shared" si="28"/>
        <v>7</v>
      </c>
      <c r="D545">
        <f t="shared" si="29"/>
        <v>30</v>
      </c>
      <c r="E545" t="str">
        <f t="shared" si="27"/>
        <v>&lt;!-- Cuirass (Plate) --&gt;</v>
      </c>
    </row>
    <row r="546" spans="1:5" x14ac:dyDescent="0.25">
      <c r="A546" t="s">
        <v>1712</v>
      </c>
      <c r="C546">
        <f t="shared" si="28"/>
        <v>7</v>
      </c>
      <c r="D546">
        <f t="shared" si="29"/>
        <v>45</v>
      </c>
      <c r="E546" t="str">
        <f t="shared" si="27"/>
        <v>&lt;!-- Cuman Captain's Helmet (Plate) --&gt;</v>
      </c>
    </row>
    <row r="547" spans="1:5" x14ac:dyDescent="0.25">
      <c r="A547" t="s">
        <v>1713</v>
      </c>
      <c r="C547">
        <f t="shared" si="28"/>
        <v>7</v>
      </c>
      <c r="D547">
        <f t="shared" si="29"/>
        <v>37</v>
      </c>
      <c r="E547" t="str">
        <f t="shared" si="27"/>
        <v>&lt;!-- Cuman Disguise (Plate) --&gt;</v>
      </c>
    </row>
    <row r="548" spans="1:5" x14ac:dyDescent="0.25">
      <c r="A548" t="s">
        <v>1714</v>
      </c>
      <c r="C548">
        <f t="shared" si="28"/>
        <v>3</v>
      </c>
      <c r="D548">
        <f t="shared" si="29"/>
        <v>32</v>
      </c>
      <c r="E548" t="str">
        <f t="shared" ref="E548" si="30">MID(A548,C548,D548-C548+1)</f>
        <v>&lt;!-- Cuman Harness (Plate) --&gt;</v>
      </c>
    </row>
    <row r="549" spans="1:5" x14ac:dyDescent="0.25">
      <c r="A549" t="s">
        <v>1715</v>
      </c>
      <c r="C549">
        <f t="shared" si="28"/>
        <v>7</v>
      </c>
      <c r="D549">
        <f t="shared" si="29"/>
        <v>35</v>
      </c>
      <c r="E549" t="str">
        <f t="shared" si="27"/>
        <v>&lt;!-- Cuman Helmet (Plate) --&gt;</v>
      </c>
    </row>
    <row r="550" spans="1:5" x14ac:dyDescent="0.25">
      <c r="A550" t="s">
        <v>1716</v>
      </c>
      <c r="C550">
        <f t="shared" si="28"/>
        <v>7</v>
      </c>
      <c r="D550">
        <f t="shared" si="29"/>
        <v>33</v>
      </c>
      <c r="E550" t="str">
        <f t="shared" si="27"/>
        <v>&lt;!-- Cuman Mask (Plate) --&gt;</v>
      </c>
    </row>
    <row r="551" spans="1:5" x14ac:dyDescent="0.25">
      <c r="A551" t="s">
        <v>1717</v>
      </c>
      <c r="C551">
        <f t="shared" si="28"/>
        <v>7</v>
      </c>
      <c r="D551">
        <f t="shared" si="29"/>
        <v>36</v>
      </c>
      <c r="E551" t="str">
        <f t="shared" ref="E551:E614" si="31">MID(A551,C551,D551-C551+1)</f>
        <v>&lt;!-- Cuman Shishak (Plate) --&gt;</v>
      </c>
    </row>
    <row r="552" spans="1:5" x14ac:dyDescent="0.25">
      <c r="A552" t="s">
        <v>1718</v>
      </c>
      <c r="C552">
        <f t="shared" si="28"/>
        <v>7</v>
      </c>
      <c r="D552">
        <f t="shared" si="29"/>
        <v>40</v>
      </c>
      <c r="E552" t="str">
        <f t="shared" si="31"/>
        <v>&lt;!-- Decorated Cuirass (Plate) --&gt;</v>
      </c>
    </row>
    <row r="553" spans="1:5" x14ac:dyDescent="0.25">
      <c r="A553" t="s">
        <v>1719</v>
      </c>
      <c r="C553">
        <f t="shared" si="28"/>
        <v>7</v>
      </c>
      <c r="D553">
        <f t="shared" si="29"/>
        <v>48</v>
      </c>
      <c r="E553" t="str">
        <f t="shared" si="31"/>
        <v>&lt;!-- Decorated German Bascinet (Plate) --&gt;</v>
      </c>
    </row>
    <row r="554" spans="1:5" x14ac:dyDescent="0.25">
      <c r="A554" t="s">
        <v>1720</v>
      </c>
      <c r="C554">
        <f t="shared" si="28"/>
        <v>7</v>
      </c>
      <c r="D554">
        <f t="shared" si="29"/>
        <v>57</v>
      </c>
      <c r="E554" t="str">
        <f t="shared" si="31"/>
        <v>&lt;!-- Decorated/Ornamented Cuman Shishak (Plate) --&gt;</v>
      </c>
    </row>
    <row r="555" spans="1:5" x14ac:dyDescent="0.25">
      <c r="A555" t="s">
        <v>1721</v>
      </c>
      <c r="C555">
        <f t="shared" si="28"/>
        <v>7</v>
      </c>
      <c r="D555">
        <f t="shared" si="29"/>
        <v>38</v>
      </c>
      <c r="E555" t="str">
        <f t="shared" si="31"/>
        <v>&lt;!-- German Bascinet (Plate) --&gt;</v>
      </c>
    </row>
    <row r="556" spans="1:5" x14ac:dyDescent="0.25">
      <c r="A556" t="s">
        <v>1722</v>
      </c>
      <c r="C556">
        <f t="shared" si="28"/>
        <v>7</v>
      </c>
      <c r="D556">
        <f t="shared" si="29"/>
        <v>38</v>
      </c>
      <c r="E556" t="str">
        <f t="shared" si="31"/>
        <v>&lt;!-- German Bascinet (Plate) --&gt;</v>
      </c>
    </row>
    <row r="557" spans="1:5" x14ac:dyDescent="0.25">
      <c r="A557" t="s">
        <v>1723</v>
      </c>
      <c r="C557">
        <f t="shared" si="28"/>
        <v>7</v>
      </c>
      <c r="D557">
        <f t="shared" si="29"/>
        <v>38</v>
      </c>
      <c r="E557" t="str">
        <f t="shared" si="31"/>
        <v>&lt;!-- German Bascinet (Plate) --&gt;</v>
      </c>
    </row>
    <row r="558" spans="1:5" x14ac:dyDescent="0.25">
      <c r="A558" t="s">
        <v>1724</v>
      </c>
      <c r="C558">
        <f t="shared" si="28"/>
        <v>7</v>
      </c>
      <c r="D558">
        <f t="shared" si="29"/>
        <v>37</v>
      </c>
      <c r="E558" t="str">
        <f t="shared" si="31"/>
        <v>&lt;!-- Grand Bascinet (Plate) --&gt;</v>
      </c>
    </row>
    <row r="559" spans="1:5" x14ac:dyDescent="0.25">
      <c r="A559" t="s">
        <v>1725</v>
      </c>
      <c r="C559">
        <f t="shared" si="28"/>
        <v>7</v>
      </c>
      <c r="D559">
        <f t="shared" si="29"/>
        <v>37</v>
      </c>
      <c r="E559" t="str">
        <f t="shared" si="31"/>
        <v>&lt;!-- Grand Bascinet (Plate) --&gt;</v>
      </c>
    </row>
    <row r="560" spans="1:5" x14ac:dyDescent="0.25">
      <c r="A560" t="s">
        <v>1726</v>
      </c>
      <c r="C560">
        <f t="shared" si="28"/>
        <v>3</v>
      </c>
      <c r="D560">
        <f t="shared" si="29"/>
        <v>40</v>
      </c>
      <c r="E560" t="str">
        <f t="shared" ref="E560" si="32">MID(A560,C560,D560-C560+1)</f>
        <v>&lt;!-- Heavy Lamellar Armour (Plate) --&gt;</v>
      </c>
    </row>
    <row r="561" spans="1:5" x14ac:dyDescent="0.25">
      <c r="A561" t="s">
        <v>1727</v>
      </c>
      <c r="C561">
        <f t="shared" si="28"/>
        <v>7</v>
      </c>
      <c r="D561">
        <f t="shared" si="29"/>
        <v>32</v>
      </c>
      <c r="E561" t="str">
        <f t="shared" si="31"/>
        <v>&lt;!-- Hounskull (Plate) --&gt;</v>
      </c>
    </row>
    <row r="562" spans="1:5" x14ac:dyDescent="0.25">
      <c r="A562" t="s">
        <v>1728</v>
      </c>
      <c r="C562">
        <f t="shared" si="28"/>
        <v>7</v>
      </c>
      <c r="D562">
        <f t="shared" si="29"/>
        <v>38</v>
      </c>
      <c r="E562" t="str">
        <f t="shared" si="31"/>
        <v>&lt;!-- Hunter's Gloves (Plate) --&gt;</v>
      </c>
    </row>
    <row r="563" spans="1:5" x14ac:dyDescent="0.25">
      <c r="A563" t="s">
        <v>1729</v>
      </c>
      <c r="C563">
        <f t="shared" si="28"/>
        <v>7</v>
      </c>
      <c r="D563">
        <f t="shared" si="29"/>
        <v>39</v>
      </c>
      <c r="E563" t="str">
        <f t="shared" si="31"/>
        <v>&lt;!-- Italian Bascinet (Plate) --&gt;</v>
      </c>
    </row>
    <row r="564" spans="1:5" x14ac:dyDescent="0.25">
      <c r="A564" t="s">
        <v>1730</v>
      </c>
      <c r="C564">
        <f t="shared" si="28"/>
        <v>7</v>
      </c>
      <c r="D564">
        <f t="shared" si="29"/>
        <v>33</v>
      </c>
      <c r="E564" t="str">
        <f t="shared" si="31"/>
        <v>&lt;!-- Kettle Hat (Plate) --&gt;</v>
      </c>
    </row>
    <row r="565" spans="1:5" x14ac:dyDescent="0.25">
      <c r="A565" t="s">
        <v>1731</v>
      </c>
      <c r="C565">
        <f t="shared" si="28"/>
        <v>7</v>
      </c>
      <c r="D565">
        <f t="shared" si="29"/>
        <v>33</v>
      </c>
      <c r="E565" t="str">
        <f t="shared" si="31"/>
        <v>&lt;!-- Kettle Hat (Plate) --&gt;</v>
      </c>
    </row>
    <row r="566" spans="1:5" x14ac:dyDescent="0.25">
      <c r="A566" t="s">
        <v>1732</v>
      </c>
      <c r="C566">
        <f t="shared" si="28"/>
        <v>7</v>
      </c>
      <c r="D566">
        <f t="shared" si="29"/>
        <v>33</v>
      </c>
      <c r="E566" t="str">
        <f t="shared" si="31"/>
        <v>&lt;!-- Kettle Hat (Plate) --&gt;</v>
      </c>
    </row>
    <row r="567" spans="1:5" x14ac:dyDescent="0.25">
      <c r="A567" t="s">
        <v>1733</v>
      </c>
      <c r="C567">
        <f t="shared" si="28"/>
        <v>7</v>
      </c>
      <c r="D567">
        <f t="shared" si="29"/>
        <v>43</v>
      </c>
      <c r="E567" t="str">
        <f t="shared" si="31"/>
        <v>&lt;!-- Kettle Hat Decorated (Plate) --&gt;</v>
      </c>
    </row>
    <row r="568" spans="1:5" x14ac:dyDescent="0.25">
      <c r="A568" t="s">
        <v>1734</v>
      </c>
      <c r="C568">
        <f t="shared" si="28"/>
        <v>7</v>
      </c>
      <c r="D568">
        <f t="shared" si="29"/>
        <v>41</v>
      </c>
      <c r="E568" t="str">
        <f t="shared" si="31"/>
        <v>&lt;!-- Kuttenberg Cuirass (Plate) --&gt;</v>
      </c>
    </row>
    <row r="569" spans="1:5" x14ac:dyDescent="0.25">
      <c r="A569" t="s">
        <v>1735</v>
      </c>
      <c r="C569">
        <f t="shared" si="28"/>
        <v>7</v>
      </c>
      <c r="D569">
        <f t="shared" si="29"/>
        <v>43</v>
      </c>
      <c r="E569" t="str">
        <f t="shared" si="31"/>
        <v>&lt;!-- Kuttenberg Gauntlets (Plate) --&gt;</v>
      </c>
    </row>
    <row r="570" spans="1:5" x14ac:dyDescent="0.25">
      <c r="A570" t="s">
        <v>1736</v>
      </c>
      <c r="C570">
        <f t="shared" si="28"/>
        <v>7</v>
      </c>
      <c r="D570">
        <f t="shared" si="29"/>
        <v>41</v>
      </c>
      <c r="E570" t="str">
        <f t="shared" si="31"/>
        <v>&lt;!-- Lamellar Pauldrons (Plate) --&gt;</v>
      </c>
    </row>
    <row r="571" spans="1:5" x14ac:dyDescent="0.25">
      <c r="A571" t="s">
        <v>1737</v>
      </c>
      <c r="C571">
        <f t="shared" si="28"/>
        <v>7</v>
      </c>
      <c r="D571">
        <f t="shared" si="29"/>
        <v>37</v>
      </c>
      <c r="E571" t="str">
        <f t="shared" si="31"/>
        <v>&lt;!-- Leather Gloves (Plate) --&gt;</v>
      </c>
    </row>
    <row r="572" spans="1:5" x14ac:dyDescent="0.25">
      <c r="A572" t="s">
        <v>1738</v>
      </c>
      <c r="C572">
        <f t="shared" si="28"/>
        <v>7</v>
      </c>
      <c r="D572">
        <f t="shared" si="29"/>
        <v>41</v>
      </c>
      <c r="E572" t="str">
        <f t="shared" si="31"/>
        <v>&lt;!-- Light Cuman Helmet (Plate) --&gt;</v>
      </c>
    </row>
    <row r="573" spans="1:5" x14ac:dyDescent="0.25">
      <c r="A573" t="s">
        <v>1739</v>
      </c>
      <c r="C573">
        <f t="shared" si="28"/>
        <v>7</v>
      </c>
      <c r="D573">
        <f t="shared" si="29"/>
        <v>40</v>
      </c>
      <c r="E573" t="str">
        <f t="shared" si="31"/>
        <v>&lt;!-- Magdeburg Cuirass (Plate) --&gt;</v>
      </c>
    </row>
    <row r="574" spans="1:5" x14ac:dyDescent="0.25">
      <c r="A574" t="s">
        <v>1740</v>
      </c>
      <c r="C574">
        <f t="shared" si="28"/>
        <v>7</v>
      </c>
      <c r="D574">
        <f t="shared" si="29"/>
        <v>42</v>
      </c>
      <c r="E574" t="str">
        <f t="shared" si="31"/>
        <v>&lt;!-- Magdeburg Gauntlets (Plate) --&gt;</v>
      </c>
    </row>
    <row r="575" spans="1:5" x14ac:dyDescent="0.25">
      <c r="A575" t="s">
        <v>1741</v>
      </c>
      <c r="C575">
        <f t="shared" si="28"/>
        <v>7</v>
      </c>
      <c r="D575">
        <f t="shared" si="29"/>
        <v>47</v>
      </c>
      <c r="E575" t="str">
        <f t="shared" si="31"/>
        <v>&lt;!-- Magdeburg Plate Chausses (Plate) --&gt;</v>
      </c>
    </row>
    <row r="576" spans="1:5" x14ac:dyDescent="0.25">
      <c r="A576" t="s">
        <v>1742</v>
      </c>
      <c r="C576">
        <f t="shared" si="28"/>
        <v>7</v>
      </c>
      <c r="D576">
        <f t="shared" si="29"/>
        <v>48</v>
      </c>
      <c r="E576" t="str">
        <f t="shared" si="31"/>
        <v>&lt;!-- Magdeburg Plate Pauldrons (Plate) --&gt;</v>
      </c>
    </row>
    <row r="577" spans="1:5" x14ac:dyDescent="0.25">
      <c r="A577" t="s">
        <v>1743</v>
      </c>
      <c r="C577">
        <f t="shared" si="28"/>
        <v>7</v>
      </c>
      <c r="D577">
        <f t="shared" si="29"/>
        <v>39</v>
      </c>
      <c r="E577" t="str">
        <f t="shared" si="31"/>
        <v>&lt;!-- Magic Cuman Mask (Plate) --&gt;</v>
      </c>
    </row>
    <row r="578" spans="1:5" x14ac:dyDescent="0.25">
      <c r="A578" t="s">
        <v>1744</v>
      </c>
      <c r="C578">
        <f t="shared" si="28"/>
        <v>7</v>
      </c>
      <c r="D578">
        <f t="shared" si="29"/>
        <v>45</v>
      </c>
      <c r="E578" t="str">
        <f t="shared" si="31"/>
        <v>&lt;!-- Magical Cuman Disguise (Plate) --&gt;</v>
      </c>
    </row>
    <row r="579" spans="1:5" x14ac:dyDescent="0.25">
      <c r="A579" t="s">
        <v>1745</v>
      </c>
      <c r="C579">
        <f t="shared" si="28"/>
        <v>7</v>
      </c>
      <c r="D579">
        <f t="shared" si="29"/>
        <v>45</v>
      </c>
      <c r="E579" t="str">
        <f t="shared" si="31"/>
        <v>&lt;!-- Meissen Plate Chausses (Plate) --&gt;</v>
      </c>
    </row>
    <row r="580" spans="1:5" x14ac:dyDescent="0.25">
      <c r="A580" t="s">
        <v>1746</v>
      </c>
      <c r="C580">
        <f t="shared" si="28"/>
        <v>7</v>
      </c>
      <c r="D580">
        <f t="shared" si="29"/>
        <v>46</v>
      </c>
      <c r="E580" t="str">
        <f t="shared" si="31"/>
        <v>&lt;!-- Meissen Plate Pauldrons (Plate) --&gt;</v>
      </c>
    </row>
    <row r="581" spans="1:5" x14ac:dyDescent="0.25">
      <c r="A581" t="s">
        <v>1747</v>
      </c>
      <c r="C581">
        <f t="shared" si="28"/>
        <v>7</v>
      </c>
      <c r="D581">
        <f t="shared" si="29"/>
        <v>39</v>
      </c>
      <c r="E581" t="str">
        <f t="shared" si="31"/>
        <v>&lt;!-- Milanese Cuirass (Plate) --&gt;</v>
      </c>
    </row>
    <row r="582" spans="1:5" x14ac:dyDescent="0.25">
      <c r="A582" t="s">
        <v>1748</v>
      </c>
      <c r="C582">
        <f t="shared" si="28"/>
        <v>7</v>
      </c>
      <c r="D582">
        <f t="shared" si="29"/>
        <v>41</v>
      </c>
      <c r="E582" t="str">
        <f t="shared" si="31"/>
        <v>&lt;!-- Milanese Gauntlets (Plate) --&gt;</v>
      </c>
    </row>
    <row r="583" spans="1:5" x14ac:dyDescent="0.25">
      <c r="A583" t="s">
        <v>1749</v>
      </c>
      <c r="C583">
        <f t="shared" si="28"/>
        <v>7</v>
      </c>
      <c r="D583">
        <f t="shared" si="29"/>
        <v>46</v>
      </c>
      <c r="E583" t="str">
        <f t="shared" si="31"/>
        <v>&lt;!-- Milanese Plate Chausses (Plate) --&gt;</v>
      </c>
    </row>
    <row r="584" spans="1:5" x14ac:dyDescent="0.25">
      <c r="A584" t="s">
        <v>1750</v>
      </c>
      <c r="C584">
        <f t="shared" si="28"/>
        <v>7</v>
      </c>
      <c r="D584">
        <f t="shared" si="29"/>
        <v>47</v>
      </c>
      <c r="E584" t="str">
        <f t="shared" si="31"/>
        <v>&lt;!-- Milanese Plate Pauldrons (Plate) --&gt;</v>
      </c>
    </row>
    <row r="585" spans="1:5" x14ac:dyDescent="0.25">
      <c r="A585" t="s">
        <v>1751</v>
      </c>
      <c r="C585">
        <f t="shared" si="28"/>
        <v>7</v>
      </c>
      <c r="D585">
        <f t="shared" si="29"/>
        <v>36</v>
      </c>
      <c r="E585" t="str">
        <f t="shared" si="31"/>
        <v>&lt;!-- Noble Cuirass (Plate) --&gt;</v>
      </c>
    </row>
    <row r="586" spans="1:5" x14ac:dyDescent="0.25">
      <c r="A586" t="s">
        <v>1752</v>
      </c>
      <c r="C586">
        <f t="shared" si="28"/>
        <v>7</v>
      </c>
      <c r="D586">
        <f t="shared" si="29"/>
        <v>49</v>
      </c>
      <c r="E586" t="str">
        <f t="shared" si="31"/>
        <v>&lt;!-- Noble's Composite Chausses (Plate) --&gt;</v>
      </c>
    </row>
    <row r="587" spans="1:5" x14ac:dyDescent="0.25">
      <c r="A587" t="s">
        <v>1753</v>
      </c>
      <c r="C587">
        <f t="shared" si="28"/>
        <v>7</v>
      </c>
      <c r="D587">
        <f t="shared" si="29"/>
        <v>43</v>
      </c>
      <c r="E587" t="str">
        <f t="shared" si="31"/>
        <v>&lt;!-- Nobleman's Gauntlets (Plate) --&gt;</v>
      </c>
    </row>
    <row r="588" spans="1:5" x14ac:dyDescent="0.25">
      <c r="A588" t="s">
        <v>1754</v>
      </c>
      <c r="C588">
        <f t="shared" si="28"/>
        <v>7</v>
      </c>
      <c r="D588">
        <f t="shared" si="29"/>
        <v>43</v>
      </c>
      <c r="E588" t="str">
        <f t="shared" si="31"/>
        <v>&lt;!-- Nobleman's Gauntlets (Plate) --&gt;</v>
      </c>
    </row>
    <row r="589" spans="1:5" x14ac:dyDescent="0.25">
      <c r="A589" t="s">
        <v>1755</v>
      </c>
      <c r="C589">
        <f t="shared" si="28"/>
        <v>7</v>
      </c>
      <c r="D589">
        <f t="shared" si="29"/>
        <v>42</v>
      </c>
      <c r="E589" t="str">
        <f t="shared" si="31"/>
        <v>&lt;!-- Nuremburg Gauntlets (Plate) --&gt;</v>
      </c>
    </row>
    <row r="590" spans="1:5" x14ac:dyDescent="0.25">
      <c r="A590" t="s">
        <v>1756</v>
      </c>
      <c r="C590">
        <f t="shared" si="28"/>
        <v>7</v>
      </c>
      <c r="D590">
        <f t="shared" si="29"/>
        <v>47</v>
      </c>
      <c r="E590" t="str">
        <f t="shared" si="31"/>
        <v>&lt;!-- Nuremburg Plate Chausses (Plate) --&gt;</v>
      </c>
    </row>
    <row r="591" spans="1:5" x14ac:dyDescent="0.25">
      <c r="A591" t="s">
        <v>1757</v>
      </c>
      <c r="C591">
        <f t="shared" si="28"/>
        <v>7</v>
      </c>
      <c r="D591">
        <f t="shared" si="29"/>
        <v>48</v>
      </c>
      <c r="E591" t="str">
        <f t="shared" si="31"/>
        <v>&lt;!-- Nuremburg Plate Pauldrons (Plate) --&gt;</v>
      </c>
    </row>
    <row r="592" spans="1:5" x14ac:dyDescent="0.25">
      <c r="A592" t="s">
        <v>1758</v>
      </c>
      <c r="C592">
        <f t="shared" si="28"/>
        <v>7</v>
      </c>
      <c r="D592">
        <f t="shared" si="29"/>
        <v>43</v>
      </c>
      <c r="E592" t="str">
        <f t="shared" si="31"/>
        <v>&lt;!-- Nuremburgian Cuirass (Plate) --&gt;</v>
      </c>
    </row>
    <row r="593" spans="1:5" x14ac:dyDescent="0.25">
      <c r="A593" t="s">
        <v>1759</v>
      </c>
      <c r="C593">
        <f t="shared" si="28"/>
        <v>7</v>
      </c>
      <c r="D593">
        <f t="shared" si="29"/>
        <v>35</v>
      </c>
      <c r="E593" t="str">
        <f t="shared" si="31"/>
        <v>&lt;!-- Old Bascinet (Plate) --&gt;</v>
      </c>
    </row>
    <row r="594" spans="1:5" x14ac:dyDescent="0.25">
      <c r="A594" t="s">
        <v>1760</v>
      </c>
      <c r="C594">
        <f t="shared" si="28"/>
        <v>7</v>
      </c>
      <c r="D594">
        <f t="shared" si="29"/>
        <v>41</v>
      </c>
      <c r="E594" t="str">
        <f t="shared" si="31"/>
        <v>&lt;!-- Old Plain Chausses (Plate) --&gt;</v>
      </c>
    </row>
    <row r="595" spans="1:5" x14ac:dyDescent="0.25">
      <c r="A595" t="s">
        <v>1761</v>
      </c>
      <c r="C595">
        <f t="shared" si="28"/>
        <v>7</v>
      </c>
      <c r="D595">
        <f t="shared" si="29"/>
        <v>42</v>
      </c>
      <c r="E595" t="str">
        <f t="shared" si="31"/>
        <v>&lt;!-- Old Plate Pauldrons (Plate) --&gt;</v>
      </c>
    </row>
    <row r="596" spans="1:5" x14ac:dyDescent="0.25">
      <c r="A596" t="s">
        <v>1762</v>
      </c>
      <c r="C596">
        <f t="shared" si="28"/>
        <v>7</v>
      </c>
      <c r="D596">
        <f t="shared" si="29"/>
        <v>36</v>
      </c>
      <c r="E596" t="str">
        <f t="shared" si="31"/>
        <v>&lt;!-- Open Bascinet (Plate) --&gt;</v>
      </c>
    </row>
    <row r="597" spans="1:5" x14ac:dyDescent="0.25">
      <c r="A597" t="s">
        <v>1763</v>
      </c>
      <c r="C597">
        <f t="shared" si="28"/>
        <v>7</v>
      </c>
      <c r="D597">
        <f t="shared" si="29"/>
        <v>36</v>
      </c>
      <c r="E597" t="str">
        <f t="shared" si="31"/>
        <v>&lt;!-- Plate Couters (Plate) --&gt;</v>
      </c>
    </row>
    <row r="598" spans="1:5" x14ac:dyDescent="0.25">
      <c r="A598" t="s">
        <v>1764</v>
      </c>
      <c r="C598">
        <f t="shared" si="28"/>
        <v>7</v>
      </c>
      <c r="D598">
        <f t="shared" si="29"/>
        <v>36</v>
      </c>
      <c r="E598" t="str">
        <f t="shared" si="31"/>
        <v>&lt;!-- Plate Couters (Plate) --&gt;</v>
      </c>
    </row>
    <row r="599" spans="1:5" x14ac:dyDescent="0.25">
      <c r="A599" t="s">
        <v>1765</v>
      </c>
      <c r="C599">
        <f t="shared" si="28"/>
        <v>7</v>
      </c>
      <c r="D599">
        <f t="shared" si="29"/>
        <v>48</v>
      </c>
      <c r="E599" t="str">
        <f t="shared" si="31"/>
        <v>&lt;!-- Polish Composite Chausses (Plate) --&gt;</v>
      </c>
    </row>
    <row r="600" spans="1:5" x14ac:dyDescent="0.25">
      <c r="A600" t="s">
        <v>1766</v>
      </c>
      <c r="C600">
        <f t="shared" si="28"/>
        <v>7</v>
      </c>
      <c r="D600">
        <f t="shared" si="29"/>
        <v>48</v>
      </c>
      <c r="E600" t="str">
        <f t="shared" si="31"/>
        <v>&lt;!-- Polish Composite Chausses (Plate) --&gt;</v>
      </c>
    </row>
    <row r="601" spans="1:5" x14ac:dyDescent="0.25">
      <c r="A601" t="s">
        <v>1767</v>
      </c>
      <c r="C601">
        <f t="shared" si="28"/>
        <v>7</v>
      </c>
      <c r="D601">
        <f t="shared" si="29"/>
        <v>37</v>
      </c>
      <c r="E601" t="str">
        <f t="shared" si="31"/>
        <v>&lt;!-- Polish Cuirass (Plate) --&gt;</v>
      </c>
    </row>
    <row r="602" spans="1:5" x14ac:dyDescent="0.25">
      <c r="A602" t="s">
        <v>1768</v>
      </c>
      <c r="C602">
        <f t="shared" si="28"/>
        <v>7</v>
      </c>
      <c r="D602">
        <f t="shared" si="29"/>
        <v>45</v>
      </c>
      <c r="E602" t="str">
        <f t="shared" si="31"/>
        <v>&lt;!-- Polish Plate Pauldrons (Plate) --&gt;</v>
      </c>
    </row>
    <row r="603" spans="1:5" x14ac:dyDescent="0.25">
      <c r="A603" t="s">
        <v>1769</v>
      </c>
      <c r="C603">
        <f t="shared" si="28"/>
        <v>7</v>
      </c>
      <c r="D603">
        <f t="shared" si="29"/>
        <v>38</v>
      </c>
      <c r="E603" t="str">
        <f t="shared" si="31"/>
        <v>&lt;!-- Rider's Cuirass (Plate) --&gt;</v>
      </c>
    </row>
    <row r="604" spans="1:5" x14ac:dyDescent="0.25">
      <c r="A604" t="s">
        <v>1770</v>
      </c>
      <c r="C604">
        <f t="shared" si="28"/>
        <v>7</v>
      </c>
      <c r="D604">
        <f t="shared" si="29"/>
        <v>46</v>
      </c>
      <c r="E604" t="str">
        <f t="shared" si="31"/>
        <v>&lt;!-- Riveted Bright Chausses (Plate) --&gt;</v>
      </c>
    </row>
    <row r="605" spans="1:5" x14ac:dyDescent="0.25">
      <c r="A605" t="s">
        <v>1771</v>
      </c>
      <c r="C605">
        <f t="shared" si="28"/>
        <v>7</v>
      </c>
      <c r="D605">
        <f t="shared" si="29"/>
        <v>46</v>
      </c>
      <c r="E605" t="str">
        <f t="shared" si="31"/>
        <v>&lt;!-- Riveted Bright Chausses (Plate) --&gt;</v>
      </c>
    </row>
    <row r="606" spans="1:5" x14ac:dyDescent="0.25">
      <c r="A606" t="s">
        <v>1772</v>
      </c>
      <c r="C606">
        <f t="shared" si="28"/>
        <v>7</v>
      </c>
      <c r="D606">
        <f t="shared" si="29"/>
        <v>39</v>
      </c>
      <c r="E606" t="str">
        <f t="shared" si="31"/>
        <v>&lt;!-- Riveted Chausses (Plate) --&gt;</v>
      </c>
    </row>
    <row r="607" spans="1:5" x14ac:dyDescent="0.25">
      <c r="A607" t="s">
        <v>1773</v>
      </c>
      <c r="C607">
        <f t="shared" si="28"/>
        <v>7</v>
      </c>
      <c r="D607">
        <f t="shared" si="29"/>
        <v>39</v>
      </c>
      <c r="E607" t="str">
        <f t="shared" si="31"/>
        <v>&lt;!-- Riveted Chausses (Plate) --&gt;</v>
      </c>
    </row>
    <row r="608" spans="1:5" x14ac:dyDescent="0.25">
      <c r="A608" t="s">
        <v>1774</v>
      </c>
      <c r="C608">
        <f t="shared" ref="C608:C671" si="33">FIND("&lt;",$A608)</f>
        <v>7</v>
      </c>
      <c r="D608">
        <f t="shared" ref="D608:D671" si="34">FIND("&gt;",$A608)</f>
        <v>49</v>
      </c>
      <c r="E608" t="str">
        <f t="shared" si="31"/>
        <v>&lt;!-- Riveted Decorated Chausses (Plate) --&gt;</v>
      </c>
    </row>
    <row r="609" spans="1:5" x14ac:dyDescent="0.25">
      <c r="A609" t="s">
        <v>1775</v>
      </c>
      <c r="C609">
        <f t="shared" si="33"/>
        <v>7</v>
      </c>
      <c r="D609">
        <f t="shared" si="34"/>
        <v>49</v>
      </c>
      <c r="E609" t="str">
        <f t="shared" si="31"/>
        <v>&lt;!-- Riveted Decorated Chausses (Plate) --&gt;</v>
      </c>
    </row>
    <row r="610" spans="1:5" x14ac:dyDescent="0.25">
      <c r="A610" t="s">
        <v>1776</v>
      </c>
      <c r="C610">
        <f t="shared" si="33"/>
        <v>7</v>
      </c>
      <c r="D610">
        <f t="shared" si="34"/>
        <v>49</v>
      </c>
      <c r="E610" t="str">
        <f t="shared" si="31"/>
        <v>&lt;!-- Riveted Decorated Chausses (Plate) --&gt;</v>
      </c>
    </row>
    <row r="611" spans="1:5" x14ac:dyDescent="0.25">
      <c r="A611" t="s">
        <v>1777</v>
      </c>
      <c r="C611">
        <f t="shared" si="33"/>
        <v>7</v>
      </c>
      <c r="D611">
        <f t="shared" si="34"/>
        <v>49</v>
      </c>
      <c r="E611" t="str">
        <f t="shared" si="31"/>
        <v>&lt;!-- Riveted Decorated Chausses (Plate) --&gt;</v>
      </c>
    </row>
    <row r="612" spans="1:5" x14ac:dyDescent="0.25">
      <c r="A612" t="s">
        <v>1778</v>
      </c>
      <c r="C612">
        <f t="shared" si="33"/>
        <v>7</v>
      </c>
      <c r="D612">
        <f t="shared" si="34"/>
        <v>49</v>
      </c>
      <c r="E612" t="str">
        <f t="shared" si="31"/>
        <v>&lt;!-- Riveted Decorated Chausses (Plate) --&gt;</v>
      </c>
    </row>
    <row r="613" spans="1:5" x14ac:dyDescent="0.25">
      <c r="A613" t="s">
        <v>1779</v>
      </c>
      <c r="C613">
        <f t="shared" si="33"/>
        <v>7</v>
      </c>
      <c r="D613">
        <f t="shared" si="34"/>
        <v>46</v>
      </c>
      <c r="E613" t="str">
        <f t="shared" si="31"/>
        <v>&lt;!-- Riveted Gilded Chausses (Plate) --&gt;</v>
      </c>
    </row>
    <row r="614" spans="1:5" x14ac:dyDescent="0.25">
      <c r="A614" t="s">
        <v>1780</v>
      </c>
      <c r="C614">
        <f t="shared" si="33"/>
        <v>7</v>
      </c>
      <c r="D614">
        <f t="shared" si="34"/>
        <v>37</v>
      </c>
      <c r="E614" t="str">
        <f t="shared" si="31"/>
        <v>&lt;!-- Riveted Gloves (Plate) --&gt;</v>
      </c>
    </row>
    <row r="615" spans="1:5" x14ac:dyDescent="0.25">
      <c r="A615" t="s">
        <v>1781</v>
      </c>
      <c r="C615">
        <f t="shared" si="33"/>
        <v>7</v>
      </c>
      <c r="D615">
        <f t="shared" si="34"/>
        <v>40</v>
      </c>
      <c r="E615" t="str">
        <f t="shared" ref="E615:E678" si="35">MID(A615,C615,D615-C615+1)</f>
        <v>&lt;!-- Riveted Pauldrons (Plate) --&gt;</v>
      </c>
    </row>
    <row r="616" spans="1:5" x14ac:dyDescent="0.25">
      <c r="A616" t="s">
        <v>1782</v>
      </c>
      <c r="C616">
        <f t="shared" si="33"/>
        <v>7</v>
      </c>
      <c r="D616">
        <f t="shared" si="34"/>
        <v>40</v>
      </c>
      <c r="E616" t="str">
        <f t="shared" si="35"/>
        <v>&lt;!-- Riveted Pauldrons (Plate) --&gt;</v>
      </c>
    </row>
    <row r="617" spans="1:5" x14ac:dyDescent="0.25">
      <c r="A617" t="s">
        <v>1783</v>
      </c>
      <c r="C617">
        <f t="shared" si="33"/>
        <v>7</v>
      </c>
      <c r="D617">
        <f t="shared" si="34"/>
        <v>47</v>
      </c>
      <c r="E617" t="str">
        <f t="shared" si="35"/>
        <v>&lt;!-- Saxon Composite Chausses (Plate) --&gt;</v>
      </c>
    </row>
    <row r="618" spans="1:5" x14ac:dyDescent="0.25">
      <c r="A618" t="s">
        <v>1784</v>
      </c>
      <c r="C618">
        <f t="shared" si="33"/>
        <v>7</v>
      </c>
      <c r="D618">
        <f t="shared" si="34"/>
        <v>47</v>
      </c>
      <c r="E618" t="str">
        <f t="shared" si="35"/>
        <v>&lt;!-- Saxon Composite Chausses (Plate) --&gt;</v>
      </c>
    </row>
    <row r="619" spans="1:5" x14ac:dyDescent="0.25">
      <c r="A619" t="s">
        <v>1785</v>
      </c>
      <c r="C619">
        <f t="shared" si="33"/>
        <v>7</v>
      </c>
      <c r="D619">
        <f t="shared" si="34"/>
        <v>47</v>
      </c>
      <c r="E619" t="str">
        <f t="shared" si="35"/>
        <v>&lt;!-- Saxon Composite Chausses (Plate) --&gt;</v>
      </c>
    </row>
    <row r="620" spans="1:5" x14ac:dyDescent="0.25">
      <c r="A620" t="s">
        <v>1786</v>
      </c>
      <c r="C620">
        <f t="shared" si="33"/>
        <v>7</v>
      </c>
      <c r="D620">
        <f t="shared" si="34"/>
        <v>44</v>
      </c>
      <c r="E620" t="str">
        <f t="shared" si="35"/>
        <v>&lt;!-- Saxon Plate Pauldrons (Plate) --&gt;</v>
      </c>
    </row>
    <row r="621" spans="1:5" x14ac:dyDescent="0.25">
      <c r="A621" t="s">
        <v>1787</v>
      </c>
      <c r="C621">
        <f t="shared" si="33"/>
        <v>7</v>
      </c>
      <c r="D621">
        <f t="shared" si="34"/>
        <v>37</v>
      </c>
      <c r="E621" t="str">
        <f t="shared" si="35"/>
        <v>&lt;!-- Scaly Skullcap (Plate) --&gt;</v>
      </c>
    </row>
    <row r="622" spans="1:5" x14ac:dyDescent="0.25">
      <c r="A622" t="s">
        <v>1788</v>
      </c>
      <c r="C622">
        <f t="shared" si="33"/>
        <v>7</v>
      </c>
      <c r="D622">
        <f t="shared" si="34"/>
        <v>49</v>
      </c>
      <c r="E622" t="str">
        <f t="shared" si="35"/>
        <v>&lt;!-- Shortened Milanese Cuirass (Plate) --&gt;</v>
      </c>
    </row>
    <row r="623" spans="1:5" x14ac:dyDescent="0.25">
      <c r="A623" t="s">
        <v>1789</v>
      </c>
      <c r="C623">
        <f t="shared" si="33"/>
        <v>7</v>
      </c>
      <c r="D623">
        <f t="shared" si="34"/>
        <v>45</v>
      </c>
      <c r="E623" t="str">
        <f t="shared" si="35"/>
        <v>&lt;!-- Simple Plate Pauldrons (Plate) --&gt;</v>
      </c>
    </row>
    <row r="624" spans="1:5" x14ac:dyDescent="0.25">
      <c r="A624" t="s">
        <v>1790</v>
      </c>
      <c r="C624">
        <f t="shared" si="33"/>
        <v>7</v>
      </c>
      <c r="D624">
        <f t="shared" si="34"/>
        <v>31</v>
      </c>
      <c r="E624" t="str">
        <f t="shared" si="35"/>
        <v>&lt;!-- Skullcap (Plate) --&gt;</v>
      </c>
    </row>
    <row r="625" spans="1:5" x14ac:dyDescent="0.25">
      <c r="A625" t="s">
        <v>1791</v>
      </c>
      <c r="C625">
        <f t="shared" si="33"/>
        <v>7</v>
      </c>
      <c r="D625">
        <f t="shared" si="34"/>
        <v>43</v>
      </c>
      <c r="E625" t="str">
        <f t="shared" si="35"/>
        <v>&lt;!-- Two-Piece Kettle Hat (Plate) --&gt;</v>
      </c>
    </row>
    <row r="626" spans="1:5" x14ac:dyDescent="0.25">
      <c r="A626" t="s">
        <v>1792</v>
      </c>
      <c r="C626">
        <f t="shared" si="33"/>
        <v>7</v>
      </c>
      <c r="D626">
        <f t="shared" si="34"/>
        <v>32</v>
      </c>
      <c r="E626" t="str">
        <f t="shared" si="35"/>
        <v>&lt;!-- Vambraces (Plate) --&gt;</v>
      </c>
    </row>
    <row r="627" spans="1:5" x14ac:dyDescent="0.25">
      <c r="A627" t="s">
        <v>1793</v>
      </c>
      <c r="C627">
        <f t="shared" si="33"/>
        <v>7</v>
      </c>
      <c r="D627">
        <f t="shared" si="34"/>
        <v>37</v>
      </c>
      <c r="E627" t="str">
        <f t="shared" si="35"/>
        <v>&lt;!-- Vitus' Cuirass (Plate) --&gt;</v>
      </c>
    </row>
    <row r="628" spans="1:5" x14ac:dyDescent="0.25">
      <c r="A628" t="s">
        <v>1794</v>
      </c>
      <c r="C628">
        <f t="shared" si="33"/>
        <v>7</v>
      </c>
      <c r="D628">
        <f t="shared" si="34"/>
        <v>41</v>
      </c>
      <c r="E628" t="str">
        <f t="shared" si="35"/>
        <v>&lt;!-- Warhorse Gauntlets (Plate) --&gt;</v>
      </c>
    </row>
    <row r="629" spans="1:5" x14ac:dyDescent="0.25">
      <c r="A629" t="s">
        <v>1795</v>
      </c>
      <c r="C629">
        <f t="shared" si="33"/>
        <v>7</v>
      </c>
      <c r="D629">
        <f t="shared" si="34"/>
        <v>39</v>
      </c>
      <c r="E629" t="str">
        <f t="shared" si="35"/>
        <v>&lt;!-- Warhorse Greaves (Plate) --&gt;</v>
      </c>
    </row>
    <row r="630" spans="1:5" x14ac:dyDescent="0.25">
      <c r="A630" t="s">
        <v>1796</v>
      </c>
      <c r="C630">
        <f t="shared" si="33"/>
        <v>7</v>
      </c>
      <c r="D630">
        <f t="shared" si="34"/>
        <v>39</v>
      </c>
      <c r="E630" t="str">
        <f t="shared" si="35"/>
        <v>&lt;!-- Warhorse Greaves (Plate) --&gt;</v>
      </c>
    </row>
    <row r="631" spans="1:5" x14ac:dyDescent="0.25">
      <c r="A631" t="s">
        <v>1797</v>
      </c>
      <c r="C631">
        <f t="shared" si="33"/>
        <v>7</v>
      </c>
      <c r="D631">
        <f t="shared" si="34"/>
        <v>38</v>
      </c>
      <c r="E631" t="str">
        <f t="shared" si="35"/>
        <v>&lt;!-- Warhorse Helmet (Plate) --&gt;</v>
      </c>
    </row>
    <row r="632" spans="1:5" x14ac:dyDescent="0.25">
      <c r="A632" t="s">
        <v>1798</v>
      </c>
      <c r="C632">
        <f t="shared" si="33"/>
        <v>7</v>
      </c>
      <c r="D632">
        <f t="shared" si="34"/>
        <v>41</v>
      </c>
      <c r="E632" t="str">
        <f t="shared" si="35"/>
        <v>&lt;!-- Warhorse Pauldrons (Plate) --&gt;</v>
      </c>
    </row>
    <row r="633" spans="1:5" x14ac:dyDescent="0.25">
      <c r="C633" t="e">
        <f t="shared" si="33"/>
        <v>#VALUE!</v>
      </c>
      <c r="D633" t="e">
        <f t="shared" si="34"/>
        <v>#VALUE!</v>
      </c>
    </row>
    <row r="634" spans="1:5" x14ac:dyDescent="0.25">
      <c r="A634" t="s">
        <v>1799</v>
      </c>
      <c r="C634">
        <f t="shared" si="33"/>
        <v>1</v>
      </c>
      <c r="D634">
        <f t="shared" si="34"/>
        <v>18</v>
      </c>
      <c r="E634" t="str">
        <f t="shared" si="35"/>
        <v>&lt;!-- DECORATED --&gt;</v>
      </c>
    </row>
    <row r="635" spans="1:5" x14ac:dyDescent="0.25">
      <c r="C635" t="e">
        <f t="shared" si="33"/>
        <v>#VALUE!</v>
      </c>
      <c r="D635" t="e">
        <f t="shared" si="34"/>
        <v>#VALUE!</v>
      </c>
    </row>
    <row r="636" spans="1:5" x14ac:dyDescent="0.25">
      <c r="A636" t="s">
        <v>1800</v>
      </c>
      <c r="C636">
        <f t="shared" si="33"/>
        <v>7</v>
      </c>
      <c r="D636">
        <f t="shared" si="34"/>
        <v>33</v>
      </c>
      <c r="E636" t="str">
        <f t="shared" si="35"/>
        <v>&lt;!-- Bauble (Decorated) --&gt;</v>
      </c>
    </row>
    <row r="637" spans="1:5" x14ac:dyDescent="0.25">
      <c r="A637" t="s">
        <v>1801</v>
      </c>
      <c r="C637">
        <f t="shared" si="33"/>
        <v>7</v>
      </c>
      <c r="D637">
        <f t="shared" si="34"/>
        <v>40</v>
      </c>
      <c r="E637" t="str">
        <f t="shared" si="35"/>
        <v>&lt;!-- Bianka's Ring (Decorated) --&gt;</v>
      </c>
    </row>
    <row r="638" spans="1:5" x14ac:dyDescent="0.25">
      <c r="A638" t="s">
        <v>1802</v>
      </c>
      <c r="C638">
        <f t="shared" si="33"/>
        <v>7</v>
      </c>
      <c r="D638">
        <f t="shared" si="34"/>
        <v>38</v>
      </c>
      <c r="E638" t="str">
        <f t="shared" si="35"/>
        <v>&lt;!-- Copper Ring (Decorated) --&gt;</v>
      </c>
    </row>
    <row r="639" spans="1:5" x14ac:dyDescent="0.25">
      <c r="A639" t="s">
        <v>1803</v>
      </c>
      <c r="C639">
        <f t="shared" si="33"/>
        <v>7</v>
      </c>
      <c r="D639">
        <f t="shared" si="34"/>
        <v>43</v>
      </c>
      <c r="E639" t="str">
        <f t="shared" si="35"/>
        <v>&lt;!-- Drahomira's Ring (Decorated) --&gt;</v>
      </c>
    </row>
    <row r="640" spans="1:5" x14ac:dyDescent="0.25">
      <c r="A640" t="s">
        <v>1804</v>
      </c>
      <c r="C640">
        <f t="shared" si="33"/>
        <v>7</v>
      </c>
      <c r="D640">
        <f t="shared" si="34"/>
        <v>38</v>
      </c>
      <c r="E640" t="str">
        <f t="shared" si="35"/>
        <v>&lt;!-- Family Ring (Decorated) --&gt;</v>
      </c>
    </row>
    <row r="641" spans="1:5" x14ac:dyDescent="0.25">
      <c r="A641" t="s">
        <v>1805</v>
      </c>
      <c r="C641">
        <f t="shared" si="33"/>
        <v>7</v>
      </c>
      <c r="D641">
        <f t="shared" si="34"/>
        <v>40</v>
      </c>
      <c r="E641" t="str">
        <f t="shared" si="35"/>
        <v>&lt;!-- Gold Necklace (Decorated) --&gt;</v>
      </c>
    </row>
    <row r="642" spans="1:5" x14ac:dyDescent="0.25">
      <c r="A642" t="s">
        <v>1806</v>
      </c>
      <c r="C642">
        <f t="shared" si="33"/>
        <v>7</v>
      </c>
      <c r="D642">
        <f t="shared" si="34"/>
        <v>36</v>
      </c>
      <c r="E642" t="str">
        <f t="shared" si="35"/>
        <v>&lt;!-- Gold Ring (Decorated) --&gt;</v>
      </c>
    </row>
    <row r="643" spans="1:5" x14ac:dyDescent="0.25">
      <c r="A643" t="s">
        <v>1807</v>
      </c>
      <c r="C643">
        <f t="shared" si="33"/>
        <v>7</v>
      </c>
      <c r="D643">
        <f t="shared" si="34"/>
        <v>44</v>
      </c>
      <c r="E643" t="str">
        <f t="shared" si="35"/>
        <v>&lt;!-- Gold/Golden Chain (Decorated) --&gt;</v>
      </c>
    </row>
    <row r="644" spans="1:5" x14ac:dyDescent="0.25">
      <c r="A644" t="s">
        <v>1808</v>
      </c>
      <c r="C644">
        <f t="shared" si="33"/>
        <v>7</v>
      </c>
      <c r="D644">
        <f t="shared" si="34"/>
        <v>45</v>
      </c>
      <c r="E644" t="str">
        <f t="shared" si="35"/>
        <v>&lt;!-- Heraldic Neckchain (Decorated) --&gt;</v>
      </c>
    </row>
    <row r="645" spans="1:5" x14ac:dyDescent="0.25">
      <c r="A645" t="s">
        <v>1809</v>
      </c>
      <c r="C645">
        <f t="shared" si="33"/>
        <v>7</v>
      </c>
      <c r="D645">
        <f t="shared" si="34"/>
        <v>35</v>
      </c>
      <c r="E645" t="str">
        <f t="shared" si="35"/>
        <v>&lt;!-- Necklace (Decorated) --&gt;</v>
      </c>
    </row>
    <row r="646" spans="1:5" x14ac:dyDescent="0.25">
      <c r="A646" t="s">
        <v>1810</v>
      </c>
      <c r="C646">
        <f t="shared" si="33"/>
        <v>7</v>
      </c>
      <c r="D646">
        <f t="shared" si="34"/>
        <v>31</v>
      </c>
      <c r="E646" t="str">
        <f t="shared" si="35"/>
        <v>&lt;!-- Ring (Decorated) --&gt;</v>
      </c>
    </row>
    <row r="647" spans="1:5" x14ac:dyDescent="0.25">
      <c r="A647" t="s">
        <v>1811</v>
      </c>
      <c r="C647">
        <f t="shared" si="33"/>
        <v>7</v>
      </c>
      <c r="D647">
        <f t="shared" si="34"/>
        <v>31</v>
      </c>
      <c r="E647" t="str">
        <f t="shared" si="35"/>
        <v>&lt;!-- Ring (Decorated) --&gt;</v>
      </c>
    </row>
    <row r="648" spans="1:5" x14ac:dyDescent="0.25">
      <c r="A648" t="s">
        <v>1812</v>
      </c>
      <c r="C648">
        <f t="shared" si="33"/>
        <v>7</v>
      </c>
      <c r="D648">
        <f t="shared" si="34"/>
        <v>31</v>
      </c>
      <c r="E648" t="str">
        <f t="shared" si="35"/>
        <v>&lt;!-- Ring (Decorated) --&gt;</v>
      </c>
    </row>
    <row r="649" spans="1:5" x14ac:dyDescent="0.25">
      <c r="A649" t="s">
        <v>1813</v>
      </c>
      <c r="C649">
        <f t="shared" si="33"/>
        <v>7</v>
      </c>
      <c r="D649">
        <f t="shared" si="34"/>
        <v>38</v>
      </c>
      <c r="E649" t="str">
        <f t="shared" si="35"/>
        <v>&lt;!-- Signet Ring (Decorated) --&gt;</v>
      </c>
    </row>
    <row r="650" spans="1:5" x14ac:dyDescent="0.25">
      <c r="A650" t="s">
        <v>1814</v>
      </c>
      <c r="C650">
        <f t="shared" si="33"/>
        <v>7</v>
      </c>
      <c r="D650">
        <f t="shared" si="34"/>
        <v>52</v>
      </c>
      <c r="E650" t="str">
        <f t="shared" si="35"/>
        <v>&lt;!-- Silver Necklace/Neckchain (Decorated) --&gt;</v>
      </c>
    </row>
    <row r="651" spans="1:5" x14ac:dyDescent="0.25">
      <c r="A651" t="s">
        <v>1815</v>
      </c>
      <c r="C651">
        <f t="shared" si="33"/>
        <v>7</v>
      </c>
      <c r="D651">
        <f t="shared" si="34"/>
        <v>38</v>
      </c>
      <c r="E651" t="str">
        <f t="shared" si="35"/>
        <v>&lt;!-- Silver Ring (Decorated) --&gt;</v>
      </c>
    </row>
    <row r="652" spans="1:5" x14ac:dyDescent="0.25">
      <c r="C652" t="e">
        <f t="shared" si="33"/>
        <v>#VALUE!</v>
      </c>
      <c r="D652" t="e">
        <f t="shared" si="34"/>
        <v>#VALUE!</v>
      </c>
    </row>
    <row r="653" spans="1:5" x14ac:dyDescent="0.25">
      <c r="A653" t="s">
        <v>674</v>
      </c>
      <c r="C653">
        <f t="shared" si="33"/>
        <v>1</v>
      </c>
      <c r="D653">
        <f t="shared" si="34"/>
        <v>14</v>
      </c>
      <c r="E653" t="str">
        <f t="shared" si="35"/>
        <v>&lt;!-- CLOTH --&gt;</v>
      </c>
    </row>
    <row r="654" spans="1:5" x14ac:dyDescent="0.25">
      <c r="C654" t="e">
        <f t="shared" si="33"/>
        <v>#VALUE!</v>
      </c>
      <c r="D654" t="e">
        <f t="shared" si="34"/>
        <v>#VALUE!</v>
      </c>
    </row>
    <row r="655" spans="1:5" x14ac:dyDescent="0.25">
      <c r="A655" t="s">
        <v>1816</v>
      </c>
      <c r="C655">
        <f t="shared" si="33"/>
        <v>7</v>
      </c>
      <c r="D655">
        <f t="shared" si="34"/>
        <v>34</v>
      </c>
      <c r="E655" t="str">
        <f t="shared" si="35"/>
        <v>&lt;!-- Aketon Dark (Cloth) --&gt;</v>
      </c>
    </row>
    <row r="656" spans="1:5" x14ac:dyDescent="0.25">
      <c r="A656" t="s">
        <v>1817</v>
      </c>
      <c r="C656">
        <f t="shared" si="33"/>
        <v>7</v>
      </c>
      <c r="D656">
        <f t="shared" si="34"/>
        <v>34</v>
      </c>
      <c r="E656" t="str">
        <f t="shared" si="35"/>
        <v>&lt;!-- Aketon Dyed (Cloth) --&gt;</v>
      </c>
    </row>
    <row r="657" spans="1:5" x14ac:dyDescent="0.25">
      <c r="A657" t="s">
        <v>1818</v>
      </c>
      <c r="C657">
        <f t="shared" si="33"/>
        <v>7</v>
      </c>
      <c r="D657">
        <f t="shared" si="34"/>
        <v>35</v>
      </c>
      <c r="E657" t="str">
        <f t="shared" si="35"/>
        <v>&lt;!-- Aketon Short (Cloth) --&gt;</v>
      </c>
    </row>
    <row r="658" spans="1:5" x14ac:dyDescent="0.25">
      <c r="A658" t="s">
        <v>1819</v>
      </c>
      <c r="C658">
        <f t="shared" si="33"/>
        <v>7</v>
      </c>
      <c r="D658">
        <f t="shared" si="34"/>
        <v>35</v>
      </c>
      <c r="E658" t="str">
        <f t="shared" si="35"/>
        <v>&lt;!-- Aketon Short (Cloth) --&gt;</v>
      </c>
    </row>
    <row r="659" spans="1:5" x14ac:dyDescent="0.25">
      <c r="A659" t="s">
        <v>1820</v>
      </c>
      <c r="C659">
        <f t="shared" si="33"/>
        <v>7</v>
      </c>
      <c r="D659">
        <f t="shared" si="34"/>
        <v>41</v>
      </c>
      <c r="E659" t="str">
        <f t="shared" si="35"/>
        <v>&lt;!-- Batwat/Padded Coif (Cloth) --&gt;</v>
      </c>
    </row>
    <row r="660" spans="1:5" x14ac:dyDescent="0.25">
      <c r="A660" t="s">
        <v>1821</v>
      </c>
      <c r="C660">
        <f t="shared" si="33"/>
        <v>7</v>
      </c>
      <c r="D660">
        <f t="shared" si="34"/>
        <v>40</v>
      </c>
      <c r="E660" t="str">
        <f t="shared" si="35"/>
        <v>&lt;!-- Bavarian Gambeson (Cloth) --&gt;</v>
      </c>
    </row>
    <row r="661" spans="1:5" x14ac:dyDescent="0.25">
      <c r="A661" t="s">
        <v>1822</v>
      </c>
      <c r="C661">
        <f t="shared" si="33"/>
        <v>7</v>
      </c>
      <c r="D661">
        <f t="shared" si="34"/>
        <v>42</v>
      </c>
      <c r="E661" t="str">
        <f t="shared" si="35"/>
        <v>&lt;!-- Beggar's Dark Tunic (Cloth) --&gt;</v>
      </c>
    </row>
    <row r="662" spans="1:5" x14ac:dyDescent="0.25">
      <c r="A662" t="s">
        <v>1823</v>
      </c>
      <c r="C662">
        <f t="shared" si="33"/>
        <v>7</v>
      </c>
      <c r="D662">
        <f t="shared" si="34"/>
        <v>37</v>
      </c>
      <c r="E662" t="str">
        <f t="shared" si="35"/>
        <v>&lt;!-- Beggar's Tunic (Cloth) --&gt;</v>
      </c>
    </row>
    <row r="663" spans="1:5" x14ac:dyDescent="0.25">
      <c r="A663" t="s">
        <v>1824</v>
      </c>
      <c r="C663">
        <f t="shared" si="33"/>
        <v>7</v>
      </c>
      <c r="D663">
        <f t="shared" si="34"/>
        <v>37</v>
      </c>
      <c r="E663" t="str">
        <f t="shared" si="35"/>
        <v>&lt;!-- Beggar's Tunic (Cloth) --&gt;</v>
      </c>
    </row>
    <row r="664" spans="1:5" x14ac:dyDescent="0.25">
      <c r="A664" t="s">
        <v>1825</v>
      </c>
      <c r="C664">
        <f t="shared" si="33"/>
        <v>7</v>
      </c>
      <c r="D664">
        <f t="shared" si="34"/>
        <v>40</v>
      </c>
      <c r="E664" t="str">
        <f t="shared" si="35"/>
        <v>&lt;!-- Beige Cuman Tunic (Cloth) --&gt;</v>
      </c>
    </row>
    <row r="665" spans="1:5" x14ac:dyDescent="0.25">
      <c r="A665" t="s">
        <v>1826</v>
      </c>
      <c r="C665">
        <f t="shared" si="33"/>
        <v>7</v>
      </c>
      <c r="D665">
        <f t="shared" si="34"/>
        <v>34</v>
      </c>
      <c r="E665" t="str">
        <f t="shared" si="35"/>
        <v>&lt;!-- Beige Scarf (Cloth) --&gt;</v>
      </c>
    </row>
    <row r="666" spans="1:5" x14ac:dyDescent="0.25">
      <c r="A666" t="s">
        <v>1827</v>
      </c>
      <c r="C666">
        <f t="shared" si="33"/>
        <v>7</v>
      </c>
      <c r="D666">
        <f t="shared" si="34"/>
        <v>37</v>
      </c>
      <c r="E666" t="str">
        <f t="shared" si="35"/>
        <v>&lt;!-- Black Chaperon (Cloth) --&gt;</v>
      </c>
    </row>
    <row r="667" spans="1:5" x14ac:dyDescent="0.25">
      <c r="A667" t="s">
        <v>1828</v>
      </c>
      <c r="C667">
        <f t="shared" si="33"/>
        <v>7</v>
      </c>
      <c r="D667">
        <f t="shared" si="34"/>
        <v>45</v>
      </c>
      <c r="E667" t="str">
        <f t="shared" si="35"/>
        <v>&lt;!-- Black Fashionable Hose (Cloth) --&gt;</v>
      </c>
    </row>
    <row r="668" spans="1:5" x14ac:dyDescent="0.25">
      <c r="A668" t="s">
        <v>1829</v>
      </c>
      <c r="C668">
        <f t="shared" si="33"/>
        <v>7</v>
      </c>
      <c r="D668">
        <f t="shared" si="34"/>
        <v>33</v>
      </c>
      <c r="E668" t="str">
        <f t="shared" si="35"/>
        <v>&lt;!-- Black Hood (Cloth) --&gt;</v>
      </c>
    </row>
    <row r="669" spans="1:5" x14ac:dyDescent="0.25">
      <c r="A669" t="s">
        <v>1830</v>
      </c>
      <c r="C669">
        <f t="shared" si="33"/>
        <v>7</v>
      </c>
      <c r="D669">
        <f t="shared" si="34"/>
        <v>33</v>
      </c>
      <c r="E669" t="str">
        <f t="shared" si="35"/>
        <v>&lt;!-- Black Hood (Cloth) --&gt;</v>
      </c>
    </row>
    <row r="670" spans="1:5" x14ac:dyDescent="0.25">
      <c r="A670" t="s">
        <v>1831</v>
      </c>
      <c r="C670">
        <f t="shared" si="33"/>
        <v>7</v>
      </c>
      <c r="D670">
        <f t="shared" si="34"/>
        <v>33</v>
      </c>
      <c r="E670" t="str">
        <f t="shared" si="35"/>
        <v>&lt;!-- Black Hood (Cloth) --&gt;</v>
      </c>
    </row>
    <row r="671" spans="1:5" x14ac:dyDescent="0.25">
      <c r="A671" t="s">
        <v>1832</v>
      </c>
      <c r="C671">
        <f t="shared" si="33"/>
        <v>7</v>
      </c>
      <c r="D671">
        <f t="shared" si="34"/>
        <v>38</v>
      </c>
      <c r="E671" t="str">
        <f t="shared" si="35"/>
        <v>&lt;!-- Black Pourpoint (Cloth) --&gt;</v>
      </c>
    </row>
    <row r="672" spans="1:5" x14ac:dyDescent="0.25">
      <c r="A672" t="s">
        <v>1833</v>
      </c>
      <c r="C672">
        <f t="shared" ref="C672:C735" si="36">FIND("&lt;",$A672)</f>
        <v>7</v>
      </c>
      <c r="D672">
        <f t="shared" ref="D672:D735" si="37">FIND("&gt;",$A672)</f>
        <v>38</v>
      </c>
      <c r="E672" t="str">
        <f t="shared" si="35"/>
        <v>&lt;!-- Black Pourpoint (Cloth) --&gt;</v>
      </c>
    </row>
    <row r="673" spans="1:5" x14ac:dyDescent="0.25">
      <c r="A673" t="s">
        <v>1834</v>
      </c>
      <c r="C673">
        <f t="shared" si="36"/>
        <v>7</v>
      </c>
      <c r="D673">
        <f t="shared" si="37"/>
        <v>38</v>
      </c>
      <c r="E673" t="str">
        <f t="shared" si="35"/>
        <v>&lt;!-- Black Pourpoint (Cloth) --&gt;</v>
      </c>
    </row>
    <row r="674" spans="1:5" x14ac:dyDescent="0.25">
      <c r="A674" t="s">
        <v>1835</v>
      </c>
      <c r="C674">
        <f t="shared" si="36"/>
        <v>7</v>
      </c>
      <c r="D674">
        <f t="shared" si="37"/>
        <v>34</v>
      </c>
      <c r="E674" t="str">
        <f t="shared" si="35"/>
        <v>&lt;!-- Black Scarf (Cloth) --&gt;</v>
      </c>
    </row>
    <row r="675" spans="1:5" x14ac:dyDescent="0.25">
      <c r="A675" t="s">
        <v>1836</v>
      </c>
      <c r="C675">
        <f t="shared" si="36"/>
        <v>7</v>
      </c>
      <c r="D675">
        <f t="shared" si="37"/>
        <v>43</v>
      </c>
      <c r="E675" t="str">
        <f t="shared" si="35"/>
        <v>&lt;!-- Black and White Hood (Cloth) --&gt;</v>
      </c>
    </row>
    <row r="676" spans="1:5" x14ac:dyDescent="0.25">
      <c r="A676" t="s">
        <v>1837</v>
      </c>
      <c r="C676">
        <f t="shared" si="36"/>
        <v>7</v>
      </c>
      <c r="D676">
        <f t="shared" si="37"/>
        <v>43</v>
      </c>
      <c r="E676" t="str">
        <f t="shared" si="35"/>
        <v>&lt;!-- Black and White Hood (Cloth) --&gt;</v>
      </c>
    </row>
    <row r="677" spans="1:5" x14ac:dyDescent="0.25">
      <c r="A677" t="s">
        <v>1838</v>
      </c>
      <c r="C677">
        <f t="shared" si="36"/>
        <v>7</v>
      </c>
      <c r="D677">
        <f t="shared" si="37"/>
        <v>44</v>
      </c>
      <c r="E677" t="str">
        <f t="shared" si="35"/>
        <v>&lt;!-- Black and Yellow Hood (Cloth) --&gt;</v>
      </c>
    </row>
    <row r="678" spans="1:5" x14ac:dyDescent="0.25">
      <c r="A678" t="s">
        <v>1839</v>
      </c>
      <c r="C678">
        <f t="shared" si="36"/>
        <v>7</v>
      </c>
      <c r="D678">
        <f t="shared" si="37"/>
        <v>44</v>
      </c>
      <c r="E678" t="str">
        <f t="shared" si="35"/>
        <v>&lt;!-- Black and Yellow Hood (Cloth) --&gt;</v>
      </c>
    </row>
    <row r="679" spans="1:5" x14ac:dyDescent="0.25">
      <c r="A679" t="s">
        <v>1840</v>
      </c>
      <c r="C679">
        <f t="shared" si="36"/>
        <v>7</v>
      </c>
      <c r="D679">
        <f t="shared" si="37"/>
        <v>44</v>
      </c>
      <c r="E679" t="str">
        <f t="shared" ref="E679:E742" si="38">MID(A679,C679,D679-C679+1)</f>
        <v>&lt;!-- Black and Yellow Hood (Cloth) --&gt;</v>
      </c>
    </row>
    <row r="680" spans="1:5" x14ac:dyDescent="0.25">
      <c r="A680" t="s">
        <v>1841</v>
      </c>
      <c r="C680">
        <f t="shared" si="36"/>
        <v>7</v>
      </c>
      <c r="D680">
        <f t="shared" si="37"/>
        <v>44</v>
      </c>
      <c r="E680" t="str">
        <f t="shared" si="38"/>
        <v>&lt;!-- Black and Yellow Hood (Cloth) --&gt;</v>
      </c>
    </row>
    <row r="681" spans="1:5" x14ac:dyDescent="0.25">
      <c r="A681" t="s">
        <v>1842</v>
      </c>
      <c r="C681">
        <f t="shared" si="36"/>
        <v>7</v>
      </c>
      <c r="D681">
        <f t="shared" si="37"/>
        <v>40</v>
      </c>
      <c r="E681" t="str">
        <f t="shared" si="38"/>
        <v>&lt;!-- Black-Yellow Hood (Cloth) --&gt;</v>
      </c>
    </row>
    <row r="682" spans="1:5" x14ac:dyDescent="0.25">
      <c r="A682" t="s">
        <v>1843</v>
      </c>
      <c r="C682">
        <f t="shared" si="36"/>
        <v>7</v>
      </c>
      <c r="D682">
        <f t="shared" si="37"/>
        <v>36</v>
      </c>
      <c r="E682" t="str">
        <f t="shared" si="38"/>
        <v>&lt;!-- Blue Chaperon (Cloth) --&gt;</v>
      </c>
    </row>
    <row r="683" spans="1:5" x14ac:dyDescent="0.25">
      <c r="A683" t="s">
        <v>1844</v>
      </c>
      <c r="C683">
        <f t="shared" si="36"/>
        <v>7</v>
      </c>
      <c r="D683">
        <f t="shared" si="37"/>
        <v>44</v>
      </c>
      <c r="E683" t="str">
        <f t="shared" si="38"/>
        <v>&lt;!-- Blue Fashionable Hose (Cloth) --&gt;</v>
      </c>
    </row>
    <row r="684" spans="1:5" x14ac:dyDescent="0.25">
      <c r="A684" t="s">
        <v>1845</v>
      </c>
      <c r="C684">
        <f t="shared" si="36"/>
        <v>7</v>
      </c>
      <c r="D684">
        <f t="shared" si="37"/>
        <v>32</v>
      </c>
      <c r="E684" t="str">
        <f t="shared" si="38"/>
        <v>&lt;!-- Blue Hood (Cloth) --&gt;</v>
      </c>
    </row>
    <row r="685" spans="1:5" x14ac:dyDescent="0.25">
      <c r="A685" t="s">
        <v>1846</v>
      </c>
      <c r="C685">
        <f t="shared" si="36"/>
        <v>7</v>
      </c>
      <c r="D685">
        <f t="shared" si="37"/>
        <v>33</v>
      </c>
      <c r="E685" t="str">
        <f t="shared" si="38"/>
        <v>&lt;!-- Blue Horse (Cloth) --&gt;</v>
      </c>
    </row>
    <row r="686" spans="1:5" x14ac:dyDescent="0.25">
      <c r="A686" t="s">
        <v>1847</v>
      </c>
      <c r="C686">
        <f t="shared" si="36"/>
        <v>7</v>
      </c>
      <c r="D686">
        <f t="shared" si="37"/>
        <v>46</v>
      </c>
      <c r="E686" t="str">
        <f t="shared" si="38"/>
        <v>&lt;!-- Blue Long-Sleeved Tunic (Cloth) --&gt;</v>
      </c>
    </row>
    <row r="687" spans="1:5" x14ac:dyDescent="0.25">
      <c r="A687" t="s">
        <v>1848</v>
      </c>
      <c r="C687">
        <f t="shared" si="36"/>
        <v>7</v>
      </c>
      <c r="D687">
        <f t="shared" si="37"/>
        <v>37</v>
      </c>
      <c r="E687" t="str">
        <f t="shared" si="38"/>
        <v>&lt;!-- Blue Pourpoint (Cloth) --&gt;</v>
      </c>
    </row>
    <row r="688" spans="1:5" x14ac:dyDescent="0.25">
      <c r="A688" t="s">
        <v>1849</v>
      </c>
      <c r="C688">
        <f t="shared" si="36"/>
        <v>7</v>
      </c>
      <c r="D688">
        <f t="shared" si="37"/>
        <v>33</v>
      </c>
      <c r="E688" t="str">
        <f t="shared" si="38"/>
        <v>&lt;!-- Blue Scarf (Cloth) --&gt;</v>
      </c>
    </row>
    <row r="689" spans="1:5" x14ac:dyDescent="0.25">
      <c r="A689" t="s">
        <v>1850</v>
      </c>
      <c r="C689">
        <f t="shared" si="36"/>
        <v>7</v>
      </c>
      <c r="D689">
        <f t="shared" si="37"/>
        <v>33</v>
      </c>
      <c r="E689" t="str">
        <f t="shared" si="38"/>
        <v>&lt;!-- Blue Scarf (Cloth) --&gt;</v>
      </c>
    </row>
    <row r="690" spans="1:5" x14ac:dyDescent="0.25">
      <c r="A690" t="s">
        <v>1851</v>
      </c>
      <c r="C690">
        <f t="shared" si="36"/>
        <v>7</v>
      </c>
      <c r="D690">
        <f t="shared" si="37"/>
        <v>33</v>
      </c>
      <c r="E690" t="str">
        <f t="shared" si="38"/>
        <v>&lt;!-- Blue Tunic (Cloth) --&gt;</v>
      </c>
    </row>
    <row r="691" spans="1:5" x14ac:dyDescent="0.25">
      <c r="A691" t="s">
        <v>1852</v>
      </c>
      <c r="C691">
        <f t="shared" si="36"/>
        <v>7</v>
      </c>
      <c r="D691">
        <f t="shared" si="37"/>
        <v>33</v>
      </c>
      <c r="E691" t="str">
        <f t="shared" si="38"/>
        <v>&lt;!-- Blue Tunic (Cloth) --&gt;</v>
      </c>
    </row>
    <row r="692" spans="1:5" x14ac:dyDescent="0.25">
      <c r="A692" t="s">
        <v>1853</v>
      </c>
      <c r="C692">
        <f t="shared" si="36"/>
        <v>7</v>
      </c>
      <c r="D692">
        <f t="shared" si="37"/>
        <v>42</v>
      </c>
      <c r="E692" t="str">
        <f t="shared" si="38"/>
        <v>&lt;!-- Blue and Green Hose (Cloth) --&gt;</v>
      </c>
    </row>
    <row r="693" spans="1:5" x14ac:dyDescent="0.25">
      <c r="A693" t="s">
        <v>1854</v>
      </c>
      <c r="C693">
        <f t="shared" si="36"/>
        <v>7</v>
      </c>
      <c r="D693">
        <f t="shared" si="37"/>
        <v>38</v>
      </c>
      <c r="E693" t="str">
        <f t="shared" si="38"/>
        <v>&lt;!-- Blue-Green Hood (Cloth) --&gt;</v>
      </c>
    </row>
    <row r="694" spans="1:5" x14ac:dyDescent="0.25">
      <c r="A694" t="s">
        <v>1855</v>
      </c>
      <c r="C694">
        <f t="shared" si="36"/>
        <v>7</v>
      </c>
      <c r="D694">
        <f t="shared" si="37"/>
        <v>38</v>
      </c>
      <c r="E694" t="str">
        <f t="shared" si="38"/>
        <v>&lt;!-- Blue-Green Hood (Cloth) --&gt;</v>
      </c>
    </row>
    <row r="695" spans="1:5" x14ac:dyDescent="0.25">
      <c r="A695" t="s">
        <v>1856</v>
      </c>
      <c r="C695">
        <f t="shared" si="36"/>
        <v>7</v>
      </c>
      <c r="D695">
        <f t="shared" si="37"/>
        <v>29</v>
      </c>
      <c r="E695" t="str">
        <f t="shared" si="38"/>
        <v>&lt;!-- Braies (Cloth) --&gt;</v>
      </c>
    </row>
    <row r="696" spans="1:5" x14ac:dyDescent="0.25">
      <c r="A696" t="s">
        <v>1857</v>
      </c>
      <c r="C696">
        <f t="shared" si="36"/>
        <v>7</v>
      </c>
      <c r="D696">
        <f t="shared" si="37"/>
        <v>37</v>
      </c>
      <c r="E696" t="str">
        <f t="shared" si="38"/>
        <v>&lt;!-- Brown Felt Hat (Cloth) --&gt;</v>
      </c>
    </row>
    <row r="697" spans="1:5" x14ac:dyDescent="0.25">
      <c r="A697" t="s">
        <v>1858</v>
      </c>
      <c r="C697">
        <f t="shared" si="36"/>
        <v>7</v>
      </c>
      <c r="D697">
        <f t="shared" si="37"/>
        <v>37</v>
      </c>
      <c r="E697" t="str">
        <f t="shared" si="38"/>
        <v>&lt;!-- Brown Felt Hat (Cloth) --&gt;</v>
      </c>
    </row>
    <row r="698" spans="1:5" x14ac:dyDescent="0.25">
      <c r="A698" t="s">
        <v>1859</v>
      </c>
      <c r="C698">
        <f t="shared" si="36"/>
        <v>7</v>
      </c>
      <c r="D698">
        <f t="shared" si="37"/>
        <v>33</v>
      </c>
      <c r="E698" t="str">
        <f t="shared" si="38"/>
        <v>&lt;!-- Brown Hood (Cloth) --&gt;</v>
      </c>
    </row>
    <row r="699" spans="1:5" x14ac:dyDescent="0.25">
      <c r="A699" t="s">
        <v>1860</v>
      </c>
      <c r="C699">
        <f t="shared" si="36"/>
        <v>7</v>
      </c>
      <c r="D699">
        <f t="shared" si="37"/>
        <v>33</v>
      </c>
      <c r="E699" t="str">
        <f t="shared" si="38"/>
        <v>&lt;!-- Brown Hood (Cloth) --&gt;</v>
      </c>
    </row>
    <row r="700" spans="1:5" x14ac:dyDescent="0.25">
      <c r="A700" t="s">
        <v>1861</v>
      </c>
      <c r="C700">
        <f t="shared" si="36"/>
        <v>7</v>
      </c>
      <c r="D700">
        <f t="shared" si="37"/>
        <v>33</v>
      </c>
      <c r="E700" t="str">
        <f t="shared" si="38"/>
        <v>&lt;!-- Brown Hood (Cloth) --&gt;</v>
      </c>
    </row>
    <row r="701" spans="1:5" x14ac:dyDescent="0.25">
      <c r="A701" t="s">
        <v>1862</v>
      </c>
      <c r="C701">
        <f t="shared" si="36"/>
        <v>3</v>
      </c>
      <c r="D701">
        <f t="shared" si="37"/>
        <v>29</v>
      </c>
      <c r="E701" t="str">
        <f t="shared" ref="E701" si="39">MID(A701,C701,D701-C701+1)</f>
        <v>&lt;!-- Brown Hose (Cloth) --&gt;</v>
      </c>
    </row>
    <row r="702" spans="1:5" x14ac:dyDescent="0.25">
      <c r="A702" t="s">
        <v>1863</v>
      </c>
      <c r="C702">
        <f t="shared" si="36"/>
        <v>7</v>
      </c>
      <c r="D702">
        <f t="shared" si="37"/>
        <v>34</v>
      </c>
      <c r="E702" t="str">
        <f t="shared" si="38"/>
        <v>&lt;!-- Brown Tunic (Cloth) --&gt;</v>
      </c>
    </row>
    <row r="703" spans="1:5" x14ac:dyDescent="0.25">
      <c r="A703" t="s">
        <v>1864</v>
      </c>
      <c r="C703">
        <f t="shared" si="36"/>
        <v>7</v>
      </c>
      <c r="D703">
        <f t="shared" si="37"/>
        <v>52</v>
      </c>
      <c r="E703" t="str">
        <f t="shared" si="38"/>
        <v>&lt;!-- Burgundy/Aachen Dyed Gambeson (Cloth) --&gt;</v>
      </c>
    </row>
    <row r="704" spans="1:5" x14ac:dyDescent="0.25">
      <c r="A704" t="s">
        <v>1865</v>
      </c>
      <c r="C704">
        <f t="shared" si="36"/>
        <v>7</v>
      </c>
      <c r="D704">
        <f t="shared" si="37"/>
        <v>47</v>
      </c>
      <c r="E704" t="str">
        <f t="shared" si="38"/>
        <v>&lt;!-- Burgundy/Aachen Gambeson (Cloth) --&gt;</v>
      </c>
    </row>
    <row r="705" spans="1:5" x14ac:dyDescent="0.25">
      <c r="A705" t="s">
        <v>1866</v>
      </c>
      <c r="C705">
        <f t="shared" si="36"/>
        <v>7</v>
      </c>
      <c r="D705">
        <f t="shared" si="37"/>
        <v>53</v>
      </c>
      <c r="E705" t="str">
        <f t="shared" si="38"/>
        <v>&lt;!-- Burgundy/Aachen Short Gambeson (Cloth) --&gt;</v>
      </c>
    </row>
    <row r="706" spans="1:5" x14ac:dyDescent="0.25">
      <c r="A706" t="s">
        <v>1867</v>
      </c>
      <c r="C706">
        <f t="shared" si="36"/>
        <v>7</v>
      </c>
      <c r="D706">
        <f t="shared" si="37"/>
        <v>42</v>
      </c>
      <c r="E706" t="str">
        <f t="shared" si="38"/>
        <v>&lt;!-- Burial Cloth/Shroud (Cloth) --&gt;</v>
      </c>
    </row>
    <row r="707" spans="1:5" x14ac:dyDescent="0.25">
      <c r="A707" t="s">
        <v>1868</v>
      </c>
      <c r="C707">
        <f t="shared" si="36"/>
        <v>7</v>
      </c>
      <c r="D707">
        <f t="shared" si="37"/>
        <v>46</v>
      </c>
      <c r="E707" t="str">
        <f t="shared" si="38"/>
        <v>&lt;!-- Chequered Red-Blue Hood (Cloth) --&gt;</v>
      </c>
    </row>
    <row r="708" spans="1:5" x14ac:dyDescent="0.25">
      <c r="A708" t="s">
        <v>1869</v>
      </c>
      <c r="C708">
        <f t="shared" si="36"/>
        <v>7</v>
      </c>
      <c r="D708">
        <f t="shared" si="37"/>
        <v>27</v>
      </c>
      <c r="E708" t="str">
        <f t="shared" si="38"/>
        <v>&lt;!-- Coif (Cloth) --&gt;</v>
      </c>
    </row>
    <row r="709" spans="1:5" x14ac:dyDescent="0.25">
      <c r="A709" t="s">
        <v>1870</v>
      </c>
      <c r="C709">
        <f t="shared" si="36"/>
        <v>7</v>
      </c>
      <c r="D709">
        <f t="shared" si="37"/>
        <v>27</v>
      </c>
      <c r="E709" t="str">
        <f t="shared" si="38"/>
        <v>&lt;!-- Coif (Cloth) --&gt;</v>
      </c>
    </row>
    <row r="710" spans="1:5" x14ac:dyDescent="0.25">
      <c r="A710" t="s">
        <v>1871</v>
      </c>
      <c r="C710">
        <f t="shared" si="36"/>
        <v>7</v>
      </c>
      <c r="D710">
        <f t="shared" si="37"/>
        <v>27</v>
      </c>
      <c r="E710" t="str">
        <f t="shared" si="38"/>
        <v>&lt;!-- Coif (Cloth) --&gt;</v>
      </c>
    </row>
    <row r="711" spans="1:5" x14ac:dyDescent="0.25">
      <c r="A711" t="s">
        <v>1872</v>
      </c>
      <c r="C711">
        <f t="shared" si="36"/>
        <v>7</v>
      </c>
      <c r="D711">
        <f t="shared" si="37"/>
        <v>38</v>
      </c>
      <c r="E711" t="str">
        <f t="shared" si="38"/>
        <v>&lt;!-- Common Gambeson (Cloth) --&gt;</v>
      </c>
    </row>
    <row r="712" spans="1:5" x14ac:dyDescent="0.25">
      <c r="A712" t="s">
        <v>1873</v>
      </c>
      <c r="C712">
        <f t="shared" si="36"/>
        <v>7</v>
      </c>
      <c r="D712">
        <f t="shared" si="37"/>
        <v>32</v>
      </c>
      <c r="E712" t="str">
        <f t="shared" si="38"/>
        <v>&lt;!-- Cuman Cap (Cloth) --&gt;</v>
      </c>
    </row>
    <row r="713" spans="1:5" x14ac:dyDescent="0.25">
      <c r="A713" t="s">
        <v>1874</v>
      </c>
      <c r="C713">
        <f t="shared" si="36"/>
        <v>7</v>
      </c>
      <c r="D713">
        <f t="shared" si="37"/>
        <v>34</v>
      </c>
      <c r="E713" t="str">
        <f t="shared" si="38"/>
        <v>&lt;!-- Cuman Cotte (Cloth) --&gt;</v>
      </c>
    </row>
    <row r="714" spans="1:5" x14ac:dyDescent="0.25">
      <c r="A714" t="s">
        <v>1875</v>
      </c>
      <c r="C714">
        <f t="shared" si="36"/>
        <v>7</v>
      </c>
      <c r="D714">
        <f t="shared" si="37"/>
        <v>44</v>
      </c>
      <c r="E714" t="str">
        <f t="shared" si="38"/>
        <v>&lt;!-- Cuman Riding Breeches (Cloth) --&gt;</v>
      </c>
    </row>
    <row r="715" spans="1:5" x14ac:dyDescent="0.25">
      <c r="A715" t="s">
        <v>1876</v>
      </c>
      <c r="C715">
        <f t="shared" si="36"/>
        <v>7</v>
      </c>
      <c r="D715">
        <f t="shared" si="37"/>
        <v>34</v>
      </c>
      <c r="E715" t="str">
        <f t="shared" si="38"/>
        <v>&lt;!-- Cuman Tunic (Cloth) --&gt;</v>
      </c>
    </row>
    <row r="716" spans="1:5" x14ac:dyDescent="0.25">
      <c r="A716" t="s">
        <v>1877</v>
      </c>
      <c r="C716">
        <f t="shared" si="36"/>
        <v>7</v>
      </c>
      <c r="D716">
        <f t="shared" si="37"/>
        <v>40</v>
      </c>
      <c r="E716" t="str">
        <f t="shared" si="38"/>
        <v>&lt;!-- Dagged Cotehardie (Cloth) --&gt;</v>
      </c>
    </row>
    <row r="717" spans="1:5" x14ac:dyDescent="0.25">
      <c r="A717" t="s">
        <v>1878</v>
      </c>
      <c r="C717">
        <f t="shared" si="36"/>
        <v>7</v>
      </c>
      <c r="D717">
        <f t="shared" si="37"/>
        <v>40</v>
      </c>
      <c r="E717" t="str">
        <f t="shared" si="38"/>
        <v>&lt;!-- Dagged Cotehardie (Cloth) --&gt;</v>
      </c>
    </row>
    <row r="718" spans="1:5" x14ac:dyDescent="0.25">
      <c r="A718" t="s">
        <v>1879</v>
      </c>
      <c r="C718">
        <f t="shared" si="36"/>
        <v>7</v>
      </c>
      <c r="D718">
        <f t="shared" si="37"/>
        <v>40</v>
      </c>
      <c r="E718" t="str">
        <f t="shared" si="38"/>
        <v>&lt;!-- Dagged Cotehardie (Cloth) --&gt;</v>
      </c>
    </row>
    <row r="719" spans="1:5" x14ac:dyDescent="0.25">
      <c r="A719" t="s">
        <v>1880</v>
      </c>
      <c r="C719">
        <f t="shared" si="36"/>
        <v>7</v>
      </c>
      <c r="D719">
        <f t="shared" si="37"/>
        <v>39</v>
      </c>
      <c r="E719" t="str">
        <f t="shared" si="38"/>
        <v>&lt;!-- Dark Padded Coif (Cloth) --&gt;</v>
      </c>
    </row>
    <row r="720" spans="1:5" x14ac:dyDescent="0.25">
      <c r="A720" t="s">
        <v>1881</v>
      </c>
      <c r="C720">
        <f t="shared" si="36"/>
        <v>7</v>
      </c>
      <c r="D720">
        <f t="shared" si="37"/>
        <v>37</v>
      </c>
      <c r="E720" t="str">
        <f t="shared" si="38"/>
        <v>&lt;!-- Dark Pourpoint (Cloth) --&gt;</v>
      </c>
    </row>
    <row r="721" spans="1:5" x14ac:dyDescent="0.25">
      <c r="A721" t="s">
        <v>1882</v>
      </c>
      <c r="C721">
        <f t="shared" si="36"/>
        <v>7</v>
      </c>
      <c r="D721">
        <f t="shared" si="37"/>
        <v>40</v>
      </c>
      <c r="E721" t="str">
        <f t="shared" si="38"/>
        <v>&lt;!-- Dark Quilted Vest (Cloth) --&gt;</v>
      </c>
    </row>
    <row r="722" spans="1:5" x14ac:dyDescent="0.25">
      <c r="A722" t="s">
        <v>1883</v>
      </c>
      <c r="C722">
        <f t="shared" si="36"/>
        <v>7</v>
      </c>
      <c r="D722">
        <f t="shared" si="37"/>
        <v>42</v>
      </c>
      <c r="E722" t="str">
        <f t="shared" si="38"/>
        <v>&lt;!-- Dark Saxon Gambeson (Cloth) --&gt;</v>
      </c>
    </row>
    <row r="723" spans="1:5" x14ac:dyDescent="0.25">
      <c r="A723" t="s">
        <v>1884</v>
      </c>
      <c r="C723">
        <f t="shared" si="36"/>
        <v>7</v>
      </c>
      <c r="D723">
        <f t="shared" si="37"/>
        <v>42</v>
      </c>
      <c r="E723" t="str">
        <f t="shared" si="38"/>
        <v>&lt;!-- Dark Saxon Gambeson (Cloth) --&gt;</v>
      </c>
    </row>
    <row r="724" spans="1:5" x14ac:dyDescent="0.25">
      <c r="A724" t="s">
        <v>1885</v>
      </c>
      <c r="C724">
        <f t="shared" si="36"/>
        <v>7</v>
      </c>
      <c r="D724">
        <f t="shared" si="37"/>
        <v>45</v>
      </c>
      <c r="E724" t="str">
        <f t="shared" si="38"/>
        <v>&lt;!-- Dark Silesian Gambeson (Cloth) --&gt;</v>
      </c>
    </row>
    <row r="725" spans="1:5" x14ac:dyDescent="0.25">
      <c r="A725" t="s">
        <v>1886</v>
      </c>
      <c r="C725">
        <f t="shared" si="36"/>
        <v>7</v>
      </c>
      <c r="D725">
        <f t="shared" si="37"/>
        <v>47</v>
      </c>
      <c r="E725" t="str">
        <f t="shared" si="38"/>
        <v>&lt;!-- Decorated Arming Doublet (Cloth) --&gt;</v>
      </c>
    </row>
    <row r="726" spans="1:5" x14ac:dyDescent="0.25">
      <c r="A726" t="s">
        <v>1887</v>
      </c>
      <c r="C726">
        <f t="shared" si="36"/>
        <v>7</v>
      </c>
      <c r="D726">
        <f t="shared" si="37"/>
        <v>47</v>
      </c>
      <c r="E726" t="str">
        <f t="shared" si="38"/>
        <v>&lt;!-- Decorated Arming Doublet (Cloth) --&gt;</v>
      </c>
    </row>
    <row r="727" spans="1:5" x14ac:dyDescent="0.25">
      <c r="A727" t="s">
        <v>1888</v>
      </c>
      <c r="C727">
        <f t="shared" si="36"/>
        <v>7</v>
      </c>
      <c r="D727">
        <f t="shared" si="37"/>
        <v>47</v>
      </c>
      <c r="E727" t="str">
        <f t="shared" si="38"/>
        <v>&lt;!-- Decorated Arming Doublet (Cloth) --&gt;</v>
      </c>
    </row>
    <row r="728" spans="1:5" x14ac:dyDescent="0.25">
      <c r="A728" t="s">
        <v>1889</v>
      </c>
      <c r="C728">
        <f t="shared" si="36"/>
        <v>7</v>
      </c>
      <c r="D728">
        <f t="shared" si="37"/>
        <v>47</v>
      </c>
      <c r="E728" t="str">
        <f t="shared" si="38"/>
        <v>&lt;!-- Decorated Arming Doublet (Cloth) --&gt;</v>
      </c>
    </row>
    <row r="729" spans="1:5" x14ac:dyDescent="0.25">
      <c r="A729" t="s">
        <v>1890</v>
      </c>
      <c r="C729">
        <f t="shared" si="36"/>
        <v>7</v>
      </c>
      <c r="D729">
        <f t="shared" si="37"/>
        <v>47</v>
      </c>
      <c r="E729" t="str">
        <f t="shared" si="38"/>
        <v>&lt;!-- Decorated Arming Doublet (Cloth) --&gt;</v>
      </c>
    </row>
    <row r="730" spans="1:5" x14ac:dyDescent="0.25">
      <c r="A730" t="s">
        <v>1891</v>
      </c>
      <c r="C730">
        <f t="shared" si="36"/>
        <v>7</v>
      </c>
      <c r="D730">
        <f t="shared" si="37"/>
        <v>47</v>
      </c>
      <c r="E730" t="str">
        <f t="shared" si="38"/>
        <v>&lt;!-- Decorated Arming Doublet (Cloth) --&gt;</v>
      </c>
    </row>
    <row r="731" spans="1:5" x14ac:dyDescent="0.25">
      <c r="A731" t="s">
        <v>1892</v>
      </c>
      <c r="C731">
        <f t="shared" si="36"/>
        <v>7</v>
      </c>
      <c r="D731">
        <f t="shared" si="37"/>
        <v>43</v>
      </c>
      <c r="E731" t="str">
        <f t="shared" si="38"/>
        <v>&lt;!-- Decorated Black Hose (Cloth) --&gt;</v>
      </c>
    </row>
    <row r="732" spans="1:5" x14ac:dyDescent="0.25">
      <c r="A732" t="s">
        <v>1893</v>
      </c>
      <c r="C732">
        <f t="shared" si="36"/>
        <v>7</v>
      </c>
      <c r="D732">
        <f t="shared" si="37"/>
        <v>42</v>
      </c>
      <c r="E732" t="str">
        <f t="shared" si="38"/>
        <v>&lt;!-- Decorated Blue Hose (Cloth) --&gt;</v>
      </c>
    </row>
    <row r="733" spans="1:5" x14ac:dyDescent="0.25">
      <c r="A733" t="s">
        <v>1894</v>
      </c>
      <c r="C733">
        <f t="shared" si="36"/>
        <v>7</v>
      </c>
      <c r="D733">
        <f t="shared" si="37"/>
        <v>44</v>
      </c>
      <c r="E733" t="str">
        <f t="shared" si="38"/>
        <v>&lt;!-- Decorated Orange Vest (Cloth) --&gt;</v>
      </c>
    </row>
    <row r="734" spans="1:5" x14ac:dyDescent="0.25">
      <c r="A734" t="s">
        <v>1895</v>
      </c>
      <c r="C734">
        <f t="shared" si="36"/>
        <v>7</v>
      </c>
      <c r="D734">
        <f t="shared" si="37"/>
        <v>50</v>
      </c>
      <c r="E734" t="str">
        <f t="shared" si="38"/>
        <v>&lt;!-- Decorated Rattay Waffenrock (Cloth) --&gt;</v>
      </c>
    </row>
    <row r="735" spans="1:5" x14ac:dyDescent="0.25">
      <c r="A735" t="s">
        <v>1896</v>
      </c>
      <c r="C735">
        <f t="shared" si="36"/>
        <v>7</v>
      </c>
      <c r="D735">
        <f t="shared" si="37"/>
        <v>41</v>
      </c>
      <c r="E735" t="str">
        <f t="shared" si="38"/>
        <v>&lt;!-- Decorated Red Vest (Cloth) --&gt;</v>
      </c>
    </row>
    <row r="736" spans="1:5" x14ac:dyDescent="0.25">
      <c r="A736" t="s">
        <v>1897</v>
      </c>
      <c r="C736">
        <f t="shared" ref="C736:C799" si="40">FIND("&lt;",$A736)</f>
        <v>7</v>
      </c>
      <c r="D736">
        <f t="shared" ref="D736:D799" si="41">FIND("&gt;",$A736)</f>
        <v>47</v>
      </c>
      <c r="E736" t="str">
        <f t="shared" si="38"/>
        <v>&lt;!-- Decorated Red Waffenrock (Cloth) --&gt;</v>
      </c>
    </row>
    <row r="737" spans="1:5" x14ac:dyDescent="0.25">
      <c r="A737" t="s">
        <v>1898</v>
      </c>
      <c r="C737">
        <f t="shared" si="40"/>
        <v>7</v>
      </c>
      <c r="D737">
        <f t="shared" si="41"/>
        <v>47</v>
      </c>
      <c r="E737" t="str">
        <f t="shared" si="38"/>
        <v>&lt;!-- Decorated Red Waffenrock (Cloth) --&gt;</v>
      </c>
    </row>
    <row r="738" spans="1:5" x14ac:dyDescent="0.25">
      <c r="A738" t="s">
        <v>1899</v>
      </c>
      <c r="C738">
        <f t="shared" si="40"/>
        <v>7</v>
      </c>
      <c r="D738">
        <f t="shared" si="41"/>
        <v>49</v>
      </c>
      <c r="E738" t="str">
        <f t="shared" si="38"/>
        <v>&lt;!-- Decorated Sasau Waffenrock (Cloth) --&gt;</v>
      </c>
    </row>
    <row r="739" spans="1:5" x14ac:dyDescent="0.25">
      <c r="A739" t="s">
        <v>1900</v>
      </c>
      <c r="C739">
        <f t="shared" si="40"/>
        <v>7</v>
      </c>
      <c r="D739">
        <f t="shared" si="41"/>
        <v>51</v>
      </c>
      <c r="E739" t="str">
        <f t="shared" si="38"/>
        <v>&lt;!-- Decorated Skalitz Waffenrock (Cloth) --&gt;</v>
      </c>
    </row>
    <row r="740" spans="1:5" x14ac:dyDescent="0.25">
      <c r="A740" t="s">
        <v>1901</v>
      </c>
      <c r="C740">
        <f t="shared" si="40"/>
        <v>7</v>
      </c>
      <c r="D740">
        <f t="shared" si="41"/>
        <v>45</v>
      </c>
      <c r="E740" t="str">
        <f t="shared" si="38"/>
        <v>&lt;!-- Dyed Bavarian Gambeson (Cloth) --&gt;</v>
      </c>
    </row>
    <row r="741" spans="1:5" x14ac:dyDescent="0.25">
      <c r="A741" t="s">
        <v>1902</v>
      </c>
      <c r="C741">
        <f t="shared" si="40"/>
        <v>7</v>
      </c>
      <c r="D741">
        <f t="shared" si="41"/>
        <v>45</v>
      </c>
      <c r="E741" t="str">
        <f t="shared" si="38"/>
        <v>&lt;!-- Dyed Bavarian Gambeson (Cloth) --&gt;</v>
      </c>
    </row>
    <row r="742" spans="1:5" x14ac:dyDescent="0.25">
      <c r="A742" t="s">
        <v>1903</v>
      </c>
      <c r="C742">
        <f t="shared" si="40"/>
        <v>7</v>
      </c>
      <c r="D742">
        <f t="shared" si="41"/>
        <v>40</v>
      </c>
      <c r="E742" t="str">
        <f t="shared" si="38"/>
        <v>&lt;!-- Dyed Quilted Coif (Cloth) --&gt;</v>
      </c>
    </row>
    <row r="743" spans="1:5" x14ac:dyDescent="0.25">
      <c r="A743" t="s">
        <v>1904</v>
      </c>
      <c r="C743">
        <f t="shared" si="40"/>
        <v>7</v>
      </c>
      <c r="D743">
        <f t="shared" si="41"/>
        <v>40</v>
      </c>
      <c r="E743" t="str">
        <f t="shared" ref="E743:E806" si="42">MID(A743,C743,D743-C743+1)</f>
        <v>&lt;!-- Dyed Quilted Vest (Cloth) --&gt;</v>
      </c>
    </row>
    <row r="744" spans="1:5" x14ac:dyDescent="0.25">
      <c r="A744" t="s">
        <v>1905</v>
      </c>
      <c r="C744">
        <f t="shared" si="40"/>
        <v>7</v>
      </c>
      <c r="D744">
        <f t="shared" si="41"/>
        <v>40</v>
      </c>
      <c r="E744" t="str">
        <f t="shared" si="42"/>
        <v>&lt;!-- Fancy Black Shirt (Cloth) --&gt;</v>
      </c>
    </row>
    <row r="745" spans="1:5" x14ac:dyDescent="0.25">
      <c r="A745" t="s">
        <v>1906</v>
      </c>
      <c r="C745">
        <f t="shared" si="40"/>
        <v>7</v>
      </c>
      <c r="D745">
        <f t="shared" si="41"/>
        <v>34</v>
      </c>
      <c r="E745" t="str">
        <f t="shared" si="42"/>
        <v>&lt;!-- Fancy Shirt (Cloth) --&gt;</v>
      </c>
    </row>
    <row r="746" spans="1:5" x14ac:dyDescent="0.25">
      <c r="A746" t="s">
        <v>1907</v>
      </c>
      <c r="C746">
        <f t="shared" si="40"/>
        <v>7</v>
      </c>
      <c r="D746">
        <f t="shared" si="41"/>
        <v>34</v>
      </c>
      <c r="E746" t="str">
        <f t="shared" si="42"/>
        <v>&lt;!-- Fancy Shirt (Cloth) --&gt;</v>
      </c>
    </row>
    <row r="747" spans="1:5" x14ac:dyDescent="0.25">
      <c r="A747" t="s">
        <v>1908</v>
      </c>
      <c r="C747">
        <f t="shared" si="40"/>
        <v>7</v>
      </c>
      <c r="D747">
        <f t="shared" si="41"/>
        <v>34</v>
      </c>
      <c r="E747" t="str">
        <f t="shared" si="42"/>
        <v>&lt;!-- Fancy Shirt (Cloth) --&gt;</v>
      </c>
    </row>
    <row r="748" spans="1:5" x14ac:dyDescent="0.25">
      <c r="A748" t="s">
        <v>1909</v>
      </c>
      <c r="C748">
        <f t="shared" si="40"/>
        <v>7</v>
      </c>
      <c r="D748">
        <f t="shared" si="41"/>
        <v>34</v>
      </c>
      <c r="E748" t="str">
        <f t="shared" si="42"/>
        <v>&lt;!-- Fancy Shirt (Cloth) --&gt;</v>
      </c>
    </row>
    <row r="749" spans="1:5" x14ac:dyDescent="0.25">
      <c r="A749" t="s">
        <v>1910</v>
      </c>
      <c r="C749">
        <f t="shared" si="40"/>
        <v>7</v>
      </c>
      <c r="D749">
        <f t="shared" si="41"/>
        <v>45</v>
      </c>
      <c r="E749" t="str">
        <f t="shared" si="42"/>
        <v>&lt;!-- Fashionable Black Hose (Cloth) --&gt;</v>
      </c>
    </row>
    <row r="750" spans="1:5" x14ac:dyDescent="0.25">
      <c r="A750" t="s">
        <v>1911</v>
      </c>
      <c r="C750">
        <f t="shared" si="40"/>
        <v>7</v>
      </c>
      <c r="D750">
        <f t="shared" si="41"/>
        <v>45</v>
      </c>
      <c r="E750" t="str">
        <f t="shared" si="42"/>
        <v>&lt;!-- Fashionable Black Hose (Cloth) --&gt;</v>
      </c>
    </row>
    <row r="751" spans="1:5" x14ac:dyDescent="0.25">
      <c r="A751" t="s">
        <v>1912</v>
      </c>
      <c r="C751">
        <f t="shared" si="40"/>
        <v>7</v>
      </c>
      <c r="D751">
        <f t="shared" si="41"/>
        <v>45</v>
      </c>
      <c r="E751" t="str">
        <f t="shared" si="42"/>
        <v>&lt;!-- Fashionable Black Hose (Cloth) --&gt;</v>
      </c>
    </row>
    <row r="752" spans="1:5" x14ac:dyDescent="0.25">
      <c r="A752" t="s">
        <v>1913</v>
      </c>
      <c r="C752">
        <f t="shared" si="40"/>
        <v>7</v>
      </c>
      <c r="D752">
        <f t="shared" si="41"/>
        <v>45</v>
      </c>
      <c r="E752" t="str">
        <f t="shared" si="42"/>
        <v>&lt;!-- Fashionable Black Hose (Cloth) --&gt;</v>
      </c>
    </row>
    <row r="753" spans="1:5" x14ac:dyDescent="0.25">
      <c r="A753" t="s">
        <v>1914</v>
      </c>
      <c r="C753">
        <f t="shared" si="40"/>
        <v>7</v>
      </c>
      <c r="D753">
        <f t="shared" si="41"/>
        <v>45</v>
      </c>
      <c r="E753" t="str">
        <f t="shared" si="42"/>
        <v>&lt;!-- Fashionable Green Hose (Cloth) --&gt;</v>
      </c>
    </row>
    <row r="754" spans="1:5" x14ac:dyDescent="0.25">
      <c r="A754" t="s">
        <v>1915</v>
      </c>
      <c r="C754">
        <f t="shared" si="40"/>
        <v>7</v>
      </c>
      <c r="D754">
        <f t="shared" si="41"/>
        <v>43</v>
      </c>
      <c r="E754" t="str">
        <f t="shared" si="42"/>
        <v>&lt;!-- Fashionable Red Hose (Cloth) --&gt;</v>
      </c>
    </row>
    <row r="755" spans="1:5" x14ac:dyDescent="0.25">
      <c r="A755" t="s">
        <v>1916</v>
      </c>
      <c r="C755">
        <f t="shared" si="40"/>
        <v>7</v>
      </c>
      <c r="D755">
        <f t="shared" si="41"/>
        <v>31</v>
      </c>
      <c r="E755" t="str">
        <f t="shared" si="42"/>
        <v>&lt;!-- Gambeson (Cloth) --&gt;</v>
      </c>
    </row>
    <row r="756" spans="1:5" x14ac:dyDescent="0.25">
      <c r="A756" t="s">
        <v>1917</v>
      </c>
      <c r="C756">
        <f t="shared" si="40"/>
        <v>7</v>
      </c>
      <c r="D756">
        <f t="shared" si="41"/>
        <v>31</v>
      </c>
      <c r="E756" t="str">
        <f t="shared" si="42"/>
        <v>&lt;!-- Gambeson (Cloth) --&gt;</v>
      </c>
    </row>
    <row r="757" spans="1:5" x14ac:dyDescent="0.25">
      <c r="A757" t="s">
        <v>1918</v>
      </c>
      <c r="C757">
        <f t="shared" si="40"/>
        <v>7</v>
      </c>
      <c r="D757">
        <f t="shared" si="41"/>
        <v>31</v>
      </c>
      <c r="E757" t="str">
        <f t="shared" si="42"/>
        <v>&lt;!-- Gambeson (Cloth) --&gt;</v>
      </c>
    </row>
    <row r="758" spans="1:5" x14ac:dyDescent="0.25">
      <c r="A758" t="s">
        <v>1919</v>
      </c>
      <c r="C758">
        <f t="shared" si="40"/>
        <v>7</v>
      </c>
      <c r="D758">
        <f t="shared" si="41"/>
        <v>31</v>
      </c>
      <c r="E758" t="str">
        <f t="shared" si="42"/>
        <v>&lt;!-- Gambeson (Cloth) --&gt;</v>
      </c>
    </row>
    <row r="759" spans="1:5" x14ac:dyDescent="0.25">
      <c r="A759" t="s">
        <v>1920</v>
      </c>
      <c r="C759">
        <f t="shared" si="40"/>
        <v>7</v>
      </c>
      <c r="D759">
        <f t="shared" si="41"/>
        <v>31</v>
      </c>
      <c r="E759" t="str">
        <f t="shared" si="42"/>
        <v>&lt;!-- Gambeson (Cloth) --&gt;</v>
      </c>
    </row>
    <row r="760" spans="1:5" x14ac:dyDescent="0.25">
      <c r="A760" t="s">
        <v>1921</v>
      </c>
      <c r="C760">
        <f t="shared" si="40"/>
        <v>7</v>
      </c>
      <c r="D760">
        <f t="shared" si="41"/>
        <v>31</v>
      </c>
      <c r="E760" t="str">
        <f t="shared" si="42"/>
        <v>&lt;!-- Gambeson (Cloth) --&gt;</v>
      </c>
    </row>
    <row r="761" spans="1:5" x14ac:dyDescent="0.25">
      <c r="A761" t="s">
        <v>1922</v>
      </c>
      <c r="C761">
        <f t="shared" si="40"/>
        <v>7</v>
      </c>
      <c r="D761">
        <f t="shared" si="41"/>
        <v>30</v>
      </c>
      <c r="E761" t="str">
        <f t="shared" si="42"/>
        <v>&lt;!-- Garment (Cloth) --&gt;</v>
      </c>
    </row>
    <row r="762" spans="1:5" x14ac:dyDescent="0.25">
      <c r="A762" t="s">
        <v>1923</v>
      </c>
      <c r="C762">
        <f t="shared" si="40"/>
        <v>7</v>
      </c>
      <c r="D762">
        <f t="shared" si="41"/>
        <v>41</v>
      </c>
      <c r="E762" t="str">
        <f t="shared" si="42"/>
        <v>&lt;!-- Gray/Grey Felt Hat (Cloth) --&gt;</v>
      </c>
    </row>
    <row r="763" spans="1:5" x14ac:dyDescent="0.25">
      <c r="A763" t="s">
        <v>1924</v>
      </c>
      <c r="C763">
        <f t="shared" si="40"/>
        <v>7</v>
      </c>
      <c r="D763">
        <f t="shared" si="41"/>
        <v>37</v>
      </c>
      <c r="E763" t="str">
        <f t="shared" si="42"/>
        <v>&lt;!-- Gray/Grey Hood (Cloth) --&gt;</v>
      </c>
    </row>
    <row r="764" spans="1:5" x14ac:dyDescent="0.25">
      <c r="A764" t="s">
        <v>1925</v>
      </c>
      <c r="C764">
        <f t="shared" si="40"/>
        <v>7</v>
      </c>
      <c r="D764">
        <f t="shared" si="41"/>
        <v>37</v>
      </c>
      <c r="E764" t="str">
        <f t="shared" si="42"/>
        <v>&lt;!-- Gray/Grey Hose (Cloth) --&gt;</v>
      </c>
    </row>
    <row r="765" spans="1:5" x14ac:dyDescent="0.25">
      <c r="A765" t="s">
        <v>1926</v>
      </c>
      <c r="C765">
        <f t="shared" si="40"/>
        <v>7</v>
      </c>
      <c r="D765">
        <f t="shared" si="41"/>
        <v>38</v>
      </c>
      <c r="E765" t="str">
        <f t="shared" si="42"/>
        <v>&lt;!-- Gray/Grey Scarf (Cloth) --&gt;</v>
      </c>
    </row>
    <row r="766" spans="1:5" x14ac:dyDescent="0.25">
      <c r="A766" t="s">
        <v>1927</v>
      </c>
      <c r="C766">
        <f t="shared" si="40"/>
        <v>7</v>
      </c>
      <c r="D766">
        <f t="shared" si="41"/>
        <v>38</v>
      </c>
      <c r="E766" t="str">
        <f t="shared" si="42"/>
        <v>&lt;!-- Gray/Grey Tunic (Cloth) --&gt;</v>
      </c>
    </row>
    <row r="767" spans="1:5" x14ac:dyDescent="0.25">
      <c r="A767" t="s">
        <v>1928</v>
      </c>
      <c r="C767">
        <f t="shared" si="40"/>
        <v>7</v>
      </c>
      <c r="D767">
        <f t="shared" si="41"/>
        <v>38</v>
      </c>
      <c r="E767" t="str">
        <f t="shared" si="42"/>
        <v>&lt;!-- Gray/Grey Tunic (Cloth) --&gt;</v>
      </c>
    </row>
    <row r="768" spans="1:5" x14ac:dyDescent="0.25">
      <c r="A768" t="s">
        <v>1929</v>
      </c>
      <c r="C768">
        <f t="shared" si="40"/>
        <v>7</v>
      </c>
      <c r="D768">
        <f t="shared" si="41"/>
        <v>40</v>
      </c>
      <c r="E768" t="str">
        <f t="shared" si="42"/>
        <v>&lt;!-- Green Cuman Tunic (Cloth) --&gt;</v>
      </c>
    </row>
    <row r="769" spans="1:5" x14ac:dyDescent="0.25">
      <c r="A769" t="s">
        <v>1930</v>
      </c>
      <c r="C769">
        <f t="shared" si="40"/>
        <v>7</v>
      </c>
      <c r="D769">
        <f t="shared" si="41"/>
        <v>37</v>
      </c>
      <c r="E769" t="str">
        <f t="shared" si="42"/>
        <v>&lt;!-- Green Felt Hat (Cloth) --&gt;</v>
      </c>
    </row>
    <row r="770" spans="1:5" x14ac:dyDescent="0.25">
      <c r="A770" t="s">
        <v>1931</v>
      </c>
      <c r="C770">
        <f t="shared" si="40"/>
        <v>7</v>
      </c>
      <c r="D770">
        <f t="shared" si="41"/>
        <v>33</v>
      </c>
      <c r="E770" t="str">
        <f t="shared" si="42"/>
        <v>&lt;!-- Green Hood (Cloth) --&gt;</v>
      </c>
    </row>
    <row r="771" spans="1:5" x14ac:dyDescent="0.25">
      <c r="A771" t="s">
        <v>1932</v>
      </c>
      <c r="C771">
        <f t="shared" si="40"/>
        <v>7</v>
      </c>
      <c r="D771">
        <f t="shared" si="41"/>
        <v>33</v>
      </c>
      <c r="E771" t="str">
        <f t="shared" si="42"/>
        <v>&lt;!-- Green Hood (Cloth) --&gt;</v>
      </c>
    </row>
    <row r="772" spans="1:5" x14ac:dyDescent="0.25">
      <c r="A772" t="s">
        <v>1933</v>
      </c>
      <c r="C772">
        <f t="shared" si="40"/>
        <v>7</v>
      </c>
      <c r="D772">
        <f t="shared" si="41"/>
        <v>33</v>
      </c>
      <c r="E772" t="str">
        <f t="shared" si="42"/>
        <v>&lt;!-- Green Hose (Cloth) --&gt;</v>
      </c>
    </row>
    <row r="773" spans="1:5" x14ac:dyDescent="0.25">
      <c r="A773" t="s">
        <v>1934</v>
      </c>
      <c r="C773">
        <f t="shared" si="40"/>
        <v>7</v>
      </c>
      <c r="D773">
        <f t="shared" si="41"/>
        <v>44</v>
      </c>
      <c r="E773" t="str">
        <f t="shared" si="42"/>
        <v>&lt;!-- Green Nobleman's Hose (Cloth) --&gt;</v>
      </c>
    </row>
    <row r="774" spans="1:5" x14ac:dyDescent="0.25">
      <c r="A774" t="s">
        <v>1935</v>
      </c>
      <c r="C774">
        <f t="shared" si="40"/>
        <v>7</v>
      </c>
      <c r="D774">
        <f t="shared" si="41"/>
        <v>34</v>
      </c>
      <c r="E774" t="str">
        <f t="shared" si="42"/>
        <v>&lt;!-- Green Shirt (Cloth) --&gt;</v>
      </c>
    </row>
    <row r="775" spans="1:5" x14ac:dyDescent="0.25">
      <c r="A775" t="s">
        <v>1936</v>
      </c>
      <c r="C775">
        <f t="shared" si="40"/>
        <v>7</v>
      </c>
      <c r="D775">
        <f t="shared" si="41"/>
        <v>34</v>
      </c>
      <c r="E775" t="str">
        <f t="shared" si="42"/>
        <v>&lt;!-- Green Shirt (Cloth) --&gt;</v>
      </c>
    </row>
    <row r="776" spans="1:5" x14ac:dyDescent="0.25">
      <c r="A776" t="s">
        <v>1937</v>
      </c>
      <c r="C776">
        <f t="shared" si="40"/>
        <v>7</v>
      </c>
      <c r="D776">
        <f t="shared" si="41"/>
        <v>34</v>
      </c>
      <c r="E776" t="str">
        <f t="shared" si="42"/>
        <v>&lt;!-- Green Tunic (Cloth) --&gt;</v>
      </c>
    </row>
    <row r="777" spans="1:5" x14ac:dyDescent="0.25">
      <c r="A777" t="s">
        <v>1938</v>
      </c>
      <c r="C777">
        <f t="shared" si="40"/>
        <v>7</v>
      </c>
      <c r="D777">
        <f t="shared" si="41"/>
        <v>34</v>
      </c>
      <c r="E777" t="str">
        <f t="shared" si="42"/>
        <v>&lt;!-- Green Tunic (Cloth) --&gt;</v>
      </c>
    </row>
    <row r="778" spans="1:5" x14ac:dyDescent="0.25">
      <c r="A778" t="s">
        <v>1939</v>
      </c>
      <c r="C778">
        <f t="shared" si="40"/>
        <v>7</v>
      </c>
      <c r="D778">
        <f t="shared" si="41"/>
        <v>34</v>
      </c>
      <c r="E778" t="str">
        <f t="shared" si="42"/>
        <v>&lt;!-- Green Tunic (Cloth) --&gt;</v>
      </c>
    </row>
    <row r="779" spans="1:5" x14ac:dyDescent="0.25">
      <c r="A779" t="s">
        <v>1940</v>
      </c>
      <c r="C779">
        <f t="shared" si="40"/>
        <v>7</v>
      </c>
      <c r="D779">
        <f t="shared" si="41"/>
        <v>44</v>
      </c>
      <c r="E779" t="str">
        <f t="shared" si="42"/>
        <v>&lt;!-- Green and Yellow Hood (Cloth) --&gt;</v>
      </c>
    </row>
    <row r="780" spans="1:5" x14ac:dyDescent="0.25">
      <c r="A780" t="s">
        <v>1941</v>
      </c>
      <c r="C780">
        <f t="shared" si="40"/>
        <v>7</v>
      </c>
      <c r="D780">
        <f t="shared" si="41"/>
        <v>37</v>
      </c>
      <c r="E780" t="str">
        <f t="shared" si="42"/>
        <v>&lt;!-- Heavy Gambeson (Cloth) --&gt;</v>
      </c>
    </row>
    <row r="781" spans="1:5" x14ac:dyDescent="0.25">
      <c r="A781" t="s">
        <v>1942</v>
      </c>
      <c r="C781">
        <f t="shared" si="40"/>
        <v>7</v>
      </c>
      <c r="D781">
        <f t="shared" si="41"/>
        <v>37</v>
      </c>
      <c r="E781" t="str">
        <f t="shared" si="42"/>
        <v>&lt;!-- Heavy Gambeson (Cloth) --&gt;</v>
      </c>
    </row>
    <row r="782" spans="1:5" x14ac:dyDescent="0.25">
      <c r="A782" t="s">
        <v>1943</v>
      </c>
      <c r="C782">
        <f t="shared" si="40"/>
        <v>7</v>
      </c>
      <c r="D782">
        <f t="shared" si="41"/>
        <v>47</v>
      </c>
      <c r="E782" t="str">
        <f t="shared" si="42"/>
        <v>&lt;!-- Heavy Quartered Gambeson (Cloth) --&gt;</v>
      </c>
    </row>
    <row r="783" spans="1:5" x14ac:dyDescent="0.25">
      <c r="A783" t="s">
        <v>1944</v>
      </c>
      <c r="C783">
        <f t="shared" si="40"/>
        <v>7</v>
      </c>
      <c r="D783">
        <f t="shared" si="41"/>
        <v>47</v>
      </c>
      <c r="E783" t="str">
        <f t="shared" si="42"/>
        <v>&lt;!-- Hemmed Rattay Waffenrock (Cloth) --&gt;</v>
      </c>
    </row>
    <row r="784" spans="1:5" x14ac:dyDescent="0.25">
      <c r="A784" t="s">
        <v>1945</v>
      </c>
      <c r="C784">
        <f t="shared" si="40"/>
        <v>7</v>
      </c>
      <c r="D784">
        <f t="shared" si="41"/>
        <v>46</v>
      </c>
      <c r="E784" t="str">
        <f t="shared" si="42"/>
        <v>&lt;!-- Hemmed Sasau Waffenrock (Cloth) --&gt;</v>
      </c>
    </row>
    <row r="785" spans="1:5" x14ac:dyDescent="0.25">
      <c r="A785" t="s">
        <v>1946</v>
      </c>
      <c r="C785">
        <f t="shared" si="40"/>
        <v>7</v>
      </c>
      <c r="D785">
        <f t="shared" si="41"/>
        <v>40</v>
      </c>
      <c r="E785" t="str">
        <f t="shared" si="42"/>
        <v>&lt;!-- Hemmed Waffenrock (Cloth) --&gt;</v>
      </c>
    </row>
    <row r="786" spans="1:5" x14ac:dyDescent="0.25">
      <c r="A786" t="s">
        <v>1947</v>
      </c>
      <c r="C786">
        <f t="shared" si="40"/>
        <v>7</v>
      </c>
      <c r="D786">
        <f t="shared" si="41"/>
        <v>42</v>
      </c>
      <c r="E786" t="str">
        <f t="shared" si="42"/>
        <v>&lt;!-- Heralded Waffenrock (Cloth) --&gt;</v>
      </c>
    </row>
    <row r="787" spans="1:5" x14ac:dyDescent="0.25">
      <c r="A787" t="s">
        <v>1948</v>
      </c>
      <c r="C787">
        <f t="shared" si="40"/>
        <v>7</v>
      </c>
      <c r="D787">
        <f t="shared" si="41"/>
        <v>41</v>
      </c>
      <c r="E787" t="str">
        <f t="shared" si="42"/>
        <v>&lt;!-- Hungarian Gambeson (Cloth) --&gt;</v>
      </c>
    </row>
    <row r="788" spans="1:5" x14ac:dyDescent="0.25">
      <c r="A788" t="s">
        <v>1949</v>
      </c>
      <c r="C788">
        <f t="shared" si="40"/>
        <v>7</v>
      </c>
      <c r="D788">
        <f t="shared" si="41"/>
        <v>42</v>
      </c>
      <c r="E788" t="str">
        <f t="shared" si="42"/>
        <v>&lt;!-- Knight's Waffenrock (Cloth) --&gt;</v>
      </c>
    </row>
    <row r="789" spans="1:5" x14ac:dyDescent="0.25">
      <c r="A789" t="s">
        <v>1950</v>
      </c>
      <c r="C789">
        <f t="shared" si="40"/>
        <v>7</v>
      </c>
      <c r="D789">
        <f t="shared" si="41"/>
        <v>42</v>
      </c>
      <c r="E789" t="str">
        <f t="shared" si="42"/>
        <v>&lt;!-- Knight's Waffenrock (Cloth) --&gt;</v>
      </c>
    </row>
    <row r="790" spans="1:5" x14ac:dyDescent="0.25">
      <c r="A790" t="s">
        <v>1951</v>
      </c>
      <c r="C790">
        <f t="shared" si="40"/>
        <v>7</v>
      </c>
      <c r="D790">
        <f t="shared" si="41"/>
        <v>42</v>
      </c>
      <c r="E790" t="str">
        <f t="shared" si="42"/>
        <v>&lt;!-- Kuttenberg Gambeson (Cloth) --&gt;</v>
      </c>
    </row>
    <row r="791" spans="1:5" x14ac:dyDescent="0.25">
      <c r="A791" t="s">
        <v>1952</v>
      </c>
      <c r="C791">
        <f t="shared" si="40"/>
        <v>7</v>
      </c>
      <c r="D791">
        <f t="shared" si="41"/>
        <v>42</v>
      </c>
      <c r="E791" t="str">
        <f t="shared" si="42"/>
        <v>&lt;!-- Kuttenberg Gambeson (Cloth) --&gt;</v>
      </c>
    </row>
    <row r="792" spans="1:5" x14ac:dyDescent="0.25">
      <c r="A792" t="s">
        <v>1953</v>
      </c>
      <c r="C792">
        <f t="shared" si="40"/>
        <v>7</v>
      </c>
      <c r="D792">
        <f t="shared" si="41"/>
        <v>48</v>
      </c>
      <c r="E792" t="str">
        <f t="shared" si="42"/>
        <v>&lt;!-- Kuttenberg Split Gambeson (Cloth) --&gt;</v>
      </c>
    </row>
    <row r="793" spans="1:5" x14ac:dyDescent="0.25">
      <c r="A793" t="s">
        <v>1954</v>
      </c>
      <c r="C793">
        <f t="shared" si="40"/>
        <v>7</v>
      </c>
      <c r="D793">
        <f t="shared" si="41"/>
        <v>48</v>
      </c>
      <c r="E793" t="str">
        <f t="shared" si="42"/>
        <v>&lt;!-- Kuttenberg Split Gambeson (Cloth) --&gt;</v>
      </c>
    </row>
    <row r="794" spans="1:5" x14ac:dyDescent="0.25">
      <c r="A794" t="s">
        <v>1955</v>
      </c>
      <c r="C794">
        <f t="shared" si="40"/>
        <v>7</v>
      </c>
      <c r="D794">
        <f t="shared" si="41"/>
        <v>43</v>
      </c>
      <c r="E794" t="str">
        <f t="shared" si="42"/>
        <v>&lt;!-- Light Decorated Hose (Cloth) --&gt;</v>
      </c>
    </row>
    <row r="795" spans="1:5" x14ac:dyDescent="0.25">
      <c r="A795" t="s">
        <v>1956</v>
      </c>
      <c r="C795">
        <f t="shared" si="40"/>
        <v>7</v>
      </c>
      <c r="D795">
        <f t="shared" si="41"/>
        <v>37</v>
      </c>
      <c r="E795" t="str">
        <f t="shared" si="42"/>
        <v>&lt;!-- Light Gambeson (Cloth) --&gt;</v>
      </c>
    </row>
    <row r="796" spans="1:5" x14ac:dyDescent="0.25">
      <c r="A796" t="s">
        <v>1957</v>
      </c>
      <c r="C796">
        <f t="shared" si="40"/>
        <v>7</v>
      </c>
      <c r="D796">
        <f t="shared" si="41"/>
        <v>42</v>
      </c>
      <c r="E796" t="str">
        <f t="shared" si="42"/>
        <v>&lt;!-- Light Padded Armour (Cloth) --&gt;</v>
      </c>
    </row>
    <row r="797" spans="1:5" x14ac:dyDescent="0.25">
      <c r="A797" t="s">
        <v>1958</v>
      </c>
      <c r="C797">
        <f t="shared" si="40"/>
        <v>7</v>
      </c>
      <c r="D797">
        <f t="shared" si="41"/>
        <v>42</v>
      </c>
      <c r="E797" t="str">
        <f t="shared" si="42"/>
        <v>&lt;!-- Light Tarred Jacket (Cloth) --&gt;</v>
      </c>
    </row>
    <row r="798" spans="1:5" x14ac:dyDescent="0.25">
      <c r="A798" t="s">
        <v>1959</v>
      </c>
      <c r="C798">
        <f t="shared" si="40"/>
        <v>7</v>
      </c>
      <c r="D798">
        <f t="shared" si="41"/>
        <v>33</v>
      </c>
      <c r="E798" t="str">
        <f t="shared" si="42"/>
        <v>&lt;!-- Linen Hood (Cloth) --&gt;</v>
      </c>
    </row>
    <row r="799" spans="1:5" x14ac:dyDescent="0.25">
      <c r="A799" t="s">
        <v>1960</v>
      </c>
      <c r="C799">
        <f t="shared" si="40"/>
        <v>7</v>
      </c>
      <c r="D799">
        <f t="shared" si="41"/>
        <v>33</v>
      </c>
      <c r="E799" t="str">
        <f t="shared" si="42"/>
        <v>&lt;!-- Linen Hood (Cloth) --&gt;</v>
      </c>
    </row>
    <row r="800" spans="1:5" x14ac:dyDescent="0.25">
      <c r="A800" t="s">
        <v>1961</v>
      </c>
      <c r="C800">
        <f t="shared" ref="C800:C863" si="43">FIND("&lt;",$A800)</f>
        <v>7</v>
      </c>
      <c r="D800">
        <f t="shared" ref="D800:D863" si="44">FIND("&gt;",$A800)</f>
        <v>34</v>
      </c>
      <c r="E800" t="str">
        <f t="shared" si="42"/>
        <v>&lt;!-- Linen Shirt (Cloth) --&gt;</v>
      </c>
    </row>
    <row r="801" spans="1:5" x14ac:dyDescent="0.25">
      <c r="A801" t="s">
        <v>1962</v>
      </c>
      <c r="C801">
        <f t="shared" si="43"/>
        <v>7</v>
      </c>
      <c r="D801">
        <f t="shared" si="44"/>
        <v>34</v>
      </c>
      <c r="E801" t="str">
        <f t="shared" si="42"/>
        <v>&lt;!-- Linen Shirt (Cloth) --&gt;</v>
      </c>
    </row>
    <row r="802" spans="1:5" x14ac:dyDescent="0.25">
      <c r="A802" t="s">
        <v>1963</v>
      </c>
      <c r="C802">
        <f t="shared" si="43"/>
        <v>7</v>
      </c>
      <c r="D802">
        <f t="shared" si="44"/>
        <v>34</v>
      </c>
      <c r="E802" t="str">
        <f t="shared" si="42"/>
        <v>&lt;!-- Linen Shirt (Cloth) --&gt;</v>
      </c>
    </row>
    <row r="803" spans="1:5" x14ac:dyDescent="0.25">
      <c r="A803" t="s">
        <v>1964</v>
      </c>
      <c r="C803">
        <f t="shared" si="43"/>
        <v>7</v>
      </c>
      <c r="D803">
        <f t="shared" si="44"/>
        <v>34</v>
      </c>
      <c r="E803" t="str">
        <f t="shared" si="42"/>
        <v>&lt;!-- Linen Shirt (Cloth) --&gt;</v>
      </c>
    </row>
    <row r="804" spans="1:5" x14ac:dyDescent="0.25">
      <c r="A804" t="s">
        <v>1965</v>
      </c>
      <c r="C804">
        <f t="shared" si="43"/>
        <v>7</v>
      </c>
      <c r="D804">
        <f t="shared" si="44"/>
        <v>44</v>
      </c>
      <c r="E804" t="str">
        <f t="shared" si="42"/>
        <v>&lt;!-- Long Black Waffenrock (Cloth) --&gt;</v>
      </c>
    </row>
    <row r="805" spans="1:5" x14ac:dyDescent="0.25">
      <c r="A805" t="s">
        <v>1966</v>
      </c>
      <c r="C805">
        <f t="shared" si="43"/>
        <v>7</v>
      </c>
      <c r="D805">
        <f t="shared" si="44"/>
        <v>43</v>
      </c>
      <c r="E805" t="str">
        <f t="shared" si="42"/>
        <v>&lt;!-- Long Dark Waffenrock (Cloth) --&gt;</v>
      </c>
    </row>
    <row r="806" spans="1:5" x14ac:dyDescent="0.25">
      <c r="A806" t="s">
        <v>1967</v>
      </c>
      <c r="C806">
        <f t="shared" si="43"/>
        <v>7</v>
      </c>
      <c r="D806">
        <f t="shared" si="44"/>
        <v>43</v>
      </c>
      <c r="E806" t="str">
        <f t="shared" si="42"/>
        <v>&lt;!-- Long Dark Waffenrock (Cloth) --&gt;</v>
      </c>
    </row>
    <row r="807" spans="1:5" x14ac:dyDescent="0.25">
      <c r="A807" t="s">
        <v>1968</v>
      </c>
      <c r="C807">
        <f t="shared" si="43"/>
        <v>7</v>
      </c>
      <c r="D807">
        <f t="shared" si="44"/>
        <v>39</v>
      </c>
      <c r="E807" t="str">
        <f t="shared" ref="E807:E870" si="45">MID(A807,C807,D807-C807+1)</f>
        <v>&lt;!-- Long Linen Shirt (Cloth) --&gt;</v>
      </c>
    </row>
    <row r="808" spans="1:5" x14ac:dyDescent="0.25">
      <c r="A808" t="s">
        <v>1969</v>
      </c>
      <c r="C808">
        <f t="shared" si="43"/>
        <v>7</v>
      </c>
      <c r="D808">
        <f t="shared" si="44"/>
        <v>44</v>
      </c>
      <c r="E808" t="str">
        <f t="shared" si="45"/>
        <v>&lt;!-- Long Plain Waffenrock (Cloth) --&gt;</v>
      </c>
    </row>
    <row r="809" spans="1:5" x14ac:dyDescent="0.25">
      <c r="A809" t="s">
        <v>1970</v>
      </c>
      <c r="C809">
        <f t="shared" si="43"/>
        <v>7</v>
      </c>
      <c r="D809">
        <f t="shared" si="44"/>
        <v>45</v>
      </c>
      <c r="E809" t="str">
        <f t="shared" si="45"/>
        <v>&lt;!-- Long Rattay Waffenrock (Cloth) --&gt;</v>
      </c>
    </row>
    <row r="810" spans="1:5" x14ac:dyDescent="0.25">
      <c r="A810" t="s">
        <v>1971</v>
      </c>
      <c r="C810">
        <f t="shared" si="43"/>
        <v>7</v>
      </c>
      <c r="D810">
        <f t="shared" si="44"/>
        <v>44</v>
      </c>
      <c r="E810" t="str">
        <f t="shared" si="45"/>
        <v>&lt;!-- Long Sasau Waffenrock (Cloth) --&gt;</v>
      </c>
    </row>
    <row r="811" spans="1:5" x14ac:dyDescent="0.25">
      <c r="A811" t="s">
        <v>1972</v>
      </c>
      <c r="C811">
        <f t="shared" si="43"/>
        <v>7</v>
      </c>
      <c r="D811">
        <f t="shared" si="44"/>
        <v>44</v>
      </c>
      <c r="E811" t="str">
        <f t="shared" si="45"/>
        <v>&lt;!-- Long Sasau Waffenrock (Cloth) --&gt;</v>
      </c>
    </row>
    <row r="812" spans="1:5" x14ac:dyDescent="0.25">
      <c r="A812" t="s">
        <v>1973</v>
      </c>
      <c r="C812">
        <f t="shared" si="43"/>
        <v>7</v>
      </c>
      <c r="D812">
        <f t="shared" si="44"/>
        <v>45</v>
      </c>
      <c r="E812" t="str">
        <f t="shared" si="45"/>
        <v>&lt;!-- Long Silesian Gambeson (Cloth) --&gt;</v>
      </c>
    </row>
    <row r="813" spans="1:5" x14ac:dyDescent="0.25">
      <c r="A813" t="s">
        <v>1974</v>
      </c>
      <c r="C813">
        <f t="shared" si="43"/>
        <v>7</v>
      </c>
      <c r="D813">
        <f t="shared" si="44"/>
        <v>46</v>
      </c>
      <c r="E813" t="str">
        <f t="shared" si="45"/>
        <v>&lt;!-- Long Skalitz Waffenrock (Cloth) --&gt;</v>
      </c>
    </row>
    <row r="814" spans="1:5" x14ac:dyDescent="0.25">
      <c r="A814" t="s">
        <v>1975</v>
      </c>
      <c r="C814">
        <f t="shared" si="43"/>
        <v>7</v>
      </c>
      <c r="D814">
        <f t="shared" si="44"/>
        <v>46</v>
      </c>
      <c r="E814" t="str">
        <f t="shared" si="45"/>
        <v>&lt;!-- Long Skalitz Waffenrock (Cloth) --&gt;</v>
      </c>
    </row>
    <row r="815" spans="1:5" x14ac:dyDescent="0.25">
      <c r="A815" t="s">
        <v>1976</v>
      </c>
      <c r="C815">
        <f t="shared" si="43"/>
        <v>7</v>
      </c>
      <c r="D815">
        <f t="shared" si="44"/>
        <v>47</v>
      </c>
      <c r="E815" t="str">
        <f t="shared" si="45"/>
        <v>&lt;!-- Long Talmberg Waffenrock (Cloth) --&gt;</v>
      </c>
    </row>
    <row r="816" spans="1:5" x14ac:dyDescent="0.25">
      <c r="A816" t="s">
        <v>1977</v>
      </c>
      <c r="C816">
        <f t="shared" si="43"/>
        <v>7</v>
      </c>
      <c r="D816">
        <f t="shared" si="44"/>
        <v>47</v>
      </c>
      <c r="E816" t="str">
        <f t="shared" si="45"/>
        <v>&lt;!-- Long Talmberg Waffenrock (Cloth) --&gt;</v>
      </c>
    </row>
    <row r="817" spans="1:5" x14ac:dyDescent="0.25">
      <c r="A817" t="s">
        <v>1978</v>
      </c>
      <c r="C817">
        <f t="shared" si="43"/>
        <v>7</v>
      </c>
      <c r="D817">
        <f t="shared" si="44"/>
        <v>47</v>
      </c>
      <c r="E817" t="str">
        <f t="shared" si="45"/>
        <v>&lt;!-- Long Talmberg Waffenrock (Cloth) --&gt;</v>
      </c>
    </row>
    <row r="818" spans="1:5" x14ac:dyDescent="0.25">
      <c r="A818" t="s">
        <v>1979</v>
      </c>
      <c r="C818">
        <f t="shared" si="43"/>
        <v>7</v>
      </c>
      <c r="D818">
        <f t="shared" si="44"/>
        <v>47</v>
      </c>
      <c r="E818" t="str">
        <f t="shared" si="45"/>
        <v>&lt;!-- Long Talmberg Waffenrock (Cloth) --&gt;</v>
      </c>
    </row>
    <row r="819" spans="1:5" x14ac:dyDescent="0.25">
      <c r="A819" t="s">
        <v>1980</v>
      </c>
      <c r="C819">
        <f t="shared" si="43"/>
        <v>7</v>
      </c>
      <c r="D819">
        <f t="shared" si="44"/>
        <v>47</v>
      </c>
      <c r="E819" t="str">
        <f t="shared" si="45"/>
        <v>&lt;!-- Long Talmberg Waffenrock (Cloth) --&gt;</v>
      </c>
    </row>
    <row r="820" spans="1:5" x14ac:dyDescent="0.25">
      <c r="A820" t="s">
        <v>1981</v>
      </c>
      <c r="C820">
        <f t="shared" si="43"/>
        <v>7</v>
      </c>
      <c r="D820">
        <f t="shared" si="44"/>
        <v>45</v>
      </c>
      <c r="E820" t="str">
        <f t="shared" si="45"/>
        <v>&lt;!-- Long Waffenrock Rattay (Cloth) --&gt;</v>
      </c>
    </row>
    <row r="821" spans="1:5" x14ac:dyDescent="0.25">
      <c r="A821" t="s">
        <v>1982</v>
      </c>
      <c r="C821">
        <f t="shared" si="43"/>
        <v>7</v>
      </c>
      <c r="D821">
        <f t="shared" si="44"/>
        <v>45</v>
      </c>
      <c r="E821" t="str">
        <f t="shared" si="45"/>
        <v>&lt;!-- Long Waffenrock Rattay (Cloth) --&gt;</v>
      </c>
    </row>
    <row r="822" spans="1:5" x14ac:dyDescent="0.25">
      <c r="A822" t="s">
        <v>1983</v>
      </c>
      <c r="C822">
        <f t="shared" si="43"/>
        <v>7</v>
      </c>
      <c r="D822">
        <f t="shared" si="44"/>
        <v>45</v>
      </c>
      <c r="E822" t="str">
        <f t="shared" si="45"/>
        <v>&lt;!-- Long Waffenrock Rattay (Cloth) --&gt;</v>
      </c>
    </row>
    <row r="823" spans="1:5" x14ac:dyDescent="0.25">
      <c r="A823" t="s">
        <v>1984</v>
      </c>
      <c r="C823">
        <f t="shared" si="43"/>
        <v>7</v>
      </c>
      <c r="D823">
        <f t="shared" si="44"/>
        <v>33</v>
      </c>
      <c r="E823" t="str">
        <f t="shared" si="45"/>
        <v>&lt;!-- Loose Hose (Cloth) --&gt;</v>
      </c>
    </row>
    <row r="824" spans="1:5" x14ac:dyDescent="0.25">
      <c r="A824" t="s">
        <v>1985</v>
      </c>
      <c r="C824">
        <f t="shared" si="43"/>
        <v>7</v>
      </c>
      <c r="D824">
        <f t="shared" si="44"/>
        <v>47</v>
      </c>
      <c r="E824" t="str">
        <f t="shared" si="45"/>
        <v>&lt;!-- Lords of Leipa Pourpoint (Cloth) --&gt;</v>
      </c>
    </row>
    <row r="825" spans="1:5" x14ac:dyDescent="0.25">
      <c r="A825" t="s">
        <v>1986</v>
      </c>
      <c r="C825">
        <f t="shared" si="43"/>
        <v>7</v>
      </c>
      <c r="D825">
        <f t="shared" si="44"/>
        <v>48</v>
      </c>
      <c r="E825" t="str">
        <f t="shared" si="45"/>
        <v>&lt;!-- Lords of Leipa Waffenrock (Cloth) --&gt;</v>
      </c>
    </row>
    <row r="826" spans="1:5" x14ac:dyDescent="0.25">
      <c r="A826" t="s">
        <v>1987</v>
      </c>
      <c r="C826">
        <f t="shared" si="43"/>
        <v>7</v>
      </c>
      <c r="D826">
        <f t="shared" si="44"/>
        <v>48</v>
      </c>
      <c r="E826" t="str">
        <f t="shared" si="45"/>
        <v>&lt;!-- Lords of Leipa Waffenrock (Cloth) --&gt;</v>
      </c>
    </row>
    <row r="827" spans="1:5" x14ac:dyDescent="0.25">
      <c r="A827" t="s">
        <v>1988</v>
      </c>
      <c r="C827">
        <f t="shared" si="43"/>
        <v>7</v>
      </c>
      <c r="D827">
        <f t="shared" si="44"/>
        <v>35</v>
      </c>
      <c r="E827" t="str">
        <f t="shared" si="45"/>
        <v>&lt;!-- Monk's Habit (Cloth) --&gt;</v>
      </c>
    </row>
    <row r="828" spans="1:5" x14ac:dyDescent="0.25">
      <c r="A828" t="s">
        <v>1989</v>
      </c>
      <c r="C828">
        <f t="shared" si="43"/>
        <v>7</v>
      </c>
      <c r="D828">
        <f t="shared" si="44"/>
        <v>35</v>
      </c>
      <c r="E828" t="str">
        <f t="shared" si="45"/>
        <v>&lt;!-- Monk's Habit (Cloth) --&gt;</v>
      </c>
    </row>
    <row r="829" spans="1:5" x14ac:dyDescent="0.25">
      <c r="A829" t="s">
        <v>1990</v>
      </c>
      <c r="C829">
        <f t="shared" si="43"/>
        <v>7</v>
      </c>
      <c r="D829">
        <f t="shared" si="44"/>
        <v>35</v>
      </c>
      <c r="E829" t="str">
        <f t="shared" si="45"/>
        <v>&lt;!-- Monk's Habit (Cloth) --&gt;</v>
      </c>
    </row>
    <row r="830" spans="1:5" x14ac:dyDescent="0.25">
      <c r="A830" t="s">
        <v>1991</v>
      </c>
      <c r="C830">
        <f t="shared" si="43"/>
        <v>7</v>
      </c>
      <c r="D830">
        <f t="shared" si="44"/>
        <v>35</v>
      </c>
      <c r="E830" t="str">
        <f t="shared" si="45"/>
        <v>&lt;!-- Monk's Habit (Cloth) --&gt;</v>
      </c>
    </row>
    <row r="831" spans="1:5" x14ac:dyDescent="0.25">
      <c r="A831" t="s">
        <v>1992</v>
      </c>
      <c r="C831">
        <f t="shared" si="43"/>
        <v>7</v>
      </c>
      <c r="D831">
        <f t="shared" si="44"/>
        <v>35</v>
      </c>
      <c r="E831" t="str">
        <f t="shared" si="45"/>
        <v>&lt;!-- Monk's Habit (Cloth) --&gt;</v>
      </c>
    </row>
    <row r="832" spans="1:5" x14ac:dyDescent="0.25">
      <c r="A832" t="s">
        <v>1993</v>
      </c>
      <c r="C832">
        <f t="shared" si="43"/>
        <v>7</v>
      </c>
      <c r="D832">
        <f t="shared" si="44"/>
        <v>35</v>
      </c>
      <c r="E832" t="str">
        <f t="shared" si="45"/>
        <v>&lt;!-- Monk's Habit (Cloth) --&gt;</v>
      </c>
    </row>
    <row r="833" spans="1:5" x14ac:dyDescent="0.25">
      <c r="A833" t="s">
        <v>1994</v>
      </c>
      <c r="C833">
        <f t="shared" si="43"/>
        <v>7</v>
      </c>
      <c r="D833">
        <f t="shared" si="44"/>
        <v>35</v>
      </c>
      <c r="E833" t="str">
        <f t="shared" si="45"/>
        <v>&lt;!-- Monk's Habit (Cloth) --&gt;</v>
      </c>
    </row>
    <row r="834" spans="1:5" x14ac:dyDescent="0.25">
      <c r="A834" t="s">
        <v>1995</v>
      </c>
      <c r="C834">
        <f t="shared" si="43"/>
        <v>7</v>
      </c>
      <c r="D834">
        <f t="shared" si="44"/>
        <v>35</v>
      </c>
      <c r="E834" t="str">
        <f t="shared" si="45"/>
        <v>&lt;!-- Monk's Habit (Cloth) --&gt;</v>
      </c>
    </row>
    <row r="835" spans="1:5" x14ac:dyDescent="0.25">
      <c r="A835" t="s">
        <v>1996</v>
      </c>
      <c r="C835">
        <f t="shared" si="43"/>
        <v>7</v>
      </c>
      <c r="D835">
        <f t="shared" si="44"/>
        <v>35</v>
      </c>
      <c r="E835" t="str">
        <f t="shared" si="45"/>
        <v>&lt;!-- Monk's Habit (Cloth) --&gt;</v>
      </c>
    </row>
    <row r="836" spans="1:5" x14ac:dyDescent="0.25">
      <c r="A836" t="s">
        <v>1997</v>
      </c>
      <c r="C836">
        <f t="shared" si="43"/>
        <v>7</v>
      </c>
      <c r="D836">
        <f t="shared" si="44"/>
        <v>35</v>
      </c>
      <c r="E836" t="str">
        <f t="shared" si="45"/>
        <v>&lt;!-- Monk's Habit (Cloth) --&gt;</v>
      </c>
    </row>
    <row r="837" spans="1:5" x14ac:dyDescent="0.25">
      <c r="A837" t="s">
        <v>1998</v>
      </c>
      <c r="C837">
        <f t="shared" si="43"/>
        <v>7</v>
      </c>
      <c r="D837">
        <f t="shared" si="44"/>
        <v>35</v>
      </c>
      <c r="E837" t="str">
        <f t="shared" si="45"/>
        <v>&lt;!-- Monk's Habit (Cloth) --&gt;</v>
      </c>
    </row>
    <row r="838" spans="1:5" x14ac:dyDescent="0.25">
      <c r="A838" t="s">
        <v>1999</v>
      </c>
      <c r="C838">
        <f t="shared" si="43"/>
        <v>7</v>
      </c>
      <c r="D838">
        <f t="shared" si="44"/>
        <v>46</v>
      </c>
      <c r="E838" t="str">
        <f t="shared" si="45"/>
        <v>&lt;!-- Noble Yellow-Green Hose (Cloth) --&gt;</v>
      </c>
    </row>
    <row r="839" spans="1:5" x14ac:dyDescent="0.25">
      <c r="A839" t="s">
        <v>2000</v>
      </c>
      <c r="C839">
        <f t="shared" si="43"/>
        <v>7</v>
      </c>
      <c r="D839">
        <f t="shared" si="44"/>
        <v>48</v>
      </c>
      <c r="E839" t="str">
        <f t="shared" si="45"/>
        <v>&lt;!-- Noble's Black-Yellow Hood (Cloth) --&gt;</v>
      </c>
    </row>
    <row r="840" spans="1:5" x14ac:dyDescent="0.25">
      <c r="A840" t="s">
        <v>2001</v>
      </c>
      <c r="C840">
        <f t="shared" si="43"/>
        <v>7</v>
      </c>
      <c r="D840">
        <f t="shared" si="44"/>
        <v>41</v>
      </c>
      <c r="E840" t="str">
        <f t="shared" si="45"/>
        <v>&lt;!-- Noble's Green Hood (Cloth) --&gt;</v>
      </c>
    </row>
    <row r="841" spans="1:5" x14ac:dyDescent="0.25">
      <c r="A841" t="s">
        <v>2002</v>
      </c>
      <c r="C841">
        <f t="shared" si="43"/>
        <v>7</v>
      </c>
      <c r="D841">
        <f t="shared" si="44"/>
        <v>44</v>
      </c>
      <c r="E841" t="str">
        <f t="shared" si="45"/>
        <v>&lt;!-- Noble's Red-Blue Hose (Cloth) --&gt;</v>
      </c>
    </row>
    <row r="842" spans="1:5" x14ac:dyDescent="0.25">
      <c r="A842" t="s">
        <v>2003</v>
      </c>
      <c r="C842">
        <f t="shared" si="43"/>
        <v>7</v>
      </c>
      <c r="D842">
        <f t="shared" si="44"/>
        <v>42</v>
      </c>
      <c r="E842" t="str">
        <f t="shared" si="45"/>
        <v>&lt;!-- Noble's Yellow Hood (Cloth) --&gt;</v>
      </c>
    </row>
    <row r="843" spans="1:5" x14ac:dyDescent="0.25">
      <c r="A843" t="s">
        <v>2004</v>
      </c>
      <c r="C843">
        <f t="shared" si="43"/>
        <v>7</v>
      </c>
      <c r="D843">
        <f t="shared" si="44"/>
        <v>43</v>
      </c>
      <c r="E843" t="str">
        <f t="shared" si="45"/>
        <v>&lt;!-- Nobleman's Blue Hose (Cloth) --&gt;</v>
      </c>
    </row>
    <row r="844" spans="1:5" x14ac:dyDescent="0.25">
      <c r="A844" t="s">
        <v>2005</v>
      </c>
      <c r="C844">
        <f t="shared" si="43"/>
        <v>7</v>
      </c>
      <c r="D844">
        <f t="shared" si="44"/>
        <v>44</v>
      </c>
      <c r="E844" t="str">
        <f t="shared" si="45"/>
        <v>&lt;!-- Nobleman's Brown Hose (Cloth) --&gt;</v>
      </c>
    </row>
    <row r="845" spans="1:5" x14ac:dyDescent="0.25">
      <c r="A845" t="s">
        <v>2006</v>
      </c>
      <c r="C845">
        <f t="shared" si="43"/>
        <v>7</v>
      </c>
      <c r="D845">
        <f t="shared" si="44"/>
        <v>42</v>
      </c>
      <c r="E845" t="str">
        <f t="shared" si="45"/>
        <v>&lt;!-- Nobleman's Red Hose (Cloth) --&gt;</v>
      </c>
    </row>
    <row r="846" spans="1:5" x14ac:dyDescent="0.25">
      <c r="A846" t="s">
        <v>2007</v>
      </c>
      <c r="C846">
        <f t="shared" si="43"/>
        <v>7</v>
      </c>
      <c r="D846">
        <f t="shared" si="44"/>
        <v>42</v>
      </c>
      <c r="E846" t="str">
        <f t="shared" si="45"/>
        <v>&lt;!-- Nobleman's Red Hose (Cloth) --&gt;</v>
      </c>
    </row>
    <row r="847" spans="1:5" x14ac:dyDescent="0.25">
      <c r="A847" t="s">
        <v>2008</v>
      </c>
      <c r="C847">
        <f t="shared" si="43"/>
        <v>7</v>
      </c>
      <c r="D847">
        <f t="shared" si="44"/>
        <v>44</v>
      </c>
      <c r="E847" t="str">
        <f t="shared" si="45"/>
        <v>&lt;!-- Nobleman's Waffenrock (Cloth) --&gt;</v>
      </c>
    </row>
    <row r="848" spans="1:5" x14ac:dyDescent="0.25">
      <c r="A848" t="s">
        <v>2009</v>
      </c>
      <c r="C848">
        <f t="shared" si="43"/>
        <v>7</v>
      </c>
      <c r="D848">
        <f t="shared" si="44"/>
        <v>32</v>
      </c>
      <c r="E848" t="str">
        <f t="shared" si="45"/>
        <v>&lt;!-- Old Shirt (Cloth) --&gt;</v>
      </c>
    </row>
    <row r="849" spans="1:5" x14ac:dyDescent="0.25">
      <c r="A849" t="s">
        <v>2010</v>
      </c>
      <c r="C849">
        <f t="shared" si="43"/>
        <v>7</v>
      </c>
      <c r="D849">
        <f t="shared" si="44"/>
        <v>43</v>
      </c>
      <c r="E849" t="str">
        <f t="shared" si="45"/>
        <v>&lt;!-- Oleshnitz Waffenrock (Cloth) --&gt;</v>
      </c>
    </row>
    <row r="850" spans="1:5" x14ac:dyDescent="0.25">
      <c r="A850" t="s">
        <v>2011</v>
      </c>
      <c r="C850">
        <f t="shared" si="43"/>
        <v>7</v>
      </c>
      <c r="D850">
        <f t="shared" si="44"/>
        <v>43</v>
      </c>
      <c r="E850" t="str">
        <f t="shared" si="45"/>
        <v>&lt;!-- Oleshnitz Waffenrock (Cloth) --&gt;</v>
      </c>
    </row>
    <row r="851" spans="1:5" x14ac:dyDescent="0.25">
      <c r="A851" t="s">
        <v>2012</v>
      </c>
      <c r="C851">
        <f t="shared" si="43"/>
        <v>7</v>
      </c>
      <c r="D851">
        <f t="shared" si="44"/>
        <v>37</v>
      </c>
      <c r="E851" t="str">
        <f t="shared" si="45"/>
        <v>&lt;!-- Olive Felt Hat (Cloth) --&gt;</v>
      </c>
    </row>
    <row r="852" spans="1:5" x14ac:dyDescent="0.25">
      <c r="A852" t="s">
        <v>2013</v>
      </c>
      <c r="C852">
        <f t="shared" si="43"/>
        <v>7</v>
      </c>
      <c r="D852">
        <f t="shared" si="44"/>
        <v>45</v>
      </c>
      <c r="E852" t="str">
        <f t="shared" si="45"/>
        <v>&lt;!-- Ordinary Tarred Jacket (Cloth) --&gt;</v>
      </c>
    </row>
    <row r="853" spans="1:5" x14ac:dyDescent="0.25">
      <c r="A853" t="s">
        <v>2014</v>
      </c>
      <c r="C853">
        <f t="shared" si="43"/>
        <v>7</v>
      </c>
      <c r="D853">
        <f t="shared" si="44"/>
        <v>40</v>
      </c>
      <c r="E853" t="str">
        <f t="shared" si="45"/>
        <v>&lt;!-- Padded Black Coif (Cloth) --&gt;</v>
      </c>
    </row>
    <row r="854" spans="1:5" x14ac:dyDescent="0.25">
      <c r="A854" t="s">
        <v>2015</v>
      </c>
      <c r="C854">
        <f t="shared" si="43"/>
        <v>7</v>
      </c>
      <c r="D854">
        <f t="shared" si="44"/>
        <v>38</v>
      </c>
      <c r="E854" t="str">
        <f t="shared" si="45"/>
        <v>&lt;!-- Padded Chausses (Cloth) --&gt;</v>
      </c>
    </row>
    <row r="855" spans="1:5" x14ac:dyDescent="0.25">
      <c r="A855" t="s">
        <v>2016</v>
      </c>
      <c r="C855">
        <f t="shared" si="43"/>
        <v>7</v>
      </c>
      <c r="D855">
        <f t="shared" si="44"/>
        <v>38</v>
      </c>
      <c r="E855" t="str">
        <f t="shared" si="45"/>
        <v>&lt;!-- Padded Chausses (Cloth) --&gt;</v>
      </c>
    </row>
    <row r="856" spans="1:5" x14ac:dyDescent="0.25">
      <c r="A856" t="s">
        <v>2017</v>
      </c>
      <c r="B856" t="s">
        <v>133</v>
      </c>
      <c r="C856">
        <f t="shared" si="43"/>
        <v>7</v>
      </c>
      <c r="D856">
        <f t="shared" si="44"/>
        <v>34</v>
      </c>
      <c r="E856" t="str">
        <f t="shared" si="45"/>
        <v>&lt;!-- Padded Coif (Cloth) --&gt;</v>
      </c>
    </row>
    <row r="857" spans="1:5" x14ac:dyDescent="0.25">
      <c r="A857" t="s">
        <v>2018</v>
      </c>
      <c r="C857">
        <f t="shared" si="43"/>
        <v>7</v>
      </c>
      <c r="D857">
        <f t="shared" si="44"/>
        <v>34</v>
      </c>
      <c r="E857" t="str">
        <f t="shared" si="45"/>
        <v>&lt;!-- Padded Coif (Cloth) --&gt;</v>
      </c>
    </row>
    <row r="858" spans="1:5" x14ac:dyDescent="0.25">
      <c r="A858" t="s">
        <v>2019</v>
      </c>
      <c r="C858">
        <f t="shared" si="43"/>
        <v>7</v>
      </c>
      <c r="D858">
        <f t="shared" si="44"/>
        <v>34</v>
      </c>
      <c r="E858" t="str">
        <f t="shared" si="45"/>
        <v>&lt;!-- Padded Coif (Cloth) --&gt;</v>
      </c>
    </row>
    <row r="859" spans="1:5" x14ac:dyDescent="0.25">
      <c r="A859" t="s">
        <v>2020</v>
      </c>
      <c r="C859">
        <f t="shared" si="43"/>
        <v>7</v>
      </c>
      <c r="D859">
        <f t="shared" si="44"/>
        <v>34</v>
      </c>
      <c r="E859" t="str">
        <f t="shared" si="45"/>
        <v>&lt;!-- Padded Coif (Cloth) --&gt;</v>
      </c>
    </row>
    <row r="860" spans="1:5" x14ac:dyDescent="0.25">
      <c r="A860" t="s">
        <v>2021</v>
      </c>
      <c r="C860">
        <f t="shared" si="43"/>
        <v>7</v>
      </c>
      <c r="D860">
        <f t="shared" si="44"/>
        <v>34</v>
      </c>
      <c r="E860" t="str">
        <f t="shared" si="45"/>
        <v>&lt;!-- Padded Coif (Cloth) --&gt;</v>
      </c>
    </row>
    <row r="861" spans="1:5" x14ac:dyDescent="0.25">
      <c r="A861" t="s">
        <v>2022</v>
      </c>
      <c r="C861">
        <f t="shared" si="43"/>
        <v>7</v>
      </c>
      <c r="D861">
        <f t="shared" si="44"/>
        <v>34</v>
      </c>
      <c r="E861" t="str">
        <f t="shared" si="45"/>
        <v>&lt;!-- Padded Coif (Cloth) --&gt;</v>
      </c>
    </row>
    <row r="862" spans="1:5" x14ac:dyDescent="0.25">
      <c r="A862" t="s">
        <v>2023</v>
      </c>
      <c r="C862">
        <f t="shared" si="43"/>
        <v>7</v>
      </c>
      <c r="D862">
        <f t="shared" si="44"/>
        <v>40</v>
      </c>
      <c r="E862" t="str">
        <f t="shared" si="45"/>
        <v>&lt;!-- Patched Dark Hose (Cloth) --&gt;</v>
      </c>
    </row>
    <row r="863" spans="1:5" x14ac:dyDescent="0.25">
      <c r="A863" t="s">
        <v>2024</v>
      </c>
      <c r="C863">
        <f t="shared" si="43"/>
        <v>7</v>
      </c>
      <c r="D863">
        <f t="shared" si="44"/>
        <v>35</v>
      </c>
      <c r="E863" t="str">
        <f t="shared" si="45"/>
        <v>&lt;!-- Patched Hose (Cloth) --&gt;</v>
      </c>
    </row>
    <row r="864" spans="1:5" x14ac:dyDescent="0.25">
      <c r="A864" t="s">
        <v>2025</v>
      </c>
      <c r="C864">
        <f t="shared" ref="C864:C927" si="46">FIND("&lt;",$A864)</f>
        <v>7</v>
      </c>
      <c r="D864">
        <f t="shared" ref="D864:D927" si="47">FIND("&gt;",$A864)</f>
        <v>35</v>
      </c>
      <c r="E864" t="str">
        <f t="shared" si="45"/>
        <v>&lt;!-- Patched Hose (Cloth) --&gt;</v>
      </c>
    </row>
    <row r="865" spans="1:5" x14ac:dyDescent="0.25">
      <c r="A865" t="s">
        <v>2026</v>
      </c>
      <c r="C865">
        <f t="shared" si="46"/>
        <v>7</v>
      </c>
      <c r="D865">
        <f t="shared" si="47"/>
        <v>32</v>
      </c>
      <c r="E865" t="str">
        <f t="shared" si="45"/>
        <v>&lt;!-- Pourpoint (Cloth) --&gt;</v>
      </c>
    </row>
    <row r="866" spans="1:5" x14ac:dyDescent="0.25">
      <c r="A866" t="s">
        <v>2027</v>
      </c>
      <c r="C866">
        <f t="shared" si="46"/>
        <v>7</v>
      </c>
      <c r="D866">
        <f t="shared" si="47"/>
        <v>43</v>
      </c>
      <c r="E866" t="str">
        <f t="shared" si="45"/>
        <v>&lt;!-- Quilted Brown Jacket (Cloth) --&gt;</v>
      </c>
    </row>
    <row r="867" spans="1:5" x14ac:dyDescent="0.25">
      <c r="A867" t="s">
        <v>2028</v>
      </c>
      <c r="C867">
        <f t="shared" si="46"/>
        <v>7</v>
      </c>
      <c r="D867">
        <f t="shared" si="47"/>
        <v>43</v>
      </c>
      <c r="E867" t="str">
        <f t="shared" si="45"/>
        <v>&lt;!-- Quilted Brown Jacket (Cloth) --&gt;</v>
      </c>
    </row>
    <row r="868" spans="1:5" x14ac:dyDescent="0.25">
      <c r="A868" t="s">
        <v>2029</v>
      </c>
      <c r="C868">
        <f t="shared" si="46"/>
        <v>7</v>
      </c>
      <c r="D868">
        <f t="shared" si="47"/>
        <v>42</v>
      </c>
      <c r="E868" t="str">
        <f t="shared" si="45"/>
        <v>&lt;!-- Quilted Dyed Jacket (Cloth) --&gt;</v>
      </c>
    </row>
    <row r="869" spans="1:5" x14ac:dyDescent="0.25">
      <c r="A869" t="s">
        <v>2030</v>
      </c>
      <c r="C869">
        <f t="shared" si="46"/>
        <v>7</v>
      </c>
      <c r="D869">
        <f t="shared" si="47"/>
        <v>35</v>
      </c>
      <c r="E869" t="str">
        <f t="shared" si="45"/>
        <v>&lt;!-- Quilted Vest (Cloth) --&gt;</v>
      </c>
    </row>
    <row r="870" spans="1:5" x14ac:dyDescent="0.25">
      <c r="A870" t="s">
        <v>2031</v>
      </c>
      <c r="C870">
        <f t="shared" si="46"/>
        <v>7</v>
      </c>
      <c r="D870">
        <f t="shared" si="47"/>
        <v>35</v>
      </c>
      <c r="E870" t="str">
        <f t="shared" si="45"/>
        <v>&lt;!-- Quilted Vest (Cloth) --&gt;</v>
      </c>
    </row>
    <row r="871" spans="1:5" x14ac:dyDescent="0.25">
      <c r="A871" t="s">
        <v>2032</v>
      </c>
      <c r="C871">
        <f t="shared" si="46"/>
        <v>7</v>
      </c>
      <c r="D871">
        <f t="shared" si="47"/>
        <v>35</v>
      </c>
      <c r="E871" t="str">
        <f t="shared" ref="E871:E934" si="48">MID(A871,C871,D871-C871+1)</f>
        <v>&lt;!-- Quilted Vest (Cloth) --&gt;</v>
      </c>
    </row>
    <row r="872" spans="1:5" x14ac:dyDescent="0.25">
      <c r="A872" t="s">
        <v>2033</v>
      </c>
      <c r="C872">
        <f t="shared" si="46"/>
        <v>7</v>
      </c>
      <c r="D872">
        <f t="shared" si="47"/>
        <v>48</v>
      </c>
      <c r="E872" t="str">
        <f t="shared" si="48"/>
        <v>&lt;!-- Rattay Noble's Waffenrock (Cloth) --&gt;</v>
      </c>
    </row>
    <row r="873" spans="1:5" x14ac:dyDescent="0.25">
      <c r="A873" t="s">
        <v>2034</v>
      </c>
      <c r="C873">
        <f t="shared" si="46"/>
        <v>7</v>
      </c>
      <c r="D873">
        <f t="shared" si="47"/>
        <v>35</v>
      </c>
      <c r="E873" t="str">
        <f t="shared" si="48"/>
        <v>&lt;!-- Red Chaperon (Cloth) --&gt;</v>
      </c>
    </row>
    <row r="874" spans="1:5" x14ac:dyDescent="0.25">
      <c r="A874" t="s">
        <v>2035</v>
      </c>
      <c r="C874">
        <f t="shared" si="46"/>
        <v>7</v>
      </c>
      <c r="D874">
        <f t="shared" si="47"/>
        <v>35</v>
      </c>
      <c r="E874" t="str">
        <f t="shared" si="48"/>
        <v>&lt;!-- Red Felt Hat (Cloth) --&gt;</v>
      </c>
    </row>
    <row r="875" spans="1:5" x14ac:dyDescent="0.25">
      <c r="A875" t="s">
        <v>2036</v>
      </c>
      <c r="C875">
        <f t="shared" si="46"/>
        <v>7</v>
      </c>
      <c r="D875">
        <f t="shared" si="47"/>
        <v>44</v>
      </c>
      <c r="E875" t="str">
        <f t="shared" si="48"/>
        <v>&lt;!-- Red Hemmed Waffenrock (Cloth) --&gt;</v>
      </c>
    </row>
    <row r="876" spans="1:5" x14ac:dyDescent="0.25">
      <c r="A876" t="s">
        <v>2037</v>
      </c>
      <c r="C876">
        <f t="shared" si="46"/>
        <v>7</v>
      </c>
      <c r="D876">
        <f t="shared" si="47"/>
        <v>44</v>
      </c>
      <c r="E876" t="str">
        <f t="shared" si="48"/>
        <v>&lt;!-- Red Hemmed Waffenrock (Cloth) --&gt;</v>
      </c>
    </row>
    <row r="877" spans="1:5" x14ac:dyDescent="0.25">
      <c r="A877" t="s">
        <v>2038</v>
      </c>
      <c r="C877">
        <f t="shared" si="46"/>
        <v>7</v>
      </c>
      <c r="D877">
        <f t="shared" si="47"/>
        <v>31</v>
      </c>
      <c r="E877" t="str">
        <f t="shared" si="48"/>
        <v>&lt;!-- Red Hood (Cloth) --&gt;</v>
      </c>
    </row>
    <row r="878" spans="1:5" x14ac:dyDescent="0.25">
      <c r="A878" t="s">
        <v>2039</v>
      </c>
      <c r="C878">
        <f t="shared" si="46"/>
        <v>7</v>
      </c>
      <c r="D878">
        <f t="shared" si="47"/>
        <v>31</v>
      </c>
      <c r="E878" t="str">
        <f t="shared" si="48"/>
        <v>&lt;!-- Red Hood (Cloth) --&gt;</v>
      </c>
    </row>
    <row r="879" spans="1:5" x14ac:dyDescent="0.25">
      <c r="A879" t="s">
        <v>2040</v>
      </c>
      <c r="C879">
        <f t="shared" si="46"/>
        <v>7</v>
      </c>
      <c r="D879">
        <f t="shared" si="47"/>
        <v>31</v>
      </c>
      <c r="E879" t="str">
        <f t="shared" si="48"/>
        <v>&lt;!-- Red Hood (Cloth) --&gt;</v>
      </c>
    </row>
    <row r="880" spans="1:5" x14ac:dyDescent="0.25">
      <c r="A880" t="s">
        <v>2041</v>
      </c>
      <c r="C880">
        <f t="shared" si="46"/>
        <v>7</v>
      </c>
      <c r="D880">
        <f t="shared" si="47"/>
        <v>31</v>
      </c>
      <c r="E880" t="str">
        <f t="shared" si="48"/>
        <v>&lt;!-- Red Hood (Cloth) --&gt;</v>
      </c>
    </row>
    <row r="881" spans="1:5" x14ac:dyDescent="0.25">
      <c r="A881" t="s">
        <v>2042</v>
      </c>
      <c r="C881">
        <f t="shared" si="46"/>
        <v>7</v>
      </c>
      <c r="D881">
        <f t="shared" si="47"/>
        <v>31</v>
      </c>
      <c r="E881" t="str">
        <f t="shared" si="48"/>
        <v>&lt;!-- Red Hose (Cloth) --&gt;</v>
      </c>
    </row>
    <row r="882" spans="1:5" x14ac:dyDescent="0.25">
      <c r="A882" t="s">
        <v>2043</v>
      </c>
      <c r="C882">
        <f t="shared" si="46"/>
        <v>7</v>
      </c>
      <c r="D882">
        <f t="shared" si="47"/>
        <v>31</v>
      </c>
      <c r="E882" t="str">
        <f t="shared" si="48"/>
        <v>&lt;!-- Red Hose (Cloth) --&gt;</v>
      </c>
    </row>
    <row r="883" spans="1:5" x14ac:dyDescent="0.25">
      <c r="A883" t="s">
        <v>2044</v>
      </c>
      <c r="C883">
        <f t="shared" si="46"/>
        <v>7</v>
      </c>
      <c r="D883">
        <f t="shared" si="47"/>
        <v>31</v>
      </c>
      <c r="E883" t="str">
        <f t="shared" si="48"/>
        <v>&lt;!-- Red Hose (Cloth) --&gt;</v>
      </c>
    </row>
    <row r="884" spans="1:5" x14ac:dyDescent="0.25">
      <c r="A884" t="s">
        <v>2045</v>
      </c>
      <c r="C884">
        <f t="shared" si="46"/>
        <v>7</v>
      </c>
      <c r="D884">
        <f t="shared" si="47"/>
        <v>31</v>
      </c>
      <c r="E884" t="str">
        <f t="shared" si="48"/>
        <v>&lt;!-- Red Hose (Cloth) --&gt;</v>
      </c>
    </row>
    <row r="885" spans="1:5" x14ac:dyDescent="0.25">
      <c r="A885" t="s">
        <v>2046</v>
      </c>
      <c r="C885">
        <f t="shared" si="46"/>
        <v>7</v>
      </c>
      <c r="D885">
        <f t="shared" si="47"/>
        <v>39</v>
      </c>
      <c r="E885" t="str">
        <f t="shared" si="48"/>
        <v>&lt;!-- Red Noble's Hood (Cloth) --&gt;</v>
      </c>
    </row>
    <row r="886" spans="1:5" x14ac:dyDescent="0.25">
      <c r="A886" t="s">
        <v>2047</v>
      </c>
      <c r="C886">
        <f t="shared" si="46"/>
        <v>7</v>
      </c>
      <c r="D886">
        <f t="shared" si="47"/>
        <v>36</v>
      </c>
      <c r="E886" t="str">
        <f t="shared" si="48"/>
        <v>&lt;!-- Red Pourpoint (Cloth) --&gt;</v>
      </c>
    </row>
    <row r="887" spans="1:5" x14ac:dyDescent="0.25">
      <c r="A887" t="s">
        <v>2048</v>
      </c>
      <c r="C887">
        <f t="shared" si="46"/>
        <v>7</v>
      </c>
      <c r="D887">
        <f t="shared" si="47"/>
        <v>32</v>
      </c>
      <c r="E887" t="str">
        <f t="shared" si="48"/>
        <v>&lt;!-- Red Scarf (Cloth) --&gt;</v>
      </c>
    </row>
    <row r="888" spans="1:5" x14ac:dyDescent="0.25">
      <c r="A888" t="s">
        <v>2049</v>
      </c>
      <c r="C888">
        <f t="shared" si="46"/>
        <v>7</v>
      </c>
      <c r="D888">
        <f t="shared" si="47"/>
        <v>32</v>
      </c>
      <c r="E888" t="str">
        <f t="shared" si="48"/>
        <v>&lt;!-- Red Shirt (Cloth) --&gt;</v>
      </c>
    </row>
    <row r="889" spans="1:5" x14ac:dyDescent="0.25">
      <c r="A889" t="s">
        <v>2050</v>
      </c>
      <c r="C889">
        <f t="shared" si="46"/>
        <v>7</v>
      </c>
      <c r="D889">
        <f t="shared" si="47"/>
        <v>32</v>
      </c>
      <c r="E889" t="str">
        <f t="shared" si="48"/>
        <v>&lt;!-- Red Tunic (Cloth) --&gt;</v>
      </c>
    </row>
    <row r="890" spans="1:5" x14ac:dyDescent="0.25">
      <c r="A890" t="s">
        <v>2051</v>
      </c>
      <c r="C890">
        <f t="shared" si="46"/>
        <v>7</v>
      </c>
      <c r="D890">
        <f t="shared" si="47"/>
        <v>32</v>
      </c>
      <c r="E890" t="str">
        <f t="shared" si="48"/>
        <v>&lt;!-- Red Tunic (Cloth) --&gt;</v>
      </c>
    </row>
    <row r="891" spans="1:5" x14ac:dyDescent="0.25">
      <c r="A891" t="s">
        <v>2052</v>
      </c>
      <c r="C891">
        <f t="shared" si="46"/>
        <v>7</v>
      </c>
      <c r="D891">
        <f t="shared" si="47"/>
        <v>32</v>
      </c>
      <c r="E891" t="str">
        <f t="shared" si="48"/>
        <v>&lt;!-- Red Tunic (Cloth) --&gt;</v>
      </c>
    </row>
    <row r="892" spans="1:5" x14ac:dyDescent="0.25">
      <c r="A892" t="s">
        <v>2053</v>
      </c>
      <c r="C892">
        <f t="shared" si="46"/>
        <v>7</v>
      </c>
      <c r="D892">
        <f t="shared" si="47"/>
        <v>32</v>
      </c>
      <c r="E892" t="str">
        <f t="shared" si="48"/>
        <v>&lt;!-- Red Tunic (Cloth) --&gt;</v>
      </c>
    </row>
    <row r="893" spans="1:5" x14ac:dyDescent="0.25">
      <c r="A893" t="s">
        <v>2054</v>
      </c>
      <c r="C893">
        <f t="shared" si="46"/>
        <v>7</v>
      </c>
      <c r="D893">
        <f t="shared" si="47"/>
        <v>37</v>
      </c>
      <c r="E893" t="str">
        <f t="shared" si="48"/>
        <v>&lt;!-- Red Waffenrock (Cloth) --&gt;</v>
      </c>
    </row>
    <row r="894" spans="1:5" x14ac:dyDescent="0.25">
      <c r="A894" t="s">
        <v>2055</v>
      </c>
      <c r="C894">
        <f t="shared" si="46"/>
        <v>7</v>
      </c>
      <c r="D894">
        <f t="shared" si="47"/>
        <v>37</v>
      </c>
      <c r="E894" t="str">
        <f t="shared" si="48"/>
        <v>&lt;!-- Red Waffenrock (Cloth) --&gt;</v>
      </c>
    </row>
    <row r="895" spans="1:5" x14ac:dyDescent="0.25">
      <c r="A895" t="s">
        <v>2056</v>
      </c>
      <c r="C895">
        <f t="shared" si="46"/>
        <v>7</v>
      </c>
      <c r="D895">
        <f t="shared" si="47"/>
        <v>37</v>
      </c>
      <c r="E895" t="str">
        <f t="shared" si="48"/>
        <v>&lt;!-- Red Waffenrock (Cloth) --&gt;</v>
      </c>
    </row>
    <row r="896" spans="1:5" x14ac:dyDescent="0.25">
      <c r="A896" t="s">
        <v>2057</v>
      </c>
      <c r="C896">
        <f t="shared" si="46"/>
        <v>7</v>
      </c>
      <c r="D896">
        <f t="shared" si="47"/>
        <v>41</v>
      </c>
      <c r="E896" t="str">
        <f t="shared" si="48"/>
        <v>&lt;!-- Red and White Hood (Cloth) --&gt;</v>
      </c>
    </row>
    <row r="897" spans="1:5" x14ac:dyDescent="0.25">
      <c r="A897" t="s">
        <v>2058</v>
      </c>
      <c r="C897">
        <f t="shared" si="46"/>
        <v>7</v>
      </c>
      <c r="D897">
        <f t="shared" si="47"/>
        <v>41</v>
      </c>
      <c r="E897" t="str">
        <f t="shared" si="48"/>
        <v>&lt;!-- Red and White Hood (Cloth) --&gt;</v>
      </c>
    </row>
    <row r="898" spans="1:5" x14ac:dyDescent="0.25">
      <c r="A898" t="s">
        <v>2059</v>
      </c>
      <c r="C898">
        <f t="shared" si="46"/>
        <v>7</v>
      </c>
      <c r="D898">
        <f t="shared" si="47"/>
        <v>41</v>
      </c>
      <c r="E898" t="str">
        <f t="shared" si="48"/>
        <v>&lt;!-- Red and White Hood (Cloth) --&gt;</v>
      </c>
    </row>
    <row r="899" spans="1:5" x14ac:dyDescent="0.25">
      <c r="A899" t="s">
        <v>2060</v>
      </c>
      <c r="C899">
        <f t="shared" si="46"/>
        <v>7</v>
      </c>
      <c r="D899">
        <f t="shared" si="47"/>
        <v>41</v>
      </c>
      <c r="E899" t="str">
        <f t="shared" si="48"/>
        <v>&lt;!-- Red and White Hood (Cloth) --&gt;</v>
      </c>
    </row>
    <row r="900" spans="1:5" x14ac:dyDescent="0.25">
      <c r="A900" t="s">
        <v>2061</v>
      </c>
      <c r="C900">
        <f t="shared" si="46"/>
        <v>7</v>
      </c>
      <c r="D900">
        <f t="shared" si="47"/>
        <v>41</v>
      </c>
      <c r="E900" t="str">
        <f t="shared" si="48"/>
        <v>&lt;!-- Red and White Hood (Cloth) --&gt;</v>
      </c>
    </row>
    <row r="901" spans="1:5" x14ac:dyDescent="0.25">
      <c r="A901" t="s">
        <v>2062</v>
      </c>
      <c r="C901">
        <f t="shared" si="46"/>
        <v>7</v>
      </c>
      <c r="D901">
        <f t="shared" si="47"/>
        <v>41</v>
      </c>
      <c r="E901" t="str">
        <f t="shared" si="48"/>
        <v>&lt;!-- Red and White Hose (Cloth) --&gt;</v>
      </c>
    </row>
    <row r="902" spans="1:5" x14ac:dyDescent="0.25">
      <c r="A902" t="s">
        <v>2063</v>
      </c>
      <c r="C902">
        <f t="shared" si="46"/>
        <v>7</v>
      </c>
      <c r="D902">
        <f t="shared" si="47"/>
        <v>36</v>
      </c>
      <c r="E902" t="str">
        <f t="shared" si="48"/>
        <v>&lt;!-- Red-Blue Hood (Cloth) --&gt;</v>
      </c>
    </row>
    <row r="903" spans="1:5" x14ac:dyDescent="0.25">
      <c r="A903" t="s">
        <v>2064</v>
      </c>
      <c r="C903">
        <f t="shared" si="46"/>
        <v>7</v>
      </c>
      <c r="D903">
        <f t="shared" si="47"/>
        <v>45</v>
      </c>
      <c r="E903" t="str">
        <f t="shared" si="48"/>
        <v>&lt;!-- Red-White Miparti Hose (Cloth) --&gt;</v>
      </c>
    </row>
    <row r="904" spans="1:5" x14ac:dyDescent="0.25">
      <c r="A904" t="s">
        <v>2065</v>
      </c>
      <c r="C904">
        <f t="shared" si="46"/>
        <v>7</v>
      </c>
      <c r="D904">
        <f t="shared" si="47"/>
        <v>45</v>
      </c>
      <c r="E904" t="str">
        <f t="shared" si="48"/>
        <v>&lt;!-- Red-White Miparti Hose (Cloth) --&gt;</v>
      </c>
    </row>
    <row r="905" spans="1:5" x14ac:dyDescent="0.25">
      <c r="A905" t="s">
        <v>2066</v>
      </c>
      <c r="C905">
        <f t="shared" si="46"/>
        <v>7</v>
      </c>
      <c r="D905">
        <f t="shared" si="47"/>
        <v>38</v>
      </c>
      <c r="E905" t="str">
        <f t="shared" si="48"/>
        <v>&lt;!-- Red-Yellow Hood (Cloth) --&gt;</v>
      </c>
    </row>
    <row r="906" spans="1:5" x14ac:dyDescent="0.25">
      <c r="A906" t="s">
        <v>2067</v>
      </c>
      <c r="C906">
        <f t="shared" si="46"/>
        <v>7</v>
      </c>
      <c r="D906">
        <f t="shared" si="47"/>
        <v>38</v>
      </c>
      <c r="E906" t="str">
        <f t="shared" si="48"/>
        <v>&lt;!-- Red-Yellow Hood (Cloth) --&gt;</v>
      </c>
    </row>
    <row r="907" spans="1:5" x14ac:dyDescent="0.25">
      <c r="A907" t="s">
        <v>2068</v>
      </c>
      <c r="C907">
        <f t="shared" si="46"/>
        <v>7</v>
      </c>
      <c r="D907">
        <f t="shared" si="47"/>
        <v>38</v>
      </c>
      <c r="E907" t="str">
        <f t="shared" si="48"/>
        <v>&lt;!-- Red-Yellow Hood (Cloth) --&gt;</v>
      </c>
    </row>
    <row r="908" spans="1:5" x14ac:dyDescent="0.25">
      <c r="A908" t="s">
        <v>2069</v>
      </c>
      <c r="C908">
        <f t="shared" si="46"/>
        <v>7</v>
      </c>
      <c r="D908">
        <f t="shared" si="47"/>
        <v>38</v>
      </c>
      <c r="E908" t="str">
        <f t="shared" si="48"/>
        <v>&lt;!-- Red-Yellow Hose (Cloth) --&gt;</v>
      </c>
    </row>
    <row r="909" spans="1:5" x14ac:dyDescent="0.25">
      <c r="A909" t="s">
        <v>2070</v>
      </c>
      <c r="C909">
        <f t="shared" si="46"/>
        <v>7</v>
      </c>
      <c r="D909">
        <f t="shared" si="47"/>
        <v>38</v>
      </c>
      <c r="E909" t="str">
        <f t="shared" si="48"/>
        <v>&lt;!-- Red-Yellow hood (Cloth) --&gt;</v>
      </c>
    </row>
    <row r="910" spans="1:5" x14ac:dyDescent="0.25">
      <c r="A910" t="s">
        <v>2071</v>
      </c>
      <c r="C910">
        <f t="shared" si="46"/>
        <v>7</v>
      </c>
      <c r="D910">
        <f t="shared" si="47"/>
        <v>54</v>
      </c>
      <c r="E910" t="str">
        <f t="shared" si="48"/>
        <v>&lt;!-- Red-Yellow/Red and Yellow Tunic (Cloth) --&gt;</v>
      </c>
    </row>
    <row r="911" spans="1:5" x14ac:dyDescent="0.25">
      <c r="A911" t="s">
        <v>2072</v>
      </c>
      <c r="C911">
        <f t="shared" si="46"/>
        <v>7</v>
      </c>
      <c r="D911">
        <f t="shared" si="47"/>
        <v>47</v>
      </c>
      <c r="E911" t="str">
        <f t="shared" si="48"/>
        <v>&lt;!-- Sasau Noble's Waffenrock (Cloth) --&gt;</v>
      </c>
    </row>
    <row r="912" spans="1:5" x14ac:dyDescent="0.25">
      <c r="A912" t="s">
        <v>2073</v>
      </c>
      <c r="C912">
        <f t="shared" si="46"/>
        <v>7</v>
      </c>
      <c r="D912">
        <f t="shared" si="47"/>
        <v>42</v>
      </c>
      <c r="E912" t="str">
        <f t="shared" si="48"/>
        <v>&lt;!-- Saxon Dyed Gambeson (Cloth) --&gt;</v>
      </c>
    </row>
    <row r="913" spans="1:5" x14ac:dyDescent="0.25">
      <c r="A913" t="s">
        <v>2074</v>
      </c>
      <c r="C913">
        <f t="shared" si="46"/>
        <v>7</v>
      </c>
      <c r="D913">
        <f t="shared" si="47"/>
        <v>42</v>
      </c>
      <c r="E913" t="str">
        <f t="shared" si="48"/>
        <v>&lt;!-- Saxon Dyed Gambeson (Cloth) --&gt;</v>
      </c>
    </row>
    <row r="914" spans="1:5" x14ac:dyDescent="0.25">
      <c r="A914" t="s">
        <v>2075</v>
      </c>
      <c r="C914">
        <f t="shared" si="46"/>
        <v>7</v>
      </c>
      <c r="D914">
        <f t="shared" si="47"/>
        <v>42</v>
      </c>
      <c r="E914" t="str">
        <f t="shared" si="48"/>
        <v>&lt;!-- Saxon Dyed Gambeson (Cloth) --&gt;</v>
      </c>
    </row>
    <row r="915" spans="1:5" x14ac:dyDescent="0.25">
      <c r="A915" t="s">
        <v>2076</v>
      </c>
      <c r="C915">
        <f t="shared" si="46"/>
        <v>7</v>
      </c>
      <c r="D915">
        <f t="shared" si="47"/>
        <v>37</v>
      </c>
      <c r="E915" t="str">
        <f t="shared" si="48"/>
        <v>&lt;!-- Saxon Gambeson (Cloth) --&gt;</v>
      </c>
    </row>
    <row r="916" spans="1:5" x14ac:dyDescent="0.25">
      <c r="A916" t="s">
        <v>2077</v>
      </c>
      <c r="C916">
        <f t="shared" si="46"/>
        <v>7</v>
      </c>
      <c r="D916">
        <f t="shared" si="47"/>
        <v>37</v>
      </c>
      <c r="E916" t="str">
        <f t="shared" si="48"/>
        <v>&lt;!-- Saxon Gambeson (Cloth) --&gt;</v>
      </c>
    </row>
    <row r="917" spans="1:5" x14ac:dyDescent="0.25">
      <c r="A917" t="s">
        <v>2078</v>
      </c>
      <c r="C917">
        <f t="shared" si="46"/>
        <v>7</v>
      </c>
      <c r="D917">
        <f t="shared" si="47"/>
        <v>44</v>
      </c>
      <c r="E917" t="str">
        <f t="shared" si="48"/>
        <v>&lt;!-- Saxon Halved Gambeson (Cloth) --&gt;</v>
      </c>
    </row>
    <row r="918" spans="1:5" x14ac:dyDescent="0.25">
      <c r="A918" t="s">
        <v>2079</v>
      </c>
      <c r="C918">
        <f t="shared" si="46"/>
        <v>7</v>
      </c>
      <c r="D918">
        <f t="shared" si="47"/>
        <v>34</v>
      </c>
      <c r="E918" t="str">
        <f t="shared" si="48"/>
        <v>&lt;!-- Servant Cap (Cloth) --&gt;</v>
      </c>
    </row>
    <row r="919" spans="1:5" x14ac:dyDescent="0.25">
      <c r="A919" t="s">
        <v>2080</v>
      </c>
      <c r="C919">
        <f t="shared" si="46"/>
        <v>7</v>
      </c>
      <c r="D919">
        <f t="shared" si="47"/>
        <v>37</v>
      </c>
      <c r="E919" t="str">
        <f t="shared" si="48"/>
        <v>&lt;!-- Servant's Hose (Cloth) --&gt;</v>
      </c>
    </row>
    <row r="920" spans="1:5" x14ac:dyDescent="0.25">
      <c r="A920" t="s">
        <v>2081</v>
      </c>
      <c r="C920">
        <f t="shared" si="46"/>
        <v>7</v>
      </c>
      <c r="D920">
        <f t="shared" si="47"/>
        <v>43</v>
      </c>
      <c r="E920" t="str">
        <f t="shared" si="48"/>
        <v>&lt;!-- Shirt from Stephanie (Cloth) --&gt;</v>
      </c>
    </row>
    <row r="921" spans="1:5" x14ac:dyDescent="0.25">
      <c r="A921" t="s">
        <v>2082</v>
      </c>
      <c r="C921">
        <f t="shared" si="46"/>
        <v>7</v>
      </c>
      <c r="D921">
        <f t="shared" si="47"/>
        <v>44</v>
      </c>
      <c r="E921" t="str">
        <f t="shared" si="48"/>
        <v>&lt;!-- Short Dark Waffenrock (Cloth) --&gt;</v>
      </c>
    </row>
    <row r="922" spans="1:5" x14ac:dyDescent="0.25">
      <c r="A922" t="s">
        <v>2083</v>
      </c>
      <c r="C922">
        <f t="shared" si="46"/>
        <v>7</v>
      </c>
      <c r="D922">
        <f t="shared" si="47"/>
        <v>48</v>
      </c>
      <c r="E922" t="str">
        <f t="shared" si="48"/>
        <v>&lt;!-- Short Kuttenberg Gambeson (Cloth) --&gt;</v>
      </c>
    </row>
    <row r="923" spans="1:5" x14ac:dyDescent="0.25">
      <c r="A923" t="s">
        <v>2084</v>
      </c>
      <c r="C923">
        <f t="shared" si="46"/>
        <v>7</v>
      </c>
      <c r="D923">
        <f t="shared" si="47"/>
        <v>43</v>
      </c>
      <c r="E923" t="str">
        <f t="shared" si="48"/>
        <v>&lt;!-- Short Quilted Jacket (Cloth) --&gt;</v>
      </c>
    </row>
    <row r="924" spans="1:5" x14ac:dyDescent="0.25">
      <c r="A924" t="s">
        <v>2085</v>
      </c>
      <c r="C924">
        <f t="shared" si="46"/>
        <v>7</v>
      </c>
      <c r="D924">
        <f t="shared" si="47"/>
        <v>46</v>
      </c>
      <c r="E924" t="str">
        <f t="shared" si="48"/>
        <v>&lt;!-- Short Rattay Waffenrock (Cloth) --&gt;</v>
      </c>
    </row>
    <row r="925" spans="1:5" x14ac:dyDescent="0.25">
      <c r="A925" t="s">
        <v>2086</v>
      </c>
      <c r="C925">
        <f t="shared" si="46"/>
        <v>7</v>
      </c>
      <c r="D925">
        <f t="shared" si="47"/>
        <v>43</v>
      </c>
      <c r="E925" t="str">
        <f t="shared" si="48"/>
        <v>&lt;!-- Short Red Waffenrock (Cloth) --&gt;</v>
      </c>
    </row>
    <row r="926" spans="1:5" x14ac:dyDescent="0.25">
      <c r="A926" t="s">
        <v>2087</v>
      </c>
      <c r="C926">
        <f t="shared" si="46"/>
        <v>7</v>
      </c>
      <c r="D926">
        <f t="shared" si="47"/>
        <v>45</v>
      </c>
      <c r="E926" t="str">
        <f t="shared" si="48"/>
        <v>&lt;!-- Short Sasau Waffenrock (Cloth) --&gt;</v>
      </c>
    </row>
    <row r="927" spans="1:5" x14ac:dyDescent="0.25">
      <c r="A927" t="s">
        <v>2088</v>
      </c>
      <c r="C927">
        <f t="shared" si="46"/>
        <v>7</v>
      </c>
      <c r="D927">
        <f t="shared" si="47"/>
        <v>47</v>
      </c>
      <c r="E927" t="str">
        <f t="shared" si="48"/>
        <v>&lt;!-- Short Skalitz Waffenrock (Cloth) --&gt;</v>
      </c>
    </row>
    <row r="928" spans="1:5" x14ac:dyDescent="0.25">
      <c r="A928" t="s">
        <v>2089</v>
      </c>
      <c r="C928">
        <f t="shared" ref="C928:C991" si="49">FIND("&lt;",$A928)</f>
        <v>7</v>
      </c>
      <c r="D928">
        <f t="shared" ref="D928:D991" si="50">FIND("&gt;",$A928)</f>
        <v>47</v>
      </c>
      <c r="E928" t="str">
        <f t="shared" si="48"/>
        <v>&lt;!-- Short Skalitz Waffenrock (Cloth) --&gt;</v>
      </c>
    </row>
    <row r="929" spans="1:5" x14ac:dyDescent="0.25">
      <c r="A929" t="s">
        <v>2090</v>
      </c>
      <c r="C929">
        <f t="shared" si="49"/>
        <v>7</v>
      </c>
      <c r="D929">
        <f t="shared" si="50"/>
        <v>48</v>
      </c>
      <c r="E929" t="str">
        <f t="shared" si="48"/>
        <v>&lt;!-- Short Talmberg Waffenrock (Cloth) --&gt;</v>
      </c>
    </row>
    <row r="930" spans="1:5" x14ac:dyDescent="0.25">
      <c r="A930" t="s">
        <v>2091</v>
      </c>
      <c r="C930">
        <f t="shared" si="49"/>
        <v>7</v>
      </c>
      <c r="D930">
        <f t="shared" si="50"/>
        <v>39</v>
      </c>
      <c r="E930" t="str">
        <f t="shared" si="48"/>
        <v>&lt;!-- Short Waffenrock (Cloth) --&gt;</v>
      </c>
    </row>
    <row r="931" spans="1:5" x14ac:dyDescent="0.25">
      <c r="A931" t="s">
        <v>2092</v>
      </c>
      <c r="C931">
        <f t="shared" si="49"/>
        <v>7</v>
      </c>
      <c r="D931">
        <f t="shared" si="50"/>
        <v>45</v>
      </c>
      <c r="E931" t="str">
        <f t="shared" si="48"/>
        <v>&lt;!-- Silesian Dyed Gambeson (Cloth) --&gt;</v>
      </c>
    </row>
    <row r="932" spans="1:5" x14ac:dyDescent="0.25">
      <c r="A932" t="s">
        <v>2093</v>
      </c>
      <c r="C932">
        <f t="shared" si="49"/>
        <v>7</v>
      </c>
      <c r="D932">
        <f t="shared" si="50"/>
        <v>40</v>
      </c>
      <c r="E932" t="str">
        <f t="shared" si="48"/>
        <v>&lt;!-- Silesian Gambeson (Cloth) --&gt;</v>
      </c>
    </row>
    <row r="933" spans="1:5" x14ac:dyDescent="0.25">
      <c r="A933" t="s">
        <v>2094</v>
      </c>
      <c r="C933">
        <f t="shared" si="49"/>
        <v>7</v>
      </c>
      <c r="D933">
        <f t="shared" si="50"/>
        <v>40</v>
      </c>
      <c r="E933" t="str">
        <f t="shared" si="48"/>
        <v>&lt;!-- Sir Radzig's Hood (Cloth) --&gt;</v>
      </c>
    </row>
    <row r="934" spans="1:5" x14ac:dyDescent="0.25">
      <c r="A934" t="s">
        <v>2095</v>
      </c>
      <c r="C934">
        <f t="shared" si="49"/>
        <v>7</v>
      </c>
      <c r="D934">
        <f t="shared" si="50"/>
        <v>35</v>
      </c>
      <c r="E934" t="str">
        <f t="shared" si="48"/>
        <v>&lt;!-- Some Garment (Cloth) --&gt;</v>
      </c>
    </row>
    <row r="935" spans="1:5" x14ac:dyDescent="0.25">
      <c r="A935" t="s">
        <v>2096</v>
      </c>
      <c r="C935">
        <f t="shared" si="49"/>
        <v>7</v>
      </c>
      <c r="D935">
        <f t="shared" si="50"/>
        <v>35</v>
      </c>
      <c r="E935" t="str">
        <f t="shared" ref="E935:E998" si="51">MID(A935,C935,D935-C935+1)</f>
        <v>&lt;!-- Some Garment (Cloth) --&gt;</v>
      </c>
    </row>
    <row r="936" spans="1:5" x14ac:dyDescent="0.25">
      <c r="A936" t="s">
        <v>2097</v>
      </c>
      <c r="C936">
        <f t="shared" si="49"/>
        <v>7</v>
      </c>
      <c r="D936">
        <f t="shared" si="50"/>
        <v>35</v>
      </c>
      <c r="E936" t="str">
        <f t="shared" si="51"/>
        <v>&lt;!-- Some Garment (Cloth) --&gt;</v>
      </c>
    </row>
    <row r="937" spans="1:5" x14ac:dyDescent="0.25">
      <c r="A937" t="s">
        <v>2098</v>
      </c>
      <c r="C937">
        <f t="shared" si="49"/>
        <v>7</v>
      </c>
      <c r="D937">
        <f t="shared" si="50"/>
        <v>32</v>
      </c>
      <c r="E937" t="str">
        <f t="shared" si="51"/>
        <v>&lt;!-- Straw Hat (Cloth) --&gt;</v>
      </c>
    </row>
    <row r="938" spans="1:5" x14ac:dyDescent="0.25">
      <c r="A938" t="s">
        <v>2099</v>
      </c>
      <c r="C938">
        <f t="shared" si="49"/>
        <v>7</v>
      </c>
      <c r="D938">
        <f t="shared" si="50"/>
        <v>43</v>
      </c>
      <c r="E938" t="str">
        <f t="shared" si="51"/>
        <v>&lt;!-- Sturdy Dark Gambeson (Cloth) --&gt;</v>
      </c>
    </row>
    <row r="939" spans="1:5" x14ac:dyDescent="0.25">
      <c r="A939" t="s">
        <v>2100</v>
      </c>
      <c r="C939">
        <f t="shared" si="49"/>
        <v>7</v>
      </c>
      <c r="D939">
        <f t="shared" si="50"/>
        <v>38</v>
      </c>
      <c r="E939" t="str">
        <f t="shared" si="51"/>
        <v>&lt;!-- Sturdy Gambeson (Cloth) --&gt;</v>
      </c>
    </row>
    <row r="940" spans="1:5" x14ac:dyDescent="0.25">
      <c r="A940" t="s">
        <v>2101</v>
      </c>
      <c r="C940">
        <f t="shared" si="49"/>
        <v>7</v>
      </c>
      <c r="D940">
        <f t="shared" si="50"/>
        <v>49</v>
      </c>
      <c r="E940" t="str">
        <f t="shared" si="51"/>
        <v>&lt;!-- Talmberg Hemmed Waffenrock (Cloth) --&gt;</v>
      </c>
    </row>
    <row r="941" spans="1:5" x14ac:dyDescent="0.25">
      <c r="A941" t="s">
        <v>2102</v>
      </c>
      <c r="C941">
        <f t="shared" si="49"/>
        <v>7</v>
      </c>
      <c r="D941">
        <f t="shared" si="50"/>
        <v>42</v>
      </c>
      <c r="E941" t="str">
        <f t="shared" si="51"/>
        <v>&lt;!-- Talmberg Waffenrock (Cloth) --&gt;</v>
      </c>
    </row>
    <row r="942" spans="1:5" x14ac:dyDescent="0.25">
      <c r="A942" t="s">
        <v>2103</v>
      </c>
      <c r="C942">
        <f t="shared" si="49"/>
        <v>7</v>
      </c>
      <c r="D942">
        <f t="shared" si="50"/>
        <v>45</v>
      </c>
      <c r="E942" t="str">
        <f t="shared" si="51"/>
        <v>&lt;!-- Test AntiStealth Pants (Cloth) --&gt;</v>
      </c>
    </row>
    <row r="943" spans="1:5" x14ac:dyDescent="0.25">
      <c r="A943" t="s">
        <v>2104</v>
      </c>
      <c r="C943">
        <f t="shared" si="49"/>
        <v>7</v>
      </c>
      <c r="D943">
        <f t="shared" si="50"/>
        <v>45</v>
      </c>
      <c r="E943" t="str">
        <f t="shared" si="51"/>
        <v>&lt;!-- Test AntiStealth Pants (Cloth) --&gt;</v>
      </c>
    </row>
    <row r="944" spans="1:5" x14ac:dyDescent="0.25">
      <c r="A944" t="s">
        <v>2105</v>
      </c>
      <c r="C944">
        <f t="shared" si="49"/>
        <v>7</v>
      </c>
      <c r="D944">
        <f t="shared" si="50"/>
        <v>47</v>
      </c>
      <c r="E944" t="str">
        <f t="shared" si="51"/>
        <v>&lt;!-- Threadbare Dark Gambeson (Cloth) --&gt;</v>
      </c>
    </row>
    <row r="945" spans="1:5" x14ac:dyDescent="0.25">
      <c r="A945" t="s">
        <v>2106</v>
      </c>
      <c r="C945">
        <f t="shared" si="49"/>
        <v>7</v>
      </c>
      <c r="D945">
        <f t="shared" si="50"/>
        <v>42</v>
      </c>
      <c r="E945" t="str">
        <f t="shared" si="51"/>
        <v>&lt;!-- Threadbare Gambeson (Cloth) --&gt;</v>
      </c>
    </row>
    <row r="946" spans="1:5" x14ac:dyDescent="0.25">
      <c r="A946" t="s">
        <v>2107</v>
      </c>
      <c r="C946">
        <f t="shared" si="49"/>
        <v>7</v>
      </c>
      <c r="D946">
        <f t="shared" si="50"/>
        <v>38</v>
      </c>
      <c r="E946" t="str">
        <f t="shared" si="51"/>
        <v>&lt;!-- Tight Blue Hose (Cloth) --&gt;</v>
      </c>
    </row>
    <row r="947" spans="1:5" x14ac:dyDescent="0.25">
      <c r="A947" t="s">
        <v>2108</v>
      </c>
      <c r="C947">
        <f t="shared" si="49"/>
        <v>7</v>
      </c>
      <c r="D947">
        <f t="shared" si="50"/>
        <v>39</v>
      </c>
      <c r="E947" t="str">
        <f t="shared" si="51"/>
        <v>&lt;!-- Tight Green Hose (Cloth) --&gt;</v>
      </c>
    </row>
    <row r="948" spans="1:5" x14ac:dyDescent="0.25">
      <c r="A948" t="s">
        <v>2109</v>
      </c>
      <c r="C948">
        <f t="shared" si="49"/>
        <v>7</v>
      </c>
      <c r="D948">
        <f t="shared" si="50"/>
        <v>33</v>
      </c>
      <c r="E948" t="str">
        <f t="shared" si="51"/>
        <v>&lt;!-- Tight Hose (Cloth) --&gt;</v>
      </c>
    </row>
    <row r="949" spans="1:5" x14ac:dyDescent="0.25">
      <c r="A949" t="s">
        <v>2110</v>
      </c>
      <c r="C949">
        <f t="shared" si="49"/>
        <v>7</v>
      </c>
      <c r="D949">
        <f t="shared" si="50"/>
        <v>33</v>
      </c>
      <c r="E949" t="str">
        <f t="shared" si="51"/>
        <v>&lt;!-- Tight Hose (Cloth) --&gt;</v>
      </c>
    </row>
    <row r="950" spans="1:5" x14ac:dyDescent="0.25">
      <c r="A950" t="s">
        <v>2111</v>
      </c>
      <c r="C950">
        <f t="shared" si="49"/>
        <v>7</v>
      </c>
      <c r="D950">
        <f t="shared" si="50"/>
        <v>39</v>
      </c>
      <c r="E950" t="str">
        <f t="shared" si="51"/>
        <v>&lt;!-- Tight Olive Hose (Cloth) --&gt;</v>
      </c>
    </row>
    <row r="951" spans="1:5" x14ac:dyDescent="0.25">
      <c r="A951" t="s">
        <v>2112</v>
      </c>
      <c r="C951">
        <f t="shared" si="49"/>
        <v>7</v>
      </c>
      <c r="D951">
        <f t="shared" si="50"/>
        <v>33</v>
      </c>
      <c r="E951" t="str">
        <f t="shared" si="51"/>
        <v>&lt;!-- Waffenrock (Cloth) --&gt;</v>
      </c>
    </row>
    <row r="952" spans="1:5" x14ac:dyDescent="0.25">
      <c r="A952" t="s">
        <v>2113</v>
      </c>
      <c r="C952">
        <f t="shared" si="49"/>
        <v>7</v>
      </c>
      <c r="D952">
        <f t="shared" si="50"/>
        <v>33</v>
      </c>
      <c r="E952" t="str">
        <f t="shared" si="51"/>
        <v>&lt;!-- Waffenrock (Cloth) --&gt;</v>
      </c>
    </row>
    <row r="953" spans="1:5" x14ac:dyDescent="0.25">
      <c r="A953" t="s">
        <v>2114</v>
      </c>
      <c r="C953">
        <f t="shared" si="49"/>
        <v>7</v>
      </c>
      <c r="D953">
        <f t="shared" si="50"/>
        <v>33</v>
      </c>
      <c r="E953" t="str">
        <f t="shared" si="51"/>
        <v>&lt;!-- Waffenrock (Cloth) --&gt;</v>
      </c>
    </row>
    <row r="954" spans="1:5" x14ac:dyDescent="0.25">
      <c r="A954" t="s">
        <v>2115</v>
      </c>
      <c r="C954">
        <f t="shared" si="49"/>
        <v>7</v>
      </c>
      <c r="D954">
        <f t="shared" si="50"/>
        <v>33</v>
      </c>
      <c r="E954" t="str">
        <f t="shared" si="51"/>
        <v>&lt;!-- Waffenrock (Cloth) --&gt;</v>
      </c>
    </row>
    <row r="955" spans="1:5" x14ac:dyDescent="0.25">
      <c r="A955" t="s">
        <v>2116</v>
      </c>
      <c r="C955">
        <f t="shared" si="49"/>
        <v>7</v>
      </c>
      <c r="D955">
        <f t="shared" si="50"/>
        <v>33</v>
      </c>
      <c r="E955" t="str">
        <f t="shared" si="51"/>
        <v>&lt;!-- Waffenrock (Cloth) --&gt;</v>
      </c>
    </row>
    <row r="956" spans="1:5" x14ac:dyDescent="0.25">
      <c r="A956" t="s">
        <v>2117</v>
      </c>
      <c r="C956">
        <f t="shared" si="49"/>
        <v>7</v>
      </c>
      <c r="D956">
        <f t="shared" si="50"/>
        <v>33</v>
      </c>
      <c r="E956" t="str">
        <f t="shared" si="51"/>
        <v>&lt;!-- Waffenrock (Cloth) --&gt;</v>
      </c>
    </row>
    <row r="957" spans="1:5" x14ac:dyDescent="0.25">
      <c r="A957" t="s">
        <v>2118</v>
      </c>
      <c r="C957">
        <f t="shared" si="49"/>
        <v>7</v>
      </c>
      <c r="D957">
        <f t="shared" si="50"/>
        <v>33</v>
      </c>
      <c r="E957" t="str">
        <f t="shared" si="51"/>
        <v>&lt;!-- Waffenrock (Cloth) --&gt;</v>
      </c>
    </row>
    <row r="958" spans="1:5" x14ac:dyDescent="0.25">
      <c r="A958" t="s">
        <v>2119</v>
      </c>
      <c r="C958">
        <f t="shared" si="49"/>
        <v>7</v>
      </c>
      <c r="D958">
        <f t="shared" si="50"/>
        <v>33</v>
      </c>
      <c r="E958" t="str">
        <f t="shared" si="51"/>
        <v>&lt;!-- Waffenrock (Cloth) --&gt;</v>
      </c>
    </row>
    <row r="959" spans="1:5" x14ac:dyDescent="0.25">
      <c r="A959" t="s">
        <v>2120</v>
      </c>
      <c r="C959">
        <f t="shared" si="49"/>
        <v>7</v>
      </c>
      <c r="D959">
        <f t="shared" si="50"/>
        <v>33</v>
      </c>
      <c r="E959" t="str">
        <f t="shared" si="51"/>
        <v>&lt;!-- Waffenrock (Cloth) --&gt;</v>
      </c>
    </row>
    <row r="960" spans="1:5" x14ac:dyDescent="0.25">
      <c r="A960" t="s">
        <v>2121</v>
      </c>
      <c r="C960">
        <f t="shared" si="49"/>
        <v>7</v>
      </c>
      <c r="D960">
        <f t="shared" si="50"/>
        <v>40</v>
      </c>
      <c r="E960" t="str">
        <f t="shared" si="51"/>
        <v>&lt;!-- Warhorse Gambeson (Cloth) --&gt;</v>
      </c>
    </row>
    <row r="961" spans="1:5" x14ac:dyDescent="0.25">
      <c r="A961" t="s">
        <v>2122</v>
      </c>
      <c r="C961">
        <f t="shared" si="49"/>
        <v>7</v>
      </c>
      <c r="D961">
        <f t="shared" si="50"/>
        <v>49</v>
      </c>
      <c r="E961" t="str">
        <f t="shared" si="51"/>
        <v>&lt;!-- Warhorse Gambeson Chausses (Cloth) --&gt;</v>
      </c>
    </row>
    <row r="962" spans="1:5" x14ac:dyDescent="0.25">
      <c r="A962" t="s">
        <v>2123</v>
      </c>
      <c r="C962">
        <f t="shared" si="49"/>
        <v>7</v>
      </c>
      <c r="D962">
        <f t="shared" si="50"/>
        <v>42</v>
      </c>
      <c r="E962" t="str">
        <f t="shared" si="51"/>
        <v>&lt;!-- Warhorse Waffenrock (Cloth) --&gt;</v>
      </c>
    </row>
    <row r="963" spans="1:5" x14ac:dyDescent="0.25">
      <c r="A963" t="s">
        <v>2124</v>
      </c>
      <c r="C963">
        <f t="shared" si="49"/>
        <v>7</v>
      </c>
      <c r="D963">
        <f t="shared" si="50"/>
        <v>34</v>
      </c>
      <c r="E963" t="str">
        <f t="shared" si="51"/>
        <v>&lt;!-- White Tunic (Cloth) --&gt;</v>
      </c>
    </row>
    <row r="964" spans="1:5" x14ac:dyDescent="0.25">
      <c r="A964" t="s">
        <v>2125</v>
      </c>
      <c r="C964">
        <f t="shared" si="49"/>
        <v>7</v>
      </c>
      <c r="D964">
        <f t="shared" si="50"/>
        <v>38</v>
      </c>
      <c r="E964" t="str">
        <f t="shared" si="51"/>
        <v>&lt;!-- Yellow Chaperon (Cloth) --&gt;</v>
      </c>
    </row>
    <row r="965" spans="1:5" x14ac:dyDescent="0.25">
      <c r="A965" t="s">
        <v>2126</v>
      </c>
      <c r="C965">
        <f t="shared" si="49"/>
        <v>7</v>
      </c>
      <c r="D965">
        <f t="shared" si="50"/>
        <v>41</v>
      </c>
      <c r="E965" t="str">
        <f t="shared" si="51"/>
        <v>&lt;!-- Yellow Cuman Tunic (Cloth) --&gt;</v>
      </c>
    </row>
    <row r="966" spans="1:5" x14ac:dyDescent="0.25">
      <c r="A966" t="s">
        <v>2127</v>
      </c>
      <c r="C966">
        <f t="shared" si="49"/>
        <v>7</v>
      </c>
      <c r="D966">
        <f t="shared" si="50"/>
        <v>38</v>
      </c>
      <c r="E966" t="str">
        <f t="shared" si="51"/>
        <v>&lt;!-- Yellow Felt Hat (Cloth) --&gt;</v>
      </c>
    </row>
    <row r="967" spans="1:5" x14ac:dyDescent="0.25">
      <c r="A967" t="s">
        <v>2128</v>
      </c>
      <c r="C967">
        <f t="shared" si="49"/>
        <v>7</v>
      </c>
      <c r="D967">
        <f t="shared" si="50"/>
        <v>34</v>
      </c>
      <c r="E967" t="str">
        <f t="shared" si="51"/>
        <v>&lt;!-- Yellow Hood (Cloth) --&gt;</v>
      </c>
    </row>
    <row r="968" spans="1:5" x14ac:dyDescent="0.25">
      <c r="A968" t="s">
        <v>2129</v>
      </c>
      <c r="C968">
        <f t="shared" si="49"/>
        <v>7</v>
      </c>
      <c r="D968">
        <f t="shared" si="50"/>
        <v>34</v>
      </c>
      <c r="E968" t="str">
        <f t="shared" si="51"/>
        <v>&lt;!-- Yellow Hood (Cloth) --&gt;</v>
      </c>
    </row>
    <row r="969" spans="1:5" x14ac:dyDescent="0.25">
      <c r="A969" t="s">
        <v>2130</v>
      </c>
      <c r="C969">
        <f t="shared" si="49"/>
        <v>7</v>
      </c>
      <c r="D969">
        <f t="shared" si="50"/>
        <v>34</v>
      </c>
      <c r="E969" t="str">
        <f t="shared" si="51"/>
        <v>&lt;!-- Yellow Hose (Cloth) --&gt;</v>
      </c>
    </row>
    <row r="970" spans="1:5" x14ac:dyDescent="0.25">
      <c r="A970" t="s">
        <v>2131</v>
      </c>
      <c r="C970">
        <f t="shared" si="49"/>
        <v>7</v>
      </c>
      <c r="D970">
        <f t="shared" si="50"/>
        <v>34</v>
      </c>
      <c r="E970" t="str">
        <f t="shared" si="51"/>
        <v>&lt;!-- Yellow Hose (Cloth) --&gt;</v>
      </c>
    </row>
    <row r="971" spans="1:5" x14ac:dyDescent="0.25">
      <c r="A971" t="s">
        <v>2132</v>
      </c>
      <c r="C971">
        <f t="shared" si="49"/>
        <v>7</v>
      </c>
      <c r="D971">
        <f t="shared" si="50"/>
        <v>35</v>
      </c>
      <c r="E971" t="str">
        <f t="shared" si="51"/>
        <v>&lt;!-- Yellow Scarf (Cloth) --&gt;</v>
      </c>
    </row>
    <row r="972" spans="1:5" x14ac:dyDescent="0.25">
      <c r="A972" t="s">
        <v>2133</v>
      </c>
      <c r="C972">
        <f t="shared" si="49"/>
        <v>7</v>
      </c>
      <c r="D972">
        <f t="shared" si="50"/>
        <v>35</v>
      </c>
      <c r="E972" t="str">
        <f t="shared" si="51"/>
        <v>&lt;!-- Yellow Shirt (Cloth) --&gt;</v>
      </c>
    </row>
    <row r="973" spans="1:5" x14ac:dyDescent="0.25">
      <c r="A973" t="s">
        <v>2134</v>
      </c>
      <c r="C973">
        <f t="shared" si="49"/>
        <v>7</v>
      </c>
      <c r="D973">
        <f t="shared" si="50"/>
        <v>35</v>
      </c>
      <c r="E973" t="str">
        <f t="shared" si="51"/>
        <v>&lt;!-- Yellow Tunic (Cloth) --&gt;</v>
      </c>
    </row>
    <row r="974" spans="1:5" x14ac:dyDescent="0.25">
      <c r="A974" t="s">
        <v>2135</v>
      </c>
      <c r="C974">
        <f t="shared" si="49"/>
        <v>7</v>
      </c>
      <c r="D974">
        <f t="shared" si="50"/>
        <v>40</v>
      </c>
      <c r="E974" t="str">
        <f t="shared" si="51"/>
        <v>&lt;!-- Yellow-Black Hose (Cloth) --&gt;</v>
      </c>
    </row>
    <row r="975" spans="1:5" x14ac:dyDescent="0.25">
      <c r="A975" t="s">
        <v>2136</v>
      </c>
      <c r="C975">
        <f t="shared" si="49"/>
        <v>7</v>
      </c>
      <c r="D975">
        <f t="shared" si="50"/>
        <v>41</v>
      </c>
      <c r="E975" t="str">
        <f t="shared" si="51"/>
        <v>&lt;!-- Yellow-Brown Tunic (Cloth) --&gt;</v>
      </c>
    </row>
    <row r="976" spans="1:5" x14ac:dyDescent="0.25">
      <c r="A976" t="s">
        <v>2137</v>
      </c>
      <c r="C976">
        <f t="shared" si="49"/>
        <v>7</v>
      </c>
      <c r="D976">
        <f t="shared" si="50"/>
        <v>40</v>
      </c>
      <c r="E976" t="str">
        <f t="shared" si="51"/>
        <v>&lt;!-- Yellow-Grey Tunic (Cloth) --&gt;</v>
      </c>
    </row>
    <row r="977" spans="1:5" x14ac:dyDescent="0.25">
      <c r="A977" t="s">
        <v>2138</v>
      </c>
      <c r="C977">
        <f t="shared" si="49"/>
        <v>7</v>
      </c>
      <c r="D977">
        <f t="shared" si="50"/>
        <v>40</v>
      </c>
      <c r="E977" t="str">
        <f t="shared" si="51"/>
        <v>&lt;!-- Yellow-Grey Tunic (Cloth) --&gt;</v>
      </c>
    </row>
    <row r="978" spans="1:5" x14ac:dyDescent="0.25">
      <c r="C978" t="e">
        <f t="shared" si="49"/>
        <v>#VALUE!</v>
      </c>
      <c r="D978" t="e">
        <f t="shared" si="50"/>
        <v>#VALUE!</v>
      </c>
    </row>
    <row r="979" spans="1:5" x14ac:dyDescent="0.25">
      <c r="A979" t="s">
        <v>995</v>
      </c>
      <c r="C979">
        <f t="shared" si="49"/>
        <v>1</v>
      </c>
      <c r="D979">
        <f t="shared" si="50"/>
        <v>13</v>
      </c>
      <c r="E979" t="str">
        <f t="shared" si="51"/>
        <v>&lt;!-- SPUR --&gt;</v>
      </c>
    </row>
    <row r="980" spans="1:5" x14ac:dyDescent="0.25">
      <c r="C980" t="e">
        <f t="shared" si="49"/>
        <v>#VALUE!</v>
      </c>
      <c r="D980" t="e">
        <f t="shared" si="50"/>
        <v>#VALUE!</v>
      </c>
    </row>
    <row r="981" spans="1:5" x14ac:dyDescent="0.25">
      <c r="A981" t="s">
        <v>2139</v>
      </c>
      <c r="C981">
        <f t="shared" si="49"/>
        <v>7</v>
      </c>
      <c r="D981">
        <f t="shared" si="50"/>
        <v>33</v>
      </c>
      <c r="E981" t="str">
        <f t="shared" si="51"/>
        <v>&lt;!-- Cuman Spurs (Spur) --&gt;</v>
      </c>
    </row>
    <row r="982" spans="1:5" x14ac:dyDescent="0.25">
      <c r="A982" t="s">
        <v>2140</v>
      </c>
      <c r="C982">
        <f t="shared" si="49"/>
        <v>7</v>
      </c>
      <c r="D982">
        <f t="shared" si="50"/>
        <v>34</v>
      </c>
      <c r="E982" t="str">
        <f t="shared" si="51"/>
        <v>&lt;!-- Golded Spurs (Spur) --&gt;</v>
      </c>
    </row>
    <row r="983" spans="1:5" x14ac:dyDescent="0.25">
      <c r="A983" t="s">
        <v>2141</v>
      </c>
      <c r="C983">
        <f t="shared" si="49"/>
        <v>7</v>
      </c>
      <c r="D983">
        <f t="shared" si="50"/>
        <v>36</v>
      </c>
      <c r="E983" t="str">
        <f t="shared" si="51"/>
        <v>&lt;!-- Knight's Spurs (Spur) --&gt;</v>
      </c>
    </row>
    <row r="984" spans="1:5" x14ac:dyDescent="0.25">
      <c r="A984" t="s">
        <v>2142</v>
      </c>
      <c r="C984">
        <f t="shared" si="49"/>
        <v>7</v>
      </c>
      <c r="D984">
        <f t="shared" si="50"/>
        <v>40</v>
      </c>
      <c r="E984" t="str">
        <f t="shared" si="51"/>
        <v>&lt;!-- Plain Riding Spurs (Spur) --&gt;</v>
      </c>
    </row>
    <row r="985" spans="1:5" x14ac:dyDescent="0.25">
      <c r="A985" t="s">
        <v>2143</v>
      </c>
      <c r="C985">
        <f t="shared" si="49"/>
        <v>7</v>
      </c>
      <c r="D985">
        <f t="shared" si="50"/>
        <v>34</v>
      </c>
      <c r="E985" t="str">
        <f t="shared" si="51"/>
        <v>&lt;!-- Silver Spurs (Spur) --&gt;</v>
      </c>
    </row>
    <row r="986" spans="1:5" x14ac:dyDescent="0.25">
      <c r="C986" t="e">
        <f t="shared" si="49"/>
        <v>#VALUE!</v>
      </c>
      <c r="D986" t="e">
        <f t="shared" si="50"/>
        <v>#VALUE!</v>
      </c>
    </row>
    <row r="987" spans="1:5" x14ac:dyDescent="0.25">
      <c r="A987" t="s">
        <v>1001</v>
      </c>
      <c r="C987">
        <f t="shared" si="49"/>
        <v>1</v>
      </c>
      <c r="D987">
        <f t="shared" si="50"/>
        <v>13</v>
      </c>
      <c r="E987" t="str">
        <f t="shared" si="51"/>
        <v>&lt;!-- SHOE --&gt;</v>
      </c>
    </row>
    <row r="988" spans="1:5" x14ac:dyDescent="0.25">
      <c r="C988" t="e">
        <f t="shared" si="49"/>
        <v>#VALUE!</v>
      </c>
      <c r="D988" t="e">
        <f t="shared" si="50"/>
        <v>#VALUE!</v>
      </c>
    </row>
    <row r="989" spans="1:5" x14ac:dyDescent="0.25">
      <c r="A989" t="s">
        <v>2144</v>
      </c>
      <c r="C989">
        <f t="shared" si="49"/>
        <v>7</v>
      </c>
      <c r="D989">
        <f t="shared" si="50"/>
        <v>27</v>
      </c>
      <c r="E989" t="str">
        <f t="shared" si="51"/>
        <v>&lt;!-- Boots (Shoe) --&gt;</v>
      </c>
    </row>
    <row r="990" spans="1:5" x14ac:dyDescent="0.25">
      <c r="A990" t="s">
        <v>2145</v>
      </c>
      <c r="C990">
        <f t="shared" si="49"/>
        <v>7</v>
      </c>
      <c r="D990">
        <f t="shared" si="50"/>
        <v>40</v>
      </c>
      <c r="E990" t="str">
        <f t="shared" si="51"/>
        <v>&lt;!-- Burgher's Slippers (Shoe) --&gt;</v>
      </c>
    </row>
    <row r="991" spans="1:5" x14ac:dyDescent="0.25">
      <c r="A991" t="s">
        <v>2146</v>
      </c>
      <c r="C991">
        <f t="shared" si="49"/>
        <v>7</v>
      </c>
      <c r="D991">
        <f t="shared" si="50"/>
        <v>40</v>
      </c>
      <c r="E991" t="str">
        <f t="shared" si="51"/>
        <v>&lt;!-- Cuman Riding Boots (Shoe) --&gt;</v>
      </c>
    </row>
    <row r="992" spans="1:5" x14ac:dyDescent="0.25">
      <c r="A992" t="s">
        <v>2147</v>
      </c>
      <c r="C992">
        <f t="shared" ref="C992:C1055" si="52">FIND("&lt;",$A992)</f>
        <v>7</v>
      </c>
      <c r="D992">
        <f t="shared" ref="D992:D1055" si="53">FIND("&gt;",$A992)</f>
        <v>40</v>
      </c>
      <c r="E992" t="str">
        <f t="shared" si="51"/>
        <v>&lt;!-- Cuman Riding Boots (Shoe) --&gt;</v>
      </c>
    </row>
    <row r="993" spans="1:5" x14ac:dyDescent="0.25">
      <c r="A993" t="s">
        <v>2148</v>
      </c>
      <c r="C993">
        <f t="shared" si="52"/>
        <v>7</v>
      </c>
      <c r="D993">
        <f t="shared" si="53"/>
        <v>40</v>
      </c>
      <c r="E993" t="str">
        <f t="shared" si="51"/>
        <v>&lt;!-- Cuman Riding Boots (Shoe) --&gt;</v>
      </c>
    </row>
    <row r="994" spans="1:5" x14ac:dyDescent="0.25">
      <c r="A994" t="s">
        <v>2149</v>
      </c>
      <c r="C994">
        <f t="shared" si="52"/>
        <v>7</v>
      </c>
      <c r="D994">
        <f t="shared" si="53"/>
        <v>46</v>
      </c>
      <c r="E994" t="str">
        <f t="shared" si="51"/>
        <v>&lt;!-- Dark Footwraps And Soles (Shoe) --&gt;</v>
      </c>
    </row>
    <row r="995" spans="1:5" x14ac:dyDescent="0.25">
      <c r="A995" t="s">
        <v>2150</v>
      </c>
      <c r="C995">
        <f t="shared" si="52"/>
        <v>7</v>
      </c>
      <c r="D995">
        <f t="shared" si="53"/>
        <v>39</v>
      </c>
      <c r="E995" t="str">
        <f t="shared" si="51"/>
        <v>&lt;!-- Dark Riding Boots (Shoe) --&gt;</v>
      </c>
    </row>
    <row r="996" spans="1:5" x14ac:dyDescent="0.25">
      <c r="A996" t="s">
        <v>2151</v>
      </c>
      <c r="C996">
        <f t="shared" si="52"/>
        <v>7</v>
      </c>
      <c r="D996">
        <f t="shared" si="53"/>
        <v>44</v>
      </c>
      <c r="E996" t="str">
        <f t="shared" si="51"/>
        <v>&lt;!-- Decorated Riding Boots (Shoe) --&gt;</v>
      </c>
    </row>
    <row r="997" spans="1:5" x14ac:dyDescent="0.25">
      <c r="A997" t="s">
        <v>2152</v>
      </c>
      <c r="C997">
        <f t="shared" si="52"/>
        <v>7</v>
      </c>
      <c r="D997">
        <f t="shared" si="53"/>
        <v>42</v>
      </c>
      <c r="E997" t="str">
        <f t="shared" si="51"/>
        <v>&lt;!-- Fashionable Slippers (Shoe) --&gt;</v>
      </c>
    </row>
    <row r="998" spans="1:5" x14ac:dyDescent="0.25">
      <c r="A998" t="s">
        <v>2153</v>
      </c>
      <c r="C998">
        <f t="shared" si="52"/>
        <v>7</v>
      </c>
      <c r="D998">
        <f t="shared" si="53"/>
        <v>41</v>
      </c>
      <c r="E998" t="str">
        <f t="shared" si="51"/>
        <v>&lt;!-- Footwraps and Soles (Shoe) --&gt;</v>
      </c>
    </row>
    <row r="999" spans="1:5" x14ac:dyDescent="0.25">
      <c r="A999" t="s">
        <v>2154</v>
      </c>
      <c r="C999">
        <f t="shared" si="52"/>
        <v>7</v>
      </c>
      <c r="D999">
        <f t="shared" si="53"/>
        <v>49</v>
      </c>
      <c r="E999" t="str">
        <f t="shared" ref="E999:E1061" si="54">MID(A999,C999,D999-C999+1)</f>
        <v>&lt;!-- Footwraps with Leather Sole (Shoe) --&gt;</v>
      </c>
    </row>
    <row r="1000" spans="1:5" x14ac:dyDescent="0.25">
      <c r="A1000" t="s">
        <v>2155</v>
      </c>
      <c r="C1000">
        <f t="shared" si="52"/>
        <v>7</v>
      </c>
      <c r="D1000">
        <f t="shared" si="53"/>
        <v>32</v>
      </c>
      <c r="E1000" t="str">
        <f t="shared" si="54"/>
        <v>&lt;!-- High Boots (Shoe) --&gt;</v>
      </c>
    </row>
    <row r="1001" spans="1:5" x14ac:dyDescent="0.25">
      <c r="A1001" t="s">
        <v>2156</v>
      </c>
      <c r="C1001">
        <f t="shared" si="52"/>
        <v>7</v>
      </c>
      <c r="D1001">
        <f t="shared" si="53"/>
        <v>35</v>
      </c>
      <c r="E1001" t="str">
        <f t="shared" si="54"/>
        <v>&lt;!-- Hunting Boots (Shoe) --&gt;</v>
      </c>
    </row>
    <row r="1002" spans="1:5" x14ac:dyDescent="0.25">
      <c r="A1002" t="s">
        <v>2157</v>
      </c>
      <c r="C1002">
        <f t="shared" si="52"/>
        <v>7</v>
      </c>
      <c r="D1002">
        <f t="shared" si="53"/>
        <v>35</v>
      </c>
      <c r="E1002" t="str">
        <f t="shared" si="54"/>
        <v>&lt;!-- Leather Boots (Shoe) --&gt;</v>
      </c>
    </row>
    <row r="1003" spans="1:5" x14ac:dyDescent="0.25">
      <c r="A1003" t="s">
        <v>2158</v>
      </c>
      <c r="C1003">
        <f t="shared" si="52"/>
        <v>7</v>
      </c>
      <c r="D1003">
        <f t="shared" si="53"/>
        <v>40</v>
      </c>
      <c r="E1003" t="str">
        <f t="shared" si="54"/>
        <v>&lt;!-- Noble's Dark Shoes (Shoe) --&gt;</v>
      </c>
    </row>
    <row r="1004" spans="1:5" x14ac:dyDescent="0.25">
      <c r="A1004" t="s">
        <v>2159</v>
      </c>
      <c r="C1004">
        <f t="shared" si="52"/>
        <v>7</v>
      </c>
      <c r="D1004">
        <f t="shared" si="53"/>
        <v>35</v>
      </c>
      <c r="E1004" t="str">
        <f t="shared" si="54"/>
        <v>&lt;!-- Noble's Shoes (Shoe) --&gt;</v>
      </c>
    </row>
    <row r="1005" spans="1:5" x14ac:dyDescent="0.25">
      <c r="A1005" t="s">
        <v>2160</v>
      </c>
      <c r="C1005">
        <f t="shared" si="52"/>
        <v>7</v>
      </c>
      <c r="D1005">
        <f t="shared" si="53"/>
        <v>38</v>
      </c>
      <c r="E1005" t="str">
        <f t="shared" si="54"/>
        <v>&lt;!-- Nobleman's Boots (Shoe) --&gt;</v>
      </c>
    </row>
    <row r="1006" spans="1:5" x14ac:dyDescent="0.25">
      <c r="A1006" t="s">
        <v>2161</v>
      </c>
      <c r="C1006">
        <f t="shared" si="52"/>
        <v>7</v>
      </c>
      <c r="D1006">
        <f t="shared" si="53"/>
        <v>31</v>
      </c>
      <c r="E1006" t="str">
        <f t="shared" si="54"/>
        <v>&lt;!-- Old Boots (Shoe) --&gt;</v>
      </c>
    </row>
    <row r="1007" spans="1:5" x14ac:dyDescent="0.25">
      <c r="A1007" t="s">
        <v>2162</v>
      </c>
      <c r="C1007">
        <f t="shared" si="52"/>
        <v>7</v>
      </c>
      <c r="D1007">
        <f t="shared" si="53"/>
        <v>37</v>
      </c>
      <c r="E1007" t="str">
        <f t="shared" si="54"/>
        <v>&lt;!-- Pilgrim's Shoes (Shoe) --&gt;</v>
      </c>
    </row>
    <row r="1008" spans="1:5" x14ac:dyDescent="0.25">
      <c r="A1008" t="s">
        <v>2163</v>
      </c>
      <c r="C1008">
        <f t="shared" si="52"/>
        <v>7</v>
      </c>
      <c r="D1008">
        <f t="shared" si="53"/>
        <v>38</v>
      </c>
      <c r="E1008" t="str">
        <f t="shared" si="54"/>
        <v>&lt;!-- Quiet Dark Shoes (Shoe) --&gt;</v>
      </c>
    </row>
    <row r="1009" spans="1:5" x14ac:dyDescent="0.25">
      <c r="A1009" t="s">
        <v>2164</v>
      </c>
      <c r="C1009">
        <f t="shared" si="52"/>
        <v>7</v>
      </c>
      <c r="D1009">
        <f t="shared" si="53"/>
        <v>34</v>
      </c>
      <c r="E1009" t="str">
        <f t="shared" si="54"/>
        <v>&lt;!-- Riding Boots (Shoe) --&gt;</v>
      </c>
    </row>
    <row r="1010" spans="1:5" x14ac:dyDescent="0.25">
      <c r="A1010" t="s">
        <v>2165</v>
      </c>
      <c r="C1010">
        <f t="shared" si="52"/>
        <v>7</v>
      </c>
      <c r="D1010">
        <f t="shared" si="53"/>
        <v>34</v>
      </c>
      <c r="E1010" t="str">
        <f t="shared" si="54"/>
        <v>&lt;!-- Riding Boots (Shoe) --&gt;</v>
      </c>
    </row>
    <row r="1011" spans="1:5" x14ac:dyDescent="0.25">
      <c r="A1011" t="s">
        <v>2166</v>
      </c>
      <c r="C1011">
        <f t="shared" si="52"/>
        <v>7</v>
      </c>
      <c r="D1011">
        <f t="shared" si="53"/>
        <v>37</v>
      </c>
      <c r="E1011" t="str">
        <f t="shared" si="54"/>
        <v>&lt;!-- Servant's Boots (Shoe) --&gt;</v>
      </c>
    </row>
    <row r="1012" spans="1:5" x14ac:dyDescent="0.25">
      <c r="A1012" t="s">
        <v>2167</v>
      </c>
      <c r="C1012">
        <f t="shared" si="52"/>
        <v>7</v>
      </c>
      <c r="D1012">
        <f t="shared" si="53"/>
        <v>27</v>
      </c>
      <c r="E1012" t="str">
        <f t="shared" si="54"/>
        <v>&lt;!-- Shoes (Shoe) --&gt;</v>
      </c>
    </row>
    <row r="1013" spans="1:5" x14ac:dyDescent="0.25">
      <c r="A1013" t="s">
        <v>2168</v>
      </c>
      <c r="C1013">
        <f t="shared" si="52"/>
        <v>7</v>
      </c>
      <c r="D1013">
        <f t="shared" si="53"/>
        <v>27</v>
      </c>
      <c r="E1013" t="str">
        <f t="shared" si="54"/>
        <v>&lt;!-- Shoes (Shoe) --&gt;</v>
      </c>
    </row>
    <row r="1014" spans="1:5" x14ac:dyDescent="0.25">
      <c r="A1014" t="s">
        <v>2169</v>
      </c>
      <c r="C1014">
        <f t="shared" si="52"/>
        <v>7</v>
      </c>
      <c r="D1014">
        <f t="shared" si="53"/>
        <v>34</v>
      </c>
      <c r="E1014" t="str">
        <f t="shared" si="54"/>
        <v>&lt;!-- Silent Shoes (Shoe) --&gt;</v>
      </c>
    </row>
    <row r="1015" spans="1:5" x14ac:dyDescent="0.25">
      <c r="A1015" t="s">
        <v>2170</v>
      </c>
      <c r="C1015">
        <f t="shared" si="52"/>
        <v>7</v>
      </c>
      <c r="D1015">
        <f t="shared" si="53"/>
        <v>30</v>
      </c>
      <c r="E1015" t="str">
        <f t="shared" si="54"/>
        <v>&lt;!-- Slippers (Shoe) --&gt;</v>
      </c>
    </row>
    <row r="1016" spans="1:5" x14ac:dyDescent="0.25">
      <c r="A1016" t="s">
        <v>2171</v>
      </c>
      <c r="C1016">
        <f t="shared" si="52"/>
        <v>7</v>
      </c>
      <c r="D1016">
        <f t="shared" si="53"/>
        <v>30</v>
      </c>
      <c r="E1016" t="str">
        <f t="shared" si="54"/>
        <v>&lt;!-- Slippers (Shoe) --&gt;</v>
      </c>
    </row>
    <row r="1017" spans="1:5" x14ac:dyDescent="0.25">
      <c r="A1017" t="s">
        <v>2172</v>
      </c>
      <c r="C1017">
        <f t="shared" si="52"/>
        <v>7</v>
      </c>
      <c r="D1017">
        <f t="shared" si="53"/>
        <v>44</v>
      </c>
      <c r="E1017" t="str">
        <f t="shared" si="54"/>
        <v>&lt;!-- Test AntiStealth Boots (Shoe) --&gt;</v>
      </c>
    </row>
    <row r="1018" spans="1:5" x14ac:dyDescent="0.25">
      <c r="A1018" t="s">
        <v>2173</v>
      </c>
      <c r="C1018">
        <f t="shared" si="52"/>
        <v>7</v>
      </c>
      <c r="D1018">
        <f t="shared" si="53"/>
        <v>44</v>
      </c>
      <c r="E1018" t="str">
        <f t="shared" si="54"/>
        <v>&lt;!-- Test AntiStealth Boots (Shoe) --&gt;</v>
      </c>
    </row>
    <row r="1019" spans="1:5" x14ac:dyDescent="0.25">
      <c r="A1019" t="s">
        <v>2174</v>
      </c>
      <c r="C1019">
        <f t="shared" si="52"/>
        <v>7</v>
      </c>
      <c r="D1019">
        <f t="shared" si="53"/>
        <v>36</v>
      </c>
      <c r="E1019" t="str">
        <f t="shared" si="54"/>
        <v>&lt;!-- Warhorse Shoes (Shoe) --&gt;</v>
      </c>
    </row>
    <row r="1020" spans="1:5" x14ac:dyDescent="0.25">
      <c r="A1020" t="s">
        <v>2175</v>
      </c>
      <c r="C1020">
        <f t="shared" si="52"/>
        <v>7</v>
      </c>
      <c r="D1020">
        <f t="shared" si="53"/>
        <v>35</v>
      </c>
      <c r="E1020" t="str">
        <f t="shared" si="54"/>
        <v>&lt;!-- Working Boots (Shoe) --&gt;</v>
      </c>
    </row>
    <row r="1021" spans="1:5" x14ac:dyDescent="0.25">
      <c r="C1021" t="e">
        <f t="shared" si="52"/>
        <v>#VALUE!</v>
      </c>
      <c r="D1021" t="e">
        <f t="shared" si="53"/>
        <v>#VALUE!</v>
      </c>
    </row>
    <row r="1022" spans="1:5" x14ac:dyDescent="0.25">
      <c r="A1022" t="s">
        <v>1034</v>
      </c>
      <c r="C1022">
        <f t="shared" si="52"/>
        <v>1</v>
      </c>
      <c r="D1022">
        <f t="shared" si="53"/>
        <v>21</v>
      </c>
      <c r="E1022" t="str">
        <f t="shared" si="54"/>
        <v>&lt;!-- HORSE SADDLE --&gt;</v>
      </c>
    </row>
    <row r="1023" spans="1:5" x14ac:dyDescent="0.25">
      <c r="C1023" t="e">
        <f t="shared" si="52"/>
        <v>#VALUE!</v>
      </c>
      <c r="D1023" t="e">
        <f t="shared" si="53"/>
        <v>#VALUE!</v>
      </c>
    </row>
    <row r="1024" spans="1:5" x14ac:dyDescent="0.25">
      <c r="A1024" t="s">
        <v>2176</v>
      </c>
      <c r="C1024">
        <f t="shared" si="52"/>
        <v>7</v>
      </c>
      <c r="D1024">
        <f t="shared" si="53"/>
        <v>41</v>
      </c>
      <c r="E1024" t="str">
        <f t="shared" si="54"/>
        <v>&lt;!-- Fine Saddle (Horse Saddle) --&gt;</v>
      </c>
    </row>
    <row r="1025" spans="1:5" x14ac:dyDescent="0.25">
      <c r="A1025" t="s">
        <v>2177</v>
      </c>
      <c r="C1025">
        <f t="shared" si="52"/>
        <v>7</v>
      </c>
      <c r="D1025">
        <f t="shared" si="53"/>
        <v>56</v>
      </c>
      <c r="E1025" t="str">
        <f t="shared" si="54"/>
        <v>&lt;!-- Fine Saddle with Saddlebag (Horse Saddle) --&gt;</v>
      </c>
    </row>
    <row r="1026" spans="1:5" x14ac:dyDescent="0.25">
      <c r="A1026" t="s">
        <v>2178</v>
      </c>
      <c r="C1026">
        <f t="shared" si="52"/>
        <v>7</v>
      </c>
      <c r="D1026">
        <f t="shared" si="53"/>
        <v>55</v>
      </c>
      <c r="E1026" t="str">
        <f t="shared" si="54"/>
        <v>&lt;!-- Fine Saddle, 2 Saddlebags (Horse Saddle) --&gt;</v>
      </c>
    </row>
    <row r="1027" spans="1:5" x14ac:dyDescent="0.25">
      <c r="A1027" t="s">
        <v>2179</v>
      </c>
      <c r="C1027">
        <f t="shared" si="52"/>
        <v>7</v>
      </c>
      <c r="D1027">
        <f t="shared" si="53"/>
        <v>55</v>
      </c>
      <c r="E1027" t="str">
        <f t="shared" si="54"/>
        <v>&lt;!-- Fine Saddle, 3 Saddlebags (Horse Saddle) --&gt;</v>
      </c>
    </row>
    <row r="1028" spans="1:5" x14ac:dyDescent="0.25">
      <c r="A1028" t="s">
        <v>2180</v>
      </c>
      <c r="C1028">
        <f t="shared" si="52"/>
        <v>7</v>
      </c>
      <c r="D1028">
        <f t="shared" si="53"/>
        <v>55</v>
      </c>
      <c r="E1028" t="str">
        <f t="shared" si="54"/>
        <v>&lt;!-- Fine Saddle, 4 Saddlebags (Horse Saddle) --&gt;</v>
      </c>
    </row>
    <row r="1029" spans="1:5" x14ac:dyDescent="0.25">
      <c r="A1029" t="s">
        <v>2181</v>
      </c>
      <c r="C1029">
        <f t="shared" si="52"/>
        <v>7</v>
      </c>
      <c r="D1029">
        <f t="shared" si="53"/>
        <v>43</v>
      </c>
      <c r="E1029" t="str">
        <f t="shared" si="54"/>
        <v>&lt;!-- Hunter Saddle (Horse Saddle) --&gt;</v>
      </c>
    </row>
    <row r="1030" spans="1:5" x14ac:dyDescent="0.25">
      <c r="A1030" t="s">
        <v>2182</v>
      </c>
      <c r="C1030">
        <f t="shared" si="52"/>
        <v>7</v>
      </c>
      <c r="D1030">
        <f t="shared" si="53"/>
        <v>58</v>
      </c>
      <c r="E1030" t="str">
        <f t="shared" si="54"/>
        <v>&lt;!-- Hunter Saddle with Saddlebag (Horse Saddle) --&gt;</v>
      </c>
    </row>
    <row r="1031" spans="1:5" x14ac:dyDescent="0.25">
      <c r="A1031" t="s">
        <v>2183</v>
      </c>
      <c r="C1031">
        <f t="shared" si="52"/>
        <v>7</v>
      </c>
      <c r="D1031">
        <f t="shared" si="53"/>
        <v>57</v>
      </c>
      <c r="E1031" t="str">
        <f t="shared" si="54"/>
        <v>&lt;!-- Hunter Saddle, 2 Saddlebags (Horse Saddle) --&gt;</v>
      </c>
    </row>
    <row r="1032" spans="1:5" x14ac:dyDescent="0.25">
      <c r="A1032" t="s">
        <v>2184</v>
      </c>
      <c r="C1032">
        <f t="shared" si="52"/>
        <v>7</v>
      </c>
      <c r="D1032">
        <f t="shared" si="53"/>
        <v>57</v>
      </c>
      <c r="E1032" t="str">
        <f t="shared" si="54"/>
        <v>&lt;!-- Hunter Saddle, 3 Saddlebags (Horse Saddle) --&gt;</v>
      </c>
    </row>
    <row r="1033" spans="1:5" x14ac:dyDescent="0.25">
      <c r="A1033" t="s">
        <v>2185</v>
      </c>
      <c r="C1033">
        <f t="shared" si="52"/>
        <v>7</v>
      </c>
      <c r="D1033">
        <f t="shared" si="53"/>
        <v>57</v>
      </c>
      <c r="E1033" t="str">
        <f t="shared" si="54"/>
        <v>&lt;!-- Hunter Saddle, 4 Saddlebags (Horse Saddle) --&gt;</v>
      </c>
    </row>
    <row r="1034" spans="1:5" x14ac:dyDescent="0.25">
      <c r="A1034" t="s">
        <v>2186</v>
      </c>
      <c r="C1034">
        <f t="shared" si="52"/>
        <v>7</v>
      </c>
      <c r="D1034">
        <f t="shared" si="53"/>
        <v>42</v>
      </c>
      <c r="E1034" t="str">
        <f t="shared" si="54"/>
        <v>&lt;!-- Noble Saddle (Horse Saddle) --&gt;</v>
      </c>
    </row>
    <row r="1035" spans="1:5" x14ac:dyDescent="0.25">
      <c r="A1035" t="s">
        <v>2187</v>
      </c>
      <c r="C1035">
        <f t="shared" si="52"/>
        <v>7</v>
      </c>
      <c r="D1035">
        <f t="shared" si="53"/>
        <v>57</v>
      </c>
      <c r="E1035" t="str">
        <f t="shared" si="54"/>
        <v>&lt;!-- Noble Saddle with Saddlebag (Horse Saddle) --&gt;</v>
      </c>
    </row>
    <row r="1036" spans="1:5" x14ac:dyDescent="0.25">
      <c r="A1036" t="s">
        <v>2188</v>
      </c>
      <c r="C1036">
        <f t="shared" si="52"/>
        <v>7</v>
      </c>
      <c r="D1036">
        <f t="shared" si="53"/>
        <v>56</v>
      </c>
      <c r="E1036" t="str">
        <f t="shared" si="54"/>
        <v>&lt;!-- Noble Saddle, 2 Saddlebags (Horse Saddle) --&gt;</v>
      </c>
    </row>
    <row r="1037" spans="1:5" x14ac:dyDescent="0.25">
      <c r="A1037" t="s">
        <v>2189</v>
      </c>
      <c r="C1037">
        <f t="shared" si="52"/>
        <v>7</v>
      </c>
      <c r="D1037">
        <f t="shared" si="53"/>
        <v>56</v>
      </c>
      <c r="E1037" t="str">
        <f t="shared" si="54"/>
        <v>&lt;!-- Noble Saddle, 3 Saddlebags (Horse Saddle) --&gt;</v>
      </c>
    </row>
    <row r="1038" spans="1:5" x14ac:dyDescent="0.25">
      <c r="A1038" t="s">
        <v>2190</v>
      </c>
      <c r="C1038">
        <f t="shared" si="52"/>
        <v>7</v>
      </c>
      <c r="D1038">
        <f t="shared" si="53"/>
        <v>56</v>
      </c>
      <c r="E1038" t="str">
        <f t="shared" si="54"/>
        <v>&lt;!-- Noble Saddle, 4 Saddlebags (Horse Saddle) --&gt;</v>
      </c>
    </row>
    <row r="1039" spans="1:5" x14ac:dyDescent="0.25">
      <c r="A1039" t="s">
        <v>2191</v>
      </c>
      <c r="C1039">
        <f t="shared" si="52"/>
        <v>7</v>
      </c>
      <c r="D1039">
        <f t="shared" si="53"/>
        <v>51</v>
      </c>
      <c r="E1039" t="str">
        <f t="shared" si="54"/>
        <v>&lt;!-- Ordinary/Plain Saddle (Horse Saddle) --&gt;</v>
      </c>
    </row>
    <row r="1040" spans="1:5" x14ac:dyDescent="0.25">
      <c r="A1040" t="s">
        <v>2192</v>
      </c>
      <c r="C1040">
        <f t="shared" si="52"/>
        <v>7</v>
      </c>
      <c r="D1040">
        <f t="shared" si="53"/>
        <v>57</v>
      </c>
      <c r="E1040" t="str">
        <f t="shared" si="54"/>
        <v>&lt;!-- Plain Saddle with Saddlebag (Horse Saddle) --&gt;</v>
      </c>
    </row>
    <row r="1041" spans="1:5" x14ac:dyDescent="0.25">
      <c r="A1041" t="s">
        <v>2193</v>
      </c>
      <c r="C1041">
        <f t="shared" si="52"/>
        <v>7</v>
      </c>
      <c r="D1041">
        <f t="shared" si="53"/>
        <v>56</v>
      </c>
      <c r="E1041" t="str">
        <f t="shared" si="54"/>
        <v>&lt;!-- Plain Saddle, 2 Saddlebags (Horse Saddle) --&gt;</v>
      </c>
    </row>
    <row r="1042" spans="1:5" x14ac:dyDescent="0.25">
      <c r="A1042" t="s">
        <v>2194</v>
      </c>
      <c r="C1042">
        <f t="shared" si="52"/>
        <v>7</v>
      </c>
      <c r="D1042">
        <f t="shared" si="53"/>
        <v>56</v>
      </c>
      <c r="E1042" t="str">
        <f t="shared" si="54"/>
        <v>&lt;!-- Plain Saddle, 3 Saddlebags (Horse Saddle) --&gt;</v>
      </c>
    </row>
    <row r="1043" spans="1:5" x14ac:dyDescent="0.25">
      <c r="A1043" t="s">
        <v>2195</v>
      </c>
      <c r="C1043">
        <f t="shared" si="52"/>
        <v>7</v>
      </c>
      <c r="D1043">
        <f t="shared" si="53"/>
        <v>56</v>
      </c>
      <c r="E1043" t="str">
        <f t="shared" si="54"/>
        <v>&lt;!-- Plain Saddle, 4 Saddlebags (Horse Saddle) --&gt;</v>
      </c>
    </row>
    <row r="1044" spans="1:5" x14ac:dyDescent="0.25">
      <c r="C1044" t="e">
        <f t="shared" si="52"/>
        <v>#VALUE!</v>
      </c>
      <c r="D1044" t="e">
        <f t="shared" si="53"/>
        <v>#VALUE!</v>
      </c>
    </row>
    <row r="1045" spans="1:5" x14ac:dyDescent="0.25">
      <c r="A1045" t="s">
        <v>1055</v>
      </c>
      <c r="C1045">
        <f t="shared" si="52"/>
        <v>1</v>
      </c>
      <c r="D1045">
        <f t="shared" si="53"/>
        <v>19</v>
      </c>
      <c r="E1045" t="str">
        <f t="shared" si="54"/>
        <v>&lt;!-- HORSE SHOE --&gt;</v>
      </c>
    </row>
    <row r="1046" spans="1:5" x14ac:dyDescent="0.25">
      <c r="C1046" t="e">
        <f t="shared" si="52"/>
        <v>#VALUE!</v>
      </c>
      <c r="D1046" t="e">
        <f t="shared" si="53"/>
        <v>#VALUE!</v>
      </c>
    </row>
    <row r="1047" spans="1:5" x14ac:dyDescent="0.25">
      <c r="A1047" t="s">
        <v>2196</v>
      </c>
      <c r="C1047">
        <f t="shared" si="52"/>
        <v>7</v>
      </c>
      <c r="D1047">
        <f t="shared" si="53"/>
        <v>43</v>
      </c>
      <c r="E1047" t="str">
        <f t="shared" si="54"/>
        <v>&lt;!-- Farm Horseshoes (Horse Shoe) --&gt;</v>
      </c>
    </row>
    <row r="1048" spans="1:5" x14ac:dyDescent="0.25">
      <c r="A1048" t="s">
        <v>2197</v>
      </c>
      <c r="C1048">
        <f t="shared" si="52"/>
        <v>7</v>
      </c>
      <c r="D1048">
        <f t="shared" si="53"/>
        <v>47</v>
      </c>
      <c r="E1048" t="str">
        <f t="shared" si="54"/>
        <v>&lt;!-- Military Horseshoes (Horse Shoe) --&gt;</v>
      </c>
    </row>
    <row r="1049" spans="1:5" x14ac:dyDescent="0.25">
      <c r="A1049" t="s">
        <v>2198</v>
      </c>
      <c r="C1049">
        <f t="shared" si="52"/>
        <v>7</v>
      </c>
      <c r="D1049">
        <f t="shared" si="53"/>
        <v>44</v>
      </c>
      <c r="E1049" t="str">
        <f t="shared" si="54"/>
        <v>&lt;!-- Noble Horseshoes (Horse Shoe) --&gt;</v>
      </c>
    </row>
    <row r="1050" spans="1:5" x14ac:dyDescent="0.25">
      <c r="A1050" t="s">
        <v>2199</v>
      </c>
      <c r="C1050">
        <f t="shared" si="52"/>
        <v>7</v>
      </c>
      <c r="D1050">
        <f t="shared" si="53"/>
        <v>45</v>
      </c>
      <c r="E1050" t="str">
        <f t="shared" si="54"/>
        <v>&lt;!-- Travel Horseshoes (Horse Shoe) --&gt;</v>
      </c>
    </row>
    <row r="1051" spans="1:5" x14ac:dyDescent="0.25">
      <c r="C1051" t="e">
        <f t="shared" si="52"/>
        <v>#VALUE!</v>
      </c>
      <c r="D1051" t="e">
        <f t="shared" si="53"/>
        <v>#VALUE!</v>
      </c>
    </row>
    <row r="1052" spans="1:5" x14ac:dyDescent="0.25">
      <c r="A1052" t="s">
        <v>2200</v>
      </c>
      <c r="C1052">
        <f t="shared" si="52"/>
        <v>1</v>
      </c>
      <c r="D1052">
        <f t="shared" si="53"/>
        <v>21</v>
      </c>
      <c r="E1052" t="str">
        <f t="shared" si="54"/>
        <v>&lt;!-- HORSE BRIDLE --&gt;</v>
      </c>
    </row>
    <row r="1053" spans="1:5" x14ac:dyDescent="0.25">
      <c r="C1053" t="e">
        <f t="shared" si="52"/>
        <v>#VALUE!</v>
      </c>
      <c r="D1053" t="e">
        <f t="shared" si="53"/>
        <v>#VALUE!</v>
      </c>
    </row>
    <row r="1054" spans="1:5" x14ac:dyDescent="0.25">
      <c r="A1054" t="s">
        <v>2201</v>
      </c>
      <c r="C1054">
        <f t="shared" si="52"/>
        <v>3</v>
      </c>
      <c r="D1054">
        <f t="shared" si="53"/>
        <v>41</v>
      </c>
      <c r="E1054" t="str">
        <f t="shared" ref="E1054" si="55">MID(A1054,C1054,D1054-C1054+1)</f>
        <v>&lt;!-- Ordinary Bridle (Horse Bridle) --&gt;</v>
      </c>
    </row>
    <row r="1055" spans="1:5" x14ac:dyDescent="0.25">
      <c r="A1055" t="s">
        <v>2202</v>
      </c>
      <c r="C1055">
        <f t="shared" si="52"/>
        <v>7</v>
      </c>
      <c r="D1055">
        <f t="shared" si="53"/>
        <v>44</v>
      </c>
      <c r="E1055" t="str">
        <f t="shared" si="54"/>
        <v>&lt;!-- Cavalry Bridle (Horse Bridle) --&gt;</v>
      </c>
    </row>
    <row r="1056" spans="1:5" x14ac:dyDescent="0.25">
      <c r="A1056" t="s">
        <v>2203</v>
      </c>
      <c r="C1056">
        <f t="shared" ref="C1056:C1119" si="56">FIND("&lt;",$A1056)</f>
        <v>7</v>
      </c>
      <c r="D1056">
        <f t="shared" ref="D1056:D1119" si="57">FIND("&gt;",$A1056)</f>
        <v>51</v>
      </c>
      <c r="E1056" t="str">
        <f t="shared" si="54"/>
        <v>&lt;!-- Chanfron and Criniere (Horse Bridle) --&gt;</v>
      </c>
    </row>
    <row r="1057" spans="1:5" x14ac:dyDescent="0.25">
      <c r="A1057" t="s">
        <v>2204</v>
      </c>
      <c r="C1057">
        <f t="shared" si="56"/>
        <v>7</v>
      </c>
      <c r="D1057">
        <f t="shared" si="57"/>
        <v>44</v>
      </c>
      <c r="E1057" t="str">
        <f t="shared" si="54"/>
        <v>&lt;!-- Groom's Bridle (Horse Bridle) --&gt;</v>
      </c>
    </row>
    <row r="1058" spans="1:5" x14ac:dyDescent="0.25">
      <c r="A1058" t="s">
        <v>2205</v>
      </c>
      <c r="C1058">
        <f t="shared" si="56"/>
        <v>7</v>
      </c>
      <c r="D1058">
        <f t="shared" si="57"/>
        <v>45</v>
      </c>
      <c r="E1058" t="str">
        <f t="shared" si="54"/>
        <v>&lt;!-- Knight's Bridle (Horse Bridle) --&gt;</v>
      </c>
    </row>
    <row r="1059" spans="1:5" x14ac:dyDescent="0.25">
      <c r="A1059" t="s">
        <v>2206</v>
      </c>
      <c r="C1059">
        <f t="shared" si="56"/>
        <v>7</v>
      </c>
      <c r="D1059">
        <f t="shared" si="57"/>
        <v>42</v>
      </c>
      <c r="E1059" t="str">
        <f t="shared" si="54"/>
        <v>&lt;!-- Noble Bridle (Horse Bridle) --&gt;</v>
      </c>
    </row>
    <row r="1060" spans="1:5" x14ac:dyDescent="0.25">
      <c r="C1060" t="e">
        <f t="shared" si="56"/>
        <v>#VALUE!</v>
      </c>
      <c r="D1060" t="e">
        <f t="shared" si="57"/>
        <v>#VALUE!</v>
      </c>
    </row>
    <row r="1061" spans="1:5" x14ac:dyDescent="0.25">
      <c r="A1061" t="s">
        <v>2207</v>
      </c>
      <c r="C1061">
        <f t="shared" si="56"/>
        <v>1</v>
      </c>
      <c r="D1061">
        <f t="shared" si="57"/>
        <v>21</v>
      </c>
      <c r="E1061" t="str">
        <f t="shared" si="54"/>
        <v>&lt;!-- FOOD &amp; DRINK --&gt;</v>
      </c>
    </row>
    <row r="1062" spans="1:5" x14ac:dyDescent="0.25">
      <c r="C1062" t="e">
        <f t="shared" si="56"/>
        <v>#VALUE!</v>
      </c>
      <c r="D1062" t="e">
        <f t="shared" si="57"/>
        <v>#VALUE!</v>
      </c>
    </row>
    <row r="1063" spans="1:5" x14ac:dyDescent="0.25">
      <c r="A1063" t="s">
        <v>2208</v>
      </c>
      <c r="C1063">
        <f t="shared" si="56"/>
        <v>1</v>
      </c>
      <c r="D1063">
        <f t="shared" si="57"/>
        <v>12</v>
      </c>
      <c r="E1063" t="str">
        <f t="shared" ref="E1063:E1126" si="58">MID(A1063,C1063,D1063-C1063+1)</f>
        <v>&lt;!-- N/A --&gt;</v>
      </c>
    </row>
    <row r="1064" spans="1:5" x14ac:dyDescent="0.25">
      <c r="C1064" t="e">
        <f t="shared" si="56"/>
        <v>#VALUE!</v>
      </c>
      <c r="D1064" t="e">
        <f t="shared" si="57"/>
        <v>#VALUE!</v>
      </c>
    </row>
    <row r="1065" spans="1:5" x14ac:dyDescent="0.25">
      <c r="A1065" t="s">
        <v>2209</v>
      </c>
      <c r="C1065">
        <f t="shared" si="56"/>
        <v>7</v>
      </c>
      <c r="D1065">
        <f t="shared" si="57"/>
        <v>26</v>
      </c>
      <c r="E1065" t="str">
        <f t="shared" si="58"/>
        <v>&lt;!-- Honey (N/A) --&gt;</v>
      </c>
    </row>
    <row r="1066" spans="1:5" x14ac:dyDescent="0.25">
      <c r="A1066" t="s">
        <v>2210</v>
      </c>
      <c r="C1066">
        <f t="shared" si="56"/>
        <v>7</v>
      </c>
      <c r="D1066">
        <f t="shared" si="57"/>
        <v>32</v>
      </c>
      <c r="E1066" t="str">
        <f t="shared" si="58"/>
        <v>&lt;!-- Lentil Mash (N/A) --&gt;</v>
      </c>
    </row>
    <row r="1067" spans="1:5" x14ac:dyDescent="0.25">
      <c r="A1067" t="s">
        <v>2211</v>
      </c>
      <c r="C1067">
        <f t="shared" si="56"/>
        <v>7</v>
      </c>
      <c r="D1067">
        <f t="shared" si="57"/>
        <v>32</v>
      </c>
      <c r="E1067" t="str">
        <f t="shared" si="58"/>
        <v>&lt;!-- Lentil Soup (N/A) --&gt;</v>
      </c>
    </row>
    <row r="1068" spans="1:5" x14ac:dyDescent="0.25">
      <c r="A1068" t="s">
        <v>2212</v>
      </c>
      <c r="C1068">
        <f t="shared" si="56"/>
        <v>7</v>
      </c>
      <c r="D1068">
        <f t="shared" si="57"/>
        <v>29</v>
      </c>
      <c r="E1068" t="str">
        <f t="shared" si="58"/>
        <v>&lt;!-- Porridge (N/A) --&gt;</v>
      </c>
    </row>
    <row r="1069" spans="1:5" x14ac:dyDescent="0.25">
      <c r="A1069" t="s">
        <v>2213</v>
      </c>
      <c r="C1069">
        <f t="shared" si="56"/>
        <v>7</v>
      </c>
      <c r="D1069">
        <f t="shared" si="57"/>
        <v>42</v>
      </c>
      <c r="E1069" t="str">
        <f t="shared" si="58"/>
        <v>&lt;!-- Powdered Unicorn Horn (N/A) --&gt;</v>
      </c>
    </row>
    <row r="1070" spans="1:5" x14ac:dyDescent="0.25">
      <c r="C1070" t="e">
        <f t="shared" si="56"/>
        <v>#VALUE!</v>
      </c>
      <c r="D1070" t="e">
        <f t="shared" si="57"/>
        <v>#VALUE!</v>
      </c>
    </row>
    <row r="1071" spans="1:5" x14ac:dyDescent="0.25">
      <c r="A1071" t="s">
        <v>2214</v>
      </c>
      <c r="C1071">
        <f t="shared" si="56"/>
        <v>1</v>
      </c>
      <c r="D1071">
        <f t="shared" si="57"/>
        <v>14</v>
      </c>
      <c r="E1071" t="str">
        <f t="shared" si="58"/>
        <v>&lt;!-- FRUIT --&gt;</v>
      </c>
    </row>
    <row r="1072" spans="1:5" x14ac:dyDescent="0.25">
      <c r="C1072" t="e">
        <f t="shared" si="56"/>
        <v>#VALUE!</v>
      </c>
      <c r="D1072" t="e">
        <f t="shared" si="57"/>
        <v>#VALUE!</v>
      </c>
    </row>
    <row r="1073" spans="1:5" x14ac:dyDescent="0.25">
      <c r="A1073" t="s">
        <v>2215</v>
      </c>
      <c r="C1073">
        <f t="shared" si="56"/>
        <v>7</v>
      </c>
      <c r="D1073">
        <f t="shared" si="57"/>
        <v>28</v>
      </c>
      <c r="E1073" t="str">
        <f t="shared" si="58"/>
        <v>&lt;!-- Apple (Fruit) --&gt;</v>
      </c>
    </row>
    <row r="1074" spans="1:5" x14ac:dyDescent="0.25">
      <c r="A1074" t="s">
        <v>2216</v>
      </c>
      <c r="C1074">
        <f t="shared" si="56"/>
        <v>7</v>
      </c>
      <c r="D1074">
        <f t="shared" si="57"/>
        <v>35</v>
      </c>
      <c r="E1074" t="str">
        <f t="shared" si="58"/>
        <v>&lt;!-- Cooked Apple (Fruit) --&gt;</v>
      </c>
    </row>
    <row r="1075" spans="1:5" x14ac:dyDescent="0.25">
      <c r="A1075" t="s">
        <v>2217</v>
      </c>
      <c r="C1075">
        <f t="shared" si="56"/>
        <v>7</v>
      </c>
      <c r="D1075">
        <f t="shared" si="57"/>
        <v>34</v>
      </c>
      <c r="E1075" t="str">
        <f t="shared" si="58"/>
        <v>&lt;!-- Cooked Pear (Fruit) --&gt;</v>
      </c>
    </row>
    <row r="1076" spans="1:5" x14ac:dyDescent="0.25">
      <c r="A1076" t="s">
        <v>2218</v>
      </c>
      <c r="C1076">
        <f t="shared" si="56"/>
        <v>7</v>
      </c>
      <c r="D1076">
        <f t="shared" si="57"/>
        <v>35</v>
      </c>
      <c r="E1076" t="str">
        <f t="shared" si="58"/>
        <v>&lt;!-- Crystal Meth (Fruit) --&gt;</v>
      </c>
    </row>
    <row r="1077" spans="1:5" x14ac:dyDescent="0.25">
      <c r="A1077" t="s">
        <v>2219</v>
      </c>
      <c r="C1077">
        <f t="shared" si="56"/>
        <v>7</v>
      </c>
      <c r="D1077">
        <f t="shared" si="57"/>
        <v>34</v>
      </c>
      <c r="E1077" t="str">
        <f t="shared" si="58"/>
        <v>&lt;!-- Dried Fruit (Fruit) --&gt;</v>
      </c>
    </row>
    <row r="1078" spans="1:5" x14ac:dyDescent="0.25">
      <c r="A1078" t="s">
        <v>2220</v>
      </c>
      <c r="C1078">
        <f t="shared" si="56"/>
        <v>7</v>
      </c>
      <c r="D1078">
        <f t="shared" si="57"/>
        <v>38</v>
      </c>
      <c r="E1078" t="str">
        <f t="shared" si="58"/>
        <v>&lt;!-- Dried Mushrooms (Fruit) --&gt;</v>
      </c>
    </row>
    <row r="1079" spans="1:5" x14ac:dyDescent="0.25">
      <c r="A1079" t="s">
        <v>2221</v>
      </c>
      <c r="C1079">
        <f t="shared" si="56"/>
        <v>7</v>
      </c>
      <c r="D1079">
        <f t="shared" si="57"/>
        <v>27</v>
      </c>
      <c r="E1079" t="str">
        <f t="shared" si="58"/>
        <v>&lt;!-- Pear (Fruit) --&gt;</v>
      </c>
    </row>
    <row r="1080" spans="1:5" x14ac:dyDescent="0.25">
      <c r="A1080" t="s">
        <v>2222</v>
      </c>
      <c r="C1080">
        <f t="shared" si="56"/>
        <v>7</v>
      </c>
      <c r="D1080">
        <f t="shared" si="57"/>
        <v>33</v>
      </c>
      <c r="E1080" t="str">
        <f t="shared" si="58"/>
        <v>&lt;!-- Watermelon (Fruit) --&gt;</v>
      </c>
    </row>
    <row r="1081" spans="1:5" x14ac:dyDescent="0.25">
      <c r="C1081" t="e">
        <f t="shared" si="56"/>
        <v>#VALUE!</v>
      </c>
      <c r="D1081" t="e">
        <f t="shared" si="57"/>
        <v>#VALUE!</v>
      </c>
    </row>
    <row r="1082" spans="1:5" x14ac:dyDescent="0.25">
      <c r="A1082" t="s">
        <v>2223</v>
      </c>
      <c r="C1082">
        <f t="shared" si="56"/>
        <v>1</v>
      </c>
      <c r="D1082">
        <f t="shared" si="57"/>
        <v>13</v>
      </c>
      <c r="E1082" t="str">
        <f t="shared" si="58"/>
        <v>&lt;!-- MEAT --&gt;</v>
      </c>
    </row>
    <row r="1083" spans="1:5" x14ac:dyDescent="0.25">
      <c r="C1083" t="e">
        <f t="shared" si="56"/>
        <v>#VALUE!</v>
      </c>
      <c r="D1083" t="e">
        <f t="shared" si="57"/>
        <v>#VALUE!</v>
      </c>
    </row>
    <row r="1084" spans="1:5" x14ac:dyDescent="0.25">
      <c r="A1084" t="s">
        <v>2224</v>
      </c>
      <c r="C1084">
        <f t="shared" si="56"/>
        <v>7</v>
      </c>
      <c r="D1084">
        <f t="shared" si="57"/>
        <v>27</v>
      </c>
      <c r="E1084" t="str">
        <f t="shared" si="58"/>
        <v>&lt;!-- Bacon (Meat) --&gt;</v>
      </c>
    </row>
    <row r="1085" spans="1:5" x14ac:dyDescent="0.25">
      <c r="A1085" t="s">
        <v>2225</v>
      </c>
      <c r="C1085">
        <f t="shared" si="56"/>
        <v>7</v>
      </c>
      <c r="D1085">
        <f t="shared" si="57"/>
        <v>30</v>
      </c>
      <c r="E1085" t="str">
        <f t="shared" si="58"/>
        <v>&lt;!-- Beef (Meat/Raw) --&gt;</v>
      </c>
    </row>
    <row r="1086" spans="1:5" x14ac:dyDescent="0.25">
      <c r="A1086" t="s">
        <v>2226</v>
      </c>
      <c r="C1086">
        <f t="shared" si="56"/>
        <v>7</v>
      </c>
      <c r="D1086">
        <f t="shared" si="57"/>
        <v>35</v>
      </c>
      <c r="E1086" t="str">
        <f t="shared" si="58"/>
        <v>&lt;!-- Boar Meat (Meat/Raw) --&gt;</v>
      </c>
    </row>
    <row r="1087" spans="1:5" x14ac:dyDescent="0.25">
      <c r="A1087" t="s">
        <v>2227</v>
      </c>
      <c r="C1087">
        <f t="shared" si="56"/>
        <v>7</v>
      </c>
      <c r="D1087">
        <f t="shared" si="57"/>
        <v>33</v>
      </c>
      <c r="E1087" t="str">
        <f t="shared" si="58"/>
        <v>&lt;!-- Cooked Beef (Meat) --&gt;</v>
      </c>
    </row>
    <row r="1088" spans="1:5" x14ac:dyDescent="0.25">
      <c r="A1088" t="s">
        <v>2228</v>
      </c>
      <c r="C1088">
        <f t="shared" si="56"/>
        <v>7</v>
      </c>
      <c r="D1088">
        <f t="shared" si="57"/>
        <v>38</v>
      </c>
      <c r="E1088" t="str">
        <f t="shared" si="58"/>
        <v>&lt;!-- Cooked Beef Rump (Meat) --&gt;</v>
      </c>
    </row>
    <row r="1089" spans="1:5" x14ac:dyDescent="0.25">
      <c r="A1089" t="s">
        <v>2229</v>
      </c>
      <c r="C1089">
        <f t="shared" si="56"/>
        <v>7</v>
      </c>
      <c r="D1089">
        <f t="shared" si="57"/>
        <v>38</v>
      </c>
      <c r="E1089" t="str">
        <f t="shared" si="58"/>
        <v>&lt;!-- Cooked Boar Meat (Meat) --&gt;</v>
      </c>
    </row>
    <row r="1090" spans="1:5" x14ac:dyDescent="0.25">
      <c r="A1090" t="s">
        <v>2230</v>
      </c>
      <c r="C1090">
        <f t="shared" si="56"/>
        <v>7</v>
      </c>
      <c r="D1090">
        <f t="shared" si="57"/>
        <v>36</v>
      </c>
      <c r="E1090" t="str">
        <f t="shared" si="58"/>
        <v>&lt;!-- Cooked Chicken (Meat) --&gt;</v>
      </c>
    </row>
    <row r="1091" spans="1:5" x14ac:dyDescent="0.25">
      <c r="A1091" t="s">
        <v>2231</v>
      </c>
      <c r="C1091">
        <f t="shared" si="56"/>
        <v>7</v>
      </c>
      <c r="D1091">
        <f t="shared" si="57"/>
        <v>37</v>
      </c>
      <c r="E1091" t="str">
        <f t="shared" si="58"/>
        <v>&lt;!-- Cooked Dog Meat (Meat) --&gt;</v>
      </c>
    </row>
    <row r="1092" spans="1:5" x14ac:dyDescent="0.25">
      <c r="A1092" t="s">
        <v>2232</v>
      </c>
      <c r="C1092">
        <f t="shared" si="56"/>
        <v>7</v>
      </c>
      <c r="D1092">
        <f t="shared" si="57"/>
        <v>38</v>
      </c>
      <c r="E1092" t="str">
        <f t="shared" si="58"/>
        <v>&lt;!-- Cooked Hare Meat (Meat) --&gt;</v>
      </c>
    </row>
    <row r="1093" spans="1:5" x14ac:dyDescent="0.25">
      <c r="A1093" t="s">
        <v>2233</v>
      </c>
      <c r="C1093">
        <f t="shared" si="56"/>
        <v>7</v>
      </c>
      <c r="D1093">
        <f t="shared" si="57"/>
        <v>38</v>
      </c>
      <c r="E1093" t="str">
        <f t="shared" si="58"/>
        <v>&lt;!-- Cooked Horsemeat (Meat) --&gt;</v>
      </c>
    </row>
    <row r="1094" spans="1:5" x14ac:dyDescent="0.25">
      <c r="A1094" t="s">
        <v>2234</v>
      </c>
      <c r="C1094">
        <f t="shared" si="56"/>
        <v>7</v>
      </c>
      <c r="D1094">
        <f t="shared" si="57"/>
        <v>33</v>
      </c>
      <c r="E1094" t="str">
        <f t="shared" si="58"/>
        <v>&lt;!-- Cooked Lamb (Meat) --&gt;</v>
      </c>
    </row>
    <row r="1095" spans="1:5" x14ac:dyDescent="0.25">
      <c r="A1095" t="s">
        <v>2235</v>
      </c>
      <c r="C1095">
        <f t="shared" si="56"/>
        <v>7</v>
      </c>
      <c r="D1095">
        <f t="shared" si="57"/>
        <v>42</v>
      </c>
      <c r="E1095" t="str">
        <f t="shared" si="58"/>
        <v>&lt;!-- Cooked Piece of Meat (Meat) --&gt;</v>
      </c>
    </row>
    <row r="1096" spans="1:5" x14ac:dyDescent="0.25">
      <c r="A1096" t="s">
        <v>2236</v>
      </c>
      <c r="C1096">
        <f t="shared" si="56"/>
        <v>7</v>
      </c>
      <c r="D1096">
        <f t="shared" si="57"/>
        <v>33</v>
      </c>
      <c r="E1096" t="str">
        <f t="shared" si="58"/>
        <v>&lt;!-- Cooked Pork (Meat) --&gt;</v>
      </c>
    </row>
    <row r="1097" spans="1:5" x14ac:dyDescent="0.25">
      <c r="A1097" t="s">
        <v>2237</v>
      </c>
      <c r="C1097">
        <f t="shared" si="56"/>
        <v>7</v>
      </c>
      <c r="D1097">
        <f t="shared" si="57"/>
        <v>45</v>
      </c>
      <c r="E1097" t="str">
        <f t="shared" si="58"/>
        <v>&lt;!-- Cooked Red-Deer Venison (Meat) --&gt;</v>
      </c>
    </row>
    <row r="1098" spans="1:5" x14ac:dyDescent="0.25">
      <c r="A1098" t="s">
        <v>2238</v>
      </c>
      <c r="C1098">
        <f t="shared" si="56"/>
        <v>7</v>
      </c>
      <c r="D1098">
        <f t="shared" si="57"/>
        <v>45</v>
      </c>
      <c r="E1098" t="str">
        <f t="shared" si="58"/>
        <v>&lt;!-- Cooked Roe-Deer Kidneys (Meat) --&gt;</v>
      </c>
    </row>
    <row r="1099" spans="1:5" x14ac:dyDescent="0.25">
      <c r="A1099" t="s">
        <v>2239</v>
      </c>
      <c r="C1099">
        <f t="shared" si="56"/>
        <v>7</v>
      </c>
      <c r="D1099">
        <f t="shared" si="57"/>
        <v>42</v>
      </c>
      <c r="E1099" t="str">
        <f t="shared" si="58"/>
        <v>&lt;!-- Cooked Roe-Deer Meat (Meat) --&gt;</v>
      </c>
    </row>
    <row r="1100" spans="1:5" x14ac:dyDescent="0.25">
      <c r="A1100" t="s">
        <v>2240</v>
      </c>
      <c r="C1100">
        <f t="shared" si="56"/>
        <v>7</v>
      </c>
      <c r="D1100">
        <f t="shared" si="57"/>
        <v>45</v>
      </c>
      <c r="E1100" t="str">
        <f t="shared" si="58"/>
        <v>&lt;!-- Cooked Roe-Deer Venison (Meat) --&gt;</v>
      </c>
    </row>
    <row r="1101" spans="1:5" x14ac:dyDescent="0.25">
      <c r="A1101" t="s">
        <v>2241</v>
      </c>
      <c r="C1101">
        <f t="shared" si="56"/>
        <v>7</v>
      </c>
      <c r="D1101">
        <f t="shared" si="57"/>
        <v>34</v>
      </c>
      <c r="E1101" t="str">
        <f t="shared" si="58"/>
        <v>&lt;!-- Cooked Trout (Meat) --&gt;</v>
      </c>
    </row>
    <row r="1102" spans="1:5" x14ac:dyDescent="0.25">
      <c r="A1102" t="s">
        <v>2242</v>
      </c>
      <c r="C1102">
        <f t="shared" si="56"/>
        <v>7</v>
      </c>
      <c r="D1102">
        <f t="shared" si="57"/>
        <v>32</v>
      </c>
      <c r="E1102" t="str">
        <f t="shared" si="58"/>
        <v>&lt;!-- Cracklings (Meat) --&gt;</v>
      </c>
    </row>
    <row r="1103" spans="1:5" x14ac:dyDescent="0.25">
      <c r="A1103" t="s">
        <v>2243</v>
      </c>
      <c r="C1103">
        <f t="shared" si="56"/>
        <v>7</v>
      </c>
      <c r="D1103">
        <f t="shared" si="57"/>
        <v>34</v>
      </c>
      <c r="E1103" t="str">
        <f t="shared" si="58"/>
        <v>&lt;!-- Dog Meat (Meat/Raw) --&gt;</v>
      </c>
    </row>
    <row r="1104" spans="1:5" x14ac:dyDescent="0.25">
      <c r="A1104" t="s">
        <v>2244</v>
      </c>
      <c r="C1104">
        <f t="shared" si="56"/>
        <v>7</v>
      </c>
      <c r="D1104">
        <f t="shared" si="57"/>
        <v>32</v>
      </c>
      <c r="E1104" t="str">
        <f t="shared" si="58"/>
        <v>&lt;!-- Dried Meat (Meat) --&gt;</v>
      </c>
    </row>
    <row r="1105" spans="1:5" x14ac:dyDescent="0.25">
      <c r="A1105" t="s">
        <v>2245</v>
      </c>
      <c r="C1105">
        <f t="shared" si="56"/>
        <v>7</v>
      </c>
      <c r="D1105">
        <f t="shared" si="57"/>
        <v>35</v>
      </c>
      <c r="E1105" t="str">
        <f t="shared" si="58"/>
        <v>&lt;!-- Hare Meat (Meat/Raw) --&gt;</v>
      </c>
    </row>
    <row r="1106" spans="1:5" x14ac:dyDescent="0.25">
      <c r="A1106" t="s">
        <v>2246</v>
      </c>
      <c r="C1106">
        <f t="shared" si="56"/>
        <v>7</v>
      </c>
      <c r="D1106">
        <f t="shared" si="57"/>
        <v>29</v>
      </c>
      <c r="E1106" t="str">
        <f t="shared" si="58"/>
        <v>&lt;!-- Herring (Meat) --&gt;</v>
      </c>
    </row>
    <row r="1107" spans="1:5" x14ac:dyDescent="0.25">
      <c r="A1107" t="s">
        <v>2247</v>
      </c>
      <c r="C1107">
        <f t="shared" si="56"/>
        <v>7</v>
      </c>
      <c r="D1107">
        <f t="shared" si="57"/>
        <v>35</v>
      </c>
      <c r="E1107" t="str">
        <f t="shared" si="58"/>
        <v>&lt;!-- Horsemeat (Meat/Raw) --&gt;</v>
      </c>
    </row>
    <row r="1108" spans="1:5" x14ac:dyDescent="0.25">
      <c r="A1108" t="s">
        <v>2248</v>
      </c>
      <c r="C1108">
        <f t="shared" si="56"/>
        <v>7</v>
      </c>
      <c r="D1108">
        <f t="shared" si="57"/>
        <v>30</v>
      </c>
      <c r="E1108" t="str">
        <f t="shared" si="58"/>
        <v>&lt;!-- Lamb (Meat/Raw) --&gt;</v>
      </c>
    </row>
    <row r="1109" spans="1:5" x14ac:dyDescent="0.25">
      <c r="A1109" t="s">
        <v>2249</v>
      </c>
      <c r="C1109">
        <f t="shared" si="56"/>
        <v>7</v>
      </c>
      <c r="D1109">
        <f t="shared" si="57"/>
        <v>41</v>
      </c>
      <c r="E1109" t="str">
        <f t="shared" si="58"/>
        <v>&lt;!-- Magic PI - Mushroom (Meat) --&gt;</v>
      </c>
    </row>
    <row r="1110" spans="1:5" x14ac:dyDescent="0.25">
      <c r="A1110" t="s">
        <v>2250</v>
      </c>
      <c r="C1110">
        <f t="shared" si="56"/>
        <v>7</v>
      </c>
      <c r="D1110">
        <f t="shared" si="57"/>
        <v>39</v>
      </c>
      <c r="E1110" t="str">
        <f t="shared" si="58"/>
        <v>&lt;!-- Piece of Meat (Meat/Raw) --&gt;</v>
      </c>
    </row>
    <row r="1111" spans="1:5" x14ac:dyDescent="0.25">
      <c r="A1111" t="s">
        <v>2251</v>
      </c>
      <c r="C1111">
        <f t="shared" si="56"/>
        <v>7</v>
      </c>
      <c r="D1111">
        <f t="shared" si="57"/>
        <v>30</v>
      </c>
      <c r="E1111" t="str">
        <f t="shared" si="58"/>
        <v>&lt;!-- Pork (Meat/Raw) --&gt;</v>
      </c>
    </row>
    <row r="1112" spans="1:5" x14ac:dyDescent="0.25">
      <c r="A1112" t="s">
        <v>2252</v>
      </c>
      <c r="C1112">
        <f t="shared" si="56"/>
        <v>7</v>
      </c>
      <c r="D1112">
        <f t="shared" si="57"/>
        <v>42</v>
      </c>
      <c r="E1112" t="str">
        <f t="shared" si="58"/>
        <v>&lt;!-- Red-Deer Venison (Meat/Raw) --&gt;</v>
      </c>
    </row>
    <row r="1113" spans="1:5" x14ac:dyDescent="0.25">
      <c r="A1113" t="s">
        <v>2253</v>
      </c>
      <c r="C1113">
        <f t="shared" si="56"/>
        <v>7</v>
      </c>
      <c r="D1113">
        <f t="shared" si="57"/>
        <v>35</v>
      </c>
      <c r="E1113" t="str">
        <f t="shared" si="58"/>
        <v>&lt;!-- Roast Chicken (Meat) --&gt;</v>
      </c>
    </row>
    <row r="1114" spans="1:5" x14ac:dyDescent="0.25">
      <c r="A1114" t="s">
        <v>2254</v>
      </c>
      <c r="C1114">
        <f t="shared" si="56"/>
        <v>7</v>
      </c>
      <c r="D1114">
        <f t="shared" si="57"/>
        <v>32</v>
      </c>
      <c r="E1114" t="str">
        <f t="shared" si="58"/>
        <v>&lt;!-- Roast Duck (Meat) --&gt;</v>
      </c>
    </row>
    <row r="1115" spans="1:5" x14ac:dyDescent="0.25">
      <c r="A1115" t="s">
        <v>2255</v>
      </c>
      <c r="C1115">
        <f t="shared" si="56"/>
        <v>7</v>
      </c>
      <c r="D1115">
        <f t="shared" si="57"/>
        <v>39</v>
      </c>
      <c r="E1115" t="str">
        <f t="shared" si="58"/>
        <v>&lt;!-- Roe Deer Meat (Meat/Raw) --&gt;</v>
      </c>
    </row>
    <row r="1116" spans="1:5" x14ac:dyDescent="0.25">
      <c r="A1116" t="s">
        <v>2256</v>
      </c>
      <c r="C1116">
        <f t="shared" si="56"/>
        <v>7</v>
      </c>
      <c r="D1116">
        <f t="shared" si="57"/>
        <v>43</v>
      </c>
      <c r="E1116" t="str">
        <f t="shared" si="58"/>
        <v>&lt;!-- Roe-Deer Venision (Meat/Raw) --&gt;</v>
      </c>
    </row>
    <row r="1117" spans="1:5" x14ac:dyDescent="0.25">
      <c r="A1117" t="s">
        <v>2257</v>
      </c>
      <c r="C1117">
        <f t="shared" si="56"/>
        <v>7</v>
      </c>
      <c r="D1117">
        <f t="shared" si="57"/>
        <v>30</v>
      </c>
      <c r="E1117" t="str">
        <f t="shared" si="58"/>
        <v>&lt;!-- Rump (Meat/Raw) --&gt;</v>
      </c>
    </row>
    <row r="1118" spans="1:5" x14ac:dyDescent="0.25">
      <c r="A1118" t="s">
        <v>2258</v>
      </c>
      <c r="C1118">
        <f t="shared" si="56"/>
        <v>7</v>
      </c>
      <c r="D1118">
        <f t="shared" si="57"/>
        <v>28</v>
      </c>
      <c r="E1118" t="str">
        <f t="shared" si="58"/>
        <v>&lt;!-- Salami (Meat) --&gt;</v>
      </c>
    </row>
    <row r="1119" spans="1:5" x14ac:dyDescent="0.25">
      <c r="A1119" t="s">
        <v>2259</v>
      </c>
      <c r="C1119">
        <f t="shared" si="56"/>
        <v>7</v>
      </c>
      <c r="D1119">
        <f t="shared" si="57"/>
        <v>36</v>
      </c>
      <c r="E1119" t="str">
        <f t="shared" si="58"/>
        <v>&lt;!-- Smoked Sausage (Meat) --&gt;</v>
      </c>
    </row>
    <row r="1120" spans="1:5" x14ac:dyDescent="0.25">
      <c r="A1120" t="s">
        <v>2260</v>
      </c>
      <c r="C1120">
        <f t="shared" ref="C1120:C1183" si="59">FIND("&lt;",$A1120)</f>
        <v>7</v>
      </c>
      <c r="D1120">
        <f t="shared" ref="D1120:D1183" si="60">FIND("&gt;",$A1120)</f>
        <v>31</v>
      </c>
      <c r="E1120" t="str">
        <f t="shared" si="58"/>
        <v>&lt;!-- Test Soup (Meat) --&gt;</v>
      </c>
    </row>
    <row r="1121" spans="1:5" x14ac:dyDescent="0.25">
      <c r="A1121" t="s">
        <v>2261</v>
      </c>
      <c r="C1121">
        <f t="shared" si="59"/>
        <v>7</v>
      </c>
      <c r="D1121">
        <f t="shared" si="60"/>
        <v>31</v>
      </c>
      <c r="E1121" t="str">
        <f t="shared" si="58"/>
        <v>&lt;!-- Trout (Meat/Raw) --&gt;</v>
      </c>
    </row>
    <row r="1122" spans="1:5" x14ac:dyDescent="0.25">
      <c r="C1122" t="e">
        <f t="shared" si="59"/>
        <v>#VALUE!</v>
      </c>
      <c r="D1122" t="e">
        <f t="shared" si="60"/>
        <v>#VALUE!</v>
      </c>
    </row>
    <row r="1123" spans="1:5" x14ac:dyDescent="0.25">
      <c r="A1123" t="s">
        <v>2262</v>
      </c>
      <c r="C1123">
        <f t="shared" si="59"/>
        <v>1</v>
      </c>
      <c r="D1123">
        <f t="shared" si="60"/>
        <v>14</v>
      </c>
      <c r="E1123" t="str">
        <f t="shared" si="58"/>
        <v>&lt;!-- DRINK --&gt;</v>
      </c>
    </row>
    <row r="1124" spans="1:5" x14ac:dyDescent="0.25">
      <c r="C1124" t="e">
        <f t="shared" si="59"/>
        <v>#VALUE!</v>
      </c>
      <c r="D1124" t="e">
        <f t="shared" si="60"/>
        <v>#VALUE!</v>
      </c>
    </row>
    <row r="1125" spans="1:5" x14ac:dyDescent="0.25">
      <c r="A1125" t="s">
        <v>2263</v>
      </c>
      <c r="C1125">
        <f t="shared" si="59"/>
        <v>7</v>
      </c>
      <c r="D1125">
        <f t="shared" si="60"/>
        <v>38</v>
      </c>
      <c r="E1125" t="str">
        <f t="shared" si="58"/>
        <v>&lt;!-- Abortion Potion (Drink) --&gt;</v>
      </c>
    </row>
    <row r="1126" spans="1:5" x14ac:dyDescent="0.25">
      <c r="A1126" t="s">
        <v>2264</v>
      </c>
      <c r="C1126">
        <f t="shared" si="59"/>
        <v>7</v>
      </c>
      <c r="D1126">
        <f t="shared" si="60"/>
        <v>35</v>
      </c>
      <c r="E1126" t="str">
        <f t="shared" si="58"/>
        <v>&lt;!-- Aesop Potion (Drink) --&gt;</v>
      </c>
    </row>
    <row r="1127" spans="1:5" x14ac:dyDescent="0.25">
      <c r="A1127" t="s">
        <v>2265</v>
      </c>
      <c r="C1127">
        <f t="shared" si="59"/>
        <v>7</v>
      </c>
      <c r="D1127">
        <f t="shared" si="60"/>
        <v>39</v>
      </c>
      <c r="E1127" t="str">
        <f t="shared" ref="E1127:E1190" si="61">MID(A1127,C1127,D1127-C1127+1)</f>
        <v>&lt;!-- Aid for Merhojed (Drink) --&gt;</v>
      </c>
    </row>
    <row r="1128" spans="1:5" x14ac:dyDescent="0.25">
      <c r="A1128" t="s">
        <v>2266</v>
      </c>
      <c r="C1128">
        <f t="shared" si="59"/>
        <v>7</v>
      </c>
      <c r="D1128">
        <f t="shared" si="60"/>
        <v>39</v>
      </c>
      <c r="E1128" t="str">
        <f t="shared" si="61"/>
        <v>&lt;!-- Aid for Merhojed (Drink) --&gt;</v>
      </c>
    </row>
    <row r="1129" spans="1:5" x14ac:dyDescent="0.25">
      <c r="A1129" t="s">
        <v>2267</v>
      </c>
      <c r="C1129">
        <f t="shared" si="59"/>
        <v>7</v>
      </c>
      <c r="D1129">
        <f t="shared" si="60"/>
        <v>31</v>
      </c>
      <c r="E1129" t="str">
        <f t="shared" si="61"/>
        <v>&lt;!-- Antidote (Drink) --&gt;</v>
      </c>
    </row>
    <row r="1130" spans="1:5" x14ac:dyDescent="0.25">
      <c r="A1130" t="s">
        <v>2268</v>
      </c>
      <c r="C1130">
        <f t="shared" si="59"/>
        <v>7</v>
      </c>
      <c r="D1130">
        <f t="shared" si="60"/>
        <v>39</v>
      </c>
      <c r="E1130" t="str">
        <f t="shared" si="61"/>
        <v>&lt;!-- Artemisia Potion (Drink) --&gt;</v>
      </c>
    </row>
    <row r="1131" spans="1:5" x14ac:dyDescent="0.25">
      <c r="A1131" t="s">
        <v>2269</v>
      </c>
      <c r="C1131">
        <f t="shared" si="59"/>
        <v>7</v>
      </c>
      <c r="D1131">
        <f t="shared" si="60"/>
        <v>34</v>
      </c>
      <c r="E1131" t="str">
        <f t="shared" si="61"/>
        <v>&lt;!-- Bane Potion (Drink) --&gt;</v>
      </c>
    </row>
    <row r="1132" spans="1:5" x14ac:dyDescent="0.25">
      <c r="A1132" t="s">
        <v>2270</v>
      </c>
      <c r="C1132">
        <f t="shared" si="59"/>
        <v>7</v>
      </c>
      <c r="D1132">
        <f t="shared" si="60"/>
        <v>34</v>
      </c>
      <c r="E1132" t="str">
        <f t="shared" si="61"/>
        <v>&lt;!-- Bard Potion (Drink) --&gt;</v>
      </c>
    </row>
    <row r="1133" spans="1:5" x14ac:dyDescent="0.25">
      <c r="A1133" t="s">
        <v>2271</v>
      </c>
      <c r="C1133">
        <f t="shared" si="59"/>
        <v>7</v>
      </c>
      <c r="D1133">
        <f t="shared" si="60"/>
        <v>27</v>
      </c>
      <c r="E1133" t="str">
        <f t="shared" si="61"/>
        <v>&lt;!-- Beer (Drink) --&gt;</v>
      </c>
    </row>
    <row r="1134" spans="1:5" x14ac:dyDescent="0.25">
      <c r="A1134" t="s">
        <v>2272</v>
      </c>
      <c r="C1134">
        <f t="shared" si="59"/>
        <v>7</v>
      </c>
      <c r="D1134">
        <f t="shared" si="60"/>
        <v>42</v>
      </c>
      <c r="E1134" t="str">
        <f t="shared" si="61"/>
        <v>&lt;!-- Bivoj's Rage Potion (Drink) --&gt;</v>
      </c>
    </row>
    <row r="1135" spans="1:5" x14ac:dyDescent="0.25">
      <c r="A1135" t="s">
        <v>2273</v>
      </c>
      <c r="C1135">
        <f t="shared" si="59"/>
        <v>7</v>
      </c>
      <c r="D1135">
        <f t="shared" si="60"/>
        <v>36</v>
      </c>
      <c r="E1135" t="str">
        <f t="shared" si="61"/>
        <v>&lt;!-- Bowman's Brew (Drink) --&gt;</v>
      </c>
    </row>
    <row r="1136" spans="1:5" x14ac:dyDescent="0.25">
      <c r="A1136" t="s">
        <v>2274</v>
      </c>
      <c r="C1136">
        <f t="shared" si="59"/>
        <v>7</v>
      </c>
      <c r="D1136">
        <f t="shared" si="60"/>
        <v>42</v>
      </c>
      <c r="E1136" t="str">
        <f t="shared" si="61"/>
        <v>&lt;!-- Buck's Blood Potion (Drink) --&gt;</v>
      </c>
    </row>
    <row r="1137" spans="1:5" x14ac:dyDescent="0.25">
      <c r="A1137" t="s">
        <v>2275</v>
      </c>
      <c r="C1137">
        <f t="shared" si="59"/>
        <v>7</v>
      </c>
      <c r="D1137">
        <f t="shared" si="60"/>
        <v>33</v>
      </c>
      <c r="E1137" t="str">
        <f t="shared" si="61"/>
        <v>&lt;!-- Cheap Wine (Drink) --&gt;</v>
      </c>
    </row>
    <row r="1138" spans="1:5" x14ac:dyDescent="0.25">
      <c r="A1138" t="s">
        <v>2276</v>
      </c>
      <c r="C1138">
        <f t="shared" si="59"/>
        <v>7</v>
      </c>
      <c r="D1138">
        <f t="shared" si="60"/>
        <v>38</v>
      </c>
      <c r="E1138" t="str">
        <f t="shared" si="61"/>
        <v>&lt;!-- Cockerel Potion (Drink) --&gt;</v>
      </c>
    </row>
    <row r="1139" spans="1:5" x14ac:dyDescent="0.25">
      <c r="A1139" t="s">
        <v>2277</v>
      </c>
      <c r="C1139">
        <f t="shared" si="59"/>
        <v>7</v>
      </c>
      <c r="D1139">
        <f t="shared" si="60"/>
        <v>29</v>
      </c>
      <c r="E1139" t="str">
        <f t="shared" si="61"/>
        <v>&lt;!-- Coffee (Drink) --&gt;</v>
      </c>
    </row>
    <row r="1140" spans="1:5" x14ac:dyDescent="0.25">
      <c r="A1140" t="s">
        <v>2278</v>
      </c>
      <c r="C1140">
        <f t="shared" si="59"/>
        <v>7</v>
      </c>
      <c r="D1140">
        <f t="shared" si="60"/>
        <v>38</v>
      </c>
      <c r="E1140" t="str">
        <f t="shared" si="61"/>
        <v>&lt;!-- Dandelion Syrup (Drink) --&gt;</v>
      </c>
    </row>
    <row r="1141" spans="1:5" x14ac:dyDescent="0.25">
      <c r="A1141" t="s">
        <v>2279</v>
      </c>
      <c r="C1141">
        <f t="shared" si="59"/>
        <v>7</v>
      </c>
      <c r="D1141">
        <f t="shared" si="60"/>
        <v>39</v>
      </c>
      <c r="E1141" t="str">
        <f t="shared" si="61"/>
        <v>&lt;!-- Diarrhoea Potion (Drink) --&gt;</v>
      </c>
    </row>
    <row r="1142" spans="1:5" x14ac:dyDescent="0.25">
      <c r="A1142" t="s">
        <v>2280</v>
      </c>
      <c r="C1142">
        <f t="shared" si="59"/>
        <v>7</v>
      </c>
      <c r="D1142">
        <f t="shared" si="60"/>
        <v>39</v>
      </c>
      <c r="E1142" t="str">
        <f t="shared" si="61"/>
        <v>&lt;!-- Digestion Potion (Drink) --&gt;</v>
      </c>
    </row>
    <row r="1143" spans="1:5" x14ac:dyDescent="0.25">
      <c r="A1143" t="s">
        <v>2281</v>
      </c>
      <c r="C1143">
        <f t="shared" si="59"/>
        <v>7</v>
      </c>
      <c r="D1143">
        <f t="shared" si="60"/>
        <v>39</v>
      </c>
      <c r="E1143" t="str">
        <f t="shared" si="61"/>
        <v>&lt;!-- Dollmaker Potion (Drink) --&gt;</v>
      </c>
    </row>
    <row r="1144" spans="1:5" x14ac:dyDescent="0.25">
      <c r="A1144" t="s">
        <v>2282</v>
      </c>
      <c r="C1144">
        <f t="shared" si="59"/>
        <v>7</v>
      </c>
      <c r="D1144">
        <f t="shared" si="60"/>
        <v>37</v>
      </c>
      <c r="E1144" t="str">
        <f t="shared" si="61"/>
        <v>&lt;!-- Drinking Water (Drink) --&gt;</v>
      </c>
    </row>
    <row r="1145" spans="1:5" x14ac:dyDescent="0.25">
      <c r="A1145" t="s">
        <v>2283</v>
      </c>
      <c r="C1145">
        <f t="shared" si="59"/>
        <v>7</v>
      </c>
      <c r="D1145">
        <f t="shared" si="60"/>
        <v>34</v>
      </c>
      <c r="E1145" t="str">
        <f t="shared" si="61"/>
        <v>&lt;!-- Embrocation (Drink) --&gt;</v>
      </c>
    </row>
    <row r="1146" spans="1:5" x14ac:dyDescent="0.25">
      <c r="A1146" t="s">
        <v>2284</v>
      </c>
      <c r="C1146">
        <f t="shared" si="59"/>
        <v>7</v>
      </c>
      <c r="D1146">
        <f t="shared" si="60"/>
        <v>32</v>
      </c>
      <c r="E1146" t="str">
        <f t="shared" si="61"/>
        <v>&lt;!-- Fine Wine (Drink) --&gt;</v>
      </c>
    </row>
    <row r="1147" spans="1:5" x14ac:dyDescent="0.25">
      <c r="A1147" t="s">
        <v>2285</v>
      </c>
      <c r="C1147">
        <f t="shared" si="59"/>
        <v>7</v>
      </c>
      <c r="D1147">
        <f t="shared" si="60"/>
        <v>45</v>
      </c>
      <c r="E1147" t="str">
        <f t="shared" si="61"/>
        <v>&lt;!-- Hair o' the Dog Potion (Drink) --&gt;</v>
      </c>
    </row>
    <row r="1148" spans="1:5" x14ac:dyDescent="0.25">
      <c r="A1148" t="s">
        <v>2286</v>
      </c>
      <c r="C1148">
        <f t="shared" si="59"/>
        <v>7</v>
      </c>
      <c r="D1148">
        <f t="shared" si="60"/>
        <v>27</v>
      </c>
      <c r="E1148" t="str">
        <f t="shared" si="61"/>
        <v>&lt;!-- Lard (Drink) --&gt;</v>
      </c>
    </row>
    <row r="1149" spans="1:5" x14ac:dyDescent="0.25">
      <c r="A1149" t="s">
        <v>2287</v>
      </c>
      <c r="C1149">
        <f t="shared" si="59"/>
        <v>7</v>
      </c>
      <c r="D1149">
        <f t="shared" si="60"/>
        <v>37</v>
      </c>
      <c r="E1149" t="str">
        <f t="shared" si="61"/>
        <v>&lt;!-- Lazarus Potion (Drink) --&gt;</v>
      </c>
    </row>
    <row r="1150" spans="1:5" x14ac:dyDescent="0.25">
      <c r="A1150" t="s">
        <v>2288</v>
      </c>
      <c r="C1150">
        <f t="shared" si="59"/>
        <v>7</v>
      </c>
      <c r="D1150">
        <f t="shared" si="60"/>
        <v>39</v>
      </c>
      <c r="E1150" t="str">
        <f t="shared" si="61"/>
        <v>&lt;!-- Love/Amor Potion (Drink) --&gt;</v>
      </c>
    </row>
    <row r="1151" spans="1:5" x14ac:dyDescent="0.25">
      <c r="A1151" t="s">
        <v>2289</v>
      </c>
      <c r="C1151">
        <f t="shared" si="59"/>
        <v>7</v>
      </c>
      <c r="D1151">
        <f t="shared" si="60"/>
        <v>37</v>
      </c>
      <c r="E1151" t="str">
        <f t="shared" si="61"/>
        <v>&lt;!-- Lullaby Potion (Drink) --&gt;</v>
      </c>
    </row>
    <row r="1152" spans="1:5" x14ac:dyDescent="0.25">
      <c r="A1152" t="s">
        <v>2290</v>
      </c>
      <c r="C1152">
        <f t="shared" si="59"/>
        <v>7</v>
      </c>
      <c r="D1152">
        <f t="shared" si="60"/>
        <v>30</v>
      </c>
      <c r="E1152" t="str">
        <f t="shared" si="61"/>
        <v>&lt;!-- MISSING (Drink) --&gt;</v>
      </c>
    </row>
    <row r="1153" spans="1:5" x14ac:dyDescent="0.25">
      <c r="A1153" t="s">
        <v>2291</v>
      </c>
      <c r="C1153">
        <f t="shared" si="59"/>
        <v>7</v>
      </c>
      <c r="D1153">
        <f t="shared" si="60"/>
        <v>30</v>
      </c>
      <c r="E1153" t="str">
        <f t="shared" si="61"/>
        <v>&lt;!-- MISSING (Drink) --&gt;</v>
      </c>
    </row>
    <row r="1154" spans="1:5" x14ac:dyDescent="0.25">
      <c r="A1154" t="s">
        <v>2292</v>
      </c>
      <c r="C1154">
        <f t="shared" si="59"/>
        <v>7</v>
      </c>
      <c r="D1154">
        <f t="shared" si="60"/>
        <v>30</v>
      </c>
      <c r="E1154" t="str">
        <f t="shared" si="61"/>
        <v>&lt;!-- MISSING (Drink) --&gt;</v>
      </c>
    </row>
    <row r="1155" spans="1:5" x14ac:dyDescent="0.25">
      <c r="A1155" t="s">
        <v>2293</v>
      </c>
      <c r="C1155">
        <f t="shared" si="59"/>
        <v>7</v>
      </c>
      <c r="D1155">
        <f t="shared" si="60"/>
        <v>41</v>
      </c>
      <c r="E1155" t="str">
        <f t="shared" si="61"/>
        <v>&lt;!-- Marigold Decoction (Drink) --&gt;</v>
      </c>
    </row>
    <row r="1156" spans="1:5" x14ac:dyDescent="0.25">
      <c r="A1156" t="s">
        <v>2294</v>
      </c>
      <c r="C1156">
        <f t="shared" si="59"/>
        <v>7</v>
      </c>
      <c r="D1156">
        <f t="shared" si="60"/>
        <v>27</v>
      </c>
      <c r="E1156" t="str">
        <f t="shared" si="61"/>
        <v>&lt;!-- Mead (Drink) --&gt;</v>
      </c>
    </row>
    <row r="1157" spans="1:5" x14ac:dyDescent="0.25">
      <c r="A1157" t="s">
        <v>2295</v>
      </c>
      <c r="C1157">
        <f t="shared" si="59"/>
        <v>7</v>
      </c>
      <c r="D1157">
        <f t="shared" si="60"/>
        <v>27</v>
      </c>
      <c r="E1157" t="str">
        <f t="shared" si="61"/>
        <v>&lt;!-- Milk (Drink) --&gt;</v>
      </c>
    </row>
    <row r="1158" spans="1:5" x14ac:dyDescent="0.25">
      <c r="A1158" t="s">
        <v>2296</v>
      </c>
      <c r="C1158">
        <f t="shared" si="59"/>
        <v>7</v>
      </c>
      <c r="D1158">
        <f t="shared" si="60"/>
        <v>47</v>
      </c>
      <c r="E1158" t="str">
        <f t="shared" si="61"/>
        <v>&lt;!-- Mind Enfeeblement Potion (Drink) --&gt;</v>
      </c>
    </row>
    <row r="1159" spans="1:5" x14ac:dyDescent="0.25">
      <c r="A1159" t="s">
        <v>2297</v>
      </c>
      <c r="C1159">
        <f t="shared" si="59"/>
        <v>7</v>
      </c>
      <c r="D1159">
        <f t="shared" si="60"/>
        <v>39</v>
      </c>
      <c r="E1159" t="str">
        <f t="shared" si="61"/>
        <v>&lt;!-- Nighthawk Potion (Drink) --&gt;</v>
      </c>
    </row>
    <row r="1160" spans="1:5" x14ac:dyDescent="0.25">
      <c r="A1160" t="s">
        <v>2298</v>
      </c>
      <c r="C1160">
        <f t="shared" si="59"/>
        <v>7</v>
      </c>
      <c r="D1160">
        <f t="shared" si="60"/>
        <v>38</v>
      </c>
      <c r="E1160" t="str">
        <f t="shared" si="61"/>
        <v>&lt;!-- Oblivion Potion (Drink) --&gt;</v>
      </c>
    </row>
    <row r="1161" spans="1:5" x14ac:dyDescent="0.25">
      <c r="A1161" t="s">
        <v>2299</v>
      </c>
      <c r="C1161">
        <f t="shared" si="59"/>
        <v>7</v>
      </c>
      <c r="D1161">
        <f t="shared" si="60"/>
        <v>41</v>
      </c>
      <c r="E1161" t="str">
        <f t="shared" si="61"/>
        <v>&lt;!-- Ointment For Marta (Drink) --&gt;</v>
      </c>
    </row>
    <row r="1162" spans="1:5" x14ac:dyDescent="0.25">
      <c r="A1162" t="s">
        <v>2300</v>
      </c>
      <c r="C1162">
        <f t="shared" si="59"/>
        <v>7</v>
      </c>
      <c r="D1162">
        <f t="shared" si="60"/>
        <v>37</v>
      </c>
      <c r="E1162" t="str">
        <f t="shared" si="61"/>
        <v>&lt;!-- Padfoot Potion (Drink) --&gt;</v>
      </c>
    </row>
    <row r="1163" spans="1:5" x14ac:dyDescent="0.25">
      <c r="A1163" t="s">
        <v>2301</v>
      </c>
      <c r="C1163">
        <f t="shared" si="59"/>
        <v>7</v>
      </c>
      <c r="D1163">
        <f t="shared" si="60"/>
        <v>29</v>
      </c>
      <c r="E1163" t="str">
        <f t="shared" si="61"/>
        <v>&lt;!-- Poison (Drink) --&gt;</v>
      </c>
    </row>
    <row r="1164" spans="1:5" x14ac:dyDescent="0.25">
      <c r="A1164" t="s">
        <v>2302</v>
      </c>
      <c r="C1164">
        <f t="shared" si="59"/>
        <v>7</v>
      </c>
      <c r="D1164">
        <f t="shared" si="60"/>
        <v>32</v>
      </c>
      <c r="E1164" t="str">
        <f t="shared" si="61"/>
        <v>&lt;!-- Preserver (Drink) --&gt;</v>
      </c>
    </row>
    <row r="1165" spans="1:5" x14ac:dyDescent="0.25">
      <c r="A1165" t="s">
        <v>2303</v>
      </c>
      <c r="C1165">
        <f t="shared" si="59"/>
        <v>7</v>
      </c>
      <c r="D1165">
        <f t="shared" si="60"/>
        <v>35</v>
      </c>
      <c r="E1165" t="str">
        <f t="shared" si="61"/>
        <v>&lt;!-- Rosehip Wine (Drink) --&gt;</v>
      </c>
    </row>
    <row r="1166" spans="1:5" x14ac:dyDescent="0.25">
      <c r="A1166" t="s">
        <v>2304</v>
      </c>
      <c r="C1166">
        <f t="shared" si="59"/>
        <v>7</v>
      </c>
      <c r="D1166">
        <f t="shared" si="60"/>
        <v>39</v>
      </c>
      <c r="E1166" t="str">
        <f t="shared" si="61"/>
        <v>&lt;!-- Saviour Schnapps (Drink) --&gt;</v>
      </c>
    </row>
    <row r="1167" spans="1:5" x14ac:dyDescent="0.25">
      <c r="A1167" t="s">
        <v>2305</v>
      </c>
      <c r="C1167">
        <f t="shared" si="59"/>
        <v>7</v>
      </c>
      <c r="D1167">
        <f t="shared" si="60"/>
        <v>31</v>
      </c>
      <c r="E1167" t="str">
        <f t="shared" si="61"/>
        <v>&lt;!-- Schnapps (Drink) --&gt;</v>
      </c>
    </row>
    <row r="1168" spans="1:5" x14ac:dyDescent="0.25">
      <c r="A1168" t="s">
        <v>2306</v>
      </c>
      <c r="C1168">
        <f t="shared" si="59"/>
        <v>7</v>
      </c>
      <c r="D1168">
        <f t="shared" si="60"/>
        <v>30</v>
      </c>
      <c r="E1168" t="str">
        <f t="shared" si="61"/>
        <v>&lt;!-- Spirits (Drink) --&gt;</v>
      </c>
    </row>
    <row r="1169" spans="1:5" x14ac:dyDescent="0.25">
      <c r="A1169" t="s">
        <v>2307</v>
      </c>
      <c r="C1169">
        <f t="shared" si="59"/>
        <v>7</v>
      </c>
      <c r="D1169">
        <f t="shared" si="60"/>
        <v>36</v>
      </c>
      <c r="E1169" t="str">
        <f t="shared" si="61"/>
        <v>&lt;!-- Strong Poison (Drink) --&gt;</v>
      </c>
    </row>
    <row r="1170" spans="1:5" x14ac:dyDescent="0.25">
      <c r="A1170" t="s">
        <v>2308</v>
      </c>
      <c r="C1170">
        <f t="shared" si="59"/>
        <v>7</v>
      </c>
      <c r="D1170">
        <f t="shared" si="60"/>
        <v>28</v>
      </c>
      <c r="E1170" t="str">
        <f t="shared" si="61"/>
        <v>&lt;!-- Syrup (Drink) --&gt;</v>
      </c>
    </row>
    <row r="1171" spans="1:5" x14ac:dyDescent="0.25">
      <c r="A1171" t="s">
        <v>2309</v>
      </c>
      <c r="C1171">
        <f t="shared" si="59"/>
        <v>7</v>
      </c>
      <c r="D1171">
        <f t="shared" si="60"/>
        <v>46</v>
      </c>
      <c r="E1171" t="str">
        <f t="shared" si="61"/>
        <v>&lt;!-- Test Potion: Invincible (Drink) --&gt;</v>
      </c>
    </row>
    <row r="1172" spans="1:5" x14ac:dyDescent="0.25">
      <c r="A1172" t="s">
        <v>2310</v>
      </c>
      <c r="C1172">
        <f t="shared" si="59"/>
        <v>7</v>
      </c>
      <c r="D1172">
        <f t="shared" si="60"/>
        <v>50</v>
      </c>
      <c r="E1172" t="str">
        <f t="shared" si="61"/>
        <v>&lt;!-- Test Potion: Stamina Frenzy (Drink) --&gt;</v>
      </c>
    </row>
    <row r="1173" spans="1:5" x14ac:dyDescent="0.25">
      <c r="A1173" t="s">
        <v>2311</v>
      </c>
      <c r="C1173">
        <f t="shared" si="59"/>
        <v>7</v>
      </c>
      <c r="D1173">
        <f t="shared" si="60"/>
        <v>39</v>
      </c>
      <c r="E1173" t="str">
        <f t="shared" si="61"/>
        <v>&lt;!-- Tiredness Potion (Drink) --&gt;</v>
      </c>
    </row>
    <row r="1174" spans="1:5" x14ac:dyDescent="0.25">
      <c r="A1174" t="s">
        <v>2312</v>
      </c>
      <c r="C1174">
        <f t="shared" si="59"/>
        <v>7</v>
      </c>
      <c r="D1174">
        <f t="shared" si="60"/>
        <v>37</v>
      </c>
      <c r="E1174" t="str">
        <f t="shared" si="61"/>
        <v>&lt;!-- Unknown Potion (Drink) --&gt;</v>
      </c>
    </row>
    <row r="1175" spans="1:5" x14ac:dyDescent="0.25">
      <c r="A1175" t="s">
        <v>2313</v>
      </c>
      <c r="C1175">
        <f t="shared" si="59"/>
        <v>7</v>
      </c>
      <c r="D1175">
        <f t="shared" si="60"/>
        <v>38</v>
      </c>
      <c r="E1175" t="str">
        <f t="shared" si="61"/>
        <v>&lt;!-- Vitality Potion (Drink) --&gt;</v>
      </c>
    </row>
    <row r="1176" spans="1:5" x14ac:dyDescent="0.25">
      <c r="A1176" t="s">
        <v>2314</v>
      </c>
      <c r="C1176">
        <f t="shared" si="59"/>
        <v>7</v>
      </c>
      <c r="D1176">
        <f t="shared" si="60"/>
        <v>27</v>
      </c>
      <c r="E1176" t="str">
        <f t="shared" si="61"/>
        <v>&lt;!-- Wine (Drink) --&gt;</v>
      </c>
    </row>
    <row r="1177" spans="1:5" x14ac:dyDescent="0.25">
      <c r="A1177" t="s">
        <v>2315</v>
      </c>
      <c r="C1177">
        <f t="shared" si="59"/>
        <v>7</v>
      </c>
      <c r="D1177">
        <f t="shared" si="60"/>
        <v>35</v>
      </c>
      <c r="E1177" t="str">
        <f t="shared" si="61"/>
        <v>&lt;!-- Witch Potion (Drink) --&gt;</v>
      </c>
    </row>
    <row r="1178" spans="1:5" x14ac:dyDescent="0.25">
      <c r="C1178" t="e">
        <f t="shared" si="59"/>
        <v>#VALUE!</v>
      </c>
      <c r="D1178" t="e">
        <f t="shared" si="60"/>
        <v>#VALUE!</v>
      </c>
    </row>
    <row r="1179" spans="1:5" x14ac:dyDescent="0.25">
      <c r="A1179" t="s">
        <v>2316</v>
      </c>
      <c r="C1179">
        <f t="shared" si="59"/>
        <v>1</v>
      </c>
      <c r="D1179">
        <f t="shared" si="60"/>
        <v>14</v>
      </c>
      <c r="E1179" t="str">
        <f t="shared" si="61"/>
        <v>&lt;!-- BOWEL --&gt;</v>
      </c>
    </row>
    <row r="1180" spans="1:5" x14ac:dyDescent="0.25">
      <c r="C1180" t="e">
        <f t="shared" si="59"/>
        <v>#VALUE!</v>
      </c>
      <c r="D1180" t="e">
        <f t="shared" si="60"/>
        <v>#VALUE!</v>
      </c>
    </row>
    <row r="1181" spans="1:5" x14ac:dyDescent="0.25">
      <c r="A1181" t="s">
        <v>2317</v>
      </c>
      <c r="C1181">
        <f t="shared" si="59"/>
        <v>7</v>
      </c>
      <c r="D1181">
        <f t="shared" si="60"/>
        <v>38</v>
      </c>
      <c r="E1181" t="str">
        <f t="shared" si="61"/>
        <v>&lt;!-- Beef Tongue (Bowel/Raw) --&gt;</v>
      </c>
    </row>
    <row r="1182" spans="1:5" x14ac:dyDescent="0.25">
      <c r="A1182" t="s">
        <v>2318</v>
      </c>
      <c r="C1182">
        <f t="shared" si="59"/>
        <v>7</v>
      </c>
      <c r="D1182">
        <f t="shared" si="60"/>
        <v>36</v>
      </c>
      <c r="E1182" t="str">
        <f t="shared" si="61"/>
        <v>&lt;!-- Chicken Heart (Bowel) --&gt;</v>
      </c>
    </row>
    <row r="1183" spans="1:5" x14ac:dyDescent="0.25">
      <c r="A1183" t="s">
        <v>2319</v>
      </c>
      <c r="C1183">
        <f t="shared" si="59"/>
        <v>7</v>
      </c>
      <c r="D1183">
        <f t="shared" si="60"/>
        <v>41</v>
      </c>
      <c r="E1183" t="str">
        <f t="shared" si="61"/>
        <v>&lt;!-- Cooked Beef Tongue (Bowel) --&gt;</v>
      </c>
    </row>
    <row r="1184" spans="1:5" x14ac:dyDescent="0.25">
      <c r="A1184" t="s">
        <v>2320</v>
      </c>
      <c r="C1184">
        <f t="shared" ref="C1184:C1247" si="62">FIND("&lt;",$A1184)</f>
        <v>7</v>
      </c>
      <c r="D1184">
        <f t="shared" ref="D1184:D1247" si="63">FIND("&gt;",$A1184)</f>
        <v>47</v>
      </c>
      <c r="E1184" t="str">
        <f t="shared" si="61"/>
        <v>&lt;!-- Cooked Chicken Heart (Bowel/Raw) --&gt;</v>
      </c>
    </row>
    <row r="1185" spans="1:5" x14ac:dyDescent="0.25">
      <c r="A1185" t="s">
        <v>2321</v>
      </c>
      <c r="C1185">
        <f t="shared" si="62"/>
        <v>7</v>
      </c>
      <c r="D1185">
        <f t="shared" si="63"/>
        <v>42</v>
      </c>
      <c r="E1185" t="str">
        <f t="shared" si="61"/>
        <v>&lt;!-- Cooked Deer Kidneys (Bowel) --&gt;</v>
      </c>
    </row>
    <row r="1186" spans="1:5" x14ac:dyDescent="0.25">
      <c r="A1186" t="s">
        <v>2322</v>
      </c>
      <c r="C1186">
        <f t="shared" si="62"/>
        <v>7</v>
      </c>
      <c r="D1186">
        <f t="shared" si="63"/>
        <v>40</v>
      </c>
      <c r="E1186" t="str">
        <f t="shared" si="61"/>
        <v>&lt;!-- Cooked Deer Liver (Bowel) --&gt;</v>
      </c>
    </row>
    <row r="1187" spans="1:5" x14ac:dyDescent="0.25">
      <c r="A1187" t="s">
        <v>2323</v>
      </c>
      <c r="C1187">
        <f t="shared" si="62"/>
        <v>7</v>
      </c>
      <c r="D1187">
        <f t="shared" si="63"/>
        <v>35</v>
      </c>
      <c r="E1187" t="str">
        <f t="shared" si="61"/>
        <v>&lt;!-- Cooked Offal (Bowel) --&gt;</v>
      </c>
    </row>
    <row r="1188" spans="1:5" x14ac:dyDescent="0.25">
      <c r="A1188" t="s">
        <v>2324</v>
      </c>
      <c r="C1188">
        <f t="shared" si="62"/>
        <v>7</v>
      </c>
      <c r="D1188">
        <f t="shared" si="63"/>
        <v>40</v>
      </c>
      <c r="E1188" t="str">
        <f t="shared" si="61"/>
        <v>&lt;!-- Cooked Pork Liver (Bowel) --&gt;</v>
      </c>
    </row>
    <row r="1189" spans="1:5" x14ac:dyDescent="0.25">
      <c r="A1189" t="s">
        <v>2325</v>
      </c>
      <c r="C1189">
        <f t="shared" si="62"/>
        <v>7</v>
      </c>
      <c r="D1189">
        <f t="shared" si="63"/>
        <v>46</v>
      </c>
      <c r="E1189" t="str">
        <f t="shared" si="61"/>
        <v>&lt;!-- Cooked Roe-Deer Kidneys (Bowel) --&gt;</v>
      </c>
    </row>
    <row r="1190" spans="1:5" x14ac:dyDescent="0.25">
      <c r="A1190" t="s">
        <v>2326</v>
      </c>
      <c r="C1190">
        <f t="shared" si="62"/>
        <v>7</v>
      </c>
      <c r="D1190">
        <f t="shared" si="63"/>
        <v>43</v>
      </c>
      <c r="E1190" t="str">
        <f t="shared" si="61"/>
        <v>&lt;!-- Cooked Sheep Kidneys (Bowel) --&gt;</v>
      </c>
    </row>
    <row r="1191" spans="1:5" x14ac:dyDescent="0.25">
      <c r="A1191" t="s">
        <v>2327</v>
      </c>
      <c r="C1191">
        <f t="shared" si="62"/>
        <v>7</v>
      </c>
      <c r="D1191">
        <f t="shared" si="63"/>
        <v>39</v>
      </c>
      <c r="E1191" t="str">
        <f t="shared" ref="E1191:E1254" si="64">MID(A1191,C1191,D1191-C1191+1)</f>
        <v>&lt;!-- Deer Kidneys (Bowel/Raw) --&gt;</v>
      </c>
    </row>
    <row r="1192" spans="1:5" x14ac:dyDescent="0.25">
      <c r="A1192" t="s">
        <v>2328</v>
      </c>
      <c r="C1192">
        <f t="shared" si="62"/>
        <v>7</v>
      </c>
      <c r="D1192">
        <f t="shared" si="63"/>
        <v>37</v>
      </c>
      <c r="E1192" t="str">
        <f t="shared" si="64"/>
        <v>&lt;!-- Deer Liver (Bowel/Raw) --&gt;</v>
      </c>
    </row>
    <row r="1193" spans="1:5" x14ac:dyDescent="0.25">
      <c r="A1193" t="s">
        <v>2329</v>
      </c>
      <c r="C1193">
        <f t="shared" si="62"/>
        <v>7</v>
      </c>
      <c r="D1193">
        <f t="shared" si="63"/>
        <v>35</v>
      </c>
      <c r="E1193" t="str">
        <f t="shared" si="64"/>
        <v>&lt;!-- Dog Lard (Bowel/Raw) --&gt;</v>
      </c>
    </row>
    <row r="1194" spans="1:5" x14ac:dyDescent="0.25">
      <c r="A1194" t="s">
        <v>2330</v>
      </c>
      <c r="C1194">
        <f t="shared" si="62"/>
        <v>7</v>
      </c>
      <c r="D1194">
        <f t="shared" si="63"/>
        <v>34</v>
      </c>
      <c r="E1194" t="str">
        <f t="shared" si="64"/>
        <v>&lt;!-- Lentil Soup (Bowel) --&gt;</v>
      </c>
    </row>
    <row r="1195" spans="1:5" x14ac:dyDescent="0.25">
      <c r="A1195" t="s">
        <v>2331</v>
      </c>
      <c r="C1195">
        <f t="shared" si="62"/>
        <v>7</v>
      </c>
      <c r="D1195">
        <f t="shared" si="63"/>
        <v>32</v>
      </c>
      <c r="E1195" t="str">
        <f t="shared" si="64"/>
        <v>&lt;!-- Offal (Bowel/Raw) --&gt;</v>
      </c>
    </row>
    <row r="1196" spans="1:5" x14ac:dyDescent="0.25">
      <c r="A1196" t="s">
        <v>2332</v>
      </c>
      <c r="C1196">
        <f t="shared" si="62"/>
        <v>7</v>
      </c>
      <c r="D1196">
        <f t="shared" si="63"/>
        <v>31</v>
      </c>
      <c r="E1196" t="str">
        <f t="shared" si="64"/>
        <v>&lt;!-- Pea Soup (Bowel) --&gt;</v>
      </c>
    </row>
    <row r="1197" spans="1:5" x14ac:dyDescent="0.25">
      <c r="A1197" t="s">
        <v>2333</v>
      </c>
      <c r="C1197">
        <f t="shared" si="62"/>
        <v>7</v>
      </c>
      <c r="D1197">
        <f t="shared" si="63"/>
        <v>37</v>
      </c>
      <c r="E1197" t="str">
        <f t="shared" si="64"/>
        <v>&lt;!-- Pork Liver (Bowel/Raw) --&gt;</v>
      </c>
    </row>
    <row r="1198" spans="1:5" x14ac:dyDescent="0.25">
      <c r="A1198" t="s">
        <v>2334</v>
      </c>
      <c r="C1198">
        <f t="shared" si="62"/>
        <v>7</v>
      </c>
      <c r="D1198">
        <f t="shared" si="63"/>
        <v>43</v>
      </c>
      <c r="E1198" t="str">
        <f t="shared" si="64"/>
        <v>&lt;!-- Roe-Deer Kidneys (Bowel/Raw) --&gt;</v>
      </c>
    </row>
    <row r="1199" spans="1:5" x14ac:dyDescent="0.25">
      <c r="A1199" t="s">
        <v>2335</v>
      </c>
      <c r="C1199">
        <f t="shared" si="62"/>
        <v>7</v>
      </c>
      <c r="D1199">
        <f t="shared" si="63"/>
        <v>42</v>
      </c>
      <c r="E1199" t="str">
        <f t="shared" si="64"/>
        <v>&lt;!-- Roe-Deer Kidneys (Bowel/Raw)--&gt;</v>
      </c>
    </row>
    <row r="1200" spans="1:5" x14ac:dyDescent="0.25">
      <c r="A1200" t="s">
        <v>2336</v>
      </c>
      <c r="C1200">
        <f t="shared" si="62"/>
        <v>7</v>
      </c>
      <c r="D1200">
        <f t="shared" si="63"/>
        <v>40</v>
      </c>
      <c r="E1200" t="str">
        <f t="shared" si="64"/>
        <v>&lt;!-- Sheep Kidneys (Bowel/Raw) --&gt;</v>
      </c>
    </row>
    <row r="1201" spans="1:5" x14ac:dyDescent="0.25">
      <c r="C1201" t="e">
        <f t="shared" si="62"/>
        <v>#VALUE!</v>
      </c>
      <c r="D1201" t="e">
        <f t="shared" si="63"/>
        <v>#VALUE!</v>
      </c>
    </row>
    <row r="1202" spans="1:5" x14ac:dyDescent="0.25">
      <c r="A1202" t="s">
        <v>2337</v>
      </c>
      <c r="C1202">
        <f t="shared" si="62"/>
        <v>1</v>
      </c>
      <c r="D1202">
        <f t="shared" si="63"/>
        <v>18</v>
      </c>
      <c r="E1202" t="str">
        <f t="shared" si="64"/>
        <v>&lt;!-- VEGETABLE --&gt;</v>
      </c>
    </row>
    <row r="1203" spans="1:5" x14ac:dyDescent="0.25">
      <c r="C1203" t="e">
        <f t="shared" si="62"/>
        <v>#VALUE!</v>
      </c>
      <c r="D1203" t="e">
        <f t="shared" si="63"/>
        <v>#VALUE!</v>
      </c>
    </row>
    <row r="1204" spans="1:5" x14ac:dyDescent="0.25">
      <c r="A1204" t="s">
        <v>2338</v>
      </c>
      <c r="C1204">
        <f t="shared" si="62"/>
        <v>7</v>
      </c>
      <c r="D1204">
        <f t="shared" si="63"/>
        <v>31</v>
      </c>
      <c r="E1204" t="str">
        <f t="shared" si="64"/>
        <v>&lt;!-- Beet (Vegetable) --&gt;</v>
      </c>
    </row>
    <row r="1205" spans="1:5" x14ac:dyDescent="0.25">
      <c r="A1205" t="s">
        <v>2339</v>
      </c>
      <c r="C1205">
        <f t="shared" si="62"/>
        <v>7</v>
      </c>
      <c r="D1205">
        <f t="shared" si="63"/>
        <v>38</v>
      </c>
      <c r="E1205" t="str">
        <f t="shared" si="64"/>
        <v>&lt;!-- Boiled Beat (Vegetable) --&gt;</v>
      </c>
    </row>
    <row r="1206" spans="1:5" x14ac:dyDescent="0.25">
      <c r="A1206" t="s">
        <v>2340</v>
      </c>
      <c r="C1206">
        <f t="shared" si="62"/>
        <v>7</v>
      </c>
      <c r="D1206">
        <f t="shared" si="63"/>
        <v>41</v>
      </c>
      <c r="E1206" t="str">
        <f t="shared" si="64"/>
        <v>&lt;!-- Boiled Cabbage (Vegetable) --&gt;</v>
      </c>
    </row>
    <row r="1207" spans="1:5" x14ac:dyDescent="0.25">
      <c r="A1207" t="s">
        <v>2341</v>
      </c>
      <c r="C1207">
        <f t="shared" si="62"/>
        <v>7</v>
      </c>
      <c r="D1207">
        <f t="shared" si="63"/>
        <v>40</v>
      </c>
      <c r="E1207" t="str">
        <f t="shared" si="64"/>
        <v>&lt;!-- Boiled Carrot (Vegetable) --&gt;</v>
      </c>
    </row>
    <row r="1208" spans="1:5" x14ac:dyDescent="0.25">
      <c r="A1208" t="s">
        <v>2342</v>
      </c>
      <c r="C1208">
        <f t="shared" si="62"/>
        <v>7</v>
      </c>
      <c r="D1208">
        <f t="shared" si="63"/>
        <v>40</v>
      </c>
      <c r="E1208" t="str">
        <f t="shared" si="64"/>
        <v>&lt;!-- Boiled Radish (Vegetable) --&gt;</v>
      </c>
    </row>
    <row r="1209" spans="1:5" x14ac:dyDescent="0.25">
      <c r="A1209" t="s">
        <v>2343</v>
      </c>
      <c r="C1209">
        <f t="shared" si="62"/>
        <v>7</v>
      </c>
      <c r="D1209">
        <f t="shared" si="63"/>
        <v>34</v>
      </c>
      <c r="E1209" t="str">
        <f t="shared" si="64"/>
        <v>&lt;!-- Cabbage (Vegetable) --&gt;</v>
      </c>
    </row>
    <row r="1210" spans="1:5" x14ac:dyDescent="0.25">
      <c r="A1210" t="s">
        <v>2344</v>
      </c>
      <c r="C1210">
        <f t="shared" si="62"/>
        <v>7</v>
      </c>
      <c r="D1210">
        <f t="shared" si="63"/>
        <v>33</v>
      </c>
      <c r="E1210" t="str">
        <f t="shared" si="64"/>
        <v>&lt;!-- Carrot (Vegetable) --&gt;</v>
      </c>
    </row>
    <row r="1211" spans="1:5" x14ac:dyDescent="0.25">
      <c r="A1211" t="s">
        <v>2345</v>
      </c>
      <c r="C1211">
        <f t="shared" si="62"/>
        <v>7</v>
      </c>
      <c r="D1211">
        <f t="shared" si="63"/>
        <v>40</v>
      </c>
      <c r="E1211" t="str">
        <f t="shared" si="64"/>
        <v>&lt;!-- Cooked Garlic (Vegetable) --&gt;</v>
      </c>
    </row>
    <row r="1212" spans="1:5" x14ac:dyDescent="0.25">
      <c r="A1212" t="s">
        <v>2346</v>
      </c>
      <c r="C1212">
        <f t="shared" si="62"/>
        <v>7</v>
      </c>
      <c r="D1212">
        <f t="shared" si="63"/>
        <v>45</v>
      </c>
      <c r="E1212" t="str">
        <f t="shared" si="64"/>
        <v>&lt;!-- Cooked Horseradish (Vegetable) --&gt;</v>
      </c>
    </row>
    <row r="1213" spans="1:5" x14ac:dyDescent="0.25">
      <c r="A1213" t="s">
        <v>2347</v>
      </c>
      <c r="C1213">
        <f t="shared" si="62"/>
        <v>7</v>
      </c>
      <c r="D1213">
        <f t="shared" si="63"/>
        <v>39</v>
      </c>
      <c r="E1213" t="str">
        <f t="shared" si="64"/>
        <v>&lt;!-- Cooked Onion (Vegetable) --&gt;</v>
      </c>
    </row>
    <row r="1214" spans="1:5" x14ac:dyDescent="0.25">
      <c r="A1214" t="s">
        <v>2348</v>
      </c>
      <c r="C1214">
        <f t="shared" si="62"/>
        <v>7</v>
      </c>
      <c r="D1214">
        <f t="shared" si="63"/>
        <v>33</v>
      </c>
      <c r="E1214" t="str">
        <f t="shared" si="64"/>
        <v>&lt;!-- Garlic (Vegetable) --&gt;</v>
      </c>
    </row>
    <row r="1215" spans="1:5" x14ac:dyDescent="0.25">
      <c r="A1215" t="s">
        <v>2349</v>
      </c>
      <c r="C1215">
        <f t="shared" si="62"/>
        <v>7</v>
      </c>
      <c r="D1215">
        <f t="shared" si="63"/>
        <v>38</v>
      </c>
      <c r="E1215" t="str">
        <f t="shared" si="64"/>
        <v>&lt;!-- Horseradish (Vegetable) --&gt;</v>
      </c>
    </row>
    <row r="1216" spans="1:5" x14ac:dyDescent="0.25">
      <c r="A1216" t="s">
        <v>2350</v>
      </c>
      <c r="C1216">
        <f t="shared" si="62"/>
        <v>7</v>
      </c>
      <c r="D1216">
        <f t="shared" si="63"/>
        <v>32</v>
      </c>
      <c r="E1216" t="str">
        <f t="shared" si="64"/>
        <v>&lt;!-- Onion (Vegetable) --&gt;</v>
      </c>
    </row>
    <row r="1217" spans="1:5" x14ac:dyDescent="0.25">
      <c r="A1217" t="s">
        <v>2351</v>
      </c>
      <c r="C1217">
        <f t="shared" si="62"/>
        <v>7</v>
      </c>
      <c r="D1217">
        <f t="shared" si="63"/>
        <v>33</v>
      </c>
      <c r="E1217" t="str">
        <f t="shared" si="64"/>
        <v>&lt;!-- Radish (Vegetable) --&gt;</v>
      </c>
    </row>
    <row r="1218" spans="1:5" x14ac:dyDescent="0.25">
      <c r="C1218" t="e">
        <f t="shared" si="62"/>
        <v>#VALUE!</v>
      </c>
      <c r="D1218" t="e">
        <f t="shared" si="63"/>
        <v>#VALUE!</v>
      </c>
    </row>
    <row r="1219" spans="1:5" x14ac:dyDescent="0.25">
      <c r="A1219" t="s">
        <v>2352</v>
      </c>
      <c r="C1219">
        <f t="shared" si="62"/>
        <v>1</v>
      </c>
      <c r="D1219">
        <f t="shared" si="63"/>
        <v>17</v>
      </c>
      <c r="E1219" t="str">
        <f t="shared" si="64"/>
        <v>&lt;!-- MUSHROOM --&gt;</v>
      </c>
    </row>
    <row r="1220" spans="1:5" x14ac:dyDescent="0.25">
      <c r="C1220" t="e">
        <f t="shared" si="62"/>
        <v>#VALUE!</v>
      </c>
      <c r="D1220" t="e">
        <f t="shared" si="63"/>
        <v>#VALUE!</v>
      </c>
    </row>
    <row r="1221" spans="1:5" x14ac:dyDescent="0.25">
      <c r="A1221" t="s">
        <v>2353</v>
      </c>
      <c r="C1221">
        <f t="shared" si="62"/>
        <v>7</v>
      </c>
      <c r="D1221">
        <f t="shared" si="63"/>
        <v>40</v>
      </c>
      <c r="E1221" t="str">
        <f t="shared" si="64"/>
        <v>&lt;!-- Boletus Edulis (Mushroom) --&gt;</v>
      </c>
    </row>
    <row r="1222" spans="1:5" x14ac:dyDescent="0.25">
      <c r="A1222" t="s">
        <v>2354</v>
      </c>
      <c r="C1222">
        <f t="shared" si="62"/>
        <v>7</v>
      </c>
      <c r="D1222">
        <f t="shared" si="63"/>
        <v>40</v>
      </c>
      <c r="E1222" t="str">
        <f t="shared" si="64"/>
        <v>&lt;!-- Cooked Boletus (Mushroom) --&gt;</v>
      </c>
    </row>
    <row r="1223" spans="1:5" x14ac:dyDescent="0.25">
      <c r="A1223" t="s">
        <v>2355</v>
      </c>
      <c r="C1223">
        <f t="shared" si="62"/>
        <v>7</v>
      </c>
      <c r="D1223">
        <f t="shared" si="63"/>
        <v>40</v>
      </c>
      <c r="E1223" t="str">
        <f t="shared" si="64"/>
        <v>&lt;!-- Cooked Lepiota (Mushroom) --&gt;</v>
      </c>
    </row>
    <row r="1224" spans="1:5" x14ac:dyDescent="0.25">
      <c r="A1224" t="s">
        <v>2356</v>
      </c>
      <c r="C1224">
        <f t="shared" si="62"/>
        <v>7</v>
      </c>
      <c r="D1224">
        <f t="shared" si="63"/>
        <v>33</v>
      </c>
      <c r="E1224" t="str">
        <f t="shared" si="64"/>
        <v>&lt;!-- Lepiota (Mushroom) --&gt;</v>
      </c>
    </row>
    <row r="1225" spans="1:5" x14ac:dyDescent="0.25">
      <c r="C1225" t="e">
        <f t="shared" si="62"/>
        <v>#VALUE!</v>
      </c>
      <c r="D1225" t="e">
        <f t="shared" si="63"/>
        <v>#VALUE!</v>
      </c>
    </row>
    <row r="1226" spans="1:5" x14ac:dyDescent="0.25">
      <c r="A1226" t="s">
        <v>2357</v>
      </c>
      <c r="C1226">
        <f t="shared" si="62"/>
        <v>1</v>
      </c>
      <c r="D1226">
        <f t="shared" si="63"/>
        <v>15</v>
      </c>
      <c r="E1226" t="str">
        <f t="shared" si="64"/>
        <v>&lt;!-- PASTRY --&gt;</v>
      </c>
    </row>
    <row r="1227" spans="1:5" x14ac:dyDescent="0.25">
      <c r="C1227" t="e">
        <f t="shared" si="62"/>
        <v>#VALUE!</v>
      </c>
      <c r="D1227" t="e">
        <f t="shared" si="63"/>
        <v>#VALUE!</v>
      </c>
    </row>
    <row r="1228" spans="1:5" x14ac:dyDescent="0.25">
      <c r="A1228" t="s">
        <v>2358</v>
      </c>
      <c r="C1228">
        <f t="shared" si="62"/>
        <v>7</v>
      </c>
      <c r="D1228">
        <f t="shared" si="63"/>
        <v>29</v>
      </c>
      <c r="E1228" t="str">
        <f t="shared" si="64"/>
        <v>&lt;!-- Bread (Pastry) --&gt;</v>
      </c>
    </row>
    <row r="1229" spans="1:5" x14ac:dyDescent="0.25">
      <c r="A1229" t="s">
        <v>2359</v>
      </c>
      <c r="C1229">
        <f t="shared" si="62"/>
        <v>7</v>
      </c>
      <c r="D1229">
        <f t="shared" si="63"/>
        <v>34</v>
      </c>
      <c r="E1229" t="str">
        <f t="shared" si="64"/>
        <v>&lt;!-- Bread Roll (Pastry) --&gt;</v>
      </c>
    </row>
    <row r="1230" spans="1:5" x14ac:dyDescent="0.25">
      <c r="A1230" t="s">
        <v>2360</v>
      </c>
      <c r="C1230">
        <f t="shared" si="62"/>
        <v>7</v>
      </c>
      <c r="D1230">
        <f t="shared" si="63"/>
        <v>30</v>
      </c>
      <c r="E1230" t="str">
        <f t="shared" si="64"/>
        <v>&lt;!-- Pastry (Pastry) --&gt;</v>
      </c>
    </row>
    <row r="1231" spans="1:5" x14ac:dyDescent="0.25">
      <c r="A1231" t="s">
        <v>2361</v>
      </c>
      <c r="C1231">
        <f t="shared" si="62"/>
        <v>7</v>
      </c>
      <c r="D1231">
        <f t="shared" si="63"/>
        <v>31</v>
      </c>
      <c r="E1231" t="str">
        <f t="shared" si="64"/>
        <v>&lt;!-- Pretzel (Pastry) --&gt;</v>
      </c>
    </row>
    <row r="1232" spans="1:5" x14ac:dyDescent="0.25">
      <c r="A1232" t="s">
        <v>2362</v>
      </c>
      <c r="C1232">
        <f t="shared" si="62"/>
        <v>7</v>
      </c>
      <c r="D1232">
        <f t="shared" si="63"/>
        <v>37</v>
      </c>
      <c r="E1232" t="str">
        <f t="shared" si="64"/>
        <v>&lt;!-- Sweet Pancake (Pastry) --&gt;</v>
      </c>
    </row>
    <row r="1233" spans="1:5" x14ac:dyDescent="0.25">
      <c r="C1233" t="e">
        <f t="shared" si="62"/>
        <v>#VALUE!</v>
      </c>
      <c r="D1233" t="e">
        <f t="shared" si="63"/>
        <v>#VALUE!</v>
      </c>
    </row>
    <row r="1234" spans="1:5" x14ac:dyDescent="0.25">
      <c r="A1234" t="s">
        <v>2363</v>
      </c>
      <c r="C1234">
        <f t="shared" si="62"/>
        <v>1</v>
      </c>
      <c r="D1234">
        <f t="shared" si="63"/>
        <v>14</v>
      </c>
      <c r="E1234" t="str">
        <f t="shared" si="64"/>
        <v>&lt;!-- DAIRY --&gt;</v>
      </c>
    </row>
    <row r="1235" spans="1:5" x14ac:dyDescent="0.25">
      <c r="B1235" t="s">
        <v>133</v>
      </c>
      <c r="C1235" t="e">
        <f t="shared" si="62"/>
        <v>#VALUE!</v>
      </c>
      <c r="D1235" t="e">
        <f t="shared" si="63"/>
        <v>#VALUE!</v>
      </c>
    </row>
    <row r="1236" spans="1:5" x14ac:dyDescent="0.25">
      <c r="A1236" t="s">
        <v>2364</v>
      </c>
      <c r="C1236">
        <f t="shared" si="62"/>
        <v>3</v>
      </c>
      <c r="D1236">
        <f t="shared" si="63"/>
        <v>24</v>
      </c>
      <c r="E1236" t="str">
        <f t="shared" ref="E1236" si="65">MID(A1236,C1236,D1236-C1236+1)</f>
        <v>&lt;!-- Cream (Dairy) --&gt;</v>
      </c>
    </row>
    <row r="1237" spans="1:5" x14ac:dyDescent="0.25">
      <c r="A1237" t="s">
        <v>2365</v>
      </c>
      <c r="C1237">
        <f t="shared" si="62"/>
        <v>7</v>
      </c>
      <c r="D1237">
        <f t="shared" si="63"/>
        <v>29</v>
      </c>
      <c r="E1237" t="str">
        <f t="shared" si="64"/>
        <v>&lt;!-- Cheese (Dairy) --&gt;</v>
      </c>
    </row>
    <row r="1238" spans="1:5" x14ac:dyDescent="0.25">
      <c r="A1238" t="s">
        <v>2366</v>
      </c>
      <c r="C1238">
        <f t="shared" si="62"/>
        <v>7</v>
      </c>
      <c r="D1238">
        <f t="shared" si="63"/>
        <v>26</v>
      </c>
      <c r="E1238" t="str">
        <f t="shared" si="64"/>
        <v>&lt;!-- Egg (Dairy) --&gt;</v>
      </c>
    </row>
    <row r="1239" spans="1:5" x14ac:dyDescent="0.25">
      <c r="A1239" t="s">
        <v>2367</v>
      </c>
      <c r="C1239">
        <f t="shared" si="62"/>
        <v>7</v>
      </c>
      <c r="D1239">
        <f t="shared" si="63"/>
        <v>37</v>
      </c>
      <c r="E1239" t="str">
        <f t="shared" si="64"/>
        <v>&lt;!-- Hardboiled Egg (Dairy) --&gt;</v>
      </c>
    </row>
    <row r="1240" spans="1:5" x14ac:dyDescent="0.25">
      <c r="B1240" t="s">
        <v>133</v>
      </c>
      <c r="C1240" t="e">
        <f t="shared" si="62"/>
        <v>#VALUE!</v>
      </c>
      <c r="D1240" t="e">
        <f t="shared" si="63"/>
        <v>#VALUE!</v>
      </c>
    </row>
    <row r="1241" spans="1:5" x14ac:dyDescent="0.25">
      <c r="A1241" t="s">
        <v>1067</v>
      </c>
      <c r="C1241">
        <f t="shared" si="62"/>
        <v>1</v>
      </c>
      <c r="D1241">
        <f t="shared" si="63"/>
        <v>12</v>
      </c>
      <c r="E1241" t="str">
        <f t="shared" si="64"/>
        <v>&lt;!-- URO --&gt;</v>
      </c>
    </row>
    <row r="1242" spans="1:5" x14ac:dyDescent="0.25">
      <c r="C1242" t="e">
        <f t="shared" si="62"/>
        <v>#VALUE!</v>
      </c>
      <c r="D1242" t="e">
        <f t="shared" si="63"/>
        <v>#VALUE!</v>
      </c>
    </row>
    <row r="1243" spans="1:5" x14ac:dyDescent="0.25">
      <c r="A1243" t="s">
        <v>2368</v>
      </c>
      <c r="C1243">
        <f t="shared" si="62"/>
        <v>3</v>
      </c>
      <c r="D1243">
        <f t="shared" si="63"/>
        <v>32</v>
      </c>
      <c r="E1243" t="str">
        <f t="shared" ref="E1243:E1244" si="66">MID(A1243,C1243,D1243-C1243+1)</f>
        <v>&lt;!-- Black Hood Up (Cloth) --&gt;</v>
      </c>
    </row>
    <row r="1244" spans="1:5" x14ac:dyDescent="0.25">
      <c r="A1244" t="s">
        <v>2369</v>
      </c>
      <c r="C1244">
        <f t="shared" si="62"/>
        <v>3</v>
      </c>
      <c r="D1244">
        <f t="shared" si="63"/>
        <v>36</v>
      </c>
      <c r="E1244" t="str">
        <f t="shared" si="66"/>
        <v>&lt;!-- Dark Grey Hood Up (Cloth) --&gt;</v>
      </c>
    </row>
    <row r="1245" spans="1:5" x14ac:dyDescent="0.25">
      <c r="B1245" t="s">
        <v>133</v>
      </c>
    </row>
    <row r="1246" spans="1:5" x14ac:dyDescent="0.25">
      <c r="B1246" t="s">
        <v>133</v>
      </c>
    </row>
    <row r="1247" spans="1:5" x14ac:dyDescent="0.25">
      <c r="A1247" t="s">
        <v>2370</v>
      </c>
      <c r="C1247">
        <f t="shared" si="62"/>
        <v>7</v>
      </c>
      <c r="D1247">
        <f t="shared" si="63"/>
        <v>199</v>
      </c>
      <c r="E1247" t="str">
        <f t="shared" si="64"/>
        <v>&lt;row entity_script="" item_id="009e075b-16e2-4666-8f46-e05670783fb9" material="" model="props/blacksmith_tools/key_bundle_a" owner_fading_coef="0.02" price="0" visibility_coef="1" weight="0" /&gt;</v>
      </c>
    </row>
    <row r="1248" spans="1:5" x14ac:dyDescent="0.25">
      <c r="A1248" t="s">
        <v>2371</v>
      </c>
      <c r="C1248">
        <f t="shared" ref="C1248:C1311" si="67">FIND("&lt;",$A1248)</f>
        <v>7</v>
      </c>
      <c r="D1248">
        <f t="shared" ref="D1248:D1311" si="68">FIND("&gt;",$A1248)</f>
        <v>199</v>
      </c>
      <c r="E1248" t="str">
        <f t="shared" si="64"/>
        <v>&lt;row entity_script="" item_id="00d32ef9-77b8-4eb0-b767-388c18e60343" material="" model="props/blacksmith_tools/key_bundle_a" owner_fading_coef="0.02" price="0" visibility_coef="1" weight="0" /&gt;</v>
      </c>
    </row>
    <row r="1249" spans="1:5" x14ac:dyDescent="0.25">
      <c r="A1249" t="s">
        <v>2372</v>
      </c>
      <c r="C1249">
        <f t="shared" si="67"/>
        <v>7</v>
      </c>
      <c r="D1249">
        <f t="shared" si="68"/>
        <v>199</v>
      </c>
      <c r="E1249" t="str">
        <f t="shared" si="64"/>
        <v>&lt;row entity_script="" item_id="011a4b14-11d8-410d-94b4-c04bf1acf318" material="" model="props/blacksmith_tools/key_bundle_a" owner_fading_coef="0.02" price="0" visibility_coef="1" weight="0" /&gt;</v>
      </c>
    </row>
    <row r="1250" spans="1:5" x14ac:dyDescent="0.25">
      <c r="A1250" t="s">
        <v>2373</v>
      </c>
      <c r="C1250">
        <f t="shared" si="67"/>
        <v>7</v>
      </c>
      <c r="D1250">
        <f t="shared" si="68"/>
        <v>222</v>
      </c>
      <c r="E1250" t="str">
        <f t="shared" si="64"/>
        <v>&lt;row entity_script="" item_id="0185caf5-061e-4205-9863-bc10d7c12936" material="" model="buildings/churches/church_pribyslawitz/pribyslawitz_ladder_v3" owner_fading_coef="1" price="1" visibility_coef="1" weight="1" /&gt;</v>
      </c>
    </row>
    <row r="1251" spans="1:5" x14ac:dyDescent="0.25">
      <c r="A1251" t="s">
        <v>2374</v>
      </c>
      <c r="C1251">
        <f t="shared" si="67"/>
        <v>7</v>
      </c>
      <c r="D1251">
        <f t="shared" si="68"/>
        <v>198</v>
      </c>
      <c r="E1251" t="str">
        <f t="shared" si="64"/>
        <v>&lt;row entity_script="" item_id="01a84f8d-b928-415e-99fd-bf84168c623c" material="" model="props/misc/ring_silver/ring_silver" owner_fading_coef="0.02" price="0" visibility_coef="1" weight="0" /&gt;</v>
      </c>
    </row>
    <row r="1252" spans="1:5" x14ac:dyDescent="0.25">
      <c r="A1252" t="s">
        <v>2375</v>
      </c>
      <c r="C1252">
        <f t="shared" si="67"/>
        <v>7</v>
      </c>
      <c r="D1252">
        <f t="shared" si="68"/>
        <v>178</v>
      </c>
      <c r="E1252" t="str">
        <f t="shared" si="64"/>
        <v>&lt;row entity_script="" item_id="01b1f552-9023-4a1f-842a-736cd53b71ac" material="" model="props/tools/stick" owner_fading_coef="1" price="1" visibility_coef="1" weight="1" /&gt;</v>
      </c>
    </row>
    <row r="1253" spans="1:5" x14ac:dyDescent="0.25">
      <c r="A1253" t="s">
        <v>2376</v>
      </c>
      <c r="C1253">
        <f t="shared" si="67"/>
        <v>7</v>
      </c>
      <c r="D1253">
        <f t="shared" si="68"/>
        <v>209</v>
      </c>
      <c r="E1253" t="str">
        <f t="shared" si="64"/>
        <v>&lt;row entity_script="" item_id="0290b689-c01c-480f-b121-bed71ad1f5e0" material="" model="props/interiors/sacks/sack_02/sack_02_stand" owner_fading_coef="0.02" price="5" visibility_coef="1" weight="0.1" /&gt;</v>
      </c>
    </row>
    <row r="1254" spans="1:5" x14ac:dyDescent="0.25">
      <c r="A1254" t="s">
        <v>2377</v>
      </c>
      <c r="C1254">
        <f t="shared" si="67"/>
        <v>7</v>
      </c>
      <c r="D1254">
        <f t="shared" si="68"/>
        <v>199</v>
      </c>
      <c r="E1254" t="str">
        <f t="shared" si="64"/>
        <v>&lt;row entity_script="" item_id="049477dc-4b00-4eac-ac45-e5ffdda2f01d" material="" model="props/blacksmith_tools/key_bundle_a" owner_fading_coef="0.02" price="0" visibility_coef="1" weight="0" /&gt;</v>
      </c>
    </row>
    <row r="1255" spans="1:5" x14ac:dyDescent="0.25">
      <c r="A1255" t="s">
        <v>2378</v>
      </c>
      <c r="C1255">
        <f t="shared" si="67"/>
        <v>7</v>
      </c>
      <c r="D1255">
        <f t="shared" si="68"/>
        <v>210</v>
      </c>
      <c r="E1255" t="str">
        <f t="shared" ref="E1255:E1318" si="69">MID(A1255,C1255,D1255-C1255+1)</f>
        <v>&lt;row entity_script="" item_id="04ab1ca6-7403-4700-9557-af97a91add71" material="" model="props/interiors/kitchenware/food/chicken_thigh" owner_fading_coef="0.02" price="0" visibility_coef="1" weight="0" /&gt;</v>
      </c>
    </row>
    <row r="1256" spans="1:5" x14ac:dyDescent="0.25">
      <c r="A1256" t="s">
        <v>2379</v>
      </c>
      <c r="C1256">
        <f t="shared" si="67"/>
        <v>7</v>
      </c>
      <c r="D1256">
        <f t="shared" si="68"/>
        <v>199</v>
      </c>
      <c r="E1256" t="str">
        <f t="shared" si="69"/>
        <v>&lt;row entity_script="" item_id="052ff90f-e414-4fad-b637-665eddc7de71" material="" model="props/blacksmith_tools/key_bundle_a" owner_fading_coef="0.02" price="0" visibility_coef="1" weight="0" /&gt;</v>
      </c>
    </row>
    <row r="1257" spans="1:5" x14ac:dyDescent="0.25">
      <c r="A1257" t="s">
        <v>2380</v>
      </c>
      <c r="C1257">
        <f t="shared" si="67"/>
        <v>7</v>
      </c>
      <c r="D1257">
        <f t="shared" si="68"/>
        <v>198</v>
      </c>
      <c r="E1257" t="str">
        <f t="shared" si="69"/>
        <v>&lt;row entity_script="Torch" item_id="05590d8f-8299-460d-bb39-51059b6474c7" material="" model="props/misc/lamp/lamp_01_wearable" owner_fading_coef="1" price="1" visibility_coef="1" weight="1" /&gt;</v>
      </c>
    </row>
    <row r="1258" spans="1:5" x14ac:dyDescent="0.25">
      <c r="A1258" t="s">
        <v>2381</v>
      </c>
      <c r="C1258">
        <f t="shared" si="67"/>
        <v>7</v>
      </c>
      <c r="D1258">
        <f t="shared" si="68"/>
        <v>199</v>
      </c>
      <c r="E1258" t="str">
        <f t="shared" si="69"/>
        <v>&lt;row entity_script="" item_id="05a2745d-c99a-49ea-993a-9bc76897d0b7" material="" model="props/blacksmith_tools/key_bundle_a" owner_fading_coef="0.02" price="0" visibility_coef="1" weight="0" /&gt;</v>
      </c>
    </row>
    <row r="1259" spans="1:5" x14ac:dyDescent="0.25">
      <c r="A1259" t="s">
        <v>2382</v>
      </c>
      <c r="C1259">
        <f t="shared" si="67"/>
        <v>7</v>
      </c>
      <c r="D1259">
        <f t="shared" si="68"/>
        <v>209</v>
      </c>
      <c r="E1259" t="str">
        <f t="shared" si="69"/>
        <v>&lt;row entity_script="" item_id="05bef17b-ddeb-426d-aa53-52ff6d4f521e" material="" model="props/interiors/sacks/sack_02/sack_02_stand" owner_fading_coef="0.02" price="2" visibility_coef="1" weight="0.1" /&gt;</v>
      </c>
    </row>
    <row r="1260" spans="1:5" x14ac:dyDescent="0.25">
      <c r="A1260" t="s">
        <v>2383</v>
      </c>
      <c r="C1260">
        <f t="shared" si="67"/>
        <v>7</v>
      </c>
      <c r="D1260">
        <f t="shared" si="68"/>
        <v>199</v>
      </c>
      <c r="E1260" t="str">
        <f t="shared" si="69"/>
        <v>&lt;row entity_script="" item_id="06231dba-37ff-45f9-8a9c-609272e4961d" material="" model="props/blacksmith_tools/key_bundle_a" owner_fading_coef="0.02" price="0" visibility_coef="1" weight="0" /&gt;</v>
      </c>
    </row>
    <row r="1261" spans="1:5" x14ac:dyDescent="0.25">
      <c r="A1261" t="s">
        <v>2384</v>
      </c>
      <c r="C1261">
        <f t="shared" si="67"/>
        <v>7</v>
      </c>
      <c r="D1261">
        <f t="shared" si="68"/>
        <v>184</v>
      </c>
      <c r="E1261" t="str">
        <f t="shared" si="69"/>
        <v>&lt;row entity_script="" item_id="06d3757e-2882-4d75-99f9-1008a4e9d2d1" material="" model="props/dice/die_f" owner_fading_coef="0.02" price="500" visibility_coef="1" weight="0.1" /&gt;</v>
      </c>
    </row>
    <row r="1262" spans="1:5" x14ac:dyDescent="0.25">
      <c r="A1262" t="s">
        <v>2385</v>
      </c>
      <c r="C1262">
        <f t="shared" si="67"/>
        <v>7</v>
      </c>
      <c r="D1262">
        <f t="shared" si="68"/>
        <v>222</v>
      </c>
      <c r="E1262" t="str">
        <f t="shared" si="69"/>
        <v>&lt;row entity_script="" item_id="070173f1-1437-49a4-82c3-559665b76174" material="" model="buildings/churches/church_pribyslawitz/pribyslawitz_beam_anim" owner_fading_coef="1" price="1" visibility_coef="1" weight="5" /&gt;</v>
      </c>
    </row>
    <row r="1263" spans="1:5" x14ac:dyDescent="0.25">
      <c r="A1263" t="s">
        <v>2386</v>
      </c>
      <c r="C1263">
        <f t="shared" si="67"/>
        <v>7</v>
      </c>
      <c r="D1263">
        <f t="shared" si="68"/>
        <v>199</v>
      </c>
      <c r="E1263" t="str">
        <f t="shared" si="69"/>
        <v>&lt;row entity_script="" item_id="070db71a-99f7-4b05-a247-28b964390a7f" material="" model="props/blacksmith_tools/key_bundle_a" owner_fading_coef="0.02" price="0" visibility_coef="1" weight="0" /&gt;</v>
      </c>
    </row>
    <row r="1264" spans="1:5" x14ac:dyDescent="0.25">
      <c r="A1264" t="s">
        <v>2387</v>
      </c>
      <c r="C1264">
        <f t="shared" si="67"/>
        <v>7</v>
      </c>
      <c r="D1264">
        <f t="shared" si="68"/>
        <v>223</v>
      </c>
      <c r="E1264" t="str">
        <f t="shared" si="69"/>
        <v>&lt;row entity_script="Book" item_id="07160d62-c215-4ed7-8721-ec343e5347f1" material="" model="characters/assets/parchment_folded/parchment_folded.cdf" owner_fading_coef="0.02" price="0" visibility_coef="1" weight="1" /&gt;</v>
      </c>
    </row>
    <row r="1265" spans="1:5" x14ac:dyDescent="0.25">
      <c r="A1265" t="s">
        <v>2388</v>
      </c>
      <c r="C1265">
        <f t="shared" si="67"/>
        <v>7</v>
      </c>
      <c r="D1265">
        <f t="shared" si="68"/>
        <v>196</v>
      </c>
      <c r="E1265" t="str">
        <f t="shared" si="69"/>
        <v>&lt;row entity_script="" item_id="0732868e-fe6e-4270-9463-10ed23641191" material="" model="props/blacksmith_tools/key_b.cgf" owner_fading_coef="0.02" price="0" visibility_coef="1" weight="0" /&gt;</v>
      </c>
    </row>
    <row r="1266" spans="1:5" x14ac:dyDescent="0.25">
      <c r="A1266" t="s">
        <v>2389</v>
      </c>
      <c r="C1266">
        <f t="shared" si="67"/>
        <v>7</v>
      </c>
      <c r="D1266">
        <f t="shared" si="68"/>
        <v>199</v>
      </c>
      <c r="E1266" t="str">
        <f t="shared" si="69"/>
        <v>&lt;row entity_script="" item_id="075bf79d-4258-4189-bcde-a3f544c6b318" material="" model="props/blacksmith_tools/key_bundle_a" owner_fading_coef="0.02" price="0" visibility_coef="1" weight="0" /&gt;</v>
      </c>
    </row>
    <row r="1267" spans="1:5" x14ac:dyDescent="0.25">
      <c r="A1267" t="s">
        <v>2390</v>
      </c>
      <c r="C1267">
        <f t="shared" si="67"/>
        <v>7</v>
      </c>
      <c r="D1267">
        <f t="shared" si="68"/>
        <v>199</v>
      </c>
      <c r="E1267" t="str">
        <f t="shared" si="69"/>
        <v>&lt;row entity_script="" item_id="083e91e2-9c1f-463d-872f-3a944dc52562" material="" model="props/blacksmith_tools/key_bundle_a" owner_fading_coef="0.02" price="0" visibility_coef="1" weight="0" /&gt;</v>
      </c>
    </row>
    <row r="1268" spans="1:5" x14ac:dyDescent="0.25">
      <c r="A1268" t="s">
        <v>2391</v>
      </c>
      <c r="C1268">
        <f t="shared" si="67"/>
        <v>7</v>
      </c>
      <c r="D1268">
        <f t="shared" si="68"/>
        <v>199</v>
      </c>
      <c r="E1268" t="str">
        <f t="shared" si="69"/>
        <v>&lt;row entity_script="" item_id="0995cd30-97d7-4b33-8c21-45af28112040" material="" model="props/blacksmith_tools/key_bundle_a" owner_fading_coef="0.02" price="0" visibility_coef="1" weight="0" /&gt;</v>
      </c>
    </row>
    <row r="1269" spans="1:5" x14ac:dyDescent="0.25">
      <c r="A1269" t="s">
        <v>2392</v>
      </c>
      <c r="C1269">
        <f t="shared" si="67"/>
        <v>7</v>
      </c>
      <c r="D1269">
        <f t="shared" si="68"/>
        <v>199</v>
      </c>
      <c r="E1269" t="str">
        <f t="shared" si="69"/>
        <v>&lt;row entity_script="" item_id="09c88413-e341-4a0a-a6db-932b53bfcf91" material="" model="props/blacksmith_tools/key_bundle_a" owner_fading_coef="0.02" price="0" visibility_coef="1" weight="0" /&gt;</v>
      </c>
    </row>
    <row r="1270" spans="1:5" x14ac:dyDescent="0.25">
      <c r="A1270" t="s">
        <v>2393</v>
      </c>
      <c r="C1270">
        <f t="shared" si="67"/>
        <v>7</v>
      </c>
      <c r="D1270">
        <f t="shared" si="68"/>
        <v>227</v>
      </c>
      <c r="E1270" t="str">
        <f t="shared" si="69"/>
        <v>&lt;row entity_script="Book" item_id="09d8e88a-32f7-435c-800f-ac9dfe07da7a" material="props/alchemy/book/info01_book" model="props/misc/book/book_01.cdf" owner_fading_coef="0.02" price="500" visibility_coef="1" weight="1" /&gt;</v>
      </c>
    </row>
    <row r="1271" spans="1:5" x14ac:dyDescent="0.25">
      <c r="A1271" t="s">
        <v>2394</v>
      </c>
      <c r="C1271">
        <f t="shared" si="67"/>
        <v>7</v>
      </c>
      <c r="D1271">
        <f t="shared" si="68"/>
        <v>228</v>
      </c>
      <c r="E1271" t="str">
        <f t="shared" si="69"/>
        <v>&lt;row entity_script="Book" item_id="0a9b5b2a-2614-4f11-a987-aab64133bea0" material="props/alchemy/book/skill_book4" model="props/misc/book/book_01.cdf" owner_fading_coef="0.02" price="1500" visibility_coef="1" weight="1" /&gt;</v>
      </c>
    </row>
    <row r="1272" spans="1:5" x14ac:dyDescent="0.25">
      <c r="A1272" t="s">
        <v>2395</v>
      </c>
      <c r="C1272">
        <f t="shared" si="67"/>
        <v>7</v>
      </c>
      <c r="D1272">
        <f t="shared" si="68"/>
        <v>199</v>
      </c>
      <c r="E1272" t="str">
        <f t="shared" si="69"/>
        <v>&lt;row entity_script="" item_id="0b5350a1-b804-4856-9632-c155a6a41271" material="" model="props/blacksmith_tools/key_bundle_a" owner_fading_coef="0.02" price="0" visibility_coef="1" weight="0" /&gt;</v>
      </c>
    </row>
    <row r="1273" spans="1:5" x14ac:dyDescent="0.25">
      <c r="A1273" t="s">
        <v>2396</v>
      </c>
      <c r="C1273">
        <f t="shared" si="67"/>
        <v>7</v>
      </c>
      <c r="D1273">
        <f t="shared" si="68"/>
        <v>199</v>
      </c>
      <c r="E1273" t="str">
        <f t="shared" si="69"/>
        <v>&lt;row entity_script="" item_id="0b58c727-1e22-47e0-9e1c-1ff85d60a0dc" material="" model="props/blacksmith_tools/key_bundle_a" owner_fading_coef="0.02" price="0" visibility_coef="1" weight="0" /&gt;</v>
      </c>
    </row>
    <row r="1274" spans="1:5" x14ac:dyDescent="0.25">
      <c r="A1274" t="s">
        <v>2397</v>
      </c>
      <c r="C1274">
        <f t="shared" si="67"/>
        <v>7</v>
      </c>
      <c r="D1274">
        <f t="shared" si="68"/>
        <v>191</v>
      </c>
      <c r="E1274" t="str">
        <f t="shared" si="69"/>
        <v>&lt;row entity_script="" item_id="0bce49e7-5dc1-4cea-a1ec-e26098f95ee9" material="" model="props/alchemy/mortar/mortar_01" owner_fading_coef="1" price="1" visibility_coef="1" weight="1" /&gt;</v>
      </c>
    </row>
    <row r="1275" spans="1:5" x14ac:dyDescent="0.25">
      <c r="A1275" t="s">
        <v>2398</v>
      </c>
      <c r="C1275">
        <f t="shared" si="67"/>
        <v>7</v>
      </c>
      <c r="D1275">
        <f t="shared" si="68"/>
        <v>199</v>
      </c>
      <c r="E1275" t="str">
        <f t="shared" si="69"/>
        <v>&lt;row entity_script="" item_id="0c37c57e-6f9a-4cff-a71a-20622c2e8ef9" material="" model="props/blacksmith_tools/key_bundle_a" owner_fading_coef="0.02" price="0" visibility_coef="1" weight="0" /&gt;</v>
      </c>
    </row>
    <row r="1276" spans="1:5" x14ac:dyDescent="0.25">
      <c r="A1276" t="s">
        <v>2399</v>
      </c>
      <c r="C1276">
        <f t="shared" si="67"/>
        <v>7</v>
      </c>
      <c r="D1276">
        <f t="shared" si="68"/>
        <v>200</v>
      </c>
      <c r="E1276" t="str">
        <f t="shared" si="69"/>
        <v>&lt;row entity_script="" item_id="0c7edbca-4e55-4e1d-9ea5-0d606b4ec5d1" material="" model="characters/humans/cloth/cloth_folded" owner_fading_coef="0.02" price="0" visibility_coef="1" weight="0" /&gt;</v>
      </c>
    </row>
    <row r="1277" spans="1:5" x14ac:dyDescent="0.25">
      <c r="A1277" t="s">
        <v>2400</v>
      </c>
      <c r="C1277">
        <f t="shared" si="67"/>
        <v>7</v>
      </c>
      <c r="D1277">
        <f t="shared" si="68"/>
        <v>200</v>
      </c>
      <c r="E1277" t="str">
        <f t="shared" si="69"/>
        <v>&lt;row entity_script="" item_id="0c89487b-6ef7-414d-a247-6270778deb53" material="" model="characters/humans/cloth/cloth_folded" owner_fading_coef="0.02" price="0" visibility_coef="1" weight="0" /&gt;</v>
      </c>
    </row>
    <row r="1278" spans="1:5" x14ac:dyDescent="0.25">
      <c r="A1278" t="s">
        <v>2401</v>
      </c>
      <c r="C1278">
        <f t="shared" si="67"/>
        <v>7</v>
      </c>
      <c r="D1278">
        <f t="shared" si="68"/>
        <v>199</v>
      </c>
      <c r="E1278" t="str">
        <f t="shared" si="69"/>
        <v>&lt;row entity_script="" item_id="0cd06b89-4aa5-4051-bcb2-bff4f0cb3ad8" material="" model="props/blacksmith_tools/key_bundle_a" owner_fading_coef="0.02" price="0" visibility_coef="1" weight="0" /&gt;</v>
      </c>
    </row>
    <row r="1279" spans="1:5" x14ac:dyDescent="0.25">
      <c r="A1279" t="s">
        <v>2402</v>
      </c>
      <c r="C1279">
        <f t="shared" si="67"/>
        <v>7</v>
      </c>
      <c r="D1279">
        <f t="shared" si="68"/>
        <v>196</v>
      </c>
      <c r="E1279" t="str">
        <f t="shared" si="69"/>
        <v>&lt;row entity_script="" item_id="0ce2975a-d777-44e7-96b4-50f24d015b6c" material="" model="props/tavern_things/wood_tankard" owner_fading_coef="0.02" price="0" visibility_coef="1" weight="0" /&gt;</v>
      </c>
    </row>
    <row r="1280" spans="1:5" x14ac:dyDescent="0.25">
      <c r="A1280" t="s">
        <v>2403</v>
      </c>
      <c r="C1280">
        <f t="shared" si="67"/>
        <v>7</v>
      </c>
      <c r="D1280">
        <f t="shared" si="68"/>
        <v>228</v>
      </c>
      <c r="E1280" t="str">
        <f t="shared" si="69"/>
        <v>&lt;row entity_script="Book" item_id="0d7225ca-3896-4a8d-a2c6-82558a7741a9" material="props/alchemy/book/skill_book3" model="props/misc/book/book_01.cdf" owner_fading_coef="0.02" price="6500" visibility_coef="1" weight="1" /&gt;</v>
      </c>
    </row>
    <row r="1281" spans="1:5" x14ac:dyDescent="0.25">
      <c r="A1281" t="s">
        <v>2404</v>
      </c>
      <c r="C1281">
        <f t="shared" si="67"/>
        <v>7</v>
      </c>
      <c r="D1281">
        <f t="shared" si="68"/>
        <v>207</v>
      </c>
      <c r="E1281" t="str">
        <f t="shared" si="69"/>
        <v>&lt;row entity_script="" item_id="0d8a9d20-fa8f-4044-9579-2b63ff7cfd5a" material="" model="props/interiors/sacks/sack_02/sack_02_stand" owner_fading_coef="0.02" price="0" visibility_coef="1" weight="0" /&gt;</v>
      </c>
    </row>
    <row r="1282" spans="1:5" x14ac:dyDescent="0.25">
      <c r="A1282" t="s">
        <v>2405</v>
      </c>
      <c r="C1282">
        <f t="shared" si="67"/>
        <v>7</v>
      </c>
      <c r="D1282">
        <f t="shared" si="68"/>
        <v>199</v>
      </c>
      <c r="E1282" t="str">
        <f t="shared" si="69"/>
        <v>&lt;row entity_script="" item_id="0d9d886b-7c9f-4c69-859a-dc6be59c289b" material="" model="props/blacksmith_tools/key_bundle_a" owner_fading_coef="0.02" price="0" visibility_coef="1" weight="0" /&gt;</v>
      </c>
    </row>
    <row r="1283" spans="1:5" x14ac:dyDescent="0.25">
      <c r="A1283" t="s">
        <v>2406</v>
      </c>
      <c r="C1283">
        <f t="shared" si="67"/>
        <v>7</v>
      </c>
      <c r="D1283">
        <f t="shared" si="68"/>
        <v>199</v>
      </c>
      <c r="E1283" t="str">
        <f t="shared" si="69"/>
        <v>&lt;row entity_script="" item_id="0db7b1da-6fde-4667-9985-216d2ed89b90" material="" model="props/blacksmith_tools/key_bundle_a" owner_fading_coef="0.02" price="0" visibility_coef="1" weight="0" /&gt;</v>
      </c>
    </row>
    <row r="1284" spans="1:5" x14ac:dyDescent="0.25">
      <c r="A1284" t="s">
        <v>2407</v>
      </c>
      <c r="C1284">
        <f t="shared" si="67"/>
        <v>7</v>
      </c>
      <c r="D1284">
        <f t="shared" si="68"/>
        <v>228</v>
      </c>
      <c r="E1284" t="str">
        <f t="shared" si="69"/>
        <v>&lt;row entity_script="Book" item_id="0defd37d-cfec-446f-b307-e9ef65fea3f3" material="props/alchemy/book/skill_book3" model="props/misc/book/book_01.cdf" owner_fading_coef="0.02" price="1500" visibility_coef="1" weight="1" /&gt;</v>
      </c>
    </row>
    <row r="1285" spans="1:5" x14ac:dyDescent="0.25">
      <c r="A1285" t="s">
        <v>2408</v>
      </c>
      <c r="C1285">
        <f t="shared" si="67"/>
        <v>7</v>
      </c>
      <c r="D1285">
        <f t="shared" si="68"/>
        <v>198</v>
      </c>
      <c r="E1285" t="str">
        <f t="shared" si="69"/>
        <v>&lt;row entity_script="" item_id="0e06c953-0409-4459-947f-9c37d56191e2" material="" model="props/misc/ring_silver/ring_silver" owner_fading_coef="0.02" price="0" visibility_coef="1" weight="0" /&gt;</v>
      </c>
    </row>
    <row r="1286" spans="1:5" x14ac:dyDescent="0.25">
      <c r="A1286" t="s">
        <v>2409</v>
      </c>
      <c r="C1286">
        <f t="shared" si="67"/>
        <v>7</v>
      </c>
      <c r="D1286">
        <f t="shared" si="68"/>
        <v>199</v>
      </c>
      <c r="E1286" t="str">
        <f t="shared" si="69"/>
        <v>&lt;row entity_script="" item_id="0e4dd382-4f62-490a-a705-b8257cb35f6b" material="" model="props/blacksmith_tools/key_bundle_a" owner_fading_coef="0.02" price="0" visibility_coef="1" weight="0" /&gt;</v>
      </c>
    </row>
    <row r="1287" spans="1:5" x14ac:dyDescent="0.25">
      <c r="A1287" t="s">
        <v>2410</v>
      </c>
      <c r="C1287">
        <f t="shared" si="67"/>
        <v>7</v>
      </c>
      <c r="D1287">
        <f t="shared" si="68"/>
        <v>199</v>
      </c>
      <c r="E1287" t="str">
        <f t="shared" si="69"/>
        <v>&lt;row entity_script="" item_id="0e5b4ecf-8a28-49b1-a37d-956ca55a08d6" material="" model="props/blacksmith_tools/key_bundle_a" owner_fading_coef="0.02" price="0" visibility_coef="1" weight="0" /&gt;</v>
      </c>
    </row>
    <row r="1288" spans="1:5" x14ac:dyDescent="0.25">
      <c r="A1288" t="s">
        <v>2411</v>
      </c>
      <c r="C1288">
        <f t="shared" si="67"/>
        <v>7</v>
      </c>
      <c r="D1288">
        <f t="shared" si="68"/>
        <v>199</v>
      </c>
      <c r="E1288" t="str">
        <f t="shared" si="69"/>
        <v>&lt;row entity_script="" item_id="0eaccef3-a52a-44f7-9438-5ad9e6b642f8" material="" model="props/blacksmith_tools/key_bundle_a" owner_fading_coef="0.02" price="0" visibility_coef="1" weight="0" /&gt;</v>
      </c>
    </row>
    <row r="1289" spans="1:5" x14ac:dyDescent="0.25">
      <c r="A1289" t="s">
        <v>2412</v>
      </c>
      <c r="C1289">
        <f t="shared" si="67"/>
        <v>7</v>
      </c>
      <c r="D1289">
        <f t="shared" si="68"/>
        <v>199</v>
      </c>
      <c r="E1289" t="str">
        <f t="shared" si="69"/>
        <v>&lt;row entity_script="" item_id="0ee017e6-04c8-4839-b1d2-23d5eb108b1a" material="" model="props/blacksmith_tools/key_bundle_a" owner_fading_coef="0.02" price="0" visibility_coef="1" weight="0" /&gt;</v>
      </c>
    </row>
    <row r="1290" spans="1:5" x14ac:dyDescent="0.25">
      <c r="A1290" t="s">
        <v>2413</v>
      </c>
      <c r="C1290">
        <f t="shared" si="67"/>
        <v>7</v>
      </c>
      <c r="D1290">
        <f t="shared" si="68"/>
        <v>210</v>
      </c>
      <c r="E1290" t="str">
        <f t="shared" si="69"/>
        <v>&lt;row entity_script="" item_id="0f9c93a5-beed-41d1-88a6-31a31c1a1b05" material="" model="props/interiors/kitchenware/food/chicken_thigh" owner_fading_coef="0.02" price="0" visibility_coef="1" weight="1" /&gt;</v>
      </c>
    </row>
    <row r="1291" spans="1:5" x14ac:dyDescent="0.25">
      <c r="A1291" t="s">
        <v>2414</v>
      </c>
      <c r="C1291">
        <f t="shared" si="67"/>
        <v>7</v>
      </c>
      <c r="D1291">
        <f t="shared" si="68"/>
        <v>199</v>
      </c>
      <c r="E1291" t="str">
        <f t="shared" si="69"/>
        <v>&lt;row entity_script="" item_id="0fe2fce3-bfc0-48ed-a141-77cf64bf6372" material="" model="props/blacksmith_tools/key_bundle_a" owner_fading_coef="0.02" price="0" visibility_coef="1" weight="0" /&gt;</v>
      </c>
    </row>
    <row r="1292" spans="1:5" x14ac:dyDescent="0.25">
      <c r="A1292" t="s">
        <v>2415</v>
      </c>
      <c r="C1292">
        <f t="shared" si="67"/>
        <v>7</v>
      </c>
      <c r="D1292">
        <f t="shared" si="68"/>
        <v>199</v>
      </c>
      <c r="E1292" t="str">
        <f t="shared" si="69"/>
        <v>&lt;row entity_script="" item_id="0fff7fb3-e741-405b-8f5e-f9142c508f1f" material="" model="props/blacksmith_tools/key_bundle_a" owner_fading_coef="0.02" price="0" visibility_coef="1" weight="0" /&gt;</v>
      </c>
    </row>
    <row r="1293" spans="1:5" x14ac:dyDescent="0.25">
      <c r="A1293" t="s">
        <v>2416</v>
      </c>
      <c r="C1293">
        <f t="shared" si="67"/>
        <v>7</v>
      </c>
      <c r="D1293">
        <f t="shared" si="68"/>
        <v>199</v>
      </c>
      <c r="E1293" t="str">
        <f t="shared" si="69"/>
        <v>&lt;row entity_script="" item_id="105a8a0b-a1b9-4b63-9e7a-8a3135314521" material="" model="props/blacksmith_tools/key_bundle_a" owner_fading_coef="0.02" price="0" visibility_coef="1" weight="0" /&gt;</v>
      </c>
    </row>
    <row r="1294" spans="1:5" x14ac:dyDescent="0.25">
      <c r="A1294" t="s">
        <v>2417</v>
      </c>
      <c r="C1294">
        <f t="shared" si="67"/>
        <v>7</v>
      </c>
      <c r="D1294">
        <f t="shared" si="68"/>
        <v>199</v>
      </c>
      <c r="E1294" t="str">
        <f t="shared" si="69"/>
        <v>&lt;row entity_script="" item_id="109d59fc-11f3-4158-a5bd-cf79276d56a2" material="" model="props/blacksmith_tools/key_bundle_a" owner_fading_coef="0.02" price="0" visibility_coef="1" weight="0" /&gt;</v>
      </c>
    </row>
    <row r="1295" spans="1:5" x14ac:dyDescent="0.25">
      <c r="A1295" t="s">
        <v>2418</v>
      </c>
      <c r="C1295">
        <f t="shared" si="67"/>
        <v>7</v>
      </c>
      <c r="D1295">
        <f t="shared" si="68"/>
        <v>199</v>
      </c>
      <c r="E1295" t="str">
        <f t="shared" si="69"/>
        <v>&lt;row entity_script="" item_id="10e9c44a-abf8-48ff-ab03-2db0f7c47533" material="" model="props/blacksmith_tools/key_bundle_a" owner_fading_coef="0.02" price="0" visibility_coef="1" weight="0" /&gt;</v>
      </c>
    </row>
    <row r="1296" spans="1:5" x14ac:dyDescent="0.25">
      <c r="A1296" t="s">
        <v>2419</v>
      </c>
      <c r="C1296">
        <f t="shared" si="67"/>
        <v>7</v>
      </c>
      <c r="D1296">
        <f t="shared" si="68"/>
        <v>210</v>
      </c>
      <c r="E1296" t="str">
        <f t="shared" si="69"/>
        <v>&lt;row entity_script="" item_id="10ef5335-7e57-4acc-92a0-7b0b239f8c6c" material="" model="props/interiors/sacks/sack_02/sack_02_stand" owner_fading_coef="0.02" price="2000" visibility_coef="1" weight="1" /&gt;</v>
      </c>
    </row>
    <row r="1297" spans="1:5" x14ac:dyDescent="0.25">
      <c r="A1297" t="s">
        <v>2420</v>
      </c>
      <c r="C1297">
        <f t="shared" si="67"/>
        <v>7</v>
      </c>
      <c r="D1297">
        <f t="shared" si="68"/>
        <v>228</v>
      </c>
      <c r="E1297" t="str">
        <f t="shared" si="69"/>
        <v>&lt;row entity_script="Book" item_id="119f5336-3931-4dbc-96f4-d6f5b4fa87fa" material="props/alchemy/book/skill_book3" model="props/misc/book/book_01.cdf" owner_fading_coef="0.02" price="6600" visibility_coef="1" weight="1" /&gt;</v>
      </c>
    </row>
    <row r="1298" spans="1:5" x14ac:dyDescent="0.25">
      <c r="A1298" t="s">
        <v>2421</v>
      </c>
      <c r="C1298">
        <f t="shared" si="67"/>
        <v>7</v>
      </c>
      <c r="D1298">
        <f t="shared" si="68"/>
        <v>192</v>
      </c>
      <c r="E1298" t="str">
        <f t="shared" si="69"/>
        <v>&lt;row entity_script="" item_id="11b4ceab-c3d8-44d8-9bb8-9d53461df8b2" material="" model="props/blacksmith_tools/key_a" owner_fading_coef="0.02" price="0" visibility_coef="1" weight="0" /&gt;</v>
      </c>
    </row>
    <row r="1299" spans="1:5" x14ac:dyDescent="0.25">
      <c r="A1299" t="s">
        <v>2422</v>
      </c>
      <c r="C1299">
        <f t="shared" si="67"/>
        <v>7</v>
      </c>
      <c r="D1299">
        <f t="shared" si="68"/>
        <v>199</v>
      </c>
      <c r="E1299" t="str">
        <f t="shared" si="69"/>
        <v>&lt;row entity_script="" item_id="11ec5231-6ed0-40a9-9f6f-45ad0f79ae8a" material="" model="props/blacksmith_tools/key_bundle_a" owner_fading_coef="0.02" price="0" visibility_coef="1" weight="0" /&gt;</v>
      </c>
    </row>
    <row r="1300" spans="1:5" x14ac:dyDescent="0.25">
      <c r="A1300" t="s">
        <v>2423</v>
      </c>
      <c r="C1300">
        <f t="shared" si="67"/>
        <v>7</v>
      </c>
      <c r="D1300">
        <f t="shared" si="68"/>
        <v>200</v>
      </c>
      <c r="E1300" t="str">
        <f t="shared" si="69"/>
        <v>&lt;row entity_script="" item_id="11fc56fc-c13d-4533-a82e-1cd1542418cb" material="" model="characters/humans/cloth/cloth_folded" owner_fading_coef="0.02" price="0" visibility_coef="1" weight="0" /&gt;</v>
      </c>
    </row>
    <row r="1301" spans="1:5" x14ac:dyDescent="0.25">
      <c r="A1301" t="s">
        <v>2424</v>
      </c>
      <c r="C1301">
        <f t="shared" si="67"/>
        <v>7</v>
      </c>
      <c r="D1301">
        <f t="shared" si="68"/>
        <v>214</v>
      </c>
      <c r="E1301" t="str">
        <f t="shared" si="69"/>
        <v>&lt;row entity_script="" item_id="122abce4-50e2-4891-a74d-aafc2d6892d4" material="" model="structures/hay_barrack/straw_small_pile_pitchfork.cgf" owner_fading_coef="1" price="1" visibility_coef="1" weight="1" /&gt;</v>
      </c>
    </row>
    <row r="1302" spans="1:5" x14ac:dyDescent="0.25">
      <c r="A1302" t="s">
        <v>2425</v>
      </c>
      <c r="C1302">
        <f t="shared" si="67"/>
        <v>7</v>
      </c>
      <c r="D1302">
        <f t="shared" si="68"/>
        <v>164</v>
      </c>
      <c r="E1302" t="str">
        <f t="shared" si="69"/>
        <v>&lt;row entity_script="" item_id="12a7dcc7-3f47-4575-b3e0-76fede9986d4" material="" model="" owner_fading_coef="0.02" price="0" visibility_coef="1" weight="0" /&gt;</v>
      </c>
    </row>
    <row r="1303" spans="1:5" x14ac:dyDescent="0.25">
      <c r="A1303" t="s">
        <v>2426</v>
      </c>
      <c r="C1303">
        <f t="shared" si="67"/>
        <v>7</v>
      </c>
      <c r="D1303">
        <f t="shared" si="68"/>
        <v>202</v>
      </c>
      <c r="E1303" t="str">
        <f t="shared" si="69"/>
        <v>&lt;row entity_script="" item_id="12c04d37-2cac-454a-917f-4cf0964758fe" material="" model="props/wooden_bins/cage/cage_02_covered" owner_fading_coef="0.02" price="0" visibility_coef="0" weight="2" /&gt;</v>
      </c>
    </row>
    <row r="1304" spans="1:5" x14ac:dyDescent="0.25">
      <c r="A1304" t="s">
        <v>2427</v>
      </c>
      <c r="C1304">
        <f t="shared" si="67"/>
        <v>7</v>
      </c>
      <c r="D1304">
        <f t="shared" si="68"/>
        <v>199</v>
      </c>
      <c r="E1304" t="str">
        <f t="shared" si="69"/>
        <v>&lt;row entity_script="" item_id="12f3ee95-e80d-4916-8836-994a44daef9f" material="" model="props/blacksmith_tools/key_bundle_a" owner_fading_coef="0.02" price="0" visibility_coef="1" weight="0" /&gt;</v>
      </c>
    </row>
    <row r="1305" spans="1:5" x14ac:dyDescent="0.25">
      <c r="A1305" t="s">
        <v>2428</v>
      </c>
      <c r="C1305">
        <f t="shared" si="67"/>
        <v>7</v>
      </c>
      <c r="D1305">
        <f t="shared" si="68"/>
        <v>227</v>
      </c>
      <c r="E1305" t="str">
        <f t="shared" si="69"/>
        <v>&lt;row entity_script="Book" item_id="12f62ab4-1b4e-4c76-8293-73bbb227b027" material="props/alchemy/book/info03_book" model="props/misc/book/book_01.cdf" owner_fading_coef="0.02" price="500" visibility_coef="1" weight="1" /&gt;</v>
      </c>
    </row>
    <row r="1306" spans="1:5" x14ac:dyDescent="0.25">
      <c r="A1306" t="s">
        <v>2429</v>
      </c>
      <c r="C1306">
        <f t="shared" si="67"/>
        <v>7</v>
      </c>
      <c r="D1306">
        <f t="shared" si="68"/>
        <v>199</v>
      </c>
      <c r="E1306" t="str">
        <f t="shared" si="69"/>
        <v>&lt;row entity_script="" item_id="1323101b-49e8-441c-ace9-674a9746052c" material="" model="props/blacksmith_tools/key_bundle_a" owner_fading_coef="0.02" price="0" visibility_coef="1" weight="0" /&gt;</v>
      </c>
    </row>
    <row r="1307" spans="1:5" x14ac:dyDescent="0.25">
      <c r="A1307" t="s">
        <v>2430</v>
      </c>
      <c r="C1307">
        <f t="shared" si="67"/>
        <v>7</v>
      </c>
      <c r="D1307">
        <f t="shared" si="68"/>
        <v>228</v>
      </c>
      <c r="E1307" t="str">
        <f t="shared" si="69"/>
        <v>&lt;row entity_script="Book" item_id="1324d620-c5ad-4000-8dc5-3253e2d49a1d" material="props/alchemy/book/skill_book3" model="props/misc/book/book_01.cdf" owner_fading_coef="0.02" price="6000" visibility_coef="1" weight="1" /&gt;</v>
      </c>
    </row>
    <row r="1308" spans="1:5" x14ac:dyDescent="0.25">
      <c r="A1308" t="s">
        <v>2431</v>
      </c>
      <c r="C1308">
        <f t="shared" si="67"/>
        <v>7</v>
      </c>
      <c r="D1308">
        <f t="shared" si="68"/>
        <v>200</v>
      </c>
      <c r="E1308" t="str">
        <f t="shared" si="69"/>
        <v>&lt;row entity_script="" item_id="13fa382f-7ea1-4baa-bc10-0388684a7d44" material="" model="characters/humans/cloth/cloth_folded" owner_fading_coef="0.02" price="0" visibility_coef="1" weight="0" /&gt;</v>
      </c>
    </row>
    <row r="1309" spans="1:5" x14ac:dyDescent="0.25">
      <c r="A1309" t="s">
        <v>2432</v>
      </c>
      <c r="C1309">
        <f t="shared" si="67"/>
        <v>7</v>
      </c>
      <c r="D1309">
        <f t="shared" si="68"/>
        <v>227</v>
      </c>
      <c r="E1309" t="str">
        <f t="shared" si="69"/>
        <v>&lt;row entity_script="Book" item_id="1414462b-7ede-4d6d-ad85-8772c26f969f" material="props/alchemy/book/info01_book" model="props/misc/book/book_01.cdf" owner_fading_coef="0.02" price="500" visibility_coef="1" weight="1" /&gt;</v>
      </c>
    </row>
    <row r="1310" spans="1:5" x14ac:dyDescent="0.25">
      <c r="A1310" t="s">
        <v>2433</v>
      </c>
      <c r="C1310">
        <f t="shared" si="67"/>
        <v>7</v>
      </c>
      <c r="D1310">
        <f t="shared" si="68"/>
        <v>199</v>
      </c>
      <c r="E1310" t="str">
        <f t="shared" si="69"/>
        <v>&lt;row entity_script="" item_id="1422bce2-1159-4913-a58e-beac86fdf0e3" material="" model="props/blacksmith_tools/key_bundle_a" owner_fading_coef="0.02" price="0" visibility_coef="1" weight="0" /&gt;</v>
      </c>
    </row>
    <row r="1311" spans="1:5" x14ac:dyDescent="0.25">
      <c r="A1311" t="s">
        <v>2434</v>
      </c>
      <c r="C1311">
        <f t="shared" si="67"/>
        <v>7</v>
      </c>
      <c r="D1311">
        <f t="shared" si="68"/>
        <v>227</v>
      </c>
      <c r="E1311" t="str">
        <f t="shared" si="69"/>
        <v>&lt;row entity_script="Book" item_id="1461d29c-a474-4645-bf53-32f3c1fe3113" material="props/alchemy/book/info03_book" model="props/misc/book/book_01.cdf" owner_fading_coef="0.02" price="500" visibility_coef="1" weight="1" /&gt;</v>
      </c>
    </row>
    <row r="1312" spans="1:5" x14ac:dyDescent="0.25">
      <c r="A1312" t="s">
        <v>2435</v>
      </c>
      <c r="C1312">
        <f t="shared" ref="C1312:C1375" si="70">FIND("&lt;",$A1312)</f>
        <v>7</v>
      </c>
      <c r="D1312">
        <f t="shared" ref="D1312:D1375" si="71">FIND("&gt;",$A1312)</f>
        <v>199</v>
      </c>
      <c r="E1312" t="str">
        <f t="shared" si="69"/>
        <v>&lt;row entity_script="" item_id="1481efff-07d7-451c-822d-59160d7dae6c" material="" model="props/blacksmith_tools/key_bundle_a" owner_fading_coef="0.02" price="0" visibility_coef="1" weight="0" /&gt;</v>
      </c>
    </row>
    <row r="1313" spans="1:5" x14ac:dyDescent="0.25">
      <c r="A1313" t="s">
        <v>2436</v>
      </c>
      <c r="C1313">
        <f t="shared" si="70"/>
        <v>7</v>
      </c>
      <c r="D1313">
        <f t="shared" si="71"/>
        <v>199</v>
      </c>
      <c r="E1313" t="str">
        <f t="shared" si="69"/>
        <v>&lt;row entity_script="" item_id="1494bac0-e4ff-4c57-aade-fe253417154e" material="" model="props/blacksmith_tools/key_bundle_a" owner_fading_coef="0.02" price="0" visibility_coef="1" weight="0" /&gt;</v>
      </c>
    </row>
    <row r="1314" spans="1:5" x14ac:dyDescent="0.25">
      <c r="A1314" t="s">
        <v>2437</v>
      </c>
      <c r="C1314">
        <f t="shared" si="70"/>
        <v>7</v>
      </c>
      <c r="D1314">
        <f t="shared" si="71"/>
        <v>199</v>
      </c>
      <c r="E1314" t="str">
        <f t="shared" si="69"/>
        <v>&lt;row entity_script="" item_id="1496274f-643b-48da-b7f3-89cf5bbab145" material="" model="props/blacksmith_tools/key_bundle_a" owner_fading_coef="0.02" price="0" visibility_coef="1" weight="0" /&gt;</v>
      </c>
    </row>
    <row r="1315" spans="1:5" x14ac:dyDescent="0.25">
      <c r="A1315" t="s">
        <v>2438</v>
      </c>
      <c r="C1315">
        <f t="shared" si="70"/>
        <v>7</v>
      </c>
      <c r="D1315">
        <f t="shared" si="71"/>
        <v>199</v>
      </c>
      <c r="E1315" t="str">
        <f t="shared" si="69"/>
        <v>&lt;row entity_script="" item_id="14992be6-d542-4358-b94e-58cd744d7d63" material="" model="props/blacksmith_tools/key_bundle_a" owner_fading_coef="0.02" price="0" visibility_coef="1" weight="0" /&gt;</v>
      </c>
    </row>
    <row r="1316" spans="1:5" x14ac:dyDescent="0.25">
      <c r="A1316" t="s">
        <v>2439</v>
      </c>
      <c r="C1316">
        <f t="shared" si="70"/>
        <v>7</v>
      </c>
      <c r="D1316">
        <f t="shared" si="71"/>
        <v>209</v>
      </c>
      <c r="E1316" t="str">
        <f t="shared" si="69"/>
        <v>&lt;row entity_script="" item_id="14a80dc0-0ad0-4a06-9a09-8e95213ecad0" material="" model="props/interiors/sacks/sack_02/sack_02_stand" owner_fading_coef="0.02" price="500" visibility_coef="1" weight="0" /&gt;</v>
      </c>
    </row>
    <row r="1317" spans="1:5" x14ac:dyDescent="0.25">
      <c r="A1317" t="s">
        <v>2440</v>
      </c>
      <c r="C1317">
        <f t="shared" si="70"/>
        <v>7</v>
      </c>
      <c r="D1317">
        <f t="shared" si="71"/>
        <v>199</v>
      </c>
      <c r="E1317" t="str">
        <f t="shared" si="69"/>
        <v>&lt;row entity_script="" item_id="14b345a1-035c-444a-857e-0951a0706653" material="" model="props/blacksmith_tools/key_bundle_a" owner_fading_coef="0.02" price="0" visibility_coef="1" weight="0" /&gt;</v>
      </c>
    </row>
    <row r="1318" spans="1:5" x14ac:dyDescent="0.25">
      <c r="A1318" t="s">
        <v>2441</v>
      </c>
      <c r="C1318">
        <f t="shared" si="70"/>
        <v>7</v>
      </c>
      <c r="D1318">
        <f t="shared" si="71"/>
        <v>227</v>
      </c>
      <c r="E1318" t="str">
        <f t="shared" si="69"/>
        <v>&lt;row entity_script="Book" item_id="15756be8-18d6-41e0-9338-c5039d1d0548" material="props/alchemy/book/info01_book" model="props/misc/book/book_01.cdf" owner_fading_coef="0.02" price="500" visibility_coef="1" weight="1" /&gt;</v>
      </c>
    </row>
    <row r="1319" spans="1:5" x14ac:dyDescent="0.25">
      <c r="A1319" t="s">
        <v>2442</v>
      </c>
      <c r="C1319">
        <f t="shared" si="70"/>
        <v>7</v>
      </c>
      <c r="D1319">
        <f t="shared" si="71"/>
        <v>199</v>
      </c>
      <c r="E1319" t="str">
        <f t="shared" ref="E1319:E1382" si="72">MID(A1319,C1319,D1319-C1319+1)</f>
        <v>&lt;row entity_script="" item_id="1593c8a2-b90a-4b74-aa9a-08fa3da18acc" material="" model="props/blacksmith_tools/key_bundle_a" owner_fading_coef="0.02" price="0" visibility_coef="1" weight="0" /&gt;</v>
      </c>
    </row>
    <row r="1320" spans="1:5" x14ac:dyDescent="0.25">
      <c r="A1320" t="s">
        <v>2443</v>
      </c>
      <c r="C1320">
        <f t="shared" si="70"/>
        <v>7</v>
      </c>
      <c r="D1320">
        <f t="shared" si="71"/>
        <v>228</v>
      </c>
      <c r="E1320" t="str">
        <f t="shared" si="72"/>
        <v>&lt;row entity_script="Book" item_id="15a92bc2-d1f3-438f-a104-c1fc7bd71996" material="props/alchemy/book/skill_book5" model="props/misc/book/book_01.cdf" owner_fading_coef="0.02" price="1500" visibility_coef="1" weight="1" /&gt;</v>
      </c>
    </row>
    <row r="1321" spans="1:5" x14ac:dyDescent="0.25">
      <c r="A1321" t="s">
        <v>2444</v>
      </c>
      <c r="C1321">
        <f t="shared" si="70"/>
        <v>7</v>
      </c>
      <c r="D1321">
        <f t="shared" si="71"/>
        <v>199</v>
      </c>
      <c r="E1321" t="str">
        <f t="shared" si="72"/>
        <v>&lt;row entity_script="" item_id="16596ad3-b7a6-4daf-9d01-48254225a191" material="" model="props/blacksmith_tools/key_bundle_a" owner_fading_coef="0.02" price="0" visibility_coef="1" weight="0" /&gt;</v>
      </c>
    </row>
    <row r="1322" spans="1:5" x14ac:dyDescent="0.25">
      <c r="A1322" t="s">
        <v>2445</v>
      </c>
      <c r="C1322">
        <f t="shared" si="70"/>
        <v>7</v>
      </c>
      <c r="D1322">
        <f t="shared" si="71"/>
        <v>205</v>
      </c>
      <c r="E1322" t="str">
        <f t="shared" si="72"/>
        <v>&lt;row entity_script="" item_id="167eb312-0e9d-4c2f-8ce3-56c32f5a84cb" material="" model="props/repairkits/repairkit_armour_small" owner_fading_coef="0.02" price="600" visibility_coef="1" weight="2" /&gt;</v>
      </c>
    </row>
    <row r="1323" spans="1:5" x14ac:dyDescent="0.25">
      <c r="A1323" t="s">
        <v>2446</v>
      </c>
      <c r="C1323">
        <f t="shared" si="70"/>
        <v>7</v>
      </c>
      <c r="D1323">
        <f t="shared" si="71"/>
        <v>201</v>
      </c>
      <c r="E1323" t="str">
        <f t="shared" si="72"/>
        <v>&lt;row entity_script="" item_id="17090aac-a7f4-44c1-bb3b-ba179e29dd8c" material="" model="props/blacksmith_tools/semifinished_helm" owner_fading_coef="1" price="1" visibility_coef="1" weight="1" /&gt;</v>
      </c>
    </row>
    <row r="1324" spans="1:5" x14ac:dyDescent="0.25">
      <c r="A1324" t="s">
        <v>2447</v>
      </c>
      <c r="C1324">
        <f t="shared" si="70"/>
        <v>7</v>
      </c>
      <c r="D1324">
        <f t="shared" si="71"/>
        <v>199</v>
      </c>
      <c r="E1324" t="str">
        <f t="shared" si="72"/>
        <v>&lt;row entity_script="" item_id="17c0c0ea-97c8-47fe-881c-530ca65b905b" material="" model="props/blacksmith_tools/key_bundle_a" owner_fading_coef="0.02" price="0" visibility_coef="1" weight="0" /&gt;</v>
      </c>
    </row>
    <row r="1325" spans="1:5" x14ac:dyDescent="0.25">
      <c r="A1325" t="s">
        <v>2448</v>
      </c>
      <c r="C1325">
        <f t="shared" si="70"/>
        <v>7</v>
      </c>
      <c r="D1325">
        <f t="shared" si="71"/>
        <v>227</v>
      </c>
      <c r="E1325" t="str">
        <f t="shared" si="72"/>
        <v>&lt;row entity_script="Book" item_id="17fee956-5ec2-4c95-abb4-e9f3a0aca530" material="props/alchemy/book/skill_book5" model="props/misc/book/book_01.cdf" owner_fading_coef="0.02" price="500" visibility_coef="1" weight="1" /&gt;</v>
      </c>
    </row>
    <row r="1326" spans="1:5" x14ac:dyDescent="0.25">
      <c r="A1326" t="s">
        <v>2449</v>
      </c>
      <c r="C1326">
        <f t="shared" si="70"/>
        <v>7</v>
      </c>
      <c r="D1326">
        <f t="shared" si="71"/>
        <v>199</v>
      </c>
      <c r="E1326" t="str">
        <f t="shared" si="72"/>
        <v>&lt;row entity_script="" item_id="189be588-1d97-4779-913b-a5786c3bbb11" material="" model="props/blacksmith_tools/key_bundle_a" owner_fading_coef="0.02" price="0" visibility_coef="1" weight="0" /&gt;</v>
      </c>
    </row>
    <row r="1327" spans="1:5" x14ac:dyDescent="0.25">
      <c r="A1327" t="s">
        <v>2450</v>
      </c>
      <c r="C1327">
        <f t="shared" si="70"/>
        <v>7</v>
      </c>
      <c r="D1327">
        <f t="shared" si="71"/>
        <v>215</v>
      </c>
      <c r="E1327" t="str">
        <f t="shared" si="72"/>
        <v>&lt;row entity_script="" item_id="18ff9093-2cc4-4ab3-9f34-7cb0dd7cd30a" material="" model="props/interiors/kitchenware/food/chicken_meat.cgf" owner_fading_coef="0.02" price="5" visibility_coef="1" weight="0.6" /&gt;</v>
      </c>
    </row>
    <row r="1328" spans="1:5" x14ac:dyDescent="0.25">
      <c r="A1328" t="s">
        <v>2451</v>
      </c>
      <c r="C1328">
        <f t="shared" si="70"/>
        <v>7</v>
      </c>
      <c r="D1328">
        <f t="shared" si="71"/>
        <v>228</v>
      </c>
      <c r="E1328" t="str">
        <f t="shared" si="72"/>
        <v>&lt;row entity_script="Book" item_id="196ffe33-bec0-410d-abb5-138f69ececd7" material="props/alchemy/book/skill_book3" model="props/misc/book/book_01.cdf" owner_fading_coef="0.02" price="4500" visibility_coef="1" weight="1" /&gt;</v>
      </c>
    </row>
    <row r="1329" spans="1:5" x14ac:dyDescent="0.25">
      <c r="A1329" t="s">
        <v>2452</v>
      </c>
      <c r="C1329">
        <f t="shared" si="70"/>
        <v>7</v>
      </c>
      <c r="D1329">
        <f t="shared" si="71"/>
        <v>199</v>
      </c>
      <c r="E1329" t="str">
        <f t="shared" si="72"/>
        <v>&lt;row entity_script="" item_id="198f8f06-c74b-4acc-9c4a-7e336725c535" material="" model="props/blacksmith_tools/key_bundle_a" owner_fading_coef="0.02" price="0" visibility_coef="1" weight="0" /&gt;</v>
      </c>
    </row>
    <row r="1330" spans="1:5" x14ac:dyDescent="0.25">
      <c r="A1330" t="s">
        <v>2453</v>
      </c>
      <c r="C1330">
        <f t="shared" si="70"/>
        <v>7</v>
      </c>
      <c r="D1330">
        <f t="shared" si="71"/>
        <v>199</v>
      </c>
      <c r="E1330" t="str">
        <f t="shared" si="72"/>
        <v>&lt;row entity_script="" item_id="1a20bf88-8667-4e5f-aa74-006b4dddde96" material="" model="props/blacksmith_tools/key_bundle_a" owner_fading_coef="0.02" price="0" visibility_coef="1" weight="0" /&gt;</v>
      </c>
    </row>
    <row r="1331" spans="1:5" x14ac:dyDescent="0.25">
      <c r="A1331" t="s">
        <v>2454</v>
      </c>
      <c r="C1331">
        <f t="shared" si="70"/>
        <v>7</v>
      </c>
      <c r="D1331">
        <f t="shared" si="71"/>
        <v>199</v>
      </c>
      <c r="E1331" t="str">
        <f t="shared" si="72"/>
        <v>&lt;row entity_script="" item_id="1a72fee7-5f14-4518-9022-673924c4dfa9" material="" model="props/blacksmith_tools/key_bundle_a" owner_fading_coef="0.02" price="0" visibility_coef="1" weight="0" /&gt;</v>
      </c>
    </row>
    <row r="1332" spans="1:5" x14ac:dyDescent="0.25">
      <c r="A1332" t="s">
        <v>2455</v>
      </c>
      <c r="C1332">
        <f t="shared" si="70"/>
        <v>7</v>
      </c>
      <c r="D1332">
        <f t="shared" si="71"/>
        <v>199</v>
      </c>
      <c r="E1332" t="str">
        <f t="shared" si="72"/>
        <v>&lt;row entity_script="" item_id="1af130c4-fabb-4d77-a4b6-4ca73c649e3b" material="" model="props/blacksmith_tools/key_bundle_a" owner_fading_coef="0.02" price="0" visibility_coef="1" weight="0" /&gt;</v>
      </c>
    </row>
    <row r="1333" spans="1:5" x14ac:dyDescent="0.25">
      <c r="A1333" t="s">
        <v>2456</v>
      </c>
      <c r="C1333">
        <f t="shared" si="70"/>
        <v>7</v>
      </c>
      <c r="D1333">
        <f t="shared" si="71"/>
        <v>198</v>
      </c>
      <c r="E1333" t="str">
        <f t="shared" si="72"/>
        <v>&lt;row entity_script="" item_id="1b5c172b-f1af-4852-acba-29ebdafc3cc9" material="" model="props/misc/ring_silver/ring_silver" owner_fading_coef="0.02" price="0" visibility_coef="1" weight="0" /&gt;</v>
      </c>
    </row>
    <row r="1334" spans="1:5" x14ac:dyDescent="0.25">
      <c r="A1334" t="s">
        <v>2457</v>
      </c>
      <c r="C1334">
        <f t="shared" si="70"/>
        <v>7</v>
      </c>
      <c r="D1334">
        <f t="shared" si="71"/>
        <v>199</v>
      </c>
      <c r="E1334" t="str">
        <f t="shared" si="72"/>
        <v>&lt;row entity_script="" item_id="1ba22daa-10fc-4ec0-8f3c-56c7147e56b5" material="" model="props/blacksmith_tools/key_bundle_a" owner_fading_coef="0.02" price="0" visibility_coef="1" weight="0" /&gt;</v>
      </c>
    </row>
    <row r="1335" spans="1:5" x14ac:dyDescent="0.25">
      <c r="A1335" t="s">
        <v>2458</v>
      </c>
      <c r="C1335">
        <f t="shared" si="70"/>
        <v>7</v>
      </c>
      <c r="D1335">
        <f t="shared" si="71"/>
        <v>199</v>
      </c>
      <c r="E1335" t="str">
        <f t="shared" si="72"/>
        <v>&lt;row entity_script="" item_id="1bb83a06-9fd4-4129-b49d-469b5000a6b1" material="" model="props/blacksmith_tools/key_bundle_a" owner_fading_coef="0.02" price="0" visibility_coef="1" weight="0" /&gt;</v>
      </c>
    </row>
    <row r="1336" spans="1:5" x14ac:dyDescent="0.25">
      <c r="A1336" t="s">
        <v>2459</v>
      </c>
      <c r="C1336">
        <f t="shared" si="70"/>
        <v>7</v>
      </c>
      <c r="D1336">
        <f t="shared" si="71"/>
        <v>184</v>
      </c>
      <c r="E1336" t="str">
        <f t="shared" si="72"/>
        <v>&lt;row entity_script="" item_id="1bd8d5d2-f57e-48c8-8f82-df7ae1ea90d3" material="" model="props/dice/die_b" owner_fading_coef="0.02" price="500" visibility_coef="1" weight="0.1" /&gt;</v>
      </c>
    </row>
    <row r="1337" spans="1:5" x14ac:dyDescent="0.25">
      <c r="A1337" t="s">
        <v>2460</v>
      </c>
      <c r="C1337">
        <f t="shared" si="70"/>
        <v>7</v>
      </c>
      <c r="D1337">
        <f t="shared" si="71"/>
        <v>199</v>
      </c>
      <c r="E1337" t="str">
        <f t="shared" si="72"/>
        <v>&lt;row entity_script="" item_id="1c465bb0-e885-46f1-8057-a7167e2e36ad" material="" model="props/blacksmith_tools/key_bundle_a" owner_fading_coef="0.02" price="0" visibility_coef="1" weight="0" /&gt;</v>
      </c>
    </row>
    <row r="1338" spans="1:5" x14ac:dyDescent="0.25">
      <c r="A1338" t="s">
        <v>2461</v>
      </c>
      <c r="C1338">
        <f t="shared" si="70"/>
        <v>7</v>
      </c>
      <c r="D1338">
        <f t="shared" si="71"/>
        <v>199</v>
      </c>
      <c r="E1338" t="str">
        <f t="shared" si="72"/>
        <v>&lt;row entity_script="" item_id="1c88d302-ce1d-4b9a-b18c-164c12785061" material="" model="props/blacksmith_tools/key_bundle_a" owner_fading_coef="0.02" price="0" visibility_coef="1" weight="0" /&gt;</v>
      </c>
    </row>
    <row r="1339" spans="1:5" x14ac:dyDescent="0.25">
      <c r="A1339" t="s">
        <v>2462</v>
      </c>
      <c r="C1339">
        <f t="shared" si="70"/>
        <v>7</v>
      </c>
      <c r="D1339">
        <f t="shared" si="71"/>
        <v>199</v>
      </c>
      <c r="E1339" t="str">
        <f t="shared" si="72"/>
        <v>&lt;row entity_script="" item_id="1cf4d59d-48ba-49d7-bd0f-1027ca01c4ac" material="" model="props/blacksmith_tools/key_bundle_a" owner_fading_coef="0.02" price="0" visibility_coef="1" weight="0" /&gt;</v>
      </c>
    </row>
    <row r="1340" spans="1:5" x14ac:dyDescent="0.25">
      <c r="A1340" t="s">
        <v>2463</v>
      </c>
      <c r="C1340">
        <f t="shared" si="70"/>
        <v>7</v>
      </c>
      <c r="D1340">
        <f t="shared" si="71"/>
        <v>210</v>
      </c>
      <c r="E1340" t="str">
        <f t="shared" si="72"/>
        <v>&lt;row entity_script="" item_id="1d9508ac-809e-4acf-88d5-31dd2a493e09" material="" model="props/interiors/kitchenware/food/chicken_thigh" owner_fading_coef="0.02" price="0" visibility_coef="1" weight="1" /&gt;</v>
      </c>
    </row>
    <row r="1341" spans="1:5" x14ac:dyDescent="0.25">
      <c r="A1341" t="s">
        <v>2464</v>
      </c>
      <c r="C1341">
        <f t="shared" si="70"/>
        <v>7</v>
      </c>
      <c r="D1341">
        <f t="shared" si="71"/>
        <v>199</v>
      </c>
      <c r="E1341" t="str">
        <f t="shared" si="72"/>
        <v>&lt;row entity_script="" item_id="1dc329ef-d40b-4211-b173-e90688984d9b" material="" model="props/blacksmith_tools/key_bundle_a" owner_fading_coef="0.02" price="0" visibility_coef="1" weight="0" /&gt;</v>
      </c>
    </row>
    <row r="1342" spans="1:5" x14ac:dyDescent="0.25">
      <c r="A1342" t="s">
        <v>2465</v>
      </c>
      <c r="C1342">
        <f t="shared" si="70"/>
        <v>7</v>
      </c>
      <c r="D1342">
        <f t="shared" si="71"/>
        <v>227</v>
      </c>
      <c r="E1342" t="str">
        <f t="shared" si="72"/>
        <v>&lt;row entity_script="Book" item_id="1dc7d3ef-08b0-4d4f-aca1-78ddf60a5c10" material="props/alchemy/book/skill_book2" model="props/misc/book/book_01.cdf" owner_fading_coef="0.02" price="500" visibility_coef="1" weight="1" /&gt;</v>
      </c>
    </row>
    <row r="1343" spans="1:5" x14ac:dyDescent="0.25">
      <c r="A1343" t="s">
        <v>2466</v>
      </c>
      <c r="C1343">
        <f t="shared" si="70"/>
        <v>7</v>
      </c>
      <c r="D1343">
        <f t="shared" si="71"/>
        <v>164</v>
      </c>
      <c r="E1343" t="str">
        <f t="shared" si="72"/>
        <v>&lt;row entity_script="" item_id="1e7932a3-736a-49c6-baba-8ff7a0a86850" material="" model="" owner_fading_coef="0.02" price="0" visibility_coef="1" weight="0" /&gt;</v>
      </c>
    </row>
    <row r="1344" spans="1:5" x14ac:dyDescent="0.25">
      <c r="A1344" t="s">
        <v>2467</v>
      </c>
      <c r="C1344">
        <f t="shared" si="70"/>
        <v>7</v>
      </c>
      <c r="D1344">
        <f t="shared" si="71"/>
        <v>199</v>
      </c>
      <c r="E1344" t="str">
        <f t="shared" si="72"/>
        <v>&lt;row entity_script="" item_id="1f0668e6-5706-4597-b19f-26e27ef2271d" material="" model="props/blacksmith_tools/key_bundle_a" owner_fading_coef="0.02" price="0" visibility_coef="1" weight="0" /&gt;</v>
      </c>
    </row>
    <row r="1345" spans="1:5" x14ac:dyDescent="0.25">
      <c r="A1345" t="s">
        <v>2468</v>
      </c>
      <c r="C1345">
        <f t="shared" si="70"/>
        <v>7</v>
      </c>
      <c r="D1345">
        <f t="shared" si="71"/>
        <v>199</v>
      </c>
      <c r="E1345" t="str">
        <f t="shared" si="72"/>
        <v>&lt;row entity_script="" item_id="1f0883f0-02c5-4aa4-afc9-abf3d7b68ca4" material="" model="props/blacksmith_tools/key_bundle_a" owner_fading_coef="0.02" price="0" visibility_coef="1" weight="0" /&gt;</v>
      </c>
    </row>
    <row r="1346" spans="1:5" x14ac:dyDescent="0.25">
      <c r="A1346" t="s">
        <v>2469</v>
      </c>
      <c r="C1346">
        <f t="shared" si="70"/>
        <v>7</v>
      </c>
      <c r="D1346">
        <f t="shared" si="71"/>
        <v>164</v>
      </c>
      <c r="E1346" t="str">
        <f t="shared" si="72"/>
        <v>&lt;row entity_script="" item_id="1f369aa1-5698-4e18-96bf-6c7b85af91eb" material="" model="" owner_fading_coef="0.02" price="0" visibility_coef="1" weight="0" /&gt;</v>
      </c>
    </row>
    <row r="1347" spans="1:5" x14ac:dyDescent="0.25">
      <c r="A1347" t="s">
        <v>2470</v>
      </c>
      <c r="C1347">
        <f t="shared" si="70"/>
        <v>7</v>
      </c>
      <c r="D1347">
        <f t="shared" si="71"/>
        <v>182</v>
      </c>
      <c r="E1347" t="str">
        <f t="shared" si="72"/>
        <v>&lt;row entity_script="" item_id="1f84e042-ff6b-40e4-9f7f-f850ffc403f4" material="" model="props/dice/die_c" owner_fading_coef="0.02" price="2" visibility_coef="1" weight="0.1" /&gt;</v>
      </c>
    </row>
    <row r="1348" spans="1:5" x14ac:dyDescent="0.25">
      <c r="A1348" t="s">
        <v>2471</v>
      </c>
      <c r="C1348">
        <f t="shared" si="70"/>
        <v>7</v>
      </c>
      <c r="D1348">
        <f t="shared" si="71"/>
        <v>206</v>
      </c>
      <c r="E1348" t="str">
        <f t="shared" si="72"/>
        <v>&lt;row entity_script="" item_id="1fd93de3-6234-459e-bbfc-407f7b6b942c" material="" model="props/misc/church_props/chalice_gold_02" owner_fading_coef="0.02" price="1500" visibility_coef="1" weight="1" /&gt;</v>
      </c>
    </row>
    <row r="1349" spans="1:5" x14ac:dyDescent="0.25">
      <c r="A1349" t="s">
        <v>2472</v>
      </c>
      <c r="C1349">
        <f t="shared" si="70"/>
        <v>7</v>
      </c>
      <c r="D1349">
        <f t="shared" si="71"/>
        <v>199</v>
      </c>
      <c r="E1349" t="str">
        <f t="shared" si="72"/>
        <v>&lt;row entity_script="" item_id="20069c03-6d41-4091-b871-af429fff9cbd" material="" model="props/blacksmith_tools/key_bundle_a" owner_fading_coef="0.02" price="0" visibility_coef="1" weight="0" /&gt;</v>
      </c>
    </row>
    <row r="1350" spans="1:5" x14ac:dyDescent="0.25">
      <c r="A1350" t="s">
        <v>2473</v>
      </c>
      <c r="C1350">
        <f t="shared" si="70"/>
        <v>7</v>
      </c>
      <c r="D1350">
        <f t="shared" si="71"/>
        <v>191</v>
      </c>
      <c r="E1350" t="str">
        <f t="shared" si="72"/>
        <v>&lt;row entity_script="" item_id="2069b83f-4f5d-4e7b-a96c-db87ca0aee84" material="" model="props/alchemy/mortar/pestle_01" owner_fading_coef="1" price="1" visibility_coef="1" weight="1" /&gt;</v>
      </c>
    </row>
    <row r="1351" spans="1:5" x14ac:dyDescent="0.25">
      <c r="A1351" t="s">
        <v>2474</v>
      </c>
      <c r="C1351">
        <f t="shared" si="70"/>
        <v>7</v>
      </c>
      <c r="D1351">
        <f t="shared" si="71"/>
        <v>199</v>
      </c>
      <c r="E1351" t="str">
        <f t="shared" si="72"/>
        <v>&lt;row entity_script="" item_id="20774cbd-f9f8-48c8-99ab-632985b7ea56" material="" model="props/misc/feathers/feather_white" owner_fading_coef="0.02" price="1" visibility_coef="1" weight="0.1" /&gt;</v>
      </c>
    </row>
    <row r="1352" spans="1:5" x14ac:dyDescent="0.25">
      <c r="A1352" t="s">
        <v>2475</v>
      </c>
      <c r="C1352">
        <f t="shared" si="70"/>
        <v>7</v>
      </c>
      <c r="D1352">
        <f t="shared" si="71"/>
        <v>228</v>
      </c>
      <c r="E1352" t="str">
        <f t="shared" si="72"/>
        <v>&lt;row entity_script="Book" item_id="20856f2c-1f0c-42dd-805a-87eb7902ddeb" material="props/alchemy/book/skill_book3" model="props/misc/book/book_01.cdf" owner_fading_coef="0.02" price="1500" visibility_coef="1" weight="1" /&gt;</v>
      </c>
    </row>
    <row r="1353" spans="1:5" x14ac:dyDescent="0.25">
      <c r="A1353" t="s">
        <v>2476</v>
      </c>
      <c r="C1353">
        <f t="shared" si="70"/>
        <v>7</v>
      </c>
      <c r="D1353">
        <f t="shared" si="71"/>
        <v>168</v>
      </c>
      <c r="E1353" t="str">
        <f t="shared" si="72"/>
        <v>&lt;row entity_script="" item_id="2091024a-b045-403a-9335-f4928dbaa7d8" material="" model="" owner_fading_coef="0.02" price="20000" visibility_coef="1" weight="0" /&gt;</v>
      </c>
    </row>
    <row r="1354" spans="1:5" x14ac:dyDescent="0.25">
      <c r="A1354" t="s">
        <v>2477</v>
      </c>
      <c r="C1354">
        <f t="shared" si="70"/>
        <v>7</v>
      </c>
      <c r="D1354">
        <f t="shared" si="71"/>
        <v>199</v>
      </c>
      <c r="E1354" t="str">
        <f t="shared" si="72"/>
        <v>&lt;row entity_script="" item_id="20e3c80f-3015-4787-9978-4567b487e0de" material="" model="props/blacksmith_tools/key_bundle_a" owner_fading_coef="0.02" price="0" visibility_coef="1" weight="0" /&gt;</v>
      </c>
    </row>
    <row r="1355" spans="1:5" x14ac:dyDescent="0.25">
      <c r="A1355" t="s">
        <v>2478</v>
      </c>
      <c r="C1355">
        <f t="shared" si="70"/>
        <v>7</v>
      </c>
      <c r="D1355">
        <f t="shared" si="71"/>
        <v>228</v>
      </c>
      <c r="E1355" t="str">
        <f t="shared" si="72"/>
        <v>&lt;row entity_script="Book" item_id="20fa3692-2e69-4562-8949-48fcf81fc813" material="props/alchemy/book/skill_book3" model="props/misc/book/book_01.cdf" owner_fading_coef="0.02" price="2200" visibility_coef="1" weight="1" /&gt;</v>
      </c>
    </row>
    <row r="1356" spans="1:5" x14ac:dyDescent="0.25">
      <c r="A1356" t="s">
        <v>2479</v>
      </c>
      <c r="C1356">
        <f t="shared" si="70"/>
        <v>7</v>
      </c>
      <c r="D1356">
        <f t="shared" si="71"/>
        <v>199</v>
      </c>
      <c r="E1356" t="str">
        <f t="shared" si="72"/>
        <v>&lt;row entity_script="" item_id="210d30f2-2f9f-4d91-885c-c65024487502" material="" model="props/blacksmith_tools/key_bundle_a" owner_fading_coef="0.02" price="0" visibility_coef="1" weight="0" /&gt;</v>
      </c>
    </row>
    <row r="1357" spans="1:5" x14ac:dyDescent="0.25">
      <c r="A1357" t="s">
        <v>2480</v>
      </c>
      <c r="C1357">
        <f t="shared" si="70"/>
        <v>7</v>
      </c>
      <c r="D1357">
        <f t="shared" si="71"/>
        <v>199</v>
      </c>
      <c r="E1357" t="str">
        <f t="shared" si="72"/>
        <v>&lt;row entity_script="" item_id="2124908e-5fb2-43d5-ac88-0940eb60ff8c" material="" model="props/blacksmith_tools/key_bundle_a" owner_fading_coef="0.02" price="0" visibility_coef="1" weight="0" /&gt;</v>
      </c>
    </row>
    <row r="1358" spans="1:5" x14ac:dyDescent="0.25">
      <c r="A1358" t="s">
        <v>2481</v>
      </c>
      <c r="C1358">
        <f t="shared" si="70"/>
        <v>7</v>
      </c>
      <c r="D1358">
        <f t="shared" si="71"/>
        <v>199</v>
      </c>
      <c r="E1358" t="str">
        <f t="shared" si="72"/>
        <v>&lt;row entity_script="" item_id="213f32f3-d257-49e1-999c-36949f8b0217" material="" model="props/blacksmith_tools/key_bundle_a" owner_fading_coef="0.02" price="0" visibility_coef="1" weight="0" /&gt;</v>
      </c>
    </row>
    <row r="1359" spans="1:5" x14ac:dyDescent="0.25">
      <c r="A1359" t="s">
        <v>2482</v>
      </c>
      <c r="C1359">
        <f t="shared" si="70"/>
        <v>7</v>
      </c>
      <c r="D1359">
        <f t="shared" si="71"/>
        <v>228</v>
      </c>
      <c r="E1359" t="str">
        <f t="shared" si="72"/>
        <v>&lt;row entity_script="Book" item_id="218418c0-f211-40b3-afa9-f1bff300d0b5" material="props/alchemy/book/skill_book4" model="props/misc/book/book_01.cdf" owner_fading_coef="0.02" price="1500" visibility_coef="1" weight="1" /&gt;</v>
      </c>
    </row>
    <row r="1360" spans="1:5" x14ac:dyDescent="0.25">
      <c r="A1360" t="s">
        <v>2483</v>
      </c>
      <c r="C1360">
        <f t="shared" si="70"/>
        <v>7</v>
      </c>
      <c r="D1360">
        <f t="shared" si="71"/>
        <v>210</v>
      </c>
      <c r="E1360" t="str">
        <f t="shared" si="72"/>
        <v>&lt;row entity_script="" item_id="221ed5a9-f75a-4cbb-96b9-0272c00ada38" material="" model="props/interiors/kitchenware/food/chicken_thigh" owner_fading_coef="0.02" price="0" visibility_coef="1" weight="0" /&gt;</v>
      </c>
    </row>
    <row r="1361" spans="1:5" x14ac:dyDescent="0.25">
      <c r="A1361" t="s">
        <v>2484</v>
      </c>
      <c r="C1361">
        <f t="shared" si="70"/>
        <v>7</v>
      </c>
      <c r="D1361">
        <f t="shared" si="71"/>
        <v>192</v>
      </c>
      <c r="E1361" t="str">
        <f t="shared" si="72"/>
        <v>&lt;row entity_script="" item_id="2221160c-e671-4c09-bb6b-e9c26eef6748" material="" model="props/blacksmith_tools/key_a" owner_fading_coef="0.02" price="0" visibility_coef="1" weight="0" /&gt;</v>
      </c>
    </row>
    <row r="1362" spans="1:5" x14ac:dyDescent="0.25">
      <c r="A1362" t="s">
        <v>2485</v>
      </c>
      <c r="C1362">
        <f t="shared" si="70"/>
        <v>7</v>
      </c>
      <c r="D1362">
        <f t="shared" si="71"/>
        <v>188</v>
      </c>
      <c r="E1362" t="str">
        <f t="shared" si="72"/>
        <v>&lt;row entity_script="" item_id="227b822e-750e-4cd1-a6ed-0823a5ed2ab3" material="" model="props/tools/fishing_rod.chr" owner_fading_coef="1" price="1" visibility_coef="1" weight="2" /&gt;</v>
      </c>
    </row>
    <row r="1363" spans="1:5" x14ac:dyDescent="0.25">
      <c r="A1363" t="s">
        <v>2486</v>
      </c>
      <c r="C1363">
        <f t="shared" si="70"/>
        <v>7</v>
      </c>
      <c r="D1363">
        <f t="shared" si="71"/>
        <v>199</v>
      </c>
      <c r="E1363" t="str">
        <f t="shared" si="72"/>
        <v>&lt;row entity_script="" item_id="22d57ec1-9352-4d92-85de-23510813d871" material="" model="props/blacksmith_tools/key_bundle_a" owner_fading_coef="0.02" price="0" visibility_coef="1" weight="0" /&gt;</v>
      </c>
    </row>
    <row r="1364" spans="1:5" x14ac:dyDescent="0.25">
      <c r="A1364" t="s">
        <v>2487</v>
      </c>
      <c r="C1364">
        <f t="shared" si="70"/>
        <v>7</v>
      </c>
      <c r="D1364">
        <f t="shared" si="71"/>
        <v>195</v>
      </c>
      <c r="E1364" t="str">
        <f t="shared" si="72"/>
        <v>&lt;row entity_script="" item_id="22eb9d0c-d5cf-4649-a0a7-cdc53cd29e08" material="" model="props/musical_instruments/flute" owner_fading_coef="0.02" price="1" visibility_coef="1" weight="1" /&gt;</v>
      </c>
    </row>
    <row r="1365" spans="1:5" x14ac:dyDescent="0.25">
      <c r="A1365" t="s">
        <v>2488</v>
      </c>
      <c r="C1365">
        <f t="shared" si="70"/>
        <v>7</v>
      </c>
      <c r="D1365">
        <f t="shared" si="71"/>
        <v>199</v>
      </c>
      <c r="E1365" t="str">
        <f t="shared" si="72"/>
        <v>&lt;row entity_script="" item_id="233680ea-7189-448a-b43b-b1abd4534c65" material="" model="props/blacksmith_tools/key_bundle_a" owner_fading_coef="0.02" price="0" visibility_coef="1" weight="0" /&gt;</v>
      </c>
    </row>
    <row r="1366" spans="1:5" x14ac:dyDescent="0.25">
      <c r="A1366" t="s">
        <v>2489</v>
      </c>
      <c r="C1366">
        <f t="shared" si="70"/>
        <v>7</v>
      </c>
      <c r="D1366">
        <f t="shared" si="71"/>
        <v>196</v>
      </c>
      <c r="E1366" t="str">
        <f t="shared" si="72"/>
        <v>&lt;row entity_script="" item_id="2341dfcf-e662-4a4e-bf4d-cf2eb57ea328" material="" model="props/blacksmith_tools/key_b.cgf" owner_fading_coef="0.02" price="0" visibility_coef="1" weight="0" /&gt;</v>
      </c>
    </row>
    <row r="1367" spans="1:5" x14ac:dyDescent="0.25">
      <c r="A1367" t="s">
        <v>2490</v>
      </c>
      <c r="C1367">
        <f t="shared" si="70"/>
        <v>7</v>
      </c>
      <c r="D1367">
        <f t="shared" si="71"/>
        <v>200</v>
      </c>
      <c r="E1367" t="str">
        <f t="shared" si="72"/>
        <v>&lt;row entity_script="" item_id="2383e9e3-f1f0-42da-a58b-6a7dfbdd5076" material="" model="characters/humans/cloth/cloth_folded" owner_fading_coef="0.02" price="0" visibility_coef="1" weight="0" /&gt;</v>
      </c>
    </row>
    <row r="1368" spans="1:5" x14ac:dyDescent="0.25">
      <c r="A1368" t="s">
        <v>2491</v>
      </c>
      <c r="C1368">
        <f t="shared" si="70"/>
        <v>7</v>
      </c>
      <c r="D1368">
        <f t="shared" si="71"/>
        <v>205</v>
      </c>
      <c r="E1368" t="str">
        <f t="shared" si="72"/>
        <v>&lt;row entity_script="" item_id="238538b5-cd3e-460e-8e85-52c820edb716" material="" model="props/repairkits/repairkit_shoes_big" owner_fading_coef="0.02" price="1000" visibility_coef="1" weight="2.4" /&gt;</v>
      </c>
    </row>
    <row r="1369" spans="1:5" x14ac:dyDescent="0.25">
      <c r="A1369" t="s">
        <v>2492</v>
      </c>
      <c r="C1369">
        <f t="shared" si="70"/>
        <v>7</v>
      </c>
      <c r="D1369">
        <f t="shared" si="71"/>
        <v>185</v>
      </c>
      <c r="E1369" t="str">
        <f t="shared" si="72"/>
        <v>&lt;row entity_script="" item_id="23f73bbf-1d3c-432f-8cff-ec88cdf2af7b" material="" model="props/tools/chisel_stone" owner_fading_coef="1" price="1" visibility_coef="1" weight="1" /&gt;</v>
      </c>
    </row>
    <row r="1370" spans="1:5" x14ac:dyDescent="0.25">
      <c r="A1370" t="s">
        <v>2493</v>
      </c>
      <c r="C1370">
        <f t="shared" si="70"/>
        <v>7</v>
      </c>
      <c r="D1370">
        <f t="shared" si="71"/>
        <v>200</v>
      </c>
      <c r="E1370" t="str">
        <f t="shared" si="72"/>
        <v>&lt;row entity_script="" item_id="240fa743-9e10-438b-9a9d-9f041d069ad1" material="" model="characters/humans/cloth/cloth_folded" owner_fading_coef="0.02" price="0" visibility_coef="1" weight="0" /&gt;</v>
      </c>
    </row>
    <row r="1371" spans="1:5" x14ac:dyDescent="0.25">
      <c r="A1371" t="s">
        <v>2494</v>
      </c>
      <c r="C1371">
        <f t="shared" si="70"/>
        <v>7</v>
      </c>
      <c r="D1371">
        <f t="shared" si="71"/>
        <v>203</v>
      </c>
      <c r="E1371" t="str">
        <f t="shared" si="72"/>
        <v>&lt;row entity_script="" item_id="2490e8ec-f4b3-4860-a049-37875d354d89" material="" model="props/armorsmith/armorsmith_metalpiece.cgf" owner_fading_coef="1" price="1" visibility_coef="1" weight="1" /&gt;</v>
      </c>
    </row>
    <row r="1372" spans="1:5" x14ac:dyDescent="0.25">
      <c r="A1372" t="s">
        <v>2495</v>
      </c>
      <c r="C1372">
        <f t="shared" si="70"/>
        <v>7</v>
      </c>
      <c r="D1372">
        <f t="shared" si="71"/>
        <v>210</v>
      </c>
      <c r="E1372" t="str">
        <f t="shared" si="72"/>
        <v>&lt;row entity_script="" item_id="24c6be90-f9d6-454b-a939-220f69624568" material="" model="props/interiors/kitchenware/food/chicken_thigh" owner_fading_coef="0.02" price="0" visibility_coef="1" weight="1" /&gt;</v>
      </c>
    </row>
    <row r="1373" spans="1:5" x14ac:dyDescent="0.25">
      <c r="A1373" t="s">
        <v>2496</v>
      </c>
      <c r="C1373">
        <f t="shared" si="70"/>
        <v>7</v>
      </c>
      <c r="D1373">
        <f t="shared" si="71"/>
        <v>199</v>
      </c>
      <c r="E1373" t="str">
        <f t="shared" si="72"/>
        <v>&lt;row entity_script="" item_id="252037af-8202-46d4-a8e7-ff3dbfc4180a" material="" model="props/blacksmith_tools/key_bundle_a" owner_fading_coef="0.02" price="0" visibility_coef="1" weight="0" /&gt;</v>
      </c>
    </row>
    <row r="1374" spans="1:5" x14ac:dyDescent="0.25">
      <c r="A1374" t="s">
        <v>2497</v>
      </c>
      <c r="C1374">
        <f t="shared" si="70"/>
        <v>7</v>
      </c>
      <c r="D1374">
        <f t="shared" si="71"/>
        <v>206</v>
      </c>
      <c r="E1374" t="str">
        <f t="shared" si="72"/>
        <v>&lt;row entity_script="" item_id="2551ce9f-9369-4679-8cba-4d6df2361546" material="" model="props/wooden_bins/baskets/basket_02/basket_02" owner_fading_coef="1" price="1" visibility_coef="1" weight="1" /&gt;</v>
      </c>
    </row>
    <row r="1375" spans="1:5" x14ac:dyDescent="0.25">
      <c r="A1375" t="s">
        <v>2498</v>
      </c>
      <c r="C1375">
        <f t="shared" si="70"/>
        <v>7</v>
      </c>
      <c r="D1375">
        <f t="shared" si="71"/>
        <v>200</v>
      </c>
      <c r="E1375" t="str">
        <f t="shared" si="72"/>
        <v>&lt;row entity_script="" item_id="26883c0f-081b-4edd-b2b7-5474da2cb74d" material="" model="characters/humans/cloth/cloth_folded" owner_fading_coef="0.02" price="0" visibility_coef="1" weight="0" /&gt;</v>
      </c>
    </row>
    <row r="1376" spans="1:5" x14ac:dyDescent="0.25">
      <c r="A1376" t="s">
        <v>2499</v>
      </c>
      <c r="C1376">
        <f t="shared" ref="C1376:C1439" si="73">FIND("&lt;",$A1376)</f>
        <v>7</v>
      </c>
      <c r="D1376">
        <f t="shared" ref="D1376:D1439" si="74">FIND("&gt;",$A1376)</f>
        <v>228</v>
      </c>
      <c r="E1376" t="str">
        <f t="shared" si="72"/>
        <v>&lt;row entity_script="Book" item_id="26c491bf-b876-43fc-ad25-34b3a6f7980f" material="" model="characters/assets/parchment_folded/parchment_folded.cdf" owner_fading_coef="0.02" price="1000" visibility_coef="1" weight="0.1" /&gt;</v>
      </c>
    </row>
    <row r="1377" spans="1:5" x14ac:dyDescent="0.25">
      <c r="A1377" t="s">
        <v>2500</v>
      </c>
      <c r="C1377">
        <f t="shared" si="73"/>
        <v>7</v>
      </c>
      <c r="D1377">
        <f t="shared" si="74"/>
        <v>228</v>
      </c>
      <c r="E1377" t="str">
        <f t="shared" si="72"/>
        <v>&lt;row entity_script="Book" item_id="26cf61b2-5d9f-49b1-94b7-c82e0924abf2" material="props/alchemy/book/skill_book4" model="props/misc/book/book_01.cdf" owner_fading_coef="0.02" price="4500" visibility_coef="1" weight="1" /&gt;</v>
      </c>
    </row>
    <row r="1378" spans="1:5" x14ac:dyDescent="0.25">
      <c r="A1378" t="s">
        <v>2501</v>
      </c>
      <c r="C1378">
        <f t="shared" si="73"/>
        <v>7</v>
      </c>
      <c r="D1378">
        <f t="shared" si="74"/>
        <v>199</v>
      </c>
      <c r="E1378" t="str">
        <f t="shared" si="72"/>
        <v>&lt;row entity_script="" item_id="27129b9b-1b15-4066-abe2-31957414da92" material="" model="props/blacksmith_tools/key_bundle_a" owner_fading_coef="0.02" price="0" visibility_coef="1" weight="0" /&gt;</v>
      </c>
    </row>
    <row r="1379" spans="1:5" x14ac:dyDescent="0.25">
      <c r="A1379" t="s">
        <v>2502</v>
      </c>
      <c r="C1379">
        <f t="shared" si="73"/>
        <v>7</v>
      </c>
      <c r="D1379">
        <f t="shared" si="74"/>
        <v>199</v>
      </c>
      <c r="E1379" t="str">
        <f t="shared" si="72"/>
        <v>&lt;row entity_script="" item_id="27a5a207-9a1c-4d3d-bd93-ed41056e4a0c" material="" model="props/blacksmith_tools/key_bundle_a" owner_fading_coef="0.02" price="0" visibility_coef="1" weight="0" /&gt;</v>
      </c>
    </row>
    <row r="1380" spans="1:5" x14ac:dyDescent="0.25">
      <c r="A1380" t="s">
        <v>2503</v>
      </c>
      <c r="C1380">
        <f t="shared" si="73"/>
        <v>7</v>
      </c>
      <c r="D1380">
        <f t="shared" si="74"/>
        <v>209</v>
      </c>
      <c r="E1380" t="str">
        <f t="shared" si="72"/>
        <v>&lt;row entity_script="" item_id="27b8a61f-36e4-4101-9be5-1b814d43bd8f" material="" model="props/interiors/sacks/sack_02/sack_02_stand" owner_fading_coef="0.02" price="3" visibility_coef="1" weight="0.1" /&gt;</v>
      </c>
    </row>
    <row r="1381" spans="1:5" x14ac:dyDescent="0.25">
      <c r="A1381" t="s">
        <v>2504</v>
      </c>
      <c r="C1381">
        <f t="shared" si="73"/>
        <v>7</v>
      </c>
      <c r="D1381">
        <f t="shared" si="74"/>
        <v>199</v>
      </c>
      <c r="E1381" t="str">
        <f t="shared" si="72"/>
        <v>&lt;row entity_script="" item_id="284c208b-4507-45e0-9034-7dca8a2c6eaf" material="" model="props/blacksmith_tools/key_bundle_a" owner_fading_coef="0.02" price="0" visibility_coef="1" weight="0" /&gt;</v>
      </c>
    </row>
    <row r="1382" spans="1:5" x14ac:dyDescent="0.25">
      <c r="A1382" t="s">
        <v>2505</v>
      </c>
      <c r="C1382">
        <f t="shared" si="73"/>
        <v>7</v>
      </c>
      <c r="D1382">
        <f t="shared" si="74"/>
        <v>199</v>
      </c>
      <c r="E1382" t="str">
        <f t="shared" si="72"/>
        <v>&lt;row entity_script="" item_id="28db692e-0a92-48fa-bd6a-7f681299e04b" material="" model="props/blacksmith_tools/key_bundle_a" owner_fading_coef="0.02" price="0" visibility_coef="1" weight="0" /&gt;</v>
      </c>
    </row>
    <row r="1383" spans="1:5" x14ac:dyDescent="0.25">
      <c r="A1383" t="s">
        <v>2506</v>
      </c>
      <c r="C1383">
        <f t="shared" si="73"/>
        <v>7</v>
      </c>
      <c r="D1383">
        <f t="shared" si="74"/>
        <v>188</v>
      </c>
      <c r="E1383" t="str">
        <f t="shared" ref="E1383:E1446" si="75">MID(A1383,C1383,D1383-C1383+1)</f>
        <v>&lt;row entity_script="" item_id="2902cd40-2934-404e-87bc-c1ce57deed22" material="" model="weapons/arrow/arrow_01" owner_fading_coef="0.02" price="5" visibility_coef="1" weight="0.1" /&gt;</v>
      </c>
    </row>
    <row r="1384" spans="1:5" x14ac:dyDescent="0.25">
      <c r="A1384" t="s">
        <v>2507</v>
      </c>
      <c r="C1384">
        <f t="shared" si="73"/>
        <v>7</v>
      </c>
      <c r="D1384">
        <f t="shared" si="74"/>
        <v>199</v>
      </c>
      <c r="E1384" t="str">
        <f t="shared" si="75"/>
        <v>&lt;row entity_script="" item_id="29b0bca4-aeb4-4461-b6c1-071e62dc8537" material="" model="props/blacksmith_tools/key_bundle_a" owner_fading_coef="0.02" price="0" visibility_coef="1" weight="0" /&gt;</v>
      </c>
    </row>
    <row r="1385" spans="1:5" x14ac:dyDescent="0.25">
      <c r="A1385" t="s">
        <v>2508</v>
      </c>
      <c r="C1385">
        <f t="shared" si="73"/>
        <v>7</v>
      </c>
      <c r="D1385">
        <f t="shared" si="74"/>
        <v>200</v>
      </c>
      <c r="E1385" t="str">
        <f t="shared" si="75"/>
        <v>&lt;row entity_script="" item_id="29d8c573-2c07-470c-a422-8e6bdbde59e6" material="" model="props/misc/devils_skull/devils_skull" owner_fading_coef="0.02" price="0" visibility_coef="1" weight="0" /&gt;</v>
      </c>
    </row>
    <row r="1386" spans="1:5" x14ac:dyDescent="0.25">
      <c r="A1386" t="s">
        <v>2509</v>
      </c>
      <c r="C1386">
        <f t="shared" si="73"/>
        <v>7</v>
      </c>
      <c r="D1386">
        <f t="shared" si="74"/>
        <v>199</v>
      </c>
      <c r="E1386" t="str">
        <f t="shared" si="75"/>
        <v>&lt;row entity_script="" item_id="2a28fd34-9561-4544-b44e-494e187ed040" material="" model="props/blacksmith_tools/key_bundle_a" owner_fading_coef="0.02" price="0" visibility_coef="1" weight="0" /&gt;</v>
      </c>
    </row>
    <row r="1387" spans="1:5" x14ac:dyDescent="0.25">
      <c r="A1387" t="s">
        <v>2510</v>
      </c>
      <c r="C1387">
        <f t="shared" si="73"/>
        <v>7</v>
      </c>
      <c r="D1387">
        <f t="shared" si="74"/>
        <v>199</v>
      </c>
      <c r="E1387" t="str">
        <f t="shared" si="75"/>
        <v>&lt;row entity_script="" item_id="2a4d2447-0b4e-44cc-bc43-fb25ad8b7c01" material="" model="props/blacksmith_tools/key_bundle_a" owner_fading_coef="0.02" price="0" visibility_coef="1" weight="0" /&gt;</v>
      </c>
    </row>
    <row r="1388" spans="1:5" x14ac:dyDescent="0.25">
      <c r="A1388" t="s">
        <v>2511</v>
      </c>
      <c r="C1388">
        <f t="shared" si="73"/>
        <v>7</v>
      </c>
      <c r="D1388">
        <f t="shared" si="74"/>
        <v>184</v>
      </c>
      <c r="E1388" t="str">
        <f t="shared" si="75"/>
        <v>&lt;row entity_script="" item_id="2a95e7f8-d175-4bea-a1ef-d2e40744dd57" material="" model="props/bakery/bowl_empty" owner_fading_coef="1" price="1" visibility_coef="1" weight="1" /&gt;</v>
      </c>
    </row>
    <row r="1389" spans="1:5" x14ac:dyDescent="0.25">
      <c r="A1389" t="s">
        <v>2512</v>
      </c>
      <c r="C1389">
        <f t="shared" si="73"/>
        <v>7</v>
      </c>
      <c r="D1389">
        <f t="shared" si="74"/>
        <v>227</v>
      </c>
      <c r="E1389" t="str">
        <f t="shared" si="75"/>
        <v>&lt;row entity_script="Book" item_id="2abf0600-2cae-4c1b-a789-2f633aca4f73" material="props/alchemy/book/skill_book2" model="props/misc/book/book_01.cdf" owner_fading_coef="0.02" price="500" visibility_coef="1" weight="1" /&gt;</v>
      </c>
    </row>
    <row r="1390" spans="1:5" x14ac:dyDescent="0.25">
      <c r="A1390" t="s">
        <v>2513</v>
      </c>
      <c r="C1390">
        <f t="shared" si="73"/>
        <v>7</v>
      </c>
      <c r="D1390">
        <f t="shared" si="74"/>
        <v>229</v>
      </c>
      <c r="E1390" t="str">
        <f t="shared" si="75"/>
        <v>&lt;row entity_script="Book" item_id="2aca6ba2-e72f-4b29-a550-2f8af50d49ff" material="props/alchemy/book/skill_book3" model="props/misc/book/book_01.cdf" owner_fading_coef="0.02" price="13500" visibility_coef="1" weight="1" /&gt;</v>
      </c>
    </row>
    <row r="1391" spans="1:5" x14ac:dyDescent="0.25">
      <c r="A1391" t="s">
        <v>2514</v>
      </c>
      <c r="C1391">
        <f t="shared" si="73"/>
        <v>7</v>
      </c>
      <c r="D1391">
        <f t="shared" si="74"/>
        <v>203</v>
      </c>
      <c r="E1391" t="str">
        <f t="shared" si="75"/>
        <v>&lt;row entity_script="" item_id="2b08dbc7-31bf-42fd-89ce-b840299930b5" material="" model="props/interiors/candlesticks/candle_01" owner_fading_coef="0.02" price="10" visibility_coef="1" weight="0" /&gt;</v>
      </c>
    </row>
    <row r="1392" spans="1:5" x14ac:dyDescent="0.25">
      <c r="A1392" t="s">
        <v>2515</v>
      </c>
      <c r="C1392">
        <f t="shared" si="73"/>
        <v>7</v>
      </c>
      <c r="D1392">
        <f t="shared" si="74"/>
        <v>198</v>
      </c>
      <c r="E1392" t="str">
        <f t="shared" si="75"/>
        <v>&lt;row entity_script="" item_id="2b4ca587-d32b-4648-af09-dec3dab18261" material="" model="props/ceramics/ceramic_tankard_02.cgf" owner_fading_coef="1" price="1" visibility_coef="1" weight="1" /&gt;</v>
      </c>
    </row>
    <row r="1393" spans="1:5" x14ac:dyDescent="0.25">
      <c r="A1393" t="s">
        <v>2516</v>
      </c>
      <c r="C1393">
        <f t="shared" si="73"/>
        <v>7</v>
      </c>
      <c r="D1393">
        <f t="shared" si="74"/>
        <v>199</v>
      </c>
      <c r="E1393" t="str">
        <f t="shared" si="75"/>
        <v>&lt;row entity_script="" item_id="2b574004-3c19-43cc-8b55-0e37112922b9" material="" model="props/blacksmith_tools/key_bundle_a" owner_fading_coef="0.02" price="0" visibility_coef="1" weight="0" /&gt;</v>
      </c>
    </row>
    <row r="1394" spans="1:5" x14ac:dyDescent="0.25">
      <c r="A1394" t="s">
        <v>2517</v>
      </c>
      <c r="C1394">
        <f t="shared" si="73"/>
        <v>7</v>
      </c>
      <c r="D1394">
        <f t="shared" si="74"/>
        <v>199</v>
      </c>
      <c r="E1394" t="str">
        <f t="shared" si="75"/>
        <v>&lt;row entity_script="" item_id="2bcf38c4-21b9-43a2-a9f1-db3a4588c183" material="" model="props/blacksmith_tools/key_bundle_a" owner_fading_coef="0.02" price="0" visibility_coef="1" weight="0" /&gt;</v>
      </c>
    </row>
    <row r="1395" spans="1:5" x14ac:dyDescent="0.25">
      <c r="A1395" t="s">
        <v>2518</v>
      </c>
      <c r="C1395">
        <f t="shared" si="73"/>
        <v>7</v>
      </c>
      <c r="D1395">
        <f t="shared" si="74"/>
        <v>200</v>
      </c>
      <c r="E1395" t="str">
        <f t="shared" si="75"/>
        <v>&lt;row entity_script="" item_id="2bf2ba56-e46c-4b29-88de-cbf1b4ca8bce" material="" model="characters/humans/cloth/cloth_folded" owner_fading_coef="0.02" price="0" visibility_coef="1" weight="0" /&gt;</v>
      </c>
    </row>
    <row r="1396" spans="1:5" x14ac:dyDescent="0.25">
      <c r="A1396" t="s">
        <v>2519</v>
      </c>
      <c r="C1396">
        <f t="shared" si="73"/>
        <v>7</v>
      </c>
      <c r="D1396">
        <f t="shared" si="74"/>
        <v>199</v>
      </c>
      <c r="E1396" t="str">
        <f t="shared" si="75"/>
        <v>&lt;row entity_script="" item_id="2bf46965-a851-4602-8282-cbefe7f24945" material="" model="props/misc/feathers/feather_raven" owner_fading_coef="0.02" price="1" visibility_coef="1" weight="0.1" /&gt;</v>
      </c>
    </row>
    <row r="1397" spans="1:5" x14ac:dyDescent="0.25">
      <c r="A1397" t="s">
        <v>2520</v>
      </c>
      <c r="C1397">
        <f t="shared" si="73"/>
        <v>7</v>
      </c>
      <c r="D1397">
        <f t="shared" si="74"/>
        <v>228</v>
      </c>
      <c r="E1397" t="str">
        <f t="shared" si="75"/>
        <v>&lt;row entity_script="Book" item_id="2c180a20-ac66-4093-b0d6-15046ea5fa34" material="props/alchemy/book/skill_book4" model="props/misc/book/book_01.cdf" owner_fading_coef="0.02" price="1500" visibility_coef="1" weight="1" /&gt;</v>
      </c>
    </row>
    <row r="1398" spans="1:5" x14ac:dyDescent="0.25">
      <c r="A1398" t="s">
        <v>2521</v>
      </c>
      <c r="C1398">
        <f t="shared" si="73"/>
        <v>7</v>
      </c>
      <c r="D1398">
        <f t="shared" si="74"/>
        <v>200</v>
      </c>
      <c r="E1398" t="str">
        <f t="shared" si="75"/>
        <v>&lt;row entity_script="" item_id="2c8be01b-d549-4f66-a78e-b2837c951e99" material="" model="characters/humans/cloth/cloth_folded" owner_fading_coef="0.02" price="0" visibility_coef="1" weight="0" /&gt;</v>
      </c>
    </row>
    <row r="1399" spans="1:5" x14ac:dyDescent="0.25">
      <c r="A1399" t="s">
        <v>2522</v>
      </c>
      <c r="C1399">
        <f t="shared" si="73"/>
        <v>7</v>
      </c>
      <c r="D1399">
        <f t="shared" si="74"/>
        <v>228</v>
      </c>
      <c r="E1399" t="str">
        <f t="shared" si="75"/>
        <v>&lt;row entity_script="Book" item_id="2cd02a0f-d7e3-44c3-ac8f-7b6da6ac3f37" material="props/alchemy/book/skill_book3" model="props/misc/book/book_01.cdf" owner_fading_coef="0.02" price="5850" visibility_coef="1" weight="1" /&gt;</v>
      </c>
    </row>
    <row r="1400" spans="1:5" x14ac:dyDescent="0.25">
      <c r="A1400" t="s">
        <v>2523</v>
      </c>
      <c r="C1400">
        <f t="shared" si="73"/>
        <v>7</v>
      </c>
      <c r="D1400">
        <f t="shared" si="74"/>
        <v>199</v>
      </c>
      <c r="E1400" t="str">
        <f t="shared" si="75"/>
        <v>&lt;row entity_script="" item_id="2d3a7669-6ce7-485c-ad67-d9653a232bff" material="" model="props/blacksmith_tools/key_bundle_a" owner_fading_coef="0.02" price="0" visibility_coef="1" weight="0" /&gt;</v>
      </c>
    </row>
    <row r="1401" spans="1:5" x14ac:dyDescent="0.25">
      <c r="A1401" t="s">
        <v>2524</v>
      </c>
      <c r="C1401">
        <f t="shared" si="73"/>
        <v>7</v>
      </c>
      <c r="D1401">
        <f t="shared" si="74"/>
        <v>209</v>
      </c>
      <c r="E1401" t="str">
        <f t="shared" si="75"/>
        <v>&lt;row entity_script="" item_id="2dbbc3a4-694c-4c3e-8850-f03295438919" material="" model="props/interiors/sacks/sack_02/sack_02_stand" owner_fading_coef="0.02" price="100" visibility_coef="1" weight="0" /&gt;</v>
      </c>
    </row>
    <row r="1402" spans="1:5" x14ac:dyDescent="0.25">
      <c r="A1402" t="s">
        <v>2525</v>
      </c>
      <c r="C1402">
        <f t="shared" si="73"/>
        <v>7</v>
      </c>
      <c r="D1402">
        <f t="shared" si="74"/>
        <v>199</v>
      </c>
      <c r="E1402" t="str">
        <f t="shared" si="75"/>
        <v>&lt;row entity_script="" item_id="2dd30227-c23c-436a-9127-64dfc340615d" material="" model="props/blacksmith_tools/key_bundle_a" owner_fading_coef="0.02" price="0" visibility_coef="1" weight="0" /&gt;</v>
      </c>
    </row>
    <row r="1403" spans="1:5" x14ac:dyDescent="0.25">
      <c r="A1403" t="s">
        <v>2526</v>
      </c>
      <c r="C1403">
        <f t="shared" si="73"/>
        <v>7</v>
      </c>
      <c r="D1403">
        <f t="shared" si="74"/>
        <v>209</v>
      </c>
      <c r="E1403" t="str">
        <f t="shared" si="75"/>
        <v>&lt;row entity_script="" item_id="2ddf6256-0662-44c4-99fe-f713b6d900ea" material="" model="props/interiors/sacks/sack_02/sack_02_stand" owner_fading_coef="0.02" price="4" visibility_coef="1" weight="0.1" /&gt;</v>
      </c>
    </row>
    <row r="1404" spans="1:5" x14ac:dyDescent="0.25">
      <c r="A1404" t="s">
        <v>2527</v>
      </c>
      <c r="C1404">
        <f t="shared" si="73"/>
        <v>7</v>
      </c>
      <c r="D1404">
        <f t="shared" si="74"/>
        <v>199</v>
      </c>
      <c r="E1404" t="str">
        <f t="shared" si="75"/>
        <v>&lt;row entity_script="" item_id="2e9ab787-a4dd-489f-89a9-6f9ca473fec3" material="" model="props/blacksmith_tools/key_bundle_a" owner_fading_coef="0.02" price="0" visibility_coef="1" weight="0" /&gt;</v>
      </c>
    </row>
    <row r="1405" spans="1:5" x14ac:dyDescent="0.25">
      <c r="A1405" t="s">
        <v>2528</v>
      </c>
      <c r="C1405">
        <f t="shared" si="73"/>
        <v>7</v>
      </c>
      <c r="D1405">
        <f t="shared" si="74"/>
        <v>228</v>
      </c>
      <c r="E1405" t="str">
        <f t="shared" si="75"/>
        <v>&lt;row entity_script="Book" item_id="2eae1626-8e2c-479d-b4cf-e3c298725986" material="" model="characters/assets/parchment_folded/parchment_folded.cdf" owner_fading_coef="0.02" price="1000" visibility_coef="1" weight="0.1" /&gt;</v>
      </c>
    </row>
    <row r="1406" spans="1:5" x14ac:dyDescent="0.25">
      <c r="A1406" t="s">
        <v>2529</v>
      </c>
      <c r="C1406">
        <f t="shared" si="73"/>
        <v>7</v>
      </c>
      <c r="D1406">
        <f t="shared" si="74"/>
        <v>203</v>
      </c>
      <c r="E1406" t="str">
        <f t="shared" si="75"/>
        <v>&lt;row entity_script="" item_id="2f5c4392-46cd-4319-a710-f50edd0c2adf" material="" model="props/interiors/skins/skin_horse_hide" owner_fading_coef="0.02" price="300" visibility_coef="1" weight="6" /&gt;</v>
      </c>
    </row>
    <row r="1407" spans="1:5" x14ac:dyDescent="0.25">
      <c r="A1407" t="s">
        <v>2530</v>
      </c>
      <c r="C1407">
        <f t="shared" si="73"/>
        <v>7</v>
      </c>
      <c r="D1407">
        <f t="shared" si="74"/>
        <v>199</v>
      </c>
      <c r="E1407" t="str">
        <f t="shared" si="75"/>
        <v>&lt;row entity_script="" item_id="2f796bc5-c2cf-4970-adcd-162e5f3a3fe7" material="" model="props/blacksmith_tools/key_bundle_a" owner_fading_coef="0.02" price="0" visibility_coef="1" weight="0" /&gt;</v>
      </c>
    </row>
    <row r="1408" spans="1:5" x14ac:dyDescent="0.25">
      <c r="A1408" t="s">
        <v>2531</v>
      </c>
      <c r="C1408">
        <f t="shared" si="73"/>
        <v>7</v>
      </c>
      <c r="D1408">
        <f t="shared" si="74"/>
        <v>164</v>
      </c>
      <c r="E1408" t="str">
        <f t="shared" si="75"/>
        <v>&lt;row entity_script="" item_id="3000b8ed-2229-478b-8b30-6d10f120d367" material="" model="" owner_fading_coef="0.02" price="0" visibility_coef="1" weight="0" /&gt;</v>
      </c>
    </row>
    <row r="1409" spans="1:5" x14ac:dyDescent="0.25">
      <c r="A1409" t="s">
        <v>2532</v>
      </c>
      <c r="C1409">
        <f t="shared" si="73"/>
        <v>7</v>
      </c>
      <c r="D1409">
        <f t="shared" si="74"/>
        <v>227</v>
      </c>
      <c r="E1409" t="str">
        <f t="shared" si="75"/>
        <v>&lt;row entity_script="Book" item_id="306e8746-088f-456a-9454-f43df58bb618" material="props/alchemy/book/info03_book" model="props/misc/book/book_01.cdf" owner_fading_coef="0.02" price="500" visibility_coef="1" weight="1" /&gt;</v>
      </c>
    </row>
    <row r="1410" spans="1:5" x14ac:dyDescent="0.25">
      <c r="A1410" t="s">
        <v>2533</v>
      </c>
      <c r="C1410">
        <f t="shared" si="73"/>
        <v>7</v>
      </c>
      <c r="D1410">
        <f t="shared" si="74"/>
        <v>193</v>
      </c>
      <c r="E1410" t="str">
        <f t="shared" si="75"/>
        <v>&lt;row entity_script="" item_id="30b2916b-37be-4d62-ad7f-2389b137fd59" material="" model="props/tavern_things/wooden_spoon" owner_fading_coef="1" price="1" visibility_coef="1" weight="1" /&gt;</v>
      </c>
    </row>
    <row r="1411" spans="1:5" x14ac:dyDescent="0.25">
      <c r="A1411" t="s">
        <v>2534</v>
      </c>
      <c r="C1411">
        <f t="shared" si="73"/>
        <v>7</v>
      </c>
      <c r="D1411">
        <f t="shared" si="74"/>
        <v>199</v>
      </c>
      <c r="E1411" t="str">
        <f t="shared" si="75"/>
        <v>&lt;row entity_script="" item_id="30b97239-b735-412a-8d5c-9f98e89b2e46" material="" model="props/blacksmith_tools/key_bundle_a" owner_fading_coef="0.02" price="0" visibility_coef="1" weight="0" /&gt;</v>
      </c>
    </row>
    <row r="1412" spans="1:5" x14ac:dyDescent="0.25">
      <c r="A1412" t="s">
        <v>2535</v>
      </c>
      <c r="C1412">
        <f t="shared" si="73"/>
        <v>7</v>
      </c>
      <c r="D1412">
        <f t="shared" si="74"/>
        <v>199</v>
      </c>
      <c r="E1412" t="str">
        <f t="shared" si="75"/>
        <v>&lt;row entity_script="" item_id="30c2e151-2d93-431d-870b-7551a7e4e160" material="" model="props/blacksmith_tools/key_bundle_a" owner_fading_coef="0.02" price="0" visibility_coef="1" weight="0" /&gt;</v>
      </c>
    </row>
    <row r="1413" spans="1:5" x14ac:dyDescent="0.25">
      <c r="A1413" t="s">
        <v>2536</v>
      </c>
      <c r="C1413">
        <f t="shared" si="73"/>
        <v>7</v>
      </c>
      <c r="D1413">
        <f t="shared" si="74"/>
        <v>199</v>
      </c>
      <c r="E1413" t="str">
        <f t="shared" si="75"/>
        <v>&lt;row entity_script="" item_id="30f797c8-8a10-497f-b5f9-a1c3e8f875b6" material="" model="props/blacksmith_tools/key_bundle_a" owner_fading_coef="0.02" price="0" visibility_coef="1" weight="0" /&gt;</v>
      </c>
    </row>
    <row r="1414" spans="1:5" x14ac:dyDescent="0.25">
      <c r="A1414" t="s">
        <v>2537</v>
      </c>
      <c r="C1414">
        <f t="shared" si="73"/>
        <v>7</v>
      </c>
      <c r="D1414">
        <f t="shared" si="74"/>
        <v>198</v>
      </c>
      <c r="E1414" t="str">
        <f t="shared" si="75"/>
        <v>&lt;row entity_script="" item_id="31030889-447e-4d24-ad39-fba8ee39c54b" material="" model="props/misc/ring_silver/ring_silver" owner_fading_coef="0.02" price="0" visibility_coef="1" weight="0" /&gt;</v>
      </c>
    </row>
    <row r="1415" spans="1:5" x14ac:dyDescent="0.25">
      <c r="A1415" t="s">
        <v>2538</v>
      </c>
      <c r="C1415">
        <f t="shared" si="73"/>
        <v>7</v>
      </c>
      <c r="D1415">
        <f t="shared" si="74"/>
        <v>195</v>
      </c>
      <c r="E1415" t="str">
        <f t="shared" si="75"/>
        <v>&lt;row entity_script="Book" item_id="317fb715-6967-41c5-ab2c-f65f7391b6df" material="" model="props/misc/book/book_01.cdf" owner_fading_coef="0.02" price="1" visibility_coef="1" weight="1" /&gt;</v>
      </c>
    </row>
    <row r="1416" spans="1:5" x14ac:dyDescent="0.25">
      <c r="A1416" t="s">
        <v>2539</v>
      </c>
      <c r="C1416">
        <f t="shared" si="73"/>
        <v>7</v>
      </c>
      <c r="D1416">
        <f t="shared" si="74"/>
        <v>232</v>
      </c>
      <c r="E1416" t="str">
        <f t="shared" si="75"/>
        <v>&lt;row entity_script="" item_id="31817ffd-d1cb-440b-a891-e3aa2f26e46b" material="props/tailor/cloth_folded_01_brocade01" model="props/tailor/cloth_folded_01" owner_fading_coef="0.02" price="400" visibility_coef="1" weight="2" /&gt;</v>
      </c>
    </row>
    <row r="1417" spans="1:5" x14ac:dyDescent="0.25">
      <c r="A1417" t="s">
        <v>2540</v>
      </c>
      <c r="C1417">
        <f t="shared" si="73"/>
        <v>7</v>
      </c>
      <c r="D1417">
        <f t="shared" si="74"/>
        <v>199</v>
      </c>
      <c r="E1417" t="str">
        <f t="shared" si="75"/>
        <v>&lt;row entity_script="" item_id="319adf9f-45c5-4851-82be-7ba64f6b2ca4" material="" model="props/blacksmith_tools/key_bundle_a" owner_fading_coef="0.02" price="0" visibility_coef="1" weight="0" /&gt;</v>
      </c>
    </row>
    <row r="1418" spans="1:5" x14ac:dyDescent="0.25">
      <c r="A1418" t="s">
        <v>2541</v>
      </c>
      <c r="C1418">
        <f t="shared" si="73"/>
        <v>7</v>
      </c>
      <c r="D1418">
        <f t="shared" si="74"/>
        <v>166</v>
      </c>
      <c r="E1418" t="str">
        <f t="shared" si="75"/>
        <v>&lt;row entity_script="" item_id="323df655-b080-49fc-88c6-89e5f2cdd015" material="" model="" owner_fading_coef="0.02" price="100" visibility_coef="1" weight="0" /&gt;</v>
      </c>
    </row>
    <row r="1419" spans="1:5" x14ac:dyDescent="0.25">
      <c r="A1419" t="s">
        <v>2542</v>
      </c>
      <c r="C1419">
        <f t="shared" si="73"/>
        <v>7</v>
      </c>
      <c r="D1419">
        <f t="shared" si="74"/>
        <v>228</v>
      </c>
      <c r="E1419" t="str">
        <f t="shared" si="75"/>
        <v>&lt;row entity_script="Book" item_id="325afbbb-3f0c-4d79-a990-0a3124a44907" material="props/alchemy/book/skill_book3" model="props/misc/book/book_01.cdf" owner_fading_coef="0.02" price="4900" visibility_coef="1" weight="1" /&gt;</v>
      </c>
    </row>
    <row r="1420" spans="1:5" x14ac:dyDescent="0.25">
      <c r="A1420" t="s">
        <v>2543</v>
      </c>
      <c r="C1420">
        <f t="shared" si="73"/>
        <v>7</v>
      </c>
      <c r="D1420">
        <f t="shared" si="74"/>
        <v>228</v>
      </c>
      <c r="E1420" t="str">
        <f t="shared" si="75"/>
        <v>&lt;row entity_script="Book" item_id="327fc55f-4bd0-45c2-984c-c6ad62dac8c2" material="" model="characters/assets/parchment_folded/parchment_folded.cdf" owner_fading_coef="0.02" price="1000" visibility_coef="1" weight="0.1" /&gt;</v>
      </c>
    </row>
    <row r="1421" spans="1:5" x14ac:dyDescent="0.25">
      <c r="A1421" t="s">
        <v>2544</v>
      </c>
      <c r="C1421">
        <f t="shared" si="73"/>
        <v>7</v>
      </c>
      <c r="D1421">
        <f t="shared" si="74"/>
        <v>228</v>
      </c>
      <c r="E1421" t="str">
        <f t="shared" si="75"/>
        <v>&lt;row entity_script="Book" item_id="32ad55e4-fb31-406c-a8d0-706872ba206e" material="props/alchemy/book/skill_book3" model="props/misc/book/book_01.cdf" owner_fading_coef="0.02" price="7800" visibility_coef="1" weight="1" /&gt;</v>
      </c>
    </row>
    <row r="1422" spans="1:5" x14ac:dyDescent="0.25">
      <c r="A1422" t="s">
        <v>2545</v>
      </c>
      <c r="C1422">
        <f t="shared" si="73"/>
        <v>7</v>
      </c>
      <c r="D1422">
        <f t="shared" si="74"/>
        <v>199</v>
      </c>
      <c r="E1422" t="str">
        <f t="shared" si="75"/>
        <v>&lt;row entity_script="" item_id="331f9911-2290-40e8-90cf-06fd7724666b" material="" model="props/blacksmith_tools/key_bundle_a" owner_fading_coef="0.02" price="0" visibility_coef="1" weight="0" /&gt;</v>
      </c>
    </row>
    <row r="1423" spans="1:5" x14ac:dyDescent="0.25">
      <c r="A1423" t="s">
        <v>2546</v>
      </c>
      <c r="C1423">
        <f t="shared" si="73"/>
        <v>7</v>
      </c>
      <c r="D1423">
        <f t="shared" si="74"/>
        <v>198</v>
      </c>
      <c r="E1423" t="str">
        <f t="shared" si="75"/>
        <v>&lt;row entity_script="" item_id="3321da1f-451f-4b06-9fac-b9ff11515ade" material="" model="props/misc/ring_silver/ring_silver" owner_fading_coef="0.02" price="0" visibility_coef="1" weight="0" /&gt;</v>
      </c>
    </row>
    <row r="1424" spans="1:5" x14ac:dyDescent="0.25">
      <c r="A1424" t="s">
        <v>2547</v>
      </c>
      <c r="C1424">
        <f t="shared" si="73"/>
        <v>7</v>
      </c>
      <c r="D1424">
        <f t="shared" si="74"/>
        <v>199</v>
      </c>
      <c r="E1424" t="str">
        <f t="shared" si="75"/>
        <v>&lt;row entity_script="" item_id="33392df2-2b85-4875-998b-c313de495f57" material="" model="props/alchemy/special/spider_web" owner_fading_coef="0.02" price="35" visibility_coef="1" weight="0.1" /&gt;</v>
      </c>
    </row>
    <row r="1425" spans="1:5" x14ac:dyDescent="0.25">
      <c r="A1425" t="s">
        <v>2548</v>
      </c>
      <c r="C1425">
        <f t="shared" si="73"/>
        <v>7</v>
      </c>
      <c r="D1425">
        <f t="shared" si="74"/>
        <v>199</v>
      </c>
      <c r="E1425" t="str">
        <f t="shared" si="75"/>
        <v>&lt;row entity_script="" item_id="3344e38a-147a-4f54-bbb6-133bc7668206" material="" model="props/blacksmith_tools/key_bundle_a" owner_fading_coef="0.02" price="0" visibility_coef="1" weight="0" /&gt;</v>
      </c>
    </row>
    <row r="1426" spans="1:5" x14ac:dyDescent="0.25">
      <c r="A1426" t="s">
        <v>2549</v>
      </c>
      <c r="C1426">
        <f t="shared" si="73"/>
        <v>7</v>
      </c>
      <c r="D1426">
        <f t="shared" si="74"/>
        <v>199</v>
      </c>
      <c r="E1426" t="str">
        <f t="shared" si="75"/>
        <v>&lt;row entity_script="" item_id="338dd065-038f-4b57-adf9-9f0730674476" material="" model="props/blacksmith_tools/key_bundle_a" owner_fading_coef="0.02" price="0" visibility_coef="1" weight="0" /&gt;</v>
      </c>
    </row>
    <row r="1427" spans="1:5" x14ac:dyDescent="0.25">
      <c r="A1427" t="s">
        <v>2550</v>
      </c>
      <c r="C1427">
        <f t="shared" si="73"/>
        <v>7</v>
      </c>
      <c r="D1427">
        <f t="shared" si="74"/>
        <v>199</v>
      </c>
      <c r="E1427" t="str">
        <f t="shared" si="75"/>
        <v>&lt;row entity_script="" item_id="33934eef-6e4e-4e41-aad5-a85fbfc20a99" material="" model="props/blacksmith_tools/key_bundle_a" owner_fading_coef="0.02" price="0" visibility_coef="1" weight="0" /&gt;</v>
      </c>
    </row>
    <row r="1428" spans="1:5" x14ac:dyDescent="0.25">
      <c r="A1428" t="s">
        <v>2551</v>
      </c>
      <c r="C1428">
        <f t="shared" si="73"/>
        <v>7</v>
      </c>
      <c r="D1428">
        <f t="shared" si="74"/>
        <v>199</v>
      </c>
      <c r="E1428" t="str">
        <f t="shared" si="75"/>
        <v>&lt;row entity_script="" item_id="33d03d90-2941-4eb0-ac67-daf5c4c4b767" material="" model="props/blacksmith_tools/key_bundle_a" owner_fading_coef="0.02" price="0" visibility_coef="1" weight="0" /&gt;</v>
      </c>
    </row>
    <row r="1429" spans="1:5" x14ac:dyDescent="0.25">
      <c r="A1429" t="s">
        <v>2552</v>
      </c>
      <c r="C1429">
        <f t="shared" si="73"/>
        <v>7</v>
      </c>
      <c r="D1429">
        <f t="shared" si="74"/>
        <v>227</v>
      </c>
      <c r="E1429" t="str">
        <f t="shared" si="75"/>
        <v>&lt;row entity_script="Book" item_id="33f044a1-c7b1-497d-adbb-b514cb440fc5" material="props/alchemy/book/info01_book" model="props/misc/book/book_01.cdf" owner_fading_coef="0.02" price="500" visibility_coef="1" weight="1" /&gt;</v>
      </c>
    </row>
    <row r="1430" spans="1:5" x14ac:dyDescent="0.25">
      <c r="A1430" t="s">
        <v>2553</v>
      </c>
      <c r="C1430">
        <f t="shared" si="73"/>
        <v>7</v>
      </c>
      <c r="D1430">
        <f t="shared" si="74"/>
        <v>192</v>
      </c>
      <c r="E1430" t="str">
        <f t="shared" si="75"/>
        <v>&lt;row entity_script="" item_id="340d4edd-cfc7-4468-8393-7255708fde80" material="" model="props/blacksmith_tools/key_a" owner_fading_coef="0.02" price="0" visibility_coef="1" weight="0" /&gt;</v>
      </c>
    </row>
    <row r="1431" spans="1:5" x14ac:dyDescent="0.25">
      <c r="A1431" t="s">
        <v>2554</v>
      </c>
      <c r="C1431">
        <f t="shared" si="73"/>
        <v>7</v>
      </c>
      <c r="D1431">
        <f t="shared" si="74"/>
        <v>210</v>
      </c>
      <c r="E1431" t="str">
        <f t="shared" si="75"/>
        <v>&lt;row entity_script="" item_id="34221071-24b8-4eaf-996e-96e83b74ee65" material="" model="props/interiors/kitchenware/food/chicken_thigh" owner_fading_coef="0.02" price="0" visibility_coef="1" weight="1" /&gt;</v>
      </c>
    </row>
    <row r="1432" spans="1:5" x14ac:dyDescent="0.25">
      <c r="A1432" t="s">
        <v>2555</v>
      </c>
      <c r="C1432">
        <f t="shared" si="73"/>
        <v>7</v>
      </c>
      <c r="D1432">
        <f t="shared" si="74"/>
        <v>227</v>
      </c>
      <c r="E1432" t="str">
        <f t="shared" si="75"/>
        <v>&lt;row entity_script="Book" item_id="3426fb05-4786-493b-a64e-6c976aaa5321" material="props/alchemy/book/info02_book" model="props/misc/book/book_01.cdf" owner_fading_coef="0.02" price="500" visibility_coef="1" weight="1" /&gt;</v>
      </c>
    </row>
    <row r="1433" spans="1:5" x14ac:dyDescent="0.25">
      <c r="A1433" t="s">
        <v>2556</v>
      </c>
      <c r="C1433">
        <f t="shared" si="73"/>
        <v>7</v>
      </c>
      <c r="D1433">
        <f t="shared" si="74"/>
        <v>201</v>
      </c>
      <c r="E1433" t="str">
        <f t="shared" si="75"/>
        <v>&lt;row entity_script="" item_id="347e61a6-d36e-4d1e-99ce-98c8ecbeee73" material="" model="props/alchemy/special/frakinsence" owner_fading_coef="0.02" price="400" visibility_coef="1" weight="0.1" /&gt;</v>
      </c>
    </row>
    <row r="1434" spans="1:5" x14ac:dyDescent="0.25">
      <c r="A1434" t="s">
        <v>2557</v>
      </c>
      <c r="C1434">
        <f t="shared" si="73"/>
        <v>7</v>
      </c>
      <c r="D1434">
        <f t="shared" si="74"/>
        <v>199</v>
      </c>
      <c r="E1434" t="str">
        <f t="shared" si="75"/>
        <v>&lt;row entity_script="" item_id="34a89e2a-603c-4e4b-b623-7b1269d07a92" material="" model="props/blacksmith_tools/key_bundle_a" owner_fading_coef="0.02" price="0" visibility_coef="1" weight="0" /&gt;</v>
      </c>
    </row>
    <row r="1435" spans="1:5" x14ac:dyDescent="0.25">
      <c r="A1435" t="s">
        <v>2558</v>
      </c>
      <c r="C1435">
        <f t="shared" si="73"/>
        <v>7</v>
      </c>
      <c r="D1435">
        <f t="shared" si="74"/>
        <v>199</v>
      </c>
      <c r="E1435" t="str">
        <f t="shared" si="75"/>
        <v>&lt;row entity_script="" item_id="34ae18c7-4366-42b2-a5f2-8bc93de6226c" material="" model="props/blacksmith_tools/key_bundle_a" owner_fading_coef="0.02" price="0" visibility_coef="1" weight="0" /&gt;</v>
      </c>
    </row>
    <row r="1436" spans="1:5" x14ac:dyDescent="0.25">
      <c r="A1436" t="s">
        <v>2559</v>
      </c>
      <c r="C1436">
        <f t="shared" si="73"/>
        <v>7</v>
      </c>
      <c r="D1436">
        <f t="shared" si="74"/>
        <v>199</v>
      </c>
      <c r="E1436" t="str">
        <f t="shared" si="75"/>
        <v>&lt;row entity_script="" item_id="359a583e-51fd-4bf9-b410-28be10dab6ac" material="" model="props/blacksmith_tools/key_bundle_a" owner_fading_coef="0.02" price="0" visibility_coef="1" weight="0" /&gt;</v>
      </c>
    </row>
    <row r="1437" spans="1:5" x14ac:dyDescent="0.25">
      <c r="A1437" t="s">
        <v>2560</v>
      </c>
      <c r="C1437">
        <f t="shared" si="73"/>
        <v>7</v>
      </c>
      <c r="D1437">
        <f t="shared" si="74"/>
        <v>199</v>
      </c>
      <c r="E1437" t="str">
        <f t="shared" si="75"/>
        <v>&lt;row entity_script="" item_id="35f31656-ffe6-416e-bc8a-469a610d860a" material="" model="props/blacksmith_tools/key_bundle_a" owner_fading_coef="0.02" price="0" visibility_coef="1" weight="0" /&gt;</v>
      </c>
    </row>
    <row r="1438" spans="1:5" x14ac:dyDescent="0.25">
      <c r="A1438" t="s">
        <v>2561</v>
      </c>
      <c r="C1438">
        <f t="shared" si="73"/>
        <v>7</v>
      </c>
      <c r="D1438">
        <f t="shared" si="74"/>
        <v>199</v>
      </c>
      <c r="E1438" t="str">
        <f t="shared" si="75"/>
        <v>&lt;row entity_script="" item_id="360101f1-c2a1-4431-90e8-b577d7dc7d4b" material="" model="props/blacksmith_tools/key_bundle_a" owner_fading_coef="0.02" price="0" visibility_coef="1" weight="0" /&gt;</v>
      </c>
    </row>
    <row r="1439" spans="1:5" x14ac:dyDescent="0.25">
      <c r="A1439" t="s">
        <v>2562</v>
      </c>
      <c r="C1439">
        <f t="shared" si="73"/>
        <v>7</v>
      </c>
      <c r="D1439">
        <f t="shared" si="74"/>
        <v>206</v>
      </c>
      <c r="E1439" t="str">
        <f t="shared" si="75"/>
        <v>&lt;row entity_script="" item_id="36235c05-a733-484b-872d-eecdc245a7de" material="" model="props/interiors/kitchenware/food/sausage_meat" owner_fading_coef="1" price="1" visibility_coef="1" weight="1" /&gt;</v>
      </c>
    </row>
    <row r="1440" spans="1:5" x14ac:dyDescent="0.25">
      <c r="A1440" t="s">
        <v>2563</v>
      </c>
      <c r="C1440">
        <f t="shared" ref="C1440:C1503" si="76">FIND("&lt;",$A1440)</f>
        <v>7</v>
      </c>
      <c r="D1440">
        <f t="shared" ref="D1440:D1503" si="77">FIND("&gt;",$A1440)</f>
        <v>199</v>
      </c>
      <c r="E1440" t="str">
        <f t="shared" si="75"/>
        <v>&lt;row entity_script="" item_id="370e1a63-66e8-4e96-a2b2-6e6690bb7893" material="" model="props/blacksmith_tools/key_bundle_a" owner_fading_coef="0.02" price="0" visibility_coef="1" weight="0" /&gt;</v>
      </c>
    </row>
    <row r="1441" spans="1:5" x14ac:dyDescent="0.25">
      <c r="A1441" t="s">
        <v>2564</v>
      </c>
      <c r="C1441">
        <f t="shared" si="76"/>
        <v>7</v>
      </c>
      <c r="D1441">
        <f t="shared" si="77"/>
        <v>199</v>
      </c>
      <c r="E1441" t="str">
        <f t="shared" si="75"/>
        <v>&lt;row entity_script="" item_id="37341b54-0f68-4d1e-a78e-a4e50d7b8f0f" material="" model="props/blacksmith_tools/key_bundle_a" owner_fading_coef="0.02" price="0" visibility_coef="1" weight="0" /&gt;</v>
      </c>
    </row>
    <row r="1442" spans="1:5" x14ac:dyDescent="0.25">
      <c r="A1442" t="s">
        <v>2565</v>
      </c>
      <c r="C1442">
        <f t="shared" si="76"/>
        <v>7</v>
      </c>
      <c r="D1442">
        <f t="shared" si="77"/>
        <v>206</v>
      </c>
      <c r="E1442" t="str">
        <f t="shared" si="75"/>
        <v>&lt;row entity_script="" item_id="37712a91-3912-4e42-8577-4aa78b5bf899" material="" model="props/misc/church_props/chalice_gold_01" owner_fading_coef="0.02" price="3500" visibility_coef="1" weight="2" /&gt;</v>
      </c>
    </row>
    <row r="1443" spans="1:5" x14ac:dyDescent="0.25">
      <c r="A1443" t="s">
        <v>2566</v>
      </c>
      <c r="C1443">
        <f t="shared" si="76"/>
        <v>7</v>
      </c>
      <c r="D1443">
        <f t="shared" si="77"/>
        <v>199</v>
      </c>
      <c r="E1443" t="str">
        <f t="shared" si="75"/>
        <v>&lt;row entity_script="" item_id="382cfaf0-6e22-4055-91b3-01d6b449156a" material="" model="props/blacksmith_tools/key_bundle_a" owner_fading_coef="0.02" price="0" visibility_coef="1" weight="0" /&gt;</v>
      </c>
    </row>
    <row r="1444" spans="1:5" x14ac:dyDescent="0.25">
      <c r="A1444" t="s">
        <v>2567</v>
      </c>
      <c r="C1444">
        <f t="shared" si="76"/>
        <v>7</v>
      </c>
      <c r="D1444">
        <f t="shared" si="77"/>
        <v>184</v>
      </c>
      <c r="E1444" t="str">
        <f t="shared" si="75"/>
        <v>&lt;row entity_script="" item_id="3844bfed-e66b-4e97-bea4-4bf84d90ae82" material="" model="props/dice/die_i" owner_fading_coef="0.02" price="500" visibility_coef="1" weight="0.1" /&gt;</v>
      </c>
    </row>
    <row r="1445" spans="1:5" x14ac:dyDescent="0.25">
      <c r="A1445" t="s">
        <v>2568</v>
      </c>
      <c r="C1445">
        <f t="shared" si="76"/>
        <v>7</v>
      </c>
      <c r="D1445">
        <f t="shared" si="77"/>
        <v>199</v>
      </c>
      <c r="E1445" t="str">
        <f t="shared" si="75"/>
        <v>&lt;row entity_script="" item_id="384639a4-1034-4952-b7e8-8a55123d63a5" material="" model="props/blacksmith_tools/key_bundle_a" owner_fading_coef="0.02" price="0" visibility_coef="1" weight="0" /&gt;</v>
      </c>
    </row>
    <row r="1446" spans="1:5" x14ac:dyDescent="0.25">
      <c r="A1446" t="s">
        <v>2569</v>
      </c>
      <c r="C1446">
        <f t="shared" si="76"/>
        <v>7</v>
      </c>
      <c r="D1446">
        <f t="shared" si="77"/>
        <v>199</v>
      </c>
      <c r="E1446" t="str">
        <f t="shared" si="75"/>
        <v>&lt;row entity_script="" item_id="38baf68f-21df-4aba-8885-29f4d425939f" material="" model="props/blacksmith_tools/key_bundle_a" owner_fading_coef="0.02" price="0" visibility_coef="1" weight="0" /&gt;</v>
      </c>
    </row>
    <row r="1447" spans="1:5" x14ac:dyDescent="0.25">
      <c r="A1447" t="s">
        <v>2570</v>
      </c>
      <c r="C1447">
        <f t="shared" si="76"/>
        <v>7</v>
      </c>
      <c r="D1447">
        <f t="shared" si="77"/>
        <v>193</v>
      </c>
      <c r="E1447" t="str">
        <f t="shared" ref="E1447:E1510" si="78">MID(A1447,C1447,D1447-C1447+1)</f>
        <v>&lt;row entity_script="" item_id="38ea59b9-ead9-4fb5-a62a-2051abd844a2" material="" model="props/alchemy/special/bile" owner_fading_coef="0.02" price="70" visibility_coef="1" weight="0.1" /&gt;</v>
      </c>
    </row>
    <row r="1448" spans="1:5" x14ac:dyDescent="0.25">
      <c r="A1448" t="s">
        <v>2571</v>
      </c>
      <c r="C1448">
        <f t="shared" si="76"/>
        <v>7</v>
      </c>
      <c r="D1448">
        <f t="shared" si="77"/>
        <v>200</v>
      </c>
      <c r="E1448" t="str">
        <f t="shared" si="78"/>
        <v>&lt;row entity_script="" item_id="395675bd-abef-47b4-a03c-8c6f5fb87a22" material="" model="characters/humans/cloth/cloth_folded" owner_fading_coef="0.02" price="0" visibility_coef="1" weight="0" /&gt;</v>
      </c>
    </row>
    <row r="1449" spans="1:5" x14ac:dyDescent="0.25">
      <c r="A1449" t="s">
        <v>2572</v>
      </c>
      <c r="C1449">
        <f t="shared" si="76"/>
        <v>7</v>
      </c>
      <c r="D1449">
        <f t="shared" si="77"/>
        <v>199</v>
      </c>
      <c r="E1449" t="str">
        <f t="shared" si="78"/>
        <v>&lt;row entity_script="" item_id="397aabe5-98d4-402a-bf65-0366f962196d" material="" model="props/blacksmith_tools/key_bundle_a" owner_fading_coef="0.02" price="0" visibility_coef="1" weight="0" /&gt;</v>
      </c>
    </row>
    <row r="1450" spans="1:5" x14ac:dyDescent="0.25">
      <c r="A1450" t="s">
        <v>2573</v>
      </c>
      <c r="C1450">
        <f t="shared" si="76"/>
        <v>7</v>
      </c>
      <c r="D1450">
        <f t="shared" si="77"/>
        <v>199</v>
      </c>
      <c r="E1450" t="str">
        <f t="shared" si="78"/>
        <v>&lt;row entity_script="" item_id="3981e3c1-041a-4712-bc5a-da3cac4889cd" material="" model="props/blacksmith_tools/key_bundle_a" owner_fading_coef="0.02" price="0" visibility_coef="1" weight="0" /&gt;</v>
      </c>
    </row>
    <row r="1451" spans="1:5" x14ac:dyDescent="0.25">
      <c r="A1451" t="s">
        <v>2574</v>
      </c>
      <c r="C1451">
        <f t="shared" si="76"/>
        <v>7</v>
      </c>
      <c r="D1451">
        <f t="shared" si="77"/>
        <v>199</v>
      </c>
      <c r="E1451" t="str">
        <f t="shared" si="78"/>
        <v>&lt;row entity_script="" item_id="399072d1-259f-4e9f-8710-084723b295e5" material="" model="props/blacksmith_tools/key_bundle_a" owner_fading_coef="0.02" price="0" visibility_coef="1" weight="0" /&gt;</v>
      </c>
    </row>
    <row r="1452" spans="1:5" x14ac:dyDescent="0.25">
      <c r="A1452" t="s">
        <v>2575</v>
      </c>
      <c r="C1452">
        <f t="shared" si="76"/>
        <v>7</v>
      </c>
      <c r="D1452">
        <f t="shared" si="77"/>
        <v>199</v>
      </c>
      <c r="E1452" t="str">
        <f t="shared" si="78"/>
        <v>&lt;row entity_script="" item_id="3a18c129-56d4-4ed5-bf81-7e9edea95b8a" material="" model="props/blacksmith_tools/key_bundle_a" owner_fading_coef="0.02" price="0" visibility_coef="1" weight="0" /&gt;</v>
      </c>
    </row>
    <row r="1453" spans="1:5" x14ac:dyDescent="0.25">
      <c r="A1453" t="s">
        <v>2576</v>
      </c>
      <c r="C1453">
        <f t="shared" si="76"/>
        <v>7</v>
      </c>
      <c r="D1453">
        <f t="shared" si="77"/>
        <v>192</v>
      </c>
      <c r="E1453" t="str">
        <f t="shared" si="78"/>
        <v>&lt;row entity_script="" item_id="3a27aa85-9b45-46d1-9443-1187abdda548" material="" model="props/blacksmith_tools/key_a" owner_fading_coef="0.02" price="0" visibility_coef="1" weight="0" /&gt;</v>
      </c>
    </row>
    <row r="1454" spans="1:5" x14ac:dyDescent="0.25">
      <c r="A1454" t="s">
        <v>2577</v>
      </c>
      <c r="C1454">
        <f t="shared" si="76"/>
        <v>7</v>
      </c>
      <c r="D1454">
        <f t="shared" si="77"/>
        <v>199</v>
      </c>
      <c r="E1454" t="str">
        <f t="shared" si="78"/>
        <v>&lt;row entity_script="" item_id="3a3f392c-4eac-48be-a629-3f5ae259fbb8" material="" model="props/blacksmith_tools/key_bundle_a" owner_fading_coef="0.02" price="0" visibility_coef="1" weight="0" /&gt;</v>
      </c>
    </row>
    <row r="1455" spans="1:5" x14ac:dyDescent="0.25">
      <c r="A1455" t="s">
        <v>2578</v>
      </c>
      <c r="C1455">
        <f t="shared" si="76"/>
        <v>7</v>
      </c>
      <c r="D1455">
        <f t="shared" si="77"/>
        <v>188</v>
      </c>
      <c r="E1455" t="str">
        <f t="shared" si="78"/>
        <v>&lt;row entity_script="" item_id="3b5be706-3cac-4223-a780-039867c65c4d" material="" model="weapons/arrow/arrow_01" owner_fading_coef="0.02" price="5" visibility_coef="1" weight="0.1" /&gt;</v>
      </c>
    </row>
    <row r="1456" spans="1:5" x14ac:dyDescent="0.25">
      <c r="A1456" t="s">
        <v>2579</v>
      </c>
      <c r="C1456">
        <f t="shared" si="76"/>
        <v>7</v>
      </c>
      <c r="D1456">
        <f t="shared" si="77"/>
        <v>195</v>
      </c>
      <c r="E1456" t="str">
        <f t="shared" si="78"/>
        <v>&lt;row entity_script="Book" item_id="3bed7288-086a-4a62-8291-22f32291b06f" material="" model="props/misc/book/book_01.cdf" owner_fading_coef="0.02" price="1" visibility_coef="1" weight="1" /&gt;</v>
      </c>
    </row>
    <row r="1457" spans="1:5" x14ac:dyDescent="0.25">
      <c r="A1457" t="s">
        <v>2580</v>
      </c>
      <c r="C1457">
        <f t="shared" si="76"/>
        <v>7</v>
      </c>
      <c r="D1457">
        <f t="shared" si="77"/>
        <v>199</v>
      </c>
      <c r="E1457" t="str">
        <f t="shared" si="78"/>
        <v>&lt;row entity_script="" item_id="3c6e8ce6-7703-4acf-9dea-0b5f883cdfc5" material="" model="props/blacksmith_tools/key_bundle_a" owner_fading_coef="0.02" price="0" visibility_coef="1" weight="0" /&gt;</v>
      </c>
    </row>
    <row r="1458" spans="1:5" x14ac:dyDescent="0.25">
      <c r="A1458" t="s">
        <v>2581</v>
      </c>
      <c r="C1458">
        <f t="shared" si="76"/>
        <v>7</v>
      </c>
      <c r="D1458">
        <f t="shared" si="77"/>
        <v>200</v>
      </c>
      <c r="E1458" t="str">
        <f t="shared" si="78"/>
        <v>&lt;row entity_script="" item_id="3cc5ac66-f956-460d-929e-5286c7488c8a" material="" model="characters/humans/cloth/cloth_folded" owner_fading_coef="0.02" price="0" visibility_coef="1" weight="0" /&gt;</v>
      </c>
    </row>
    <row r="1459" spans="1:5" x14ac:dyDescent="0.25">
      <c r="A1459" t="s">
        <v>2582</v>
      </c>
      <c r="C1459">
        <f t="shared" si="76"/>
        <v>7</v>
      </c>
      <c r="D1459">
        <f t="shared" si="77"/>
        <v>199</v>
      </c>
      <c r="E1459" t="str">
        <f t="shared" si="78"/>
        <v>&lt;row entity_script="" item_id="3cea3672-4b31-4e34-b8d0-9c7998e00aa3" material="" model="props/blacksmith_tools/key_bundle_a" owner_fading_coef="0.02" price="0" visibility_coef="1" weight="0" /&gt;</v>
      </c>
    </row>
    <row r="1460" spans="1:5" x14ac:dyDescent="0.25">
      <c r="A1460" t="s">
        <v>2583</v>
      </c>
      <c r="C1460">
        <f t="shared" si="76"/>
        <v>7</v>
      </c>
      <c r="D1460">
        <f t="shared" si="77"/>
        <v>187</v>
      </c>
      <c r="E1460" t="str">
        <f t="shared" si="78"/>
        <v>&lt;row entity_script="" item_id="3d0308be-5d21-45bf-8c85-20b27370a472" material="" model="props/misc/book/book_01" owner_fading_coef="0.02" price="0" visibility_coef="1" weight="0" /&gt;</v>
      </c>
    </row>
    <row r="1461" spans="1:5" x14ac:dyDescent="0.25">
      <c r="A1461" t="s">
        <v>2584</v>
      </c>
      <c r="C1461">
        <f t="shared" si="76"/>
        <v>7</v>
      </c>
      <c r="D1461">
        <f t="shared" si="77"/>
        <v>199</v>
      </c>
      <c r="E1461" t="str">
        <f t="shared" si="78"/>
        <v>&lt;row entity_script="" item_id="3d35d814-d505-45ac-b303-cdc5d047b742" material="" model="props/blacksmith_tools/key_bundle_a" owner_fading_coef="0.02" price="0" visibility_coef="1" weight="0" /&gt;</v>
      </c>
    </row>
    <row r="1462" spans="1:5" x14ac:dyDescent="0.25">
      <c r="A1462" t="s">
        <v>2585</v>
      </c>
      <c r="C1462">
        <f t="shared" si="76"/>
        <v>7</v>
      </c>
      <c r="D1462">
        <f t="shared" si="77"/>
        <v>196</v>
      </c>
      <c r="E1462" t="str">
        <f t="shared" si="78"/>
        <v>&lt;row entity_script="" item_id="3db25e6e-dfe2-4b06-a079-80e6064073c4" material="" model="props/alchemy/special/antler" owner_fading_coef="0.02" price="250" visibility_coef="1" weight="0.1" /&gt;</v>
      </c>
    </row>
    <row r="1463" spans="1:5" x14ac:dyDescent="0.25">
      <c r="A1463" t="s">
        <v>2586</v>
      </c>
      <c r="C1463">
        <f t="shared" si="76"/>
        <v>7</v>
      </c>
      <c r="D1463">
        <f t="shared" si="77"/>
        <v>184</v>
      </c>
      <c r="E1463" t="str">
        <f t="shared" si="78"/>
        <v>&lt;row entity_script="" item_id="3e533ef1-f62a-4751-b1d3-f1c9b4e05b87" material="" model="props/butcher/cleaver01" owner_fading_coef="1" price="1" visibility_coef="1" weight="1" /&gt;</v>
      </c>
    </row>
    <row r="1464" spans="1:5" x14ac:dyDescent="0.25">
      <c r="A1464" t="s">
        <v>2587</v>
      </c>
      <c r="C1464">
        <f t="shared" si="76"/>
        <v>7</v>
      </c>
      <c r="D1464">
        <f t="shared" si="77"/>
        <v>199</v>
      </c>
      <c r="E1464" t="str">
        <f t="shared" si="78"/>
        <v>&lt;row entity_script="" item_id="3e61b3e1-6d9d-4667-8181-31db45e34086" material="" model="props/blacksmith_tools/key_bundle_a" owner_fading_coef="0.02" price="0" visibility_coef="1" weight="0" /&gt;</v>
      </c>
    </row>
    <row r="1465" spans="1:5" x14ac:dyDescent="0.25">
      <c r="A1465" t="s">
        <v>2588</v>
      </c>
      <c r="C1465">
        <f t="shared" si="76"/>
        <v>7</v>
      </c>
      <c r="D1465">
        <f t="shared" si="77"/>
        <v>199</v>
      </c>
      <c r="E1465" t="str">
        <f t="shared" si="78"/>
        <v>&lt;row entity_script="" item_id="3e950df1-e625-4da1-88b7-280fb33d32de" material="" model="props/blacksmith_tools/key_bundle_a" owner_fading_coef="0.02" price="0" visibility_coef="1" weight="0" /&gt;</v>
      </c>
    </row>
    <row r="1466" spans="1:5" x14ac:dyDescent="0.25">
      <c r="A1466" t="s">
        <v>2589</v>
      </c>
      <c r="C1466">
        <f t="shared" si="76"/>
        <v>7</v>
      </c>
      <c r="D1466">
        <f t="shared" si="77"/>
        <v>212</v>
      </c>
      <c r="E1466" t="str">
        <f t="shared" si="78"/>
        <v>&lt;row entity_script="" item_id="3ee1b3bb-4b81-4ce8-ac41-cfdd68e81063" material="" model="props/interiors/kitchenware/food/chicken_thigh" owner_fading_coef="0.02" price="100" visibility_coef="1" weight="0" /&gt;</v>
      </c>
    </row>
    <row r="1467" spans="1:5" x14ac:dyDescent="0.25">
      <c r="A1467" t="s">
        <v>2590</v>
      </c>
      <c r="C1467">
        <f t="shared" si="76"/>
        <v>7</v>
      </c>
      <c r="D1467">
        <f t="shared" si="77"/>
        <v>198</v>
      </c>
      <c r="E1467" t="str">
        <f t="shared" si="78"/>
        <v>&lt;row entity_script="" item_id="3f770b82-32a7-410d-b546-c8744348ff93" material="" model="weapons/swords_long/sword_guard" owner_fading_coef="0.02" price="6000" visibility_coef="1" weight="0" /&gt;</v>
      </c>
    </row>
    <row r="1468" spans="1:5" x14ac:dyDescent="0.25">
      <c r="A1468" t="s">
        <v>2591</v>
      </c>
      <c r="C1468">
        <f t="shared" si="76"/>
        <v>7</v>
      </c>
      <c r="D1468">
        <f t="shared" si="77"/>
        <v>199</v>
      </c>
      <c r="E1468" t="str">
        <f t="shared" si="78"/>
        <v>&lt;row entity_script="" item_id="3f9bc305-8f21-4487-a82c-b7e61496d21b" material="" model="props/blacksmith_tools/key_bundle_a" owner_fading_coef="0.02" price="0" visibility_coef="1" weight="0" /&gt;</v>
      </c>
    </row>
    <row r="1469" spans="1:5" x14ac:dyDescent="0.25">
      <c r="A1469" t="s">
        <v>2592</v>
      </c>
      <c r="C1469">
        <f t="shared" si="76"/>
        <v>7</v>
      </c>
      <c r="D1469">
        <f t="shared" si="77"/>
        <v>199</v>
      </c>
      <c r="E1469" t="str">
        <f t="shared" si="78"/>
        <v>&lt;row entity_script="" item_id="402ed8f2-d307-469b-8962-445cb5548ef1" material="" model="props/blacksmith_tools/key_bundle_a" owner_fading_coef="0.02" price="0" visibility_coef="1" weight="0" /&gt;</v>
      </c>
    </row>
    <row r="1470" spans="1:5" x14ac:dyDescent="0.25">
      <c r="A1470" t="s">
        <v>2593</v>
      </c>
      <c r="C1470">
        <f t="shared" si="76"/>
        <v>7</v>
      </c>
      <c r="D1470">
        <f t="shared" si="77"/>
        <v>199</v>
      </c>
      <c r="E1470" t="str">
        <f t="shared" si="78"/>
        <v>&lt;row entity_script="" item_id="40590aa6-c25e-4a2d-972c-578f4dcb4be9" material="" model="props/blacksmith_tools/key_bundle_a" owner_fading_coef="0.02" price="0" visibility_coef="1" weight="0" /&gt;</v>
      </c>
    </row>
    <row r="1471" spans="1:5" x14ac:dyDescent="0.25">
      <c r="A1471" t="s">
        <v>2594</v>
      </c>
      <c r="C1471">
        <f t="shared" si="76"/>
        <v>7</v>
      </c>
      <c r="D1471">
        <f t="shared" si="77"/>
        <v>199</v>
      </c>
      <c r="E1471" t="str">
        <f t="shared" si="78"/>
        <v>&lt;row entity_script="" item_id="40940339-8b1f-4b12-9adf-896f45c9e5d4" material="" model="props/blacksmith_tools/key_bundle_a" owner_fading_coef="0.02" price="0" visibility_coef="1" weight="0" /&gt;</v>
      </c>
    </row>
    <row r="1472" spans="1:5" x14ac:dyDescent="0.25">
      <c r="A1472" t="s">
        <v>2595</v>
      </c>
      <c r="C1472">
        <f t="shared" si="76"/>
        <v>7</v>
      </c>
      <c r="D1472">
        <f t="shared" si="77"/>
        <v>199</v>
      </c>
      <c r="E1472" t="str">
        <f t="shared" si="78"/>
        <v>&lt;row entity_script="" item_id="40aafd13-af0f-4ad5-9f69-1404ccddc2b2" material="" model="props/blacksmith_tools/key_bundle_a" owner_fading_coef="0.02" price="0" visibility_coef="1" weight="0" /&gt;</v>
      </c>
    </row>
    <row r="1473" spans="1:5" x14ac:dyDescent="0.25">
      <c r="A1473" t="s">
        <v>2596</v>
      </c>
      <c r="C1473">
        <f t="shared" si="76"/>
        <v>7</v>
      </c>
      <c r="D1473">
        <f t="shared" si="77"/>
        <v>195</v>
      </c>
      <c r="E1473" t="str">
        <f t="shared" si="78"/>
        <v>&lt;row entity_script="Book" item_id="40d029c9-3b81-4758-8aa2-a6c71fc4500b" material="" model="props/misc/book/book_01.cdf" owner_fading_coef="0.02" price="1" visibility_coef="1" weight="1" /&gt;</v>
      </c>
    </row>
    <row r="1474" spans="1:5" x14ac:dyDescent="0.25">
      <c r="A1474" t="s">
        <v>2597</v>
      </c>
      <c r="C1474">
        <f t="shared" si="76"/>
        <v>7</v>
      </c>
      <c r="D1474">
        <f t="shared" si="77"/>
        <v>199</v>
      </c>
      <c r="E1474" t="str">
        <f t="shared" si="78"/>
        <v>&lt;row entity_script="" item_id="40d165bc-9796-4dee-b188-f027e129d7d5" material="" model="props/blacksmith_tools/key_bundle_a" owner_fading_coef="0.02" price="0" visibility_coef="1" weight="0" /&gt;</v>
      </c>
    </row>
    <row r="1475" spans="1:5" x14ac:dyDescent="0.25">
      <c r="A1475" t="s">
        <v>2598</v>
      </c>
      <c r="C1475">
        <f t="shared" si="76"/>
        <v>7</v>
      </c>
      <c r="D1475">
        <f t="shared" si="77"/>
        <v>199</v>
      </c>
      <c r="E1475" t="str">
        <f t="shared" si="78"/>
        <v>&lt;row entity_script="" item_id="40e3e868-651f-49bb-8845-96733ba421f5" material="" model="props/blacksmith_tools/key_bundle_a" owner_fading_coef="0.02" price="0" visibility_coef="1" weight="0" /&gt;</v>
      </c>
    </row>
    <row r="1476" spans="1:5" x14ac:dyDescent="0.25">
      <c r="A1476" t="s">
        <v>2599</v>
      </c>
      <c r="C1476">
        <f t="shared" si="76"/>
        <v>7</v>
      </c>
      <c r="D1476">
        <f t="shared" si="77"/>
        <v>228</v>
      </c>
      <c r="E1476" t="str">
        <f t="shared" si="78"/>
        <v>&lt;row entity_script="Book" item_id="40e6397c-2f66-4740-a4eb-1b7d77bb2a23" material="" model="characters/assets/parchment_folded/parchment_folded.cdf" owner_fading_coef="0.02" price="1000" visibility_coef="1" weight="0.1" /&gt;</v>
      </c>
    </row>
    <row r="1477" spans="1:5" x14ac:dyDescent="0.25">
      <c r="A1477" t="s">
        <v>2600</v>
      </c>
      <c r="C1477">
        <f t="shared" si="76"/>
        <v>7</v>
      </c>
      <c r="D1477">
        <f t="shared" si="77"/>
        <v>210</v>
      </c>
      <c r="E1477" t="str">
        <f t="shared" si="78"/>
        <v>&lt;row entity_script="" item_id="414458ce-9fb6-4959-a64d-0571e19e1ebe" material="" model="props/interiors/kitchenware/food/chicken_thigh" owner_fading_coef="0.02" price="0" visibility_coef="1" weight="0" /&gt;</v>
      </c>
    </row>
    <row r="1478" spans="1:5" x14ac:dyDescent="0.25">
      <c r="A1478" t="s">
        <v>2601</v>
      </c>
      <c r="C1478">
        <f t="shared" si="76"/>
        <v>7</v>
      </c>
      <c r="D1478">
        <f t="shared" si="77"/>
        <v>179</v>
      </c>
      <c r="E1478" t="str">
        <f t="shared" si="78"/>
        <v>&lt;row entity_script="" item_id="415b1a6a-6df5-4908-8284-7bbae333f708" material="" model="props/tools/hammer" owner_fading_coef="1" price="1" visibility_coef="1" weight="1" /&gt;</v>
      </c>
    </row>
    <row r="1479" spans="1:5" x14ac:dyDescent="0.25">
      <c r="A1479" t="s">
        <v>2602</v>
      </c>
      <c r="C1479">
        <f t="shared" si="76"/>
        <v>7</v>
      </c>
      <c r="D1479">
        <f t="shared" si="77"/>
        <v>199</v>
      </c>
      <c r="E1479" t="str">
        <f t="shared" si="78"/>
        <v>&lt;row entity_script="" item_id="41607ef6-00c4-40b0-8430-c3e705b8fd3b" material="" model="props/blacksmith_tools/key_bundle_a" owner_fading_coef="0.02" price="0" visibility_coef="1" weight="0" /&gt;</v>
      </c>
    </row>
    <row r="1480" spans="1:5" x14ac:dyDescent="0.25">
      <c r="A1480" t="s">
        <v>2603</v>
      </c>
      <c r="C1480">
        <f t="shared" si="76"/>
        <v>7</v>
      </c>
      <c r="D1480">
        <f t="shared" si="77"/>
        <v>199</v>
      </c>
      <c r="E1480" t="str">
        <f t="shared" si="78"/>
        <v>&lt;row entity_script="" item_id="416279ff-448b-4255-9bab-5137de43d31f" material="" model="props/blacksmith_tools/key_bundle_a" owner_fading_coef="0.02" price="0" visibility_coef="1" weight="0" /&gt;</v>
      </c>
    </row>
    <row r="1481" spans="1:5" x14ac:dyDescent="0.25">
      <c r="A1481" t="s">
        <v>2604</v>
      </c>
      <c r="C1481">
        <f t="shared" si="76"/>
        <v>7</v>
      </c>
      <c r="D1481">
        <f t="shared" si="77"/>
        <v>199</v>
      </c>
      <c r="E1481" t="str">
        <f t="shared" si="78"/>
        <v>&lt;row entity_script="" item_id="41a5de2f-ba8c-4c65-99ab-1c8ad00619be" material="" model="props/blacksmith_tools/key_bundle_a" owner_fading_coef="0.02" price="0" visibility_coef="1" weight="0" /&gt;</v>
      </c>
    </row>
    <row r="1482" spans="1:5" x14ac:dyDescent="0.25">
      <c r="A1482" t="s">
        <v>2605</v>
      </c>
      <c r="C1482">
        <f t="shared" si="76"/>
        <v>7</v>
      </c>
      <c r="D1482">
        <f t="shared" si="77"/>
        <v>228</v>
      </c>
      <c r="E1482" t="str">
        <f t="shared" si="78"/>
        <v>&lt;row entity_script="Book" item_id="42216ef3-d07f-4f65-8e38-3c89e53e48b8" material="" model="characters/assets/parchment_folded/parchment_folded.cdf" owner_fading_coef="0.02" price="1000" visibility_coef="1" weight="0.1" /&gt;</v>
      </c>
    </row>
    <row r="1483" spans="1:5" x14ac:dyDescent="0.25">
      <c r="A1483" t="s">
        <v>2606</v>
      </c>
      <c r="C1483">
        <f t="shared" si="76"/>
        <v>7</v>
      </c>
      <c r="D1483">
        <f t="shared" si="77"/>
        <v>199</v>
      </c>
      <c r="E1483" t="str">
        <f t="shared" si="78"/>
        <v>&lt;row entity_script="" item_id="424ca78a-c782-42ad-bdf2-6e45d0720e0b" material="" model="props/blacksmith_tools/key_bundle_a" owner_fading_coef="0.02" price="0" visibility_coef="1" weight="0" /&gt;</v>
      </c>
    </row>
    <row r="1484" spans="1:5" x14ac:dyDescent="0.25">
      <c r="A1484" t="s">
        <v>2607</v>
      </c>
      <c r="C1484">
        <f t="shared" si="76"/>
        <v>7</v>
      </c>
      <c r="D1484">
        <f t="shared" si="77"/>
        <v>200</v>
      </c>
      <c r="E1484" t="str">
        <f t="shared" si="78"/>
        <v>&lt;row entity_script="" item_id="42a4d15f-e0bc-4955-bd61-9e1b40b6da1c" material="" model="characters/humans/cloth/cloth_folded" owner_fading_coef="0.02" price="0" visibility_coef="1" weight="0" /&gt;</v>
      </c>
    </row>
    <row r="1485" spans="1:5" x14ac:dyDescent="0.25">
      <c r="A1485" t="s">
        <v>2608</v>
      </c>
      <c r="C1485">
        <f t="shared" si="76"/>
        <v>7</v>
      </c>
      <c r="D1485">
        <f t="shared" si="77"/>
        <v>199</v>
      </c>
      <c r="E1485" t="str">
        <f t="shared" si="78"/>
        <v>&lt;row entity_script="" item_id="42ee44f2-81b2-4b29-a0b4-8bce54dd8fab" material="" model="props/blacksmith_tools/key_bundle_a" owner_fading_coef="0.02" price="0" visibility_coef="1" weight="0" /&gt;</v>
      </c>
    </row>
    <row r="1486" spans="1:5" x14ac:dyDescent="0.25">
      <c r="A1486" t="s">
        <v>2609</v>
      </c>
      <c r="C1486">
        <f t="shared" si="76"/>
        <v>7</v>
      </c>
      <c r="D1486">
        <f t="shared" si="77"/>
        <v>210</v>
      </c>
      <c r="E1486" t="str">
        <f t="shared" si="78"/>
        <v>&lt;row entity_script="" item_id="42f77dc8-da5e-4dfe-9f79-f35295831e92" material="" model="props/interiors/kitchenware/food/chicken_thigh" owner_fading_coef="0.02" price="0" visibility_coef="1" weight="0" /&gt;</v>
      </c>
    </row>
    <row r="1487" spans="1:5" x14ac:dyDescent="0.25">
      <c r="A1487" t="s">
        <v>2610</v>
      </c>
      <c r="C1487">
        <f t="shared" si="76"/>
        <v>7</v>
      </c>
      <c r="D1487">
        <f t="shared" si="77"/>
        <v>184</v>
      </c>
      <c r="E1487" t="str">
        <f t="shared" si="78"/>
        <v>&lt;row entity_script="" item_id="4306e2d9-f09b-444a-b05d-79c55449ef46" material="" model="props/dice/die_o" owner_fading_coef="0.02" price="500" visibility_coef="1" weight="0.1" /&gt;</v>
      </c>
    </row>
    <row r="1488" spans="1:5" x14ac:dyDescent="0.25">
      <c r="A1488" t="s">
        <v>2611</v>
      </c>
      <c r="C1488">
        <f t="shared" si="76"/>
        <v>7</v>
      </c>
      <c r="D1488">
        <f t="shared" si="77"/>
        <v>185</v>
      </c>
      <c r="E1488" t="str">
        <f t="shared" si="78"/>
        <v>&lt;row entity_script="" item_id="4343eb87-1966-4594-a205-299da2a0fef1" material="" model="props/tools/chisel_stone" owner_fading_coef="1" price="1" visibility_coef="1" weight="1" /&gt;</v>
      </c>
    </row>
    <row r="1489" spans="1:5" x14ac:dyDescent="0.25">
      <c r="A1489" t="s">
        <v>2612</v>
      </c>
      <c r="C1489">
        <f t="shared" si="76"/>
        <v>7</v>
      </c>
      <c r="D1489">
        <f t="shared" si="77"/>
        <v>199</v>
      </c>
      <c r="E1489" t="str">
        <f t="shared" si="78"/>
        <v>&lt;row entity_script="" item_id="435808df-83eb-4f5d-baa9-1354368bee57" material="" model="props/blacksmith_tools/key_bundle_a" owner_fading_coef="0.02" price="0" visibility_coef="1" weight="0" /&gt;</v>
      </c>
    </row>
    <row r="1490" spans="1:5" x14ac:dyDescent="0.25">
      <c r="A1490" t="s">
        <v>2613</v>
      </c>
      <c r="C1490">
        <f t="shared" si="76"/>
        <v>7</v>
      </c>
      <c r="D1490">
        <f t="shared" si="77"/>
        <v>199</v>
      </c>
      <c r="E1490" t="str">
        <f t="shared" si="78"/>
        <v>&lt;row entity_script="" item_id="43c9c6bc-cfd5-48f5-94ac-507f423c6ec7" material="" model="props/misc/church_props/cross_01" owner_fading_coef="0.02" price="6500" visibility_coef="1" weight="4" /&gt;</v>
      </c>
    </row>
    <row r="1491" spans="1:5" x14ac:dyDescent="0.25">
      <c r="A1491" t="s">
        <v>2614</v>
      </c>
      <c r="C1491">
        <f t="shared" si="76"/>
        <v>7</v>
      </c>
      <c r="D1491">
        <f t="shared" si="77"/>
        <v>182</v>
      </c>
      <c r="E1491" t="str">
        <f t="shared" si="78"/>
        <v>&lt;row entity_script="" item_id="43fd458b-8e49-4ad1-8e9a-1d7e44f2ab41" material="" model="props/tools/whetstone" owner_fading_coef="1" price="1" visibility_coef="1" weight="1" /&gt;</v>
      </c>
    </row>
    <row r="1492" spans="1:5" x14ac:dyDescent="0.25">
      <c r="A1492" t="s">
        <v>2615</v>
      </c>
      <c r="C1492">
        <f t="shared" si="76"/>
        <v>7</v>
      </c>
      <c r="D1492">
        <f t="shared" si="77"/>
        <v>199</v>
      </c>
      <c r="E1492" t="str">
        <f t="shared" si="78"/>
        <v>&lt;row entity_script="" item_id="443b49cf-3618-4500-808e-532c3ff597c7" material="" model="props/blacksmith_tools/key_bundle_a" owner_fading_coef="0.02" price="0" visibility_coef="1" weight="0" /&gt;</v>
      </c>
    </row>
    <row r="1493" spans="1:5" x14ac:dyDescent="0.25">
      <c r="A1493" t="s">
        <v>2616</v>
      </c>
      <c r="C1493">
        <f t="shared" si="76"/>
        <v>7</v>
      </c>
      <c r="D1493">
        <f t="shared" si="77"/>
        <v>228</v>
      </c>
      <c r="E1493" t="str">
        <f t="shared" si="78"/>
        <v>&lt;row entity_script="Book" item_id="4461ae67-bd5e-4f5d-b543-d7718e09e610" material="props/alchemy/book/skill_book2" model="props/misc/book/book_01.cdf" owner_fading_coef="0.02" price="4500" visibility_coef="1" weight="1" /&gt;</v>
      </c>
    </row>
    <row r="1494" spans="1:5" x14ac:dyDescent="0.25">
      <c r="A1494" t="s">
        <v>2617</v>
      </c>
      <c r="C1494">
        <f t="shared" si="76"/>
        <v>7</v>
      </c>
      <c r="D1494">
        <f t="shared" si="77"/>
        <v>200</v>
      </c>
      <c r="E1494" t="str">
        <f t="shared" si="78"/>
        <v>&lt;row entity_script="" item_id="449ce603-c10e-4b5e-a223-515d103549e9" material="" model="characters/humans/cloth/cloth_folded" owner_fading_coef="0.02" price="0" visibility_coef="1" weight="0" /&gt;</v>
      </c>
    </row>
    <row r="1495" spans="1:5" x14ac:dyDescent="0.25">
      <c r="A1495" t="s">
        <v>2618</v>
      </c>
      <c r="C1495">
        <f t="shared" si="76"/>
        <v>7</v>
      </c>
      <c r="D1495">
        <f t="shared" si="77"/>
        <v>232</v>
      </c>
      <c r="E1495" t="str">
        <f t="shared" si="78"/>
        <v>&lt;row entity_script="" item_id="459366de-4d86-440d-b90f-05ee808db3c9" material="props/tailor/cloth_folded_02_brocade02" model="props/tailor/cloth_folded_02" owner_fading_coef="0.02" price="300" visibility_coef="1" weight="2" /&gt;</v>
      </c>
    </row>
    <row r="1496" spans="1:5" x14ac:dyDescent="0.25">
      <c r="A1496" t="s">
        <v>2619</v>
      </c>
      <c r="C1496">
        <f t="shared" si="76"/>
        <v>7</v>
      </c>
      <c r="D1496">
        <f t="shared" si="77"/>
        <v>213</v>
      </c>
      <c r="E1496" t="str">
        <f t="shared" si="78"/>
        <v>&lt;row entity_script="" item_id="45be379b-df05-4e13-9aa1-aaae649e8366" material="" model="props/interiors/kitchenware/food/jerky_meat_01" owner_fading_coef="0.02" price="60" visibility_coef="1" weight="0.2" /&gt;</v>
      </c>
    </row>
    <row r="1497" spans="1:5" x14ac:dyDescent="0.25">
      <c r="A1497" t="s">
        <v>2620</v>
      </c>
      <c r="C1497">
        <f t="shared" si="76"/>
        <v>7</v>
      </c>
      <c r="D1497">
        <f t="shared" si="77"/>
        <v>199</v>
      </c>
      <c r="E1497" t="str">
        <f t="shared" si="78"/>
        <v>&lt;row entity_script="" item_id="45d7f4e5-7e47-406f-ad93-30d461b8637c" material="" model="props/blacksmith_tools/key_bundle_a" owner_fading_coef="0.02" price="0" visibility_coef="1" weight="0" /&gt;</v>
      </c>
    </row>
    <row r="1498" spans="1:5" x14ac:dyDescent="0.25">
      <c r="A1498" t="s">
        <v>2621</v>
      </c>
      <c r="C1498">
        <f t="shared" si="76"/>
        <v>7</v>
      </c>
      <c r="D1498">
        <f t="shared" si="77"/>
        <v>199</v>
      </c>
      <c r="E1498" t="str">
        <f t="shared" si="78"/>
        <v>&lt;row entity_script="" item_id="460db64e-5b6e-42f3-8f19-9e94b4a98bb6" material="" model="props/blacksmith_tools/key_bundle_a" owner_fading_coef="0.02" price="0" visibility_coef="1" weight="0" /&gt;</v>
      </c>
    </row>
    <row r="1499" spans="1:5" x14ac:dyDescent="0.25">
      <c r="A1499" t="s">
        <v>2622</v>
      </c>
      <c r="C1499">
        <f t="shared" si="76"/>
        <v>7</v>
      </c>
      <c r="D1499">
        <f t="shared" si="77"/>
        <v>210</v>
      </c>
      <c r="E1499" t="str">
        <f t="shared" si="78"/>
        <v>&lt;row entity_script="" item_id="4628fa04-4870-47ed-b559-4c86162b6892" material="" model="props/interiors/kitchenware/food/chicken_thigh" owner_fading_coef="0.02" price="0" visibility_coef="1" weight="0" /&gt;</v>
      </c>
    </row>
    <row r="1500" spans="1:5" x14ac:dyDescent="0.25">
      <c r="A1500" t="s">
        <v>2623</v>
      </c>
      <c r="C1500">
        <f t="shared" si="76"/>
        <v>7</v>
      </c>
      <c r="D1500">
        <f t="shared" si="77"/>
        <v>199</v>
      </c>
      <c r="E1500" t="str">
        <f t="shared" si="78"/>
        <v>&lt;row entity_script="" item_id="470eb775-45e6-436d-9683-741faf526d31" material="" model="props/blacksmith_tools/key_bundle_a" owner_fading_coef="0.02" price="0" visibility_coef="1" weight="0" /&gt;</v>
      </c>
    </row>
    <row r="1501" spans="1:5" x14ac:dyDescent="0.25">
      <c r="A1501" t="s">
        <v>2624</v>
      </c>
      <c r="C1501">
        <f t="shared" si="76"/>
        <v>7</v>
      </c>
      <c r="D1501">
        <f t="shared" si="77"/>
        <v>199</v>
      </c>
      <c r="E1501" t="str">
        <f t="shared" si="78"/>
        <v>&lt;row entity_script="" item_id="471c0a3a-044e-46e6-8aa8-06d658338f36" material="" model="props/blacksmith_tools/key_bundle_a" owner_fading_coef="0.02" price="0" visibility_coef="1" weight="0" /&gt;</v>
      </c>
    </row>
    <row r="1502" spans="1:5" x14ac:dyDescent="0.25">
      <c r="A1502" t="s">
        <v>2625</v>
      </c>
      <c r="C1502">
        <f t="shared" si="76"/>
        <v>7</v>
      </c>
      <c r="D1502">
        <f t="shared" si="77"/>
        <v>228</v>
      </c>
      <c r="E1502" t="str">
        <f t="shared" si="78"/>
        <v>&lt;row entity_script="Book" item_id="477821f4-91c4-45d6-95b2-3382e0d7350d" material="props/alchemy/book/skill_book3" model="props/misc/book/book_01.cdf" owner_fading_coef="0.02" price="5200" visibility_coef="1" weight="1" /&gt;</v>
      </c>
    </row>
    <row r="1503" spans="1:5" x14ac:dyDescent="0.25">
      <c r="A1503" t="s">
        <v>2626</v>
      </c>
      <c r="C1503">
        <f t="shared" si="76"/>
        <v>7</v>
      </c>
      <c r="D1503">
        <f t="shared" si="77"/>
        <v>195</v>
      </c>
      <c r="E1503" t="str">
        <f t="shared" si="78"/>
        <v>&lt;row entity_script="" item_id="47c3bd7b-1411-4da7-83e7-669385331d90" material="" model="props/alchemy/flask/potion_flask2" owner_fading_coef="1" price="30" visibility_coef="1" weight="1" /&gt;</v>
      </c>
    </row>
    <row r="1504" spans="1:5" x14ac:dyDescent="0.25">
      <c r="A1504" t="s">
        <v>2627</v>
      </c>
      <c r="C1504">
        <f t="shared" ref="C1504:C1567" si="79">FIND("&lt;",$A1504)</f>
        <v>7</v>
      </c>
      <c r="D1504">
        <f t="shared" ref="D1504:D1567" si="80">FIND("&gt;",$A1504)</f>
        <v>199</v>
      </c>
      <c r="E1504" t="str">
        <f t="shared" si="78"/>
        <v>&lt;row entity_script="" item_id="47cfdadb-e54b-4fee-bece-31ef73a6fe8b" material="" model="props/blacksmith_tools/key_bundle_a" owner_fading_coef="0.02" price="0" visibility_coef="1" weight="0" /&gt;</v>
      </c>
    </row>
    <row r="1505" spans="1:5" x14ac:dyDescent="0.25">
      <c r="A1505" t="s">
        <v>2628</v>
      </c>
      <c r="C1505">
        <f t="shared" si="79"/>
        <v>7</v>
      </c>
      <c r="D1505">
        <f t="shared" si="80"/>
        <v>191</v>
      </c>
      <c r="E1505" t="str">
        <f t="shared" si="78"/>
        <v>&lt;row entity_script="" item_id="47fd0e05-5605-4500-bd63-0f32812e7aa2" material="" model="props/alchemy/inkwell/quill" owner_fading_coef="0.02" price="0" visibility_coef="1" weight="0" /&gt;</v>
      </c>
    </row>
    <row r="1506" spans="1:5" x14ac:dyDescent="0.25">
      <c r="A1506" t="s">
        <v>2629</v>
      </c>
      <c r="C1506">
        <f t="shared" si="79"/>
        <v>7</v>
      </c>
      <c r="D1506">
        <f t="shared" si="80"/>
        <v>179</v>
      </c>
      <c r="E1506" t="str">
        <f t="shared" si="78"/>
        <v>&lt;row entity_script="" item_id="49200aeb-5676-45eb-9fb2-402df0d09aa9" material="" model="props/tools/histor" owner_fading_coef="1" price="1" visibility_coef="1" weight="1" /&gt;</v>
      </c>
    </row>
    <row r="1507" spans="1:5" x14ac:dyDescent="0.25">
      <c r="A1507" t="s">
        <v>2630</v>
      </c>
      <c r="C1507">
        <f t="shared" si="79"/>
        <v>7</v>
      </c>
      <c r="D1507">
        <f t="shared" si="80"/>
        <v>229</v>
      </c>
      <c r="E1507" t="str">
        <f t="shared" si="78"/>
        <v>&lt;row entity_script="Book" item_id="4935b34d-fb9f-4a80-91de-0c79eb437d52" material="props/alchemy/book/skill_book2" model="props/misc/book/book_01.cdf" owner_fading_coef="0.02" price="13500" visibility_coef="1" weight="1" /&gt;</v>
      </c>
    </row>
    <row r="1508" spans="1:5" x14ac:dyDescent="0.25">
      <c r="A1508" t="s">
        <v>2631</v>
      </c>
      <c r="C1508">
        <f t="shared" si="79"/>
        <v>7</v>
      </c>
      <c r="D1508">
        <f t="shared" si="80"/>
        <v>192</v>
      </c>
      <c r="E1508" t="str">
        <f t="shared" si="78"/>
        <v>&lt;row entity_script="" item_id="494c8365-2984-4514-a80a-2ba575c9a2f2" material="" model="props/blacksmith_tools/key_b" owner_fading_coef="0.02" price="0" visibility_coef="1" weight="0" /&gt;</v>
      </c>
    </row>
    <row r="1509" spans="1:5" x14ac:dyDescent="0.25">
      <c r="A1509" t="s">
        <v>2632</v>
      </c>
      <c r="C1509">
        <f t="shared" si="79"/>
        <v>7</v>
      </c>
      <c r="D1509">
        <f t="shared" si="80"/>
        <v>199</v>
      </c>
      <c r="E1509" t="str">
        <f t="shared" si="78"/>
        <v>&lt;row entity_script="" item_id="4a6dd4e4-8aa8-48c1-82b7-523f7d8e9331" material="" model="props/blacksmith_tools/key_bundle_a" owner_fading_coef="0.02" price="0" visibility_coef="1" weight="0" /&gt;</v>
      </c>
    </row>
    <row r="1510" spans="1:5" x14ac:dyDescent="0.25">
      <c r="A1510" t="s">
        <v>2633</v>
      </c>
      <c r="C1510">
        <f t="shared" si="79"/>
        <v>7</v>
      </c>
      <c r="D1510">
        <f t="shared" si="80"/>
        <v>228</v>
      </c>
      <c r="E1510" t="str">
        <f t="shared" si="78"/>
        <v>&lt;row entity_script="Book" item_id="4abed021-3f89-4519-b9e2-e7365be45b09" material="" model="characters/assets/parchment_folded/parchment_folded.cdf" owner_fading_coef="0.02" price="1000" visibility_coef="1" weight="0.1" /&gt;</v>
      </c>
    </row>
    <row r="1511" spans="1:5" x14ac:dyDescent="0.25">
      <c r="A1511" t="s">
        <v>2634</v>
      </c>
      <c r="C1511">
        <f t="shared" si="79"/>
        <v>7</v>
      </c>
      <c r="D1511">
        <f t="shared" si="80"/>
        <v>230</v>
      </c>
      <c r="E1511" t="str">
        <f t="shared" ref="E1511:E1574" si="81">MID(A1511,C1511,D1511-C1511+1)</f>
        <v>&lt;row entity_script="" item_id="4ad2be1f-6a3d-4b3d-b513-4a7b685f2877" material="props/tailor/cloth_folded_02_linen01" model="props/tailor/cloth_folded_02" owner_fading_coef="0.02" price="100" visibility_coef="1" weight="2" /&gt;</v>
      </c>
    </row>
    <row r="1512" spans="1:5" x14ac:dyDescent="0.25">
      <c r="A1512" t="s">
        <v>2635</v>
      </c>
      <c r="C1512">
        <f t="shared" si="79"/>
        <v>7</v>
      </c>
      <c r="D1512">
        <f t="shared" si="80"/>
        <v>228</v>
      </c>
      <c r="E1512" t="str">
        <f t="shared" si="81"/>
        <v>&lt;row entity_script="Book" item_id="4bc80faf-3615-4eba-b1e6-885e1ff76d4f" material="" model="characters/assets/parchment_folded/parchment_folded.cdf" owner_fading_coef="0.02" price="1000" visibility_coef="1" weight="0.1" /&gt;</v>
      </c>
    </row>
    <row r="1513" spans="1:5" x14ac:dyDescent="0.25">
      <c r="A1513" t="s">
        <v>2636</v>
      </c>
      <c r="C1513">
        <f t="shared" si="79"/>
        <v>7</v>
      </c>
      <c r="D1513">
        <f t="shared" si="80"/>
        <v>225</v>
      </c>
      <c r="E1513" t="str">
        <f t="shared" si="81"/>
        <v>&lt;row entity_script="Book" item_id="4c269b41-ae42-4ac2-8d48-25f46f37847e" material="props/alchemy/book/skill_book3" model="props/misc/book/book_01.cdf" owner_fading_coef="0.02" price="1" visibility_coef="1" weight="1" /&gt;</v>
      </c>
    </row>
    <row r="1514" spans="1:5" x14ac:dyDescent="0.25">
      <c r="A1514" t="s">
        <v>2637</v>
      </c>
      <c r="C1514">
        <f t="shared" si="79"/>
        <v>7</v>
      </c>
      <c r="D1514">
        <f t="shared" si="80"/>
        <v>199</v>
      </c>
      <c r="E1514" t="str">
        <f t="shared" si="81"/>
        <v>&lt;row entity_script="" item_id="4c35a7e9-9761-434f-971a-e39b5b62be41" material="" model="props/blacksmith_tools/key_bundle_a" owner_fading_coef="0.02" price="0" visibility_coef="1" weight="0" /&gt;</v>
      </c>
    </row>
    <row r="1515" spans="1:5" x14ac:dyDescent="0.25">
      <c r="A1515" t="s">
        <v>2638</v>
      </c>
      <c r="C1515">
        <f t="shared" si="79"/>
        <v>7</v>
      </c>
      <c r="D1515">
        <f t="shared" si="80"/>
        <v>184</v>
      </c>
      <c r="E1515" t="str">
        <f t="shared" si="81"/>
        <v>&lt;row entity_script="" item_id="4c465f33-a20e-4428-b2f5-09cfc6c4f6d7" material="" model="props/dice/die_k" owner_fading_coef="0.02" price="500" visibility_coef="1" weight="0.1" /&gt;</v>
      </c>
    </row>
    <row r="1516" spans="1:5" x14ac:dyDescent="0.25">
      <c r="A1516" t="s">
        <v>2639</v>
      </c>
      <c r="C1516">
        <f t="shared" si="79"/>
        <v>7</v>
      </c>
      <c r="D1516">
        <f t="shared" si="80"/>
        <v>228</v>
      </c>
      <c r="E1516" t="str">
        <f t="shared" si="81"/>
        <v>&lt;row entity_script="Book" item_id="4c71660a-527f-448b-8832-ef80dad3e322" material="" model="characters/assets/parchment_folded/parchment_folded.cdf" owner_fading_coef="0.02" price="1000" visibility_coef="1" weight="0.1" /&gt;</v>
      </c>
    </row>
    <row r="1517" spans="1:5" x14ac:dyDescent="0.25">
      <c r="A1517" t="s">
        <v>2640</v>
      </c>
      <c r="C1517">
        <f t="shared" si="79"/>
        <v>7</v>
      </c>
      <c r="D1517">
        <f t="shared" si="80"/>
        <v>164</v>
      </c>
      <c r="E1517" t="str">
        <f t="shared" si="81"/>
        <v>&lt;row entity_script="" item_id="4c7ba4e3-0fd4-4efa-b751-5f35fc0ebcc0" material="" model="" owner_fading_coef="0.02" price="0" visibility_coef="1" weight="0" /&gt;</v>
      </c>
    </row>
    <row r="1518" spans="1:5" x14ac:dyDescent="0.25">
      <c r="A1518" t="s">
        <v>2641</v>
      </c>
      <c r="C1518">
        <f t="shared" si="79"/>
        <v>7</v>
      </c>
      <c r="D1518">
        <f t="shared" si="80"/>
        <v>202</v>
      </c>
      <c r="E1518" t="str">
        <f t="shared" si="81"/>
        <v>&lt;row entity_script="" item_id="4ce95b2e-d0ed-439a-a705-ab051c499927" material="" model="props/blacksmith_tools/semifinished_sword" owner_fading_coef="1" price="1" visibility_coef="1" weight="1" /&gt;</v>
      </c>
    </row>
    <row r="1519" spans="1:5" x14ac:dyDescent="0.25">
      <c r="A1519" t="s">
        <v>2642</v>
      </c>
      <c r="C1519">
        <f t="shared" si="79"/>
        <v>7</v>
      </c>
      <c r="D1519">
        <f t="shared" si="80"/>
        <v>178</v>
      </c>
      <c r="E1519" t="str">
        <f t="shared" si="81"/>
        <v>&lt;row entity_script="" item_id="4d444b36-afde-42c9-8107-88ec448d4158" material="" model="props/tools/hoe" owner_fading_coef="1" price="150" visibility_coef="1" weight="4" /&gt;</v>
      </c>
    </row>
    <row r="1520" spans="1:5" x14ac:dyDescent="0.25">
      <c r="A1520" t="s">
        <v>2643</v>
      </c>
      <c r="C1520">
        <f t="shared" si="79"/>
        <v>7</v>
      </c>
      <c r="D1520">
        <f t="shared" si="80"/>
        <v>187</v>
      </c>
      <c r="E1520" t="str">
        <f t="shared" si="81"/>
        <v>&lt;row entity_script="" item_id="4d45f922-7974-4852-8465-79fa2f67e0c2" material="" model="props/tools/gardenfork.cgf" owner_fading_coef="1" price="1" visibility_coef="1" weight="1" /&gt;</v>
      </c>
    </row>
    <row r="1521" spans="1:5" x14ac:dyDescent="0.25">
      <c r="A1521" t="s">
        <v>2644</v>
      </c>
      <c r="C1521">
        <f t="shared" si="79"/>
        <v>7</v>
      </c>
      <c r="D1521">
        <f t="shared" si="80"/>
        <v>210</v>
      </c>
      <c r="E1521" t="str">
        <f t="shared" si="81"/>
        <v>&lt;row entity_script="" item_id="4d9e61aa-3f90-4e5d-b836-f9e158196438" material="" model="props/interiors/sacks/sack_02/sack_02_stand" owner_fading_coef="0.02" price="22" visibility_coef="1" weight="0.1" /&gt;</v>
      </c>
    </row>
    <row r="1522" spans="1:5" x14ac:dyDescent="0.25">
      <c r="A1522" t="s">
        <v>2645</v>
      </c>
      <c r="C1522">
        <f t="shared" si="79"/>
        <v>7</v>
      </c>
      <c r="D1522">
        <f t="shared" si="80"/>
        <v>199</v>
      </c>
      <c r="E1522" t="str">
        <f t="shared" si="81"/>
        <v>&lt;row entity_script="" item_id="4df40f73-7943-44ed-b377-27b9803efac1" material="" model="props/blacksmith_tools/key_bundle_a" owner_fading_coef="0.02" price="0" visibility_coef="1" weight="0" /&gt;</v>
      </c>
    </row>
    <row r="1523" spans="1:5" x14ac:dyDescent="0.25">
      <c r="A1523" t="s">
        <v>2646</v>
      </c>
      <c r="C1523">
        <f t="shared" si="79"/>
        <v>7</v>
      </c>
      <c r="D1523">
        <f t="shared" si="80"/>
        <v>210</v>
      </c>
      <c r="E1523" t="str">
        <f t="shared" si="81"/>
        <v>&lt;row entity_script="" item_id="4df9b037-ca0f-42db-a897-c9e73139efb2" material="" model="props/furniture/chairs_benches/tripod_chair_01" owner_fading_coef="1" price="100" visibility_coef="1" weight="10" /&gt;</v>
      </c>
    </row>
    <row r="1524" spans="1:5" x14ac:dyDescent="0.25">
      <c r="A1524" t="s">
        <v>2647</v>
      </c>
      <c r="C1524">
        <f t="shared" si="79"/>
        <v>7</v>
      </c>
      <c r="D1524">
        <f t="shared" si="80"/>
        <v>210</v>
      </c>
      <c r="E1524" t="str">
        <f t="shared" si="81"/>
        <v>&lt;row entity_script="" item_id="4e5b242e-5fcc-4b60-9bbd-fd95a0407dd8" material="" model="props/interiors/kitchenware/jugs/jug_01/jug_01" owner_fading_coef="0.02" price="0" visibility_coef="1" weight="0" /&gt;</v>
      </c>
    </row>
    <row r="1525" spans="1:5" x14ac:dyDescent="0.25">
      <c r="A1525" t="s">
        <v>2648</v>
      </c>
      <c r="C1525">
        <f t="shared" si="79"/>
        <v>7</v>
      </c>
      <c r="D1525">
        <f t="shared" si="80"/>
        <v>201</v>
      </c>
      <c r="E1525" t="str">
        <f t="shared" si="81"/>
        <v>&lt;row entity_script="" item_id="4eabf7d8-3a3f-47db-8401-c2df38820706" material="" model="props/blacksmith_tools/blacksmith_hammer" owner_fading_coef="1" price="1" visibility_coef="1" weight="5" /&gt;</v>
      </c>
    </row>
    <row r="1526" spans="1:5" x14ac:dyDescent="0.25">
      <c r="A1526" t="s">
        <v>2649</v>
      </c>
      <c r="C1526">
        <f t="shared" si="79"/>
        <v>7</v>
      </c>
      <c r="D1526">
        <f t="shared" si="80"/>
        <v>199</v>
      </c>
      <c r="E1526" t="str">
        <f t="shared" si="81"/>
        <v>&lt;row entity_script="" item_id="4ead7fc7-97e2-417b-8bc7-669064f6d45a" material="" model="props/blacksmith_tools/key_bundle_a" owner_fading_coef="0.02" price="0" visibility_coef="1" weight="0" /&gt;</v>
      </c>
    </row>
    <row r="1527" spans="1:5" x14ac:dyDescent="0.25">
      <c r="A1527" t="s">
        <v>2650</v>
      </c>
      <c r="C1527">
        <f t="shared" si="79"/>
        <v>7</v>
      </c>
      <c r="D1527">
        <f t="shared" si="80"/>
        <v>227</v>
      </c>
      <c r="E1527" t="str">
        <f t="shared" si="81"/>
        <v>&lt;row entity_script="Book" item_id="4eba4ef8-7022-4842-a49f-511478b91469" material="props/alchemy/book/skill_book5" model="props/misc/book/book_01.cdf" owner_fading_coef="0.02" price="500" visibility_coef="1" weight="1" /&gt;</v>
      </c>
    </row>
    <row r="1528" spans="1:5" x14ac:dyDescent="0.25">
      <c r="A1528" t="s">
        <v>2651</v>
      </c>
      <c r="C1528">
        <f t="shared" si="79"/>
        <v>7</v>
      </c>
      <c r="D1528">
        <f t="shared" si="80"/>
        <v>199</v>
      </c>
      <c r="E1528" t="str">
        <f t="shared" si="81"/>
        <v>&lt;row entity_script="" item_id="4ebe9b79-d260-4115-89bf-8d7fe7d1f0aa" material="" model="props/blacksmith_tools/key_bundle_a" owner_fading_coef="0.02" price="0" visibility_coef="1" weight="0" /&gt;</v>
      </c>
    </row>
    <row r="1529" spans="1:5" x14ac:dyDescent="0.25">
      <c r="A1529" t="s">
        <v>2652</v>
      </c>
      <c r="C1529">
        <f t="shared" si="79"/>
        <v>7</v>
      </c>
      <c r="D1529">
        <f t="shared" si="80"/>
        <v>199</v>
      </c>
      <c r="E1529" t="str">
        <f t="shared" si="81"/>
        <v>&lt;row entity_script="" item_id="4ed31350-0c82-4659-95a4-09fb929c92f4" material="" model="props/blacksmith_tools/key_bundle_a" owner_fading_coef="0.02" price="0" visibility_coef="1" weight="0" /&gt;</v>
      </c>
    </row>
    <row r="1530" spans="1:5" x14ac:dyDescent="0.25">
      <c r="A1530" t="s">
        <v>2653</v>
      </c>
      <c r="C1530">
        <f t="shared" si="79"/>
        <v>7</v>
      </c>
      <c r="D1530">
        <f t="shared" si="80"/>
        <v>229</v>
      </c>
      <c r="E1530" t="str">
        <f t="shared" si="81"/>
        <v>&lt;row entity_script="Book" item_id="4ed69166-1d45-4582-aa56-27e4fe368449" material="props/alchemy/book/skill_book5" model="props/misc/book/book_01.cdf" owner_fading_coef="0.02" price="13500" visibility_coef="1" weight="1" /&gt;</v>
      </c>
    </row>
    <row r="1531" spans="1:5" x14ac:dyDescent="0.25">
      <c r="A1531" t="s">
        <v>2654</v>
      </c>
      <c r="C1531">
        <f t="shared" si="79"/>
        <v>7</v>
      </c>
      <c r="D1531">
        <f t="shared" si="80"/>
        <v>184</v>
      </c>
      <c r="E1531" t="str">
        <f t="shared" si="81"/>
        <v>&lt;row entity_script="" item_id="4ede7cfe-e698-4917-a092-a01d8ac3646f" material="" model="props/dice/die_h" owner_fading_coef="0.02" price="500" visibility_coef="1" weight="0.1" /&gt;</v>
      </c>
    </row>
    <row r="1532" spans="1:5" x14ac:dyDescent="0.25">
      <c r="A1532" t="s">
        <v>2655</v>
      </c>
      <c r="C1532">
        <f t="shared" si="79"/>
        <v>7</v>
      </c>
      <c r="D1532">
        <f t="shared" si="80"/>
        <v>227</v>
      </c>
      <c r="E1532" t="str">
        <f t="shared" si="81"/>
        <v>&lt;row entity_script="Book" item_id="4f960851-461f-4a52-859a-42fed994099b" material="props/alchemy/book/skill_book4" model="props/misc/book/book_01.cdf" owner_fading_coef="0.02" price="500" visibility_coef="1" weight="1" /&gt;</v>
      </c>
    </row>
    <row r="1533" spans="1:5" x14ac:dyDescent="0.25">
      <c r="A1533" t="s">
        <v>2656</v>
      </c>
      <c r="C1533">
        <f t="shared" si="79"/>
        <v>7</v>
      </c>
      <c r="D1533">
        <f t="shared" si="80"/>
        <v>199</v>
      </c>
      <c r="E1533" t="str">
        <f t="shared" si="81"/>
        <v>&lt;row entity_script="" item_id="4f9a9817-d8bb-4e2b-83e7-f908e9d4c18a" material="" model="props/blacksmith_tools/key_bundle_a" owner_fading_coef="0.02" price="0" visibility_coef="1" weight="0" /&gt;</v>
      </c>
    </row>
    <row r="1534" spans="1:5" x14ac:dyDescent="0.25">
      <c r="A1534" t="s">
        <v>2657</v>
      </c>
      <c r="C1534">
        <f t="shared" si="79"/>
        <v>7</v>
      </c>
      <c r="D1534">
        <f t="shared" si="80"/>
        <v>199</v>
      </c>
      <c r="E1534" t="str">
        <f t="shared" si="81"/>
        <v>&lt;row entity_script="" item_id="5004e2a4-2f20-481a-afdd-cf7a71781bbb" material="" model="props/blacksmith_tools/key_bundle_a" owner_fading_coef="0.02" price="1" visibility_coef="1" weight="1" /&gt;</v>
      </c>
    </row>
    <row r="1535" spans="1:5" x14ac:dyDescent="0.25">
      <c r="A1535" t="s">
        <v>2658</v>
      </c>
      <c r="C1535">
        <f t="shared" si="79"/>
        <v>7</v>
      </c>
      <c r="D1535">
        <f t="shared" si="80"/>
        <v>199</v>
      </c>
      <c r="E1535" t="str">
        <f t="shared" si="81"/>
        <v>&lt;row entity_script="" item_id="5177fe2f-804e-4fc2-bef2-664935eccd93" material="" model="props/blacksmith_tools/key_bundle_a" owner_fading_coef="0.02" price="0" visibility_coef="1" weight="0" /&gt;</v>
      </c>
    </row>
    <row r="1536" spans="1:5" x14ac:dyDescent="0.25">
      <c r="A1536" t="s">
        <v>2659</v>
      </c>
      <c r="C1536">
        <f t="shared" si="79"/>
        <v>7</v>
      </c>
      <c r="D1536">
        <f t="shared" si="80"/>
        <v>199</v>
      </c>
      <c r="E1536" t="str">
        <f t="shared" si="81"/>
        <v>&lt;row entity_script="" item_id="521fd793-f6f5-4e0b-b1e6-504f5d85e0f3" material="" model="props/blacksmith_tools/key_bundle_a" owner_fading_coef="0.02" price="0" visibility_coef="1" weight="0" /&gt;</v>
      </c>
    </row>
    <row r="1537" spans="1:5" x14ac:dyDescent="0.25">
      <c r="A1537" t="s">
        <v>2660</v>
      </c>
      <c r="C1537">
        <f t="shared" si="79"/>
        <v>7</v>
      </c>
      <c r="D1537">
        <f t="shared" si="80"/>
        <v>199</v>
      </c>
      <c r="E1537" t="str">
        <f t="shared" si="81"/>
        <v>&lt;row entity_script="" item_id="52375574-6075-4065-9022-69cb411e716c" material="" model="props/blacksmith_tools/key_bundle_a" owner_fading_coef="0.02" price="0" visibility_coef="1" weight="0" /&gt;</v>
      </c>
    </row>
    <row r="1538" spans="1:5" x14ac:dyDescent="0.25">
      <c r="A1538" t="s">
        <v>2661</v>
      </c>
      <c r="C1538">
        <f t="shared" si="79"/>
        <v>7</v>
      </c>
      <c r="D1538">
        <f t="shared" si="80"/>
        <v>199</v>
      </c>
      <c r="E1538" t="str">
        <f t="shared" si="81"/>
        <v>&lt;row entity_script="" item_id="52440c22-8f49-4a09-8384-d0a981c99092" material="" model="props/blacksmith_tools/key_bundle_a" owner_fading_coef="0.02" price="0" visibility_coef="1" weight="0" /&gt;</v>
      </c>
    </row>
    <row r="1539" spans="1:5" x14ac:dyDescent="0.25">
      <c r="A1539" t="s">
        <v>2662</v>
      </c>
      <c r="C1539">
        <f t="shared" si="79"/>
        <v>7</v>
      </c>
      <c r="D1539">
        <f t="shared" si="80"/>
        <v>200</v>
      </c>
      <c r="E1539" t="str">
        <f t="shared" si="81"/>
        <v>&lt;row entity_script="" item_id="53edf9aa-59f2-4720-9b9d-5fd200bb4c8e" material="" model="characters/humans/cloth/cloth_folded" owner_fading_coef="0.02" price="0" visibility_coef="1" weight="0" /&gt;</v>
      </c>
    </row>
    <row r="1540" spans="1:5" x14ac:dyDescent="0.25">
      <c r="A1540" t="s">
        <v>2663</v>
      </c>
      <c r="C1540">
        <f t="shared" si="79"/>
        <v>7</v>
      </c>
      <c r="D1540">
        <f t="shared" si="80"/>
        <v>164</v>
      </c>
      <c r="E1540" t="str">
        <f t="shared" si="81"/>
        <v>&lt;row entity_script="" item_id="5420f246-7688-4f4e-8efe-9a9c29c34e47" material="" model="" owner_fading_coef="0.02" price="0" visibility_coef="1" weight="0" /&gt;</v>
      </c>
    </row>
    <row r="1541" spans="1:5" x14ac:dyDescent="0.25">
      <c r="A1541" t="s">
        <v>2664</v>
      </c>
      <c r="C1541">
        <f t="shared" si="79"/>
        <v>7</v>
      </c>
      <c r="D1541">
        <f t="shared" si="80"/>
        <v>195</v>
      </c>
      <c r="E1541" t="str">
        <f t="shared" si="81"/>
        <v>&lt;row entity_script="Book" item_id="54235ce5-57e6-4a07-af32-9ac9e11c0709" material="" model="props/misc/book/book_01.cdf" owner_fading_coef="0.02" price="1" visibility_coef="1" weight="1" /&gt;</v>
      </c>
    </row>
    <row r="1542" spans="1:5" x14ac:dyDescent="0.25">
      <c r="A1542" t="s">
        <v>2665</v>
      </c>
      <c r="C1542">
        <f t="shared" si="79"/>
        <v>7</v>
      </c>
      <c r="D1542">
        <f t="shared" si="80"/>
        <v>223</v>
      </c>
      <c r="E1542" t="str">
        <f t="shared" si="81"/>
        <v>&lt;row entity_script="Book" item_id="543ce983-2cdf-4905-afc5-7e3325ba46d8" material="" model="characters/assets/parchment_folded/parchment_folded.cdf" owner_fading_coef="0.02" price="1" visibility_coef="1" weight="1" /&gt;</v>
      </c>
    </row>
    <row r="1543" spans="1:5" x14ac:dyDescent="0.25">
      <c r="A1543" t="s">
        <v>2666</v>
      </c>
      <c r="C1543">
        <f t="shared" si="79"/>
        <v>7</v>
      </c>
      <c r="D1543">
        <f t="shared" si="80"/>
        <v>199</v>
      </c>
      <c r="E1543" t="str">
        <f t="shared" si="81"/>
        <v>&lt;row entity_script="" item_id="547274a4-24bf-4b23-be55-c1665995cf01" material="" model="props/blacksmith_tools/key_bundle_a" owner_fading_coef="0.02" price="0" visibility_coef="1" weight="0" /&gt;</v>
      </c>
    </row>
    <row r="1544" spans="1:5" x14ac:dyDescent="0.25">
      <c r="A1544" t="s">
        <v>2667</v>
      </c>
      <c r="C1544">
        <f t="shared" si="79"/>
        <v>7</v>
      </c>
      <c r="D1544">
        <f t="shared" si="80"/>
        <v>229</v>
      </c>
      <c r="E1544" t="str">
        <f t="shared" si="81"/>
        <v>&lt;row entity_script="Book" item_id="55057cac-7e39-47f8-921c-68de4f3e04cb" material="props/alchemy/book/skill_book4" model="props/misc/book/book_01.cdf" owner_fading_coef="0.02" price="13500" visibility_coef="1" weight="1" /&gt;</v>
      </c>
    </row>
    <row r="1545" spans="1:5" x14ac:dyDescent="0.25">
      <c r="A1545" t="s">
        <v>2668</v>
      </c>
      <c r="C1545">
        <f t="shared" si="79"/>
        <v>7</v>
      </c>
      <c r="D1545">
        <f t="shared" si="80"/>
        <v>228</v>
      </c>
      <c r="E1545" t="str">
        <f t="shared" si="81"/>
        <v>&lt;row entity_script="Book" item_id="5538d184-00b8-4604-a68d-9eabbef1f591" material="props/alchemy/book/skill_book3" model="props/misc/book/book_01.cdf" owner_fading_coef="0.02" price="9100" visibility_coef="1" weight="1" /&gt;</v>
      </c>
    </row>
    <row r="1546" spans="1:5" x14ac:dyDescent="0.25">
      <c r="A1546" t="s">
        <v>2669</v>
      </c>
      <c r="C1546">
        <f t="shared" si="79"/>
        <v>7</v>
      </c>
      <c r="D1546">
        <f t="shared" si="80"/>
        <v>199</v>
      </c>
      <c r="E1546" t="str">
        <f t="shared" si="81"/>
        <v>&lt;row entity_script="" item_id="553924d4-2018-48bd-b813-680489f08a8f" material="" model="props/blacksmith_tools/key_bundle_a" owner_fading_coef="0.02" price="0" visibility_coef="1" weight="0" /&gt;</v>
      </c>
    </row>
    <row r="1547" spans="1:5" x14ac:dyDescent="0.25">
      <c r="A1547" t="s">
        <v>2670</v>
      </c>
      <c r="C1547">
        <f t="shared" si="79"/>
        <v>7</v>
      </c>
      <c r="D1547">
        <f t="shared" si="80"/>
        <v>199</v>
      </c>
      <c r="E1547" t="str">
        <f t="shared" si="81"/>
        <v>&lt;row entity_script="" item_id="565d9de8-ad6a-4031-9729-9034bbdcdbaa" material="" model="props/blacksmith_tools/key_bundle_a" owner_fading_coef="0.02" price="0" visibility_coef="1" weight="0" /&gt;</v>
      </c>
    </row>
    <row r="1548" spans="1:5" x14ac:dyDescent="0.25">
      <c r="A1548" t="s">
        <v>2671</v>
      </c>
      <c r="C1548">
        <f t="shared" si="79"/>
        <v>7</v>
      </c>
      <c r="D1548">
        <f t="shared" si="80"/>
        <v>199</v>
      </c>
      <c r="E1548" t="str">
        <f t="shared" si="81"/>
        <v>&lt;row entity_script="" item_id="56be1ad5-676e-4b6d-9d6d-e94f3164a90c" material="" model="props/blacksmith_tools/key_bundle_a" owner_fading_coef="0.02" price="0" visibility_coef="1" weight="0" /&gt;</v>
      </c>
    </row>
    <row r="1549" spans="1:5" x14ac:dyDescent="0.25">
      <c r="A1549" t="s">
        <v>2672</v>
      </c>
      <c r="C1549">
        <f t="shared" si="79"/>
        <v>7</v>
      </c>
      <c r="D1549">
        <f t="shared" si="80"/>
        <v>227</v>
      </c>
      <c r="E1549" t="str">
        <f t="shared" si="81"/>
        <v>&lt;row entity_script="Book" item_id="56fb7288-7e6f-4f32-a0b2-75e2fa47295f" material="props/alchemy/book/info02_book" model="props/misc/book/book_01.cdf" owner_fading_coef="0.02" price="500" visibility_coef="1" weight="1" /&gt;</v>
      </c>
    </row>
    <row r="1550" spans="1:5" x14ac:dyDescent="0.25">
      <c r="A1550" t="s">
        <v>2673</v>
      </c>
      <c r="C1550">
        <f t="shared" si="79"/>
        <v>7</v>
      </c>
      <c r="D1550">
        <f t="shared" si="80"/>
        <v>227</v>
      </c>
      <c r="E1550" t="str">
        <f t="shared" si="81"/>
        <v>&lt;row entity_script="Book" item_id="573023a0-3e7f-400e-a43c-d3e16b4c72ab" material="props/alchemy/book/info03_book" model="props/misc/book/book_01.cdf" owner_fading_coef="0.02" price="500" visibility_coef="1" weight="1" /&gt;</v>
      </c>
    </row>
    <row r="1551" spans="1:5" x14ac:dyDescent="0.25">
      <c r="A1551" t="s">
        <v>2674</v>
      </c>
      <c r="C1551">
        <f t="shared" si="79"/>
        <v>7</v>
      </c>
      <c r="D1551">
        <f t="shared" si="80"/>
        <v>228</v>
      </c>
      <c r="E1551" t="str">
        <f t="shared" si="81"/>
        <v>&lt;row entity_script="Book" item_id="576f5c23-d5f0-4372-971c-b8cb068eca3f" material="props/alchemy/book/skill_book5" model="props/misc/book/book_01.cdf" owner_fading_coef="0.02" price="1500" visibility_coef="1" weight="1" /&gt;</v>
      </c>
    </row>
    <row r="1552" spans="1:5" x14ac:dyDescent="0.25">
      <c r="A1552" t="s">
        <v>2675</v>
      </c>
      <c r="C1552">
        <f t="shared" si="79"/>
        <v>7</v>
      </c>
      <c r="D1552">
        <f t="shared" si="80"/>
        <v>191</v>
      </c>
      <c r="E1552" t="str">
        <f t="shared" si="81"/>
        <v>&lt;row entity_script="" item_id="577cff5d-1479-420a-88a3-f538b5da454d" material="" model="structures/ladder/siege_ladder" owner_fading_coef="1" price="1" visibility_coef="1" weight="5" /&gt;</v>
      </c>
    </row>
    <row r="1553" spans="1:5" x14ac:dyDescent="0.25">
      <c r="A1553" t="s">
        <v>2676</v>
      </c>
      <c r="C1553">
        <f t="shared" si="79"/>
        <v>7</v>
      </c>
      <c r="D1553">
        <f t="shared" si="80"/>
        <v>196</v>
      </c>
      <c r="E1553" t="str">
        <f t="shared" si="81"/>
        <v>&lt;row entity_script="" item_id="578a6bb7-4eae-4d06-9272-bdf692b249c6" material="" model="props/tavern_things/bowl_mash_empty" owner_fading_coef="1" price="1" visibility_coef="1" weight="1" /&gt;</v>
      </c>
    </row>
    <row r="1554" spans="1:5" x14ac:dyDescent="0.25">
      <c r="A1554" t="s">
        <v>2677</v>
      </c>
      <c r="C1554">
        <f t="shared" si="79"/>
        <v>7</v>
      </c>
      <c r="D1554">
        <f t="shared" si="80"/>
        <v>199</v>
      </c>
      <c r="E1554" t="str">
        <f t="shared" si="81"/>
        <v>&lt;row entity_script="" item_id="57c1da69-5e7a-40a7-bb52-734531aa14b2" material="" model="props/blacksmith_tools/key_bundle_a" owner_fading_coef="0.02" price="0" visibility_coef="1" weight="0" /&gt;</v>
      </c>
    </row>
    <row r="1555" spans="1:5" x14ac:dyDescent="0.25">
      <c r="A1555" t="s">
        <v>2678</v>
      </c>
      <c r="C1555">
        <f t="shared" si="79"/>
        <v>7</v>
      </c>
      <c r="D1555">
        <f t="shared" si="80"/>
        <v>229</v>
      </c>
      <c r="E1555" t="str">
        <f t="shared" si="81"/>
        <v>&lt;row entity_script="Book" item_id="585319b6-f72f-4662-99dd-817a1c40758d" material="props/alchemy/book/skill_book3" model="props/misc/book/book_01.cdf" owner_fading_coef="0.02" price="13500" visibility_coef="1" weight="1" /&gt;</v>
      </c>
    </row>
    <row r="1556" spans="1:5" x14ac:dyDescent="0.25">
      <c r="A1556" t="s">
        <v>2679</v>
      </c>
      <c r="C1556">
        <f t="shared" si="79"/>
        <v>7</v>
      </c>
      <c r="D1556">
        <f t="shared" si="80"/>
        <v>207</v>
      </c>
      <c r="E1556" t="str">
        <f t="shared" si="81"/>
        <v>&lt;row entity_script="" item_id="5863190f-0439-44a7-830a-2dc09279bd4e" material="" model="props/interiors/kitchenware/food/chicken_thigh" owner_fading_coef="1" price="1" visibility_coef="1" weight="1" /&gt;</v>
      </c>
    </row>
    <row r="1557" spans="1:5" x14ac:dyDescent="0.25">
      <c r="A1557" t="s">
        <v>2680</v>
      </c>
      <c r="C1557">
        <f t="shared" si="79"/>
        <v>7</v>
      </c>
      <c r="D1557">
        <f t="shared" si="80"/>
        <v>210</v>
      </c>
      <c r="E1557" t="str">
        <f t="shared" si="81"/>
        <v>&lt;row entity_script="" item_id="58c03234-f707-487b-8ac1-c7ca908f7c0e" material="" model="props/interiors/kitchenware/food/chicken_thigh" owner_fading_coef="0.02" price="0" visibility_coef="1" weight="0" /&gt;</v>
      </c>
    </row>
    <row r="1558" spans="1:5" x14ac:dyDescent="0.25">
      <c r="A1558" t="s">
        <v>2681</v>
      </c>
      <c r="C1558">
        <f t="shared" si="79"/>
        <v>7</v>
      </c>
      <c r="D1558">
        <f t="shared" si="80"/>
        <v>228</v>
      </c>
      <c r="E1558" t="str">
        <f t="shared" si="81"/>
        <v>&lt;row entity_script="Book" item_id="59374dd5-b243-47f9-be1a-b168407f6d9a" material="" model="characters/assets/parchment_folded/parchment_folded.cdf" owner_fading_coef="0.02" price="1000" visibility_coef="1" weight="0.1" /&gt;</v>
      </c>
    </row>
    <row r="1559" spans="1:5" x14ac:dyDescent="0.25">
      <c r="A1559" t="s">
        <v>2682</v>
      </c>
      <c r="C1559">
        <f t="shared" si="79"/>
        <v>7</v>
      </c>
      <c r="D1559">
        <f t="shared" si="80"/>
        <v>195</v>
      </c>
      <c r="E1559" t="str">
        <f t="shared" si="81"/>
        <v>&lt;row entity_script="Book" item_id="5943bccf-03ce-4ced-bef7-b28f4d5f3fb1" material="" model="props/misc/book/book_01.cdf" owner_fading_coef="0.02" price="1" visibility_coef="1" weight="1" /&gt;</v>
      </c>
    </row>
    <row r="1560" spans="1:5" x14ac:dyDescent="0.25">
      <c r="A1560" t="s">
        <v>2683</v>
      </c>
      <c r="C1560">
        <f t="shared" si="79"/>
        <v>7</v>
      </c>
      <c r="D1560">
        <f t="shared" si="80"/>
        <v>199</v>
      </c>
      <c r="E1560" t="str">
        <f t="shared" si="81"/>
        <v>&lt;row entity_script="" item_id="59cb2eae-34e6-47e0-b7ba-ecf295b4060c" material="" model="props/blacksmith_tools/key_bundle_a" owner_fading_coef="0.02" price="0" visibility_coef="1" weight="0" /&gt;</v>
      </c>
    </row>
    <row r="1561" spans="1:5" x14ac:dyDescent="0.25">
      <c r="A1561" t="s">
        <v>2684</v>
      </c>
      <c r="C1561">
        <f t="shared" si="79"/>
        <v>7</v>
      </c>
      <c r="D1561">
        <f t="shared" si="80"/>
        <v>199</v>
      </c>
      <c r="E1561" t="str">
        <f t="shared" si="81"/>
        <v>&lt;row entity_script="" item_id="59f608f4-49a8-4006-a72b-b00ff34db4f5" material="" model="props/blacksmith_tools/key_bundle_a" owner_fading_coef="0.02" price="0" visibility_coef="1" weight="0" /&gt;</v>
      </c>
    </row>
    <row r="1562" spans="1:5" x14ac:dyDescent="0.25">
      <c r="A1562" t="s">
        <v>2685</v>
      </c>
      <c r="C1562">
        <f t="shared" si="79"/>
        <v>7</v>
      </c>
      <c r="D1562">
        <f t="shared" si="80"/>
        <v>195</v>
      </c>
      <c r="E1562" t="str">
        <f t="shared" si="81"/>
        <v>&lt;row entity_script="Book" item_id="5b1ddc30-3422-46ce-98e4-e8d2eedaf028" material="" model="props/misc/book/book_01.cdf" owner_fading_coef="0.02" price="0" visibility_coef="1" weight="1" /&gt;</v>
      </c>
    </row>
    <row r="1563" spans="1:5" x14ac:dyDescent="0.25">
      <c r="A1563" t="s">
        <v>2686</v>
      </c>
      <c r="C1563">
        <f t="shared" si="79"/>
        <v>7</v>
      </c>
      <c r="D1563">
        <f t="shared" si="80"/>
        <v>195</v>
      </c>
      <c r="E1563" t="str">
        <f t="shared" si="81"/>
        <v>&lt;row entity_script="Book" item_id="5b262db6-3fa3-4be6-b0d5-4c50f2d35a5e" material="" model="props/misc/book/book_01.cdf" owner_fading_coef="0.02" price="1" visibility_coef="1" weight="1" /&gt;</v>
      </c>
    </row>
    <row r="1564" spans="1:5" x14ac:dyDescent="0.25">
      <c r="A1564" t="s">
        <v>2687</v>
      </c>
      <c r="C1564">
        <f t="shared" si="79"/>
        <v>7</v>
      </c>
      <c r="D1564">
        <f t="shared" si="80"/>
        <v>180</v>
      </c>
      <c r="E1564" t="str">
        <f t="shared" si="81"/>
        <v>&lt;row entity_script="" item_id="5b51dca1-4307-4612-98d6-1cbd5458ebc7" material="" model="props/tools/scraper" owner_fading_coef="1" price="1" visibility_coef="1" weight="1" /&gt;</v>
      </c>
    </row>
    <row r="1565" spans="1:5" x14ac:dyDescent="0.25">
      <c r="A1565" t="s">
        <v>2688</v>
      </c>
      <c r="C1565">
        <f t="shared" si="79"/>
        <v>7</v>
      </c>
      <c r="D1565">
        <f t="shared" si="80"/>
        <v>210</v>
      </c>
      <c r="E1565" t="str">
        <f t="shared" si="81"/>
        <v>&lt;row entity_script="" item_id="5b7055af-c38c-44c8-90ce-b495f1191f15" material="" model="props/interiors/kitchenware/food/chicken_thigh" owner_fading_coef="0.02" price="0" visibility_coef="1" weight="1" /&gt;</v>
      </c>
    </row>
    <row r="1566" spans="1:5" x14ac:dyDescent="0.25">
      <c r="A1566" t="s">
        <v>2689</v>
      </c>
      <c r="C1566">
        <f t="shared" si="79"/>
        <v>7</v>
      </c>
      <c r="D1566">
        <f t="shared" si="80"/>
        <v>199</v>
      </c>
      <c r="E1566" t="str">
        <f t="shared" si="81"/>
        <v>&lt;row entity_script="" item_id="5b827038-193c-4e8f-a988-e6d8ecbcad3c" material="" model="props/blacksmith_tools/key_bundle_a" owner_fading_coef="0.02" price="0" visibility_coef="1" weight="0" /&gt;</v>
      </c>
    </row>
    <row r="1567" spans="1:5" x14ac:dyDescent="0.25">
      <c r="A1567" t="s">
        <v>2690</v>
      </c>
      <c r="C1567">
        <f t="shared" si="79"/>
        <v>7</v>
      </c>
      <c r="D1567">
        <f t="shared" si="80"/>
        <v>198</v>
      </c>
      <c r="E1567" t="str">
        <f t="shared" si="81"/>
        <v>&lt;row entity_script="" item_id="5c76130f-edf5-43a8-a4a9-90ff30302606" material="" model="props/misc/ring_silver/ring_silver" owner_fading_coef="0.02" price="0" visibility_coef="1" weight="0" /&gt;</v>
      </c>
    </row>
    <row r="1568" spans="1:5" x14ac:dyDescent="0.25">
      <c r="A1568" t="s">
        <v>2691</v>
      </c>
      <c r="C1568">
        <f t="shared" ref="C1568:C1631" si="82">FIND("&lt;",$A1568)</f>
        <v>7</v>
      </c>
      <c r="D1568">
        <f t="shared" ref="D1568:D1631" si="83">FIND("&gt;",$A1568)</f>
        <v>184</v>
      </c>
      <c r="E1568" t="str">
        <f t="shared" si="81"/>
        <v>&lt;row entity_script="" item_id="5ca4ea9d-a556-4051-a90e-ad645eb16b80" material="" model="props/dice/die_a" owner_fading_coef="0.02" price="500" visibility_coef="1" weight="0.1" /&gt;</v>
      </c>
    </row>
    <row r="1569" spans="1:5" x14ac:dyDescent="0.25">
      <c r="A1569" t="s">
        <v>2692</v>
      </c>
      <c r="C1569">
        <f t="shared" si="82"/>
        <v>7</v>
      </c>
      <c r="D1569">
        <f t="shared" si="83"/>
        <v>199</v>
      </c>
      <c r="E1569" t="str">
        <f t="shared" si="81"/>
        <v>&lt;row entity_script="" item_id="5d092216-b282-43ad-98f8-dc34ac08ca92" material="" model="props/blacksmith_tools/key_bundle_a" owner_fading_coef="0.02" price="0" visibility_coef="1" weight="0" /&gt;</v>
      </c>
    </row>
    <row r="1570" spans="1:5" x14ac:dyDescent="0.25">
      <c r="A1570" t="s">
        <v>2693</v>
      </c>
      <c r="C1570">
        <f t="shared" si="82"/>
        <v>7</v>
      </c>
      <c r="D1570">
        <f t="shared" si="83"/>
        <v>227</v>
      </c>
      <c r="E1570" t="str">
        <f t="shared" si="81"/>
        <v>&lt;row entity_script="Book" item_id="5d1c2c66-55b9-4c36-85a5-0a11da319f0a" material="props/alchemy/book/skill_book2" model="props/misc/book/book_01.cdf" owner_fading_coef="0.02" price="500" visibility_coef="1" weight="1" /&gt;</v>
      </c>
    </row>
    <row r="1571" spans="1:5" x14ac:dyDescent="0.25">
      <c r="A1571" t="s">
        <v>2694</v>
      </c>
      <c r="C1571">
        <f t="shared" si="82"/>
        <v>7</v>
      </c>
      <c r="D1571">
        <f t="shared" si="83"/>
        <v>192</v>
      </c>
      <c r="E1571" t="str">
        <f t="shared" si="81"/>
        <v>&lt;row entity_script="" item_id="5d800ac9-fbb9-4722-aa43-3772c28b7f44" material="" model="props/blacksmith_tools/key_a" owner_fading_coef="0.02" price="0" visibility_coef="1" weight="0" /&gt;</v>
      </c>
    </row>
    <row r="1572" spans="1:5" x14ac:dyDescent="0.25">
      <c r="A1572" t="s">
        <v>2695</v>
      </c>
      <c r="C1572">
        <f t="shared" si="82"/>
        <v>7</v>
      </c>
      <c r="D1572">
        <f t="shared" si="83"/>
        <v>204</v>
      </c>
      <c r="E1572" t="str">
        <f t="shared" si="81"/>
        <v>&lt;row entity_script="" item_id="5d8c1f00-b444-47ff-b202-8af775353cbc" material="" model="characters/humans/cloth/chaperon_001_red" owner_fading_coef="0.02" price="0" visibility_coef="1" weight="0" /&gt;</v>
      </c>
    </row>
    <row r="1573" spans="1:5" x14ac:dyDescent="0.25">
      <c r="A1573" t="s">
        <v>2696</v>
      </c>
      <c r="C1573">
        <f t="shared" si="82"/>
        <v>7</v>
      </c>
      <c r="D1573">
        <f t="shared" si="83"/>
        <v>199</v>
      </c>
      <c r="E1573" t="str">
        <f t="shared" si="81"/>
        <v>&lt;row entity_script="" item_id="5dafb43f-fa9b-4d67-ab96-87e71af02204" material="" model="props/blacksmith_tools/key_bundle_a" owner_fading_coef="0.02" price="0" visibility_coef="1" weight="0" /&gt;</v>
      </c>
    </row>
    <row r="1574" spans="1:5" x14ac:dyDescent="0.25">
      <c r="A1574" t="s">
        <v>2697</v>
      </c>
      <c r="C1574">
        <f t="shared" si="82"/>
        <v>7</v>
      </c>
      <c r="D1574">
        <f t="shared" si="83"/>
        <v>199</v>
      </c>
      <c r="E1574" t="str">
        <f t="shared" si="81"/>
        <v>&lt;row entity_script="" item_id="5e71e166-5d4b-4ec3-8743-32a6a46b0fd7" material="" model="props/blacksmith_tools/key_bundle_a" owner_fading_coef="0.02" price="0" visibility_coef="1" weight="0" /&gt;</v>
      </c>
    </row>
    <row r="1575" spans="1:5" x14ac:dyDescent="0.25">
      <c r="A1575" t="s">
        <v>2698</v>
      </c>
      <c r="C1575">
        <f t="shared" si="82"/>
        <v>7</v>
      </c>
      <c r="D1575">
        <f t="shared" si="83"/>
        <v>209</v>
      </c>
      <c r="E1575" t="str">
        <f t="shared" ref="E1575:E1638" si="84">MID(A1575,C1575,D1575-C1575+1)</f>
        <v>&lt;row entity_script="" item_id="5e9b4fa1-aafa-4352-b5d6-58df2c263caa" material="" model="props/interiors/sacks/sack_02/sack_02_stand" owner_fading_coef="0.02" price="1" visibility_coef="1" weight="0.1" /&gt;</v>
      </c>
    </row>
    <row r="1576" spans="1:5" x14ac:dyDescent="0.25">
      <c r="A1576" t="s">
        <v>2699</v>
      </c>
      <c r="C1576">
        <f t="shared" si="82"/>
        <v>7</v>
      </c>
      <c r="D1576">
        <f t="shared" si="83"/>
        <v>228</v>
      </c>
      <c r="E1576" t="str">
        <f t="shared" si="84"/>
        <v>&lt;row entity_script="Book" item_id="5eb14c68-d99c-4a11-a260-51cbf2a9d2a2" material="props/alchemy/book/skill_book3" model="props/misc/book/book_01.cdf" owner_fading_coef="0.02" price="7150" visibility_coef="1" weight="1" /&gt;</v>
      </c>
    </row>
    <row r="1577" spans="1:5" x14ac:dyDescent="0.25">
      <c r="A1577" t="s">
        <v>2700</v>
      </c>
      <c r="C1577">
        <f t="shared" si="82"/>
        <v>7</v>
      </c>
      <c r="D1577">
        <f t="shared" si="83"/>
        <v>199</v>
      </c>
      <c r="E1577" t="str">
        <f t="shared" si="84"/>
        <v>&lt;row entity_script="" item_id="5ec2db9d-d5ed-47e7-bdd3-2e9fda718076" material="" model="props/blacksmith_tools/key_bundle_a" owner_fading_coef="0.02" price="0" visibility_coef="1" weight="0" /&gt;</v>
      </c>
    </row>
    <row r="1578" spans="1:5" x14ac:dyDescent="0.25">
      <c r="A1578" t="s">
        <v>2701</v>
      </c>
      <c r="C1578">
        <f t="shared" si="82"/>
        <v>7</v>
      </c>
      <c r="D1578">
        <f t="shared" si="83"/>
        <v>189</v>
      </c>
      <c r="E1578" t="str">
        <f t="shared" si="84"/>
        <v>&lt;row entity_script="" item_id="5ef63059-322e-4e1b-abe8-926e100c770e" material="" model="props/tavern_things/haler" owner_fading_coef="0.02" price="1" visibility_coef="1" weight="0" /&gt;</v>
      </c>
    </row>
    <row r="1579" spans="1:5" x14ac:dyDescent="0.25">
      <c r="A1579" t="s">
        <v>2702</v>
      </c>
      <c r="C1579">
        <f t="shared" si="82"/>
        <v>7</v>
      </c>
      <c r="D1579">
        <f t="shared" si="83"/>
        <v>199</v>
      </c>
      <c r="E1579" t="str">
        <f t="shared" si="84"/>
        <v>&lt;row entity_script="" item_id="60332dde-7810-43bd-989d-da2417b09080" material="" model="props/blacksmith_tools/key_bundle_a" owner_fading_coef="0.02" price="0" visibility_coef="1" weight="0" /&gt;</v>
      </c>
    </row>
    <row r="1580" spans="1:5" x14ac:dyDescent="0.25">
      <c r="A1580" t="s">
        <v>2703</v>
      </c>
      <c r="C1580">
        <f t="shared" si="82"/>
        <v>7</v>
      </c>
      <c r="D1580">
        <f t="shared" si="83"/>
        <v>228</v>
      </c>
      <c r="E1580" t="str">
        <f t="shared" si="84"/>
        <v>&lt;row entity_script="Book" item_id="6039016f-464c-486e-8bb7-f4fe160dbe88" material="props/alchemy/book/skill_book3" model="props/misc/book/book_01.cdf" owner_fading_coef="0.02" price="7200" visibility_coef="1" weight="1" /&gt;</v>
      </c>
    </row>
    <row r="1581" spans="1:5" x14ac:dyDescent="0.25">
      <c r="A1581" t="s">
        <v>2704</v>
      </c>
      <c r="C1581">
        <f t="shared" si="82"/>
        <v>7</v>
      </c>
      <c r="D1581">
        <f t="shared" si="83"/>
        <v>228</v>
      </c>
      <c r="E1581" t="str">
        <f t="shared" si="84"/>
        <v>&lt;row entity_script="Book" item_id="604529f5-ba8b-46e8-8210-2683d67d6dbb" material="props/alchemy/book/skill_book3" model="props/misc/book/book_01.cdf" owner_fading_coef="0.02" price="4550" visibility_coef="1" weight="1" /&gt;</v>
      </c>
    </row>
    <row r="1582" spans="1:5" x14ac:dyDescent="0.25">
      <c r="A1582" t="s">
        <v>2705</v>
      </c>
      <c r="C1582">
        <f t="shared" si="82"/>
        <v>7</v>
      </c>
      <c r="D1582">
        <f t="shared" si="83"/>
        <v>229</v>
      </c>
      <c r="E1582" t="str">
        <f t="shared" si="84"/>
        <v>&lt;row entity_script="Book" item_id="6074da31-4882-4ab4-81ee-ff7e570e29b2" material="props/alchemy/book/skill_book2" model="props/misc/book/book_01.cdf" owner_fading_coef="0.02" price="13500" visibility_coef="1" weight="1" /&gt;</v>
      </c>
    </row>
    <row r="1583" spans="1:5" x14ac:dyDescent="0.25">
      <c r="A1583" t="s">
        <v>2706</v>
      </c>
      <c r="C1583">
        <f t="shared" si="82"/>
        <v>7</v>
      </c>
      <c r="D1583">
        <f t="shared" si="83"/>
        <v>199</v>
      </c>
      <c r="E1583" t="str">
        <f t="shared" si="84"/>
        <v>&lt;row entity_script="" item_id="60cc44af-23af-4313-97a3-0c8ddd7ab9db" material="" model="props/blacksmith_tools/key_bundle_a" owner_fading_coef="0.02" price="0" visibility_coef="1" weight="0" /&gt;</v>
      </c>
    </row>
    <row r="1584" spans="1:5" x14ac:dyDescent="0.25">
      <c r="A1584" t="s">
        <v>2707</v>
      </c>
      <c r="C1584">
        <f t="shared" si="82"/>
        <v>7</v>
      </c>
      <c r="D1584">
        <f t="shared" si="83"/>
        <v>199</v>
      </c>
      <c r="E1584" t="str">
        <f t="shared" si="84"/>
        <v>&lt;row entity_script="" item_id="614f7de8-6ca7-4505-ab74-3fdee7b55569" material="" model="props/blacksmith_tools/key_bundle_a" owner_fading_coef="0.02" price="0" visibility_coef="1" weight="0" /&gt;</v>
      </c>
    </row>
    <row r="1585" spans="1:5" x14ac:dyDescent="0.25">
      <c r="A1585" t="s">
        <v>2708</v>
      </c>
      <c r="C1585">
        <f t="shared" si="82"/>
        <v>7</v>
      </c>
      <c r="D1585">
        <f t="shared" si="83"/>
        <v>166</v>
      </c>
      <c r="E1585" t="str">
        <f t="shared" si="84"/>
        <v>&lt;row entity_script="" item_id="61f9f0db-1f71-4a5f-9970-7c1bb6e6dfb1" material="" model="" owner_fading_coef="0.02" price="1" visibility_coef="1" weight="0.2" /&gt;</v>
      </c>
    </row>
    <row r="1586" spans="1:5" x14ac:dyDescent="0.25">
      <c r="A1586" t="s">
        <v>2709</v>
      </c>
      <c r="C1586">
        <f t="shared" si="82"/>
        <v>7</v>
      </c>
      <c r="D1586">
        <f t="shared" si="83"/>
        <v>199</v>
      </c>
      <c r="E1586" t="str">
        <f t="shared" si="84"/>
        <v>&lt;row entity_script="" item_id="6221db1d-77b3-4be4-9477-5206a6721edb" material="" model="props/blacksmith_tools/key_bundle_a" owner_fading_coef="0.02" price="0" visibility_coef="1" weight="0" /&gt;</v>
      </c>
    </row>
    <row r="1587" spans="1:5" x14ac:dyDescent="0.25">
      <c r="A1587" t="s">
        <v>2710</v>
      </c>
      <c r="C1587">
        <f t="shared" si="82"/>
        <v>7</v>
      </c>
      <c r="D1587">
        <f t="shared" si="83"/>
        <v>199</v>
      </c>
      <c r="E1587" t="str">
        <f t="shared" si="84"/>
        <v>&lt;row entity_script="" item_id="624dd881-f24d-473f-92d8-809e5c3dc1d0" material="" model="props/blacksmith_tools/key_bundle_a" owner_fading_coef="0.02" price="0" visibility_coef="1" weight="0" /&gt;</v>
      </c>
    </row>
    <row r="1588" spans="1:5" x14ac:dyDescent="0.25">
      <c r="A1588" t="s">
        <v>2711</v>
      </c>
      <c r="C1588">
        <f t="shared" si="82"/>
        <v>7</v>
      </c>
      <c r="D1588">
        <f t="shared" si="83"/>
        <v>179</v>
      </c>
      <c r="E1588" t="str">
        <f t="shared" si="84"/>
        <v>&lt;row entity_script="" item_id="6261e91f-5bc5-4d58-97e1-25c2622b0b68" material="" model="props/tools/hoe" owner_fading_coef="0.02" price="0" visibility_coef="1" weight="0" /&gt;</v>
      </c>
    </row>
    <row r="1589" spans="1:5" x14ac:dyDescent="0.25">
      <c r="A1589" t="s">
        <v>2712</v>
      </c>
      <c r="C1589">
        <f t="shared" si="82"/>
        <v>7</v>
      </c>
      <c r="D1589">
        <f t="shared" si="83"/>
        <v>199</v>
      </c>
      <c r="E1589" t="str">
        <f t="shared" si="84"/>
        <v>&lt;row entity_script="" item_id="62825587-1855-4943-a09a-517e426a1b84" material="" model="props/blacksmith_tools/key_bundle_a" owner_fading_coef="0.02" price="0" visibility_coef="1" weight="0" /&gt;</v>
      </c>
    </row>
    <row r="1590" spans="1:5" x14ac:dyDescent="0.25">
      <c r="A1590" t="s">
        <v>2713</v>
      </c>
      <c r="C1590">
        <f t="shared" si="82"/>
        <v>7</v>
      </c>
      <c r="D1590">
        <f t="shared" si="83"/>
        <v>223</v>
      </c>
      <c r="E1590" t="str">
        <f t="shared" si="84"/>
        <v>&lt;row entity_script="Book" item_id="62f6fbbc-e68d-4c4c-a472-f8fbbbb8fcf8" material="" model="characters/assets/parchment_folded/parchment_folded.cdf" owner_fading_coef="0.02" price="0" visibility_coef="1" weight="1" /&gt;</v>
      </c>
    </row>
    <row r="1591" spans="1:5" x14ac:dyDescent="0.25">
      <c r="A1591" t="s">
        <v>2714</v>
      </c>
      <c r="C1591">
        <f t="shared" si="82"/>
        <v>7</v>
      </c>
      <c r="D1591">
        <f t="shared" si="83"/>
        <v>198</v>
      </c>
      <c r="E1591" t="str">
        <f t="shared" si="84"/>
        <v>&lt;row entity_script="" item_id="63117d47-d23c-47ff-8ba1-ae93b850d6e2" material="" model="props/misc/ring_silver/ring_silver" owner_fading_coef="0.02" price="0" visibility_coef="1" weight="0" /&gt;</v>
      </c>
    </row>
    <row r="1592" spans="1:5" x14ac:dyDescent="0.25">
      <c r="A1592" t="s">
        <v>2715</v>
      </c>
      <c r="C1592">
        <f t="shared" si="82"/>
        <v>7</v>
      </c>
      <c r="D1592">
        <f t="shared" si="83"/>
        <v>227</v>
      </c>
      <c r="E1592" t="str">
        <f t="shared" si="84"/>
        <v>&lt;row entity_script="Book" item_id="6328b5e5-3747-42a0-9d4d-c6e91f3c26ff" material="props/alchemy/book/info02_book" model="props/misc/book/book_01.cdf" owner_fading_coef="0.02" price="500" visibility_coef="1" weight="1" /&gt;</v>
      </c>
    </row>
    <row r="1593" spans="1:5" x14ac:dyDescent="0.25">
      <c r="A1593" t="s">
        <v>2716</v>
      </c>
      <c r="C1593">
        <f t="shared" si="82"/>
        <v>7</v>
      </c>
      <c r="D1593">
        <f t="shared" si="83"/>
        <v>199</v>
      </c>
      <c r="E1593" t="str">
        <f t="shared" si="84"/>
        <v>&lt;row entity_script="" item_id="633b41ae-d678-4bf2-afd8-26e1a3107d25" material="" model="props/blacksmith_tools/key_bundle_a" owner_fading_coef="0.02" price="0" visibility_coef="1" weight="0" /&gt;</v>
      </c>
    </row>
    <row r="1594" spans="1:5" x14ac:dyDescent="0.25">
      <c r="A1594" t="s">
        <v>2717</v>
      </c>
      <c r="C1594">
        <f t="shared" si="82"/>
        <v>7</v>
      </c>
      <c r="D1594">
        <f t="shared" si="83"/>
        <v>180</v>
      </c>
      <c r="E1594" t="str">
        <f t="shared" si="84"/>
        <v>&lt;row entity_script="" item_id="63abdbb4-b0fd-464b-87a4-80d26b33872a" material="" model="props/tools/axe" owner_fading_coef="0.02" price="70" visibility_coef="1" weight="5" /&gt;</v>
      </c>
    </row>
    <row r="1595" spans="1:5" x14ac:dyDescent="0.25">
      <c r="A1595" t="s">
        <v>2718</v>
      </c>
      <c r="C1595">
        <f t="shared" si="82"/>
        <v>7</v>
      </c>
      <c r="D1595">
        <f t="shared" si="83"/>
        <v>194</v>
      </c>
      <c r="E1595" t="str">
        <f t="shared" si="84"/>
        <v>&lt;row entity_script="" item_id="63df2c6a-d891-43c3-afa0-7a5dd2587b65" material="" model="props/misc/glajcha/glajcha.cgf" owner_fading_coef="0.02" price="0" visibility_coef="1" weight="1" /&gt;</v>
      </c>
    </row>
    <row r="1596" spans="1:5" x14ac:dyDescent="0.25">
      <c r="A1596" t="s">
        <v>2719</v>
      </c>
      <c r="C1596">
        <f t="shared" si="82"/>
        <v>7</v>
      </c>
      <c r="D1596">
        <f t="shared" si="83"/>
        <v>195</v>
      </c>
      <c r="E1596" t="str">
        <f t="shared" si="84"/>
        <v>&lt;row entity_script="Book" item_id="6407d0df-eba0-40de-9f7c-362d9301d58c" material="" model="props/misc/book/book_01.cdf" owner_fading_coef="0.02" price="1" visibility_coef="1" weight="1" /&gt;</v>
      </c>
    </row>
    <row r="1597" spans="1:5" x14ac:dyDescent="0.25">
      <c r="A1597" t="s">
        <v>2720</v>
      </c>
      <c r="C1597">
        <f t="shared" si="82"/>
        <v>7</v>
      </c>
      <c r="D1597">
        <f t="shared" si="83"/>
        <v>199</v>
      </c>
      <c r="E1597" t="str">
        <f t="shared" si="84"/>
        <v>&lt;row entity_script="" item_id="64960669-8c12-478f-92f7-f2a491fb6336" material="" model="props/blacksmith_tools/key_bundle_a" owner_fading_coef="0.02" price="0" visibility_coef="1" weight="0" /&gt;</v>
      </c>
    </row>
    <row r="1598" spans="1:5" x14ac:dyDescent="0.25">
      <c r="A1598" t="s">
        <v>2721</v>
      </c>
      <c r="C1598">
        <f t="shared" si="82"/>
        <v>7</v>
      </c>
      <c r="D1598">
        <f t="shared" si="83"/>
        <v>230</v>
      </c>
      <c r="E1598" t="str">
        <f t="shared" si="84"/>
        <v>&lt;row entity_script="Book" item_id="64d17160-25c7-45f2-888f-db0ea167de5f" material="props/alchemy/book/book_sufficienta" model="props/misc/book/book_01.cdf" owner_fading_coef="0.02" price="1" visibility_coef="1" weight="1" /&gt;</v>
      </c>
    </row>
    <row r="1599" spans="1:5" x14ac:dyDescent="0.25">
      <c r="A1599" t="s">
        <v>2722</v>
      </c>
      <c r="C1599">
        <f t="shared" si="82"/>
        <v>7</v>
      </c>
      <c r="D1599">
        <f t="shared" si="83"/>
        <v>199</v>
      </c>
      <c r="E1599" t="str">
        <f t="shared" si="84"/>
        <v>&lt;row entity_script="" item_id="657f2023-2ff8-4c67-9746-453e16f9f123" material="" model="props/blacksmith_tools/key_bundle_a" owner_fading_coef="0.02" price="0" visibility_coef="1" weight="0" /&gt;</v>
      </c>
    </row>
    <row r="1600" spans="1:5" x14ac:dyDescent="0.25">
      <c r="A1600" t="s">
        <v>2723</v>
      </c>
      <c r="C1600">
        <f t="shared" si="82"/>
        <v>7</v>
      </c>
      <c r="D1600">
        <f t="shared" si="83"/>
        <v>189</v>
      </c>
      <c r="E1600" t="str">
        <f t="shared" si="84"/>
        <v>&lt;row entity_script="" item_id="65ccc0cd-de18-4305-9d64-42bb3c6d8d30" material="" model="props/dice/die_normal" owner_fading_coef="0.02" price="500" visibility_coef="1" weight="0.1" /&gt;</v>
      </c>
    </row>
    <row r="1601" spans="1:5" x14ac:dyDescent="0.25">
      <c r="A1601" t="s">
        <v>2724</v>
      </c>
      <c r="C1601">
        <f t="shared" si="82"/>
        <v>7</v>
      </c>
      <c r="D1601">
        <f t="shared" si="83"/>
        <v>228</v>
      </c>
      <c r="E1601" t="str">
        <f t="shared" si="84"/>
        <v>&lt;row entity_script="Book" item_id="6615363c-e609-499c-90bb-921e6ab07c71" material="props/alchemy/book/skill_book4" model="props/misc/book/book_01.cdf" owner_fading_coef="0.02" price="4500" visibility_coef="1" weight="1" /&gt;</v>
      </c>
    </row>
    <row r="1602" spans="1:5" x14ac:dyDescent="0.25">
      <c r="A1602" t="s">
        <v>2725</v>
      </c>
      <c r="C1602">
        <f t="shared" si="82"/>
        <v>7</v>
      </c>
      <c r="D1602">
        <f t="shared" si="83"/>
        <v>199</v>
      </c>
      <c r="E1602" t="str">
        <f t="shared" si="84"/>
        <v>&lt;row entity_script="" item_id="66a72c0b-11c6-405b-b20f-6f5844d7d715" material="" model="props/blacksmith_tools/key_bundle_a" owner_fading_coef="0.02" price="0" visibility_coef="1" weight="0" /&gt;</v>
      </c>
    </row>
    <row r="1603" spans="1:5" x14ac:dyDescent="0.25">
      <c r="A1603" t="s">
        <v>2726</v>
      </c>
      <c r="C1603">
        <f t="shared" si="82"/>
        <v>7</v>
      </c>
      <c r="D1603">
        <f t="shared" si="83"/>
        <v>193</v>
      </c>
      <c r="E1603" t="str">
        <f t="shared" si="84"/>
        <v>&lt;row entity_script="" item_id="66eaff51-b15e-41f6-822d-b05b9ae8f747" material="" model="props/alchemy/scroll/scroll_b" owner_fading_coef="0.02" price="0" visibility_coef="1" weight="0" /&gt;</v>
      </c>
    </row>
    <row r="1604" spans="1:5" x14ac:dyDescent="0.25">
      <c r="A1604" t="s">
        <v>2727</v>
      </c>
      <c r="C1604">
        <f t="shared" si="82"/>
        <v>7</v>
      </c>
      <c r="D1604">
        <f t="shared" si="83"/>
        <v>199</v>
      </c>
      <c r="E1604" t="str">
        <f t="shared" si="84"/>
        <v>&lt;row entity_script="" item_id="6730397a-0dc2-4f9d-b01b-18e8b0d34cb4" material="" model="props/blacksmith_tools/key_bundle_a" owner_fading_coef="0.02" price="0" visibility_coef="1" weight="0" /&gt;</v>
      </c>
    </row>
    <row r="1605" spans="1:5" x14ac:dyDescent="0.25">
      <c r="A1605" t="s">
        <v>2728</v>
      </c>
      <c r="C1605">
        <f t="shared" si="82"/>
        <v>7</v>
      </c>
      <c r="D1605">
        <f t="shared" si="83"/>
        <v>208</v>
      </c>
      <c r="E1605" t="str">
        <f t="shared" si="84"/>
        <v>&lt;row entity_script="" item_id="674bfdec-8c01-4cfd-9db2-3da74667ee0e" material="" model="props/interiors/sacks/sack_02/sack_02_stand" owner_fading_coef="0.02" price="40" visibility_coef="1" weight="0" /&gt;</v>
      </c>
    </row>
    <row r="1606" spans="1:5" x14ac:dyDescent="0.25">
      <c r="A1606" t="s">
        <v>2729</v>
      </c>
      <c r="C1606">
        <f t="shared" si="82"/>
        <v>7</v>
      </c>
      <c r="D1606">
        <f t="shared" si="83"/>
        <v>200</v>
      </c>
      <c r="E1606" t="str">
        <f t="shared" si="84"/>
        <v>&lt;row entity_script="" item_id="675ea7c3-e015-44f4-977a-3116ed03a83d" material="" model="characters/humans/cloth/cloth_folded" owner_fading_coef="0.02" price="0" visibility_coef="1" weight="0" /&gt;</v>
      </c>
    </row>
    <row r="1607" spans="1:5" x14ac:dyDescent="0.25">
      <c r="A1607" t="s">
        <v>2730</v>
      </c>
      <c r="C1607">
        <f t="shared" si="82"/>
        <v>7</v>
      </c>
      <c r="D1607">
        <f t="shared" si="83"/>
        <v>199</v>
      </c>
      <c r="E1607" t="str">
        <f t="shared" si="84"/>
        <v>&lt;row entity_script="" item_id="67616efc-80ad-45c9-bc2e-1dd6f8e81ebb" material="" model="props/blacksmith_tools/key_bundle_a" owner_fading_coef="0.02" price="0" visibility_coef="1" weight="0" /&gt;</v>
      </c>
    </row>
    <row r="1608" spans="1:5" x14ac:dyDescent="0.25">
      <c r="A1608" t="s">
        <v>2731</v>
      </c>
      <c r="C1608">
        <f t="shared" si="82"/>
        <v>7</v>
      </c>
      <c r="D1608">
        <f t="shared" si="83"/>
        <v>228</v>
      </c>
      <c r="E1608" t="str">
        <f t="shared" si="84"/>
        <v>&lt;row entity_script="Book" item_id="67b39af3-6074-4acc-8b28-f11ce62faeff" material="props/alchemy/book/skill_book3" model="props/misc/book/book_01.cdf" owner_fading_coef="0.02" price="6500" visibility_coef="1" weight="1" /&gt;</v>
      </c>
    </row>
    <row r="1609" spans="1:5" x14ac:dyDescent="0.25">
      <c r="A1609" t="s">
        <v>2732</v>
      </c>
      <c r="C1609">
        <f t="shared" si="82"/>
        <v>7</v>
      </c>
      <c r="D1609">
        <f t="shared" si="83"/>
        <v>227</v>
      </c>
      <c r="E1609" t="str">
        <f t="shared" si="84"/>
        <v>&lt;row entity_script="Book" item_id="682f330c-40e8-454b-86d4-9fcb4e9ec742" material="props/alchemy/book/skill_book5" model="props/misc/book/book_01.cdf" owner_fading_coef="0.02" price="500" visibility_coef="1" weight="1" /&gt;</v>
      </c>
    </row>
    <row r="1610" spans="1:5" x14ac:dyDescent="0.25">
      <c r="A1610" t="s">
        <v>2733</v>
      </c>
      <c r="C1610">
        <f t="shared" si="82"/>
        <v>7</v>
      </c>
      <c r="D1610">
        <f t="shared" si="83"/>
        <v>199</v>
      </c>
      <c r="E1610" t="str">
        <f t="shared" si="84"/>
        <v>&lt;row entity_script="" item_id="686f6dc7-9af1-4e78-b89d-61704926538a" material="" model="props/blacksmith_tools/key_bundle_a" owner_fading_coef="0.02" price="0" visibility_coef="1" weight="0" /&gt;</v>
      </c>
    </row>
    <row r="1611" spans="1:5" x14ac:dyDescent="0.25">
      <c r="A1611" t="s">
        <v>2734</v>
      </c>
      <c r="C1611">
        <f t="shared" si="82"/>
        <v>7</v>
      </c>
      <c r="D1611">
        <f t="shared" si="83"/>
        <v>193</v>
      </c>
      <c r="E1611" t="str">
        <f t="shared" si="84"/>
        <v>&lt;row entity_script="" item_id="68b5653e-7a01-47a2-81ba-2f1e2143faae" material="" model="props/tavern_things/wood_tankard" owner_fading_coef="1" price="1" visibility_coef="1" weight="1" /&gt;</v>
      </c>
    </row>
    <row r="1612" spans="1:5" x14ac:dyDescent="0.25">
      <c r="A1612" t="s">
        <v>2735</v>
      </c>
      <c r="C1612">
        <f t="shared" si="82"/>
        <v>7</v>
      </c>
      <c r="D1612">
        <f t="shared" si="83"/>
        <v>200</v>
      </c>
      <c r="E1612" t="str">
        <f t="shared" si="84"/>
        <v>&lt;row entity_script="" item_id="68b58a11-3795-4c90-ab2f-695190f4dca1" material="" model="characters/humans/cloth/cloth_folded" owner_fading_coef="0.02" price="0" visibility_coef="1" weight="0" /&gt;</v>
      </c>
    </row>
    <row r="1613" spans="1:5" x14ac:dyDescent="0.25">
      <c r="A1613" t="s">
        <v>2736</v>
      </c>
      <c r="C1613">
        <f t="shared" si="82"/>
        <v>7</v>
      </c>
      <c r="D1613">
        <f t="shared" si="83"/>
        <v>195</v>
      </c>
      <c r="E1613" t="str">
        <f t="shared" si="84"/>
        <v>&lt;row entity_script="Book" item_id="68c2427e-2e9f-4b32-b947-15ae1840d102" material="" model="props/misc/book/book_01.cdf" owner_fading_coef="0.02" price="0" visibility_coef="1" weight="1" /&gt;</v>
      </c>
    </row>
    <row r="1614" spans="1:5" x14ac:dyDescent="0.25">
      <c r="A1614" t="s">
        <v>2737</v>
      </c>
      <c r="C1614">
        <f t="shared" si="82"/>
        <v>7</v>
      </c>
      <c r="D1614">
        <f t="shared" si="83"/>
        <v>200</v>
      </c>
      <c r="E1614" t="str">
        <f t="shared" si="84"/>
        <v>&lt;row entity_script="" item_id="694ce7ba-ba3e-45f9-b35c-06d6cf1040ce" material="" model="characters/humans/cloth/cloth_folded" owner_fading_coef="0.02" price="0" visibility_coef="1" weight="0" /&gt;</v>
      </c>
    </row>
    <row r="1615" spans="1:5" x14ac:dyDescent="0.25">
      <c r="A1615" t="s">
        <v>2738</v>
      </c>
      <c r="C1615">
        <f t="shared" si="82"/>
        <v>7</v>
      </c>
      <c r="D1615">
        <f t="shared" si="83"/>
        <v>228</v>
      </c>
      <c r="E1615" t="str">
        <f t="shared" si="84"/>
        <v>&lt;row entity_script="Book" item_id="6992abe6-b51e-4024-a654-13e7cd49028d" material="props/alchemy/book/skill_book2" model="props/misc/book/book_01.cdf" owner_fading_coef="0.02" price="1500" visibility_coef="1" weight="1" /&gt;</v>
      </c>
    </row>
    <row r="1616" spans="1:5" x14ac:dyDescent="0.25">
      <c r="A1616" t="s">
        <v>2739</v>
      </c>
      <c r="C1616">
        <f t="shared" si="82"/>
        <v>7</v>
      </c>
      <c r="D1616">
        <f t="shared" si="83"/>
        <v>208</v>
      </c>
      <c r="E1616" t="str">
        <f t="shared" si="84"/>
        <v>&lt;row entity_script="" item_id="69c1ab92-2a58-4c36-84d9-2c043f26b9ef" material="" model="props/interiors/sacks/sack_02/sack_02_stand" owner_fading_coef="0.02" price="70" visibility_coef="1" weight="0" /&gt;</v>
      </c>
    </row>
    <row r="1617" spans="1:5" x14ac:dyDescent="0.25">
      <c r="A1617" t="s">
        <v>2740</v>
      </c>
      <c r="C1617">
        <f t="shared" si="82"/>
        <v>7</v>
      </c>
      <c r="D1617">
        <f t="shared" si="83"/>
        <v>199</v>
      </c>
      <c r="E1617" t="str">
        <f t="shared" si="84"/>
        <v>&lt;row entity_script="" item_id="69c79a65-2fcb-480e-95eb-c94b2410029d" material="" model="props/blacksmith_tools/key_bundle_a" owner_fading_coef="0.02" price="0" visibility_coef="1" weight="0" /&gt;</v>
      </c>
    </row>
    <row r="1618" spans="1:5" x14ac:dyDescent="0.25">
      <c r="A1618" t="s">
        <v>2741</v>
      </c>
      <c r="C1618">
        <f t="shared" si="82"/>
        <v>7</v>
      </c>
      <c r="D1618">
        <f t="shared" si="83"/>
        <v>199</v>
      </c>
      <c r="E1618" t="str">
        <f t="shared" si="84"/>
        <v>&lt;row entity_script="" item_id="6ac65cce-6875-4693-b7cb-54e517b64959" material="" model="props/blacksmith_tools/key_bundle_a" owner_fading_coef="0.02" price="0" visibility_coef="1" weight="0" /&gt;</v>
      </c>
    </row>
    <row r="1619" spans="1:5" x14ac:dyDescent="0.25">
      <c r="A1619" t="s">
        <v>2742</v>
      </c>
      <c r="C1619">
        <f t="shared" si="82"/>
        <v>7</v>
      </c>
      <c r="D1619">
        <f t="shared" si="83"/>
        <v>204</v>
      </c>
      <c r="E1619" t="str">
        <f t="shared" si="84"/>
        <v>&lt;row entity_script="" item_id="6aeb1531-369e-47cc-ad6c-f78df1c37d13" material="" model="props/repairkits/repairkit_armour_big" owner_fading_coef="0.02" price="2000" visibility_coef="1" weight="3" /&gt;</v>
      </c>
    </row>
    <row r="1620" spans="1:5" x14ac:dyDescent="0.25">
      <c r="A1620" t="s">
        <v>2743</v>
      </c>
      <c r="C1620">
        <f t="shared" si="82"/>
        <v>7</v>
      </c>
      <c r="D1620">
        <f t="shared" si="83"/>
        <v>227</v>
      </c>
      <c r="E1620" t="str">
        <f t="shared" si="84"/>
        <v>&lt;row entity_script="Book" item_id="6c2efaae-819d-4899-be2b-e4e6142047f7" material="props/alchemy/book/skill_book3" model="props/misc/book/book_01.cdf" owner_fading_coef="0.02" price="500" visibility_coef="1" weight="1" /&gt;</v>
      </c>
    </row>
    <row r="1621" spans="1:5" x14ac:dyDescent="0.25">
      <c r="A1621" t="s">
        <v>2744</v>
      </c>
      <c r="C1621">
        <f t="shared" si="82"/>
        <v>7</v>
      </c>
      <c r="D1621">
        <f t="shared" si="83"/>
        <v>229</v>
      </c>
      <c r="E1621" t="str">
        <f t="shared" si="84"/>
        <v>&lt;row entity_script="Book" item_id="6caca7be-2792-484c-9128-3ade0489934d" material="props/alchemy/book/skill_book2" model="props/misc/book/book_01.cdf" owner_fading_coef="0.02" price="13500" visibility_coef="1" weight="1" /&gt;</v>
      </c>
    </row>
    <row r="1622" spans="1:5" x14ac:dyDescent="0.25">
      <c r="A1622" t="s">
        <v>2745</v>
      </c>
      <c r="C1622">
        <f t="shared" si="82"/>
        <v>7</v>
      </c>
      <c r="D1622">
        <f t="shared" si="83"/>
        <v>186</v>
      </c>
      <c r="E1622" t="str">
        <f t="shared" si="84"/>
        <v>&lt;row entity_script="" item_id="6cf01d7b-f6d4-4a9d-aa27-4667ea77da94" material="" model="props/tavern_things/scoop" owner_fading_coef="1" price="1" visibility_coef="1" weight="1" /&gt;</v>
      </c>
    </row>
    <row r="1623" spans="1:5" x14ac:dyDescent="0.25">
      <c r="A1623" t="s">
        <v>2746</v>
      </c>
      <c r="C1623">
        <f t="shared" si="82"/>
        <v>7</v>
      </c>
      <c r="D1623">
        <f t="shared" si="83"/>
        <v>199</v>
      </c>
      <c r="E1623" t="str">
        <f t="shared" si="84"/>
        <v>&lt;row entity_script="" item_id="6cf34de1-1a31-4b82-9321-8d7c4fbdb647" material="" model="props/blacksmith_tools/key_bundle_a" owner_fading_coef="0.02" price="0" visibility_coef="1" weight="0" /&gt;</v>
      </c>
    </row>
    <row r="1624" spans="1:5" x14ac:dyDescent="0.25">
      <c r="A1624" t="s">
        <v>2747</v>
      </c>
      <c r="C1624">
        <f t="shared" si="82"/>
        <v>7</v>
      </c>
      <c r="D1624">
        <f t="shared" si="83"/>
        <v>199</v>
      </c>
      <c r="E1624" t="str">
        <f t="shared" si="84"/>
        <v>&lt;row entity_script="" item_id="6d1759a4-cd14-428a-9f5d-8877c9c5faa8" material="" model="props/blacksmith_tools/key_bundle_a" owner_fading_coef="0.02" price="0" visibility_coef="1" weight="0" /&gt;</v>
      </c>
    </row>
    <row r="1625" spans="1:5" x14ac:dyDescent="0.25">
      <c r="A1625" t="s">
        <v>2748</v>
      </c>
      <c r="C1625">
        <f t="shared" si="82"/>
        <v>7</v>
      </c>
      <c r="D1625">
        <f t="shared" si="83"/>
        <v>186</v>
      </c>
      <c r="E1625" t="str">
        <f t="shared" si="84"/>
        <v>&lt;row entity_script="" item_id="6d34bc61-e20a-4da2-bbf5-2f7085706b8f" material="" model="props/misc/wafer/wafer" owner_fading_coef="0.02" price="0" visibility_coef="1" weight="1" /&gt;</v>
      </c>
    </row>
    <row r="1626" spans="1:5" x14ac:dyDescent="0.25">
      <c r="A1626" t="s">
        <v>2749</v>
      </c>
      <c r="C1626">
        <f t="shared" si="82"/>
        <v>7</v>
      </c>
      <c r="D1626">
        <f t="shared" si="83"/>
        <v>184</v>
      </c>
      <c r="E1626" t="str">
        <f t="shared" si="84"/>
        <v>&lt;row entity_script="" item_id="6d4602d4-790e-44f0-816b-96d514db0b7a" material="" model="props/dice/die_l" owner_fading_coef="0.02" price="500" visibility_coef="1" weight="0.1" /&gt;</v>
      </c>
    </row>
    <row r="1627" spans="1:5" x14ac:dyDescent="0.25">
      <c r="A1627" t="s">
        <v>2750</v>
      </c>
      <c r="C1627">
        <f t="shared" si="82"/>
        <v>7</v>
      </c>
      <c r="D1627">
        <f t="shared" si="83"/>
        <v>199</v>
      </c>
      <c r="E1627" t="str">
        <f t="shared" si="84"/>
        <v>&lt;row entity_script="" item_id="6d49fd04-2755-4bc7-8755-6570b06f390c" material="" model="props/blacksmith_tools/key_bundle_a" owner_fading_coef="0.02" price="0" visibility_coef="1" weight="0" /&gt;</v>
      </c>
    </row>
    <row r="1628" spans="1:5" x14ac:dyDescent="0.25">
      <c r="A1628" t="s">
        <v>2751</v>
      </c>
      <c r="C1628">
        <f t="shared" si="82"/>
        <v>7</v>
      </c>
      <c r="D1628">
        <f t="shared" si="83"/>
        <v>199</v>
      </c>
      <c r="E1628" t="str">
        <f t="shared" si="84"/>
        <v>&lt;row entity_script="" item_id="6d681161-29a5-4b42-bf28-2860c790fa2a" material="" model="props/blacksmith_tools/key_bundle_a" owner_fading_coef="0.02" price="0" visibility_coef="1" weight="0" /&gt;</v>
      </c>
    </row>
    <row r="1629" spans="1:5" x14ac:dyDescent="0.25">
      <c r="A1629" t="s">
        <v>2752</v>
      </c>
      <c r="C1629">
        <f t="shared" si="82"/>
        <v>7</v>
      </c>
      <c r="D1629">
        <f t="shared" si="83"/>
        <v>199</v>
      </c>
      <c r="E1629" t="str">
        <f t="shared" si="84"/>
        <v>&lt;row entity_script="" item_id="6d68815e-d823-4e07-8a2f-7692c3f66abc" material="" model="props/blacksmith_tools/key_bundle_a" owner_fading_coef="0.02" price="0" visibility_coef="1" weight="0" /&gt;</v>
      </c>
    </row>
    <row r="1630" spans="1:5" x14ac:dyDescent="0.25">
      <c r="A1630" t="s">
        <v>2753</v>
      </c>
      <c r="C1630">
        <f t="shared" si="82"/>
        <v>7</v>
      </c>
      <c r="D1630">
        <f t="shared" si="83"/>
        <v>199</v>
      </c>
      <c r="E1630" t="str">
        <f t="shared" si="84"/>
        <v>&lt;row entity_script="" item_id="6e015ad4-d7c7-49af-897c-b46ad579c659" material="" model="props/blacksmith_tools/key_bundle_a" owner_fading_coef="0.02" price="0" visibility_coef="1" weight="0" /&gt;</v>
      </c>
    </row>
    <row r="1631" spans="1:5" x14ac:dyDescent="0.25">
      <c r="A1631" t="s">
        <v>2754</v>
      </c>
      <c r="C1631">
        <f t="shared" si="82"/>
        <v>7</v>
      </c>
      <c r="D1631">
        <f t="shared" si="83"/>
        <v>229</v>
      </c>
      <c r="E1631" t="str">
        <f t="shared" si="84"/>
        <v>&lt;row entity_script="Book" item_id="6e3c3cfd-0315-436b-9b52-9087a127e644" material="props/alchemy/book/skill_book5" model="props/misc/book/book_01.cdf" owner_fading_coef="0.02" price="13500" visibility_coef="1" weight="1" /&gt;</v>
      </c>
    </row>
    <row r="1632" spans="1:5" x14ac:dyDescent="0.25">
      <c r="A1632" t="s">
        <v>2755</v>
      </c>
      <c r="C1632">
        <f t="shared" ref="C1632:C1695" si="85">FIND("&lt;",$A1632)</f>
        <v>7</v>
      </c>
      <c r="D1632">
        <f t="shared" ref="D1632:D1695" si="86">FIND("&gt;",$A1632)</f>
        <v>228</v>
      </c>
      <c r="E1632" t="str">
        <f t="shared" si="84"/>
        <v>&lt;row entity_script="Book" item_id="6eb6ee59-af87-4f75-ada5-b0c655f5f1ab" material="props/alchemy/book/skill_book4" model="props/misc/book/book_01.cdf" owner_fading_coef="0.02" price="4500" visibility_coef="1" weight="1" /&gt;</v>
      </c>
    </row>
    <row r="1633" spans="1:5" x14ac:dyDescent="0.25">
      <c r="A1633" t="s">
        <v>2756</v>
      </c>
      <c r="C1633">
        <f t="shared" si="85"/>
        <v>7</v>
      </c>
      <c r="D1633">
        <f t="shared" si="86"/>
        <v>199</v>
      </c>
      <c r="E1633" t="str">
        <f t="shared" si="84"/>
        <v>&lt;row entity_script="" item_id="6f093d6e-49ad-470e-9c24-105007a98a8b" material="" model="props/blacksmith_tools/key_bundle_a" owner_fading_coef="0.02" price="1" visibility_coef="1" weight="0" /&gt;</v>
      </c>
    </row>
    <row r="1634" spans="1:5" x14ac:dyDescent="0.25">
      <c r="A1634" t="s">
        <v>2757</v>
      </c>
      <c r="C1634">
        <f t="shared" si="85"/>
        <v>7</v>
      </c>
      <c r="D1634">
        <f t="shared" si="86"/>
        <v>198</v>
      </c>
      <c r="E1634" t="str">
        <f t="shared" si="84"/>
        <v>&lt;row entity_script="" item_id="70871a2a-6b35-4a53-ab0a-02655a6c1fa9" material="" model="props/wooden_bins/cage/cage_02.cgf" owner_fading_coef="0.02" price="0" visibility_coef="0" weight="2" /&gt;</v>
      </c>
    </row>
    <row r="1635" spans="1:5" x14ac:dyDescent="0.25">
      <c r="A1635" t="s">
        <v>2758</v>
      </c>
      <c r="C1635">
        <f t="shared" si="85"/>
        <v>7</v>
      </c>
      <c r="D1635">
        <f t="shared" si="86"/>
        <v>197</v>
      </c>
      <c r="E1635" t="str">
        <f t="shared" si="84"/>
        <v>&lt;row entity_script="" item_id="70c76a65-a157-4e4c-872d-ede7d21dd321" material="" model="props/misc/sack_anim/sack_anim" owner_fading_coef="0.02" price="1000" visibility_coef="1" weight="5" /&gt;</v>
      </c>
    </row>
    <row r="1636" spans="1:5" x14ac:dyDescent="0.25">
      <c r="A1636" t="s">
        <v>2759</v>
      </c>
      <c r="C1636">
        <f t="shared" si="85"/>
        <v>7</v>
      </c>
      <c r="D1636">
        <f t="shared" si="86"/>
        <v>199</v>
      </c>
      <c r="E1636" t="str">
        <f t="shared" si="84"/>
        <v>&lt;row entity_script="" item_id="70dcae35-da3b-4019-b099-3b8508edd2d7" material="" model="props/blacksmith_tools/key_bundle_a" owner_fading_coef="0.02" price="0" visibility_coef="1" weight="0" /&gt;</v>
      </c>
    </row>
    <row r="1637" spans="1:5" x14ac:dyDescent="0.25">
      <c r="A1637" t="s">
        <v>2760</v>
      </c>
      <c r="C1637">
        <f t="shared" si="85"/>
        <v>7</v>
      </c>
      <c r="D1637">
        <f t="shared" si="86"/>
        <v>207</v>
      </c>
      <c r="E1637" t="str">
        <f t="shared" si="84"/>
        <v>&lt;row entity_script="" item_id="7167a273-e26a-482e-8a36-648fd6c51ea5" material="" model="props/interiors/sacks/sack_02/sack_02_stand" owner_fading_coef="0.02" price="0" visibility_coef="1" weight="0" /&gt;</v>
      </c>
    </row>
    <row r="1638" spans="1:5" x14ac:dyDescent="0.25">
      <c r="A1638" t="s">
        <v>2761</v>
      </c>
      <c r="C1638">
        <f t="shared" si="85"/>
        <v>7</v>
      </c>
      <c r="D1638">
        <f t="shared" si="86"/>
        <v>209</v>
      </c>
      <c r="E1638" t="str">
        <f t="shared" si="84"/>
        <v>&lt;row entity_script="" item_id="7259b9bc-dfae-487e-a8bb-c1f500894e0c" material="" model="props/interiors/sacks/sack_02/sack_02_stand" owner_fading_coef="0.02" price="4" visibility_coef="1" weight="0.1" /&gt;</v>
      </c>
    </row>
    <row r="1639" spans="1:5" x14ac:dyDescent="0.25">
      <c r="A1639" t="s">
        <v>2762</v>
      </c>
      <c r="C1639">
        <f t="shared" si="85"/>
        <v>7</v>
      </c>
      <c r="D1639">
        <f t="shared" si="86"/>
        <v>199</v>
      </c>
      <c r="E1639" t="str">
        <f t="shared" ref="E1639:E1702" si="87">MID(A1639,C1639,D1639-C1639+1)</f>
        <v>&lt;row entity_script="" item_id="72b45435-cdd5-44da-b212-43a5c5b93812" material="" model="props/blacksmith_tools/key_bundle_a" owner_fading_coef="0.02" price="0" visibility_coef="1" weight="0" /&gt;</v>
      </c>
    </row>
    <row r="1640" spans="1:5" x14ac:dyDescent="0.25">
      <c r="A1640" t="s">
        <v>2763</v>
      </c>
      <c r="C1640">
        <f t="shared" si="85"/>
        <v>7</v>
      </c>
      <c r="D1640">
        <f t="shared" si="86"/>
        <v>199</v>
      </c>
      <c r="E1640" t="str">
        <f t="shared" si="87"/>
        <v>&lt;row entity_script="" item_id="72f30f46-a436-42f3-810c-524e2245e5ff" material="" model="props/blacksmith_tools/key_bundle_a" owner_fading_coef="0.02" price="0" visibility_coef="1" weight="0" /&gt;</v>
      </c>
    </row>
    <row r="1641" spans="1:5" x14ac:dyDescent="0.25">
      <c r="A1641" t="s">
        <v>2764</v>
      </c>
      <c r="C1641">
        <f t="shared" si="85"/>
        <v>7</v>
      </c>
      <c r="D1641">
        <f t="shared" si="86"/>
        <v>199</v>
      </c>
      <c r="E1641" t="str">
        <f t="shared" si="87"/>
        <v>&lt;row entity_script="" item_id="7377ff08-6b74-42b7-b5d1-7eac202de370" material="" model="props/blacksmith_tools/key_bundle_a" owner_fading_coef="0.02" price="0" visibility_coef="1" weight="0" /&gt;</v>
      </c>
    </row>
    <row r="1642" spans="1:5" x14ac:dyDescent="0.25">
      <c r="A1642" t="s">
        <v>2765</v>
      </c>
      <c r="C1642">
        <f t="shared" si="85"/>
        <v>7</v>
      </c>
      <c r="D1642">
        <f t="shared" si="86"/>
        <v>199</v>
      </c>
      <c r="E1642" t="str">
        <f t="shared" si="87"/>
        <v>&lt;row entity_script="" item_id="73f32870-47b6-4303-a7fd-3ee884b1dc8e" material="" model="props/blacksmith_tools/key_bundle_a" owner_fading_coef="0.02" price="0" visibility_coef="1" weight="0" /&gt;</v>
      </c>
    </row>
    <row r="1643" spans="1:5" x14ac:dyDescent="0.25">
      <c r="A1643" t="s">
        <v>2766</v>
      </c>
      <c r="C1643">
        <f t="shared" si="85"/>
        <v>7</v>
      </c>
      <c r="D1643">
        <f t="shared" si="86"/>
        <v>200</v>
      </c>
      <c r="E1643" t="str">
        <f t="shared" si="87"/>
        <v>&lt;row entity_script="" item_id="73fa08b6-cb14-4474-803b-7c2f6f43da87" material="" model="characters/humans/cloth/cloth_folded" owner_fading_coef="0.02" price="0" visibility_coef="1" weight="0" /&gt;</v>
      </c>
    </row>
    <row r="1644" spans="1:5" x14ac:dyDescent="0.25">
      <c r="A1644" t="s">
        <v>2767</v>
      </c>
      <c r="C1644">
        <f t="shared" si="85"/>
        <v>7</v>
      </c>
      <c r="D1644">
        <f t="shared" si="86"/>
        <v>199</v>
      </c>
      <c r="E1644" t="str">
        <f t="shared" si="87"/>
        <v>&lt;row entity_script="" item_id="74290c87-0d34-45b4-93e0-d9f241bec316" material="" model="props/blacksmith_tools/key_bundle_a" owner_fading_coef="0.02" price="0" visibility_coef="1" weight="0" /&gt;</v>
      </c>
    </row>
    <row r="1645" spans="1:5" x14ac:dyDescent="0.25">
      <c r="A1645" t="s">
        <v>2768</v>
      </c>
      <c r="C1645">
        <f t="shared" si="85"/>
        <v>7</v>
      </c>
      <c r="D1645">
        <f t="shared" si="86"/>
        <v>210</v>
      </c>
      <c r="E1645" t="str">
        <f t="shared" si="87"/>
        <v>&lt;row entity_script="" item_id="742c598f-f9e6-4d98-8da2-6735ff2b251d" material="" model="props/interiors/kitchenware/food/chicken_thigh" owner_fading_coef="0.02" price="0" visibility_coef="1" weight="1" /&gt;</v>
      </c>
    </row>
    <row r="1646" spans="1:5" x14ac:dyDescent="0.25">
      <c r="A1646" t="s">
        <v>2769</v>
      </c>
      <c r="C1646">
        <f t="shared" si="85"/>
        <v>7</v>
      </c>
      <c r="D1646">
        <f t="shared" si="86"/>
        <v>191</v>
      </c>
      <c r="E1646" t="str">
        <f t="shared" si="87"/>
        <v>&lt;row entity_script="" item_id="7448efc8-baab-4906-8e0d-40e0c4396594" material="" model="props/alchemy/scroll/scroll" owner_fading_coef="0.02" price="0" visibility_coef="1" weight="0" /&gt;</v>
      </c>
    </row>
    <row r="1647" spans="1:5" x14ac:dyDescent="0.25">
      <c r="A1647" t="s">
        <v>2770</v>
      </c>
      <c r="C1647">
        <f t="shared" si="85"/>
        <v>7</v>
      </c>
      <c r="D1647">
        <f t="shared" si="86"/>
        <v>199</v>
      </c>
      <c r="E1647" t="str">
        <f t="shared" si="87"/>
        <v>&lt;row entity_script="" item_id="7485416b-0afe-4ba1-acbf-2b9845c27abf" material="" model="props/blacksmith_tools/key_bundle_a" owner_fading_coef="0.02" price="0" visibility_coef="1" weight="0" /&gt;</v>
      </c>
    </row>
    <row r="1648" spans="1:5" x14ac:dyDescent="0.25">
      <c r="A1648" t="s">
        <v>2771</v>
      </c>
      <c r="C1648">
        <f t="shared" si="85"/>
        <v>7</v>
      </c>
      <c r="D1648">
        <f t="shared" si="86"/>
        <v>227</v>
      </c>
      <c r="E1648" t="str">
        <f t="shared" si="87"/>
        <v>&lt;row entity_script="Book" item_id="74885c5c-e489-45c2-bb69-6011092396b3" material="props/alchemy/book/info02_book" model="props/misc/book/book_01.cdf" owner_fading_coef="0.02" price="500" visibility_coef="1" weight="1" /&gt;</v>
      </c>
    </row>
    <row r="1649" spans="1:5" x14ac:dyDescent="0.25">
      <c r="A1649" t="s">
        <v>2772</v>
      </c>
      <c r="C1649">
        <f t="shared" si="85"/>
        <v>7</v>
      </c>
      <c r="D1649">
        <f t="shared" si="86"/>
        <v>199</v>
      </c>
      <c r="E1649" t="str">
        <f t="shared" si="87"/>
        <v>&lt;row entity_script="" item_id="7497a247-5dfc-4ca6-8cc1-e68926273de6" material="" model="props/blacksmith_tools/key_bundle_a" owner_fading_coef="0.02" price="0" visibility_coef="1" weight="0" /&gt;</v>
      </c>
    </row>
    <row r="1650" spans="1:5" x14ac:dyDescent="0.25">
      <c r="A1650" t="s">
        <v>2773</v>
      </c>
      <c r="C1650">
        <f t="shared" si="85"/>
        <v>7</v>
      </c>
      <c r="D1650">
        <f t="shared" si="86"/>
        <v>199</v>
      </c>
      <c r="E1650" t="str">
        <f t="shared" si="87"/>
        <v>&lt;row entity_script="" item_id="74e5c12e-3af1-4efb-b76b-0120c59e950a" material="" model="props/blacksmith_tools/key_bundle_a" owner_fading_coef="0.02" price="0" visibility_coef="1" weight="0" /&gt;</v>
      </c>
    </row>
    <row r="1651" spans="1:5" x14ac:dyDescent="0.25">
      <c r="A1651" t="s">
        <v>2774</v>
      </c>
      <c r="C1651">
        <f t="shared" si="85"/>
        <v>7</v>
      </c>
      <c r="D1651">
        <f t="shared" si="86"/>
        <v>199</v>
      </c>
      <c r="E1651" t="str">
        <f t="shared" si="87"/>
        <v>&lt;row entity_script="" item_id="7544bea7-7c3a-4edb-9c9e-b0619d32f4cb" material="" model="props/blacksmith_tools/key_bundle_a" owner_fading_coef="0.02" price="0" visibility_coef="1" weight="0" /&gt;</v>
      </c>
    </row>
    <row r="1652" spans="1:5" x14ac:dyDescent="0.25">
      <c r="A1652" t="s">
        <v>2775</v>
      </c>
      <c r="C1652">
        <f t="shared" si="85"/>
        <v>7</v>
      </c>
      <c r="D1652">
        <f t="shared" si="86"/>
        <v>182</v>
      </c>
      <c r="E1652" t="str">
        <f t="shared" si="87"/>
        <v>&lt;row entity_script="" item_id="75a0739e-fa75-4f99-be68-e1c3ba30d57e" material="" model="props/dice/die_b" owner_fading_coef="0.02" price="3" visibility_coef="1" weight="0.1" /&gt;</v>
      </c>
    </row>
    <row r="1653" spans="1:5" x14ac:dyDescent="0.25">
      <c r="A1653" t="s">
        <v>2776</v>
      </c>
      <c r="C1653">
        <f t="shared" si="85"/>
        <v>7</v>
      </c>
      <c r="D1653">
        <f t="shared" si="86"/>
        <v>199</v>
      </c>
      <c r="E1653" t="str">
        <f t="shared" si="87"/>
        <v>&lt;row entity_script="" item_id="75e6ba93-138e-4978-8f3e-27ac494cb154" material="" model="props/blacksmith_tools/key_bundle_a" owner_fading_coef="0.02" price="0" visibility_coef="1" weight="0" /&gt;</v>
      </c>
    </row>
    <row r="1654" spans="1:5" x14ac:dyDescent="0.25">
      <c r="A1654" t="s">
        <v>2777</v>
      </c>
      <c r="C1654">
        <f t="shared" si="85"/>
        <v>7</v>
      </c>
      <c r="D1654">
        <f t="shared" si="86"/>
        <v>199</v>
      </c>
      <c r="E1654" t="str">
        <f t="shared" si="87"/>
        <v>&lt;row entity_script="" item_id="76308c3c-b894-482b-a74e-f8dd0ed3001b" material="" model="props/blacksmith_tools/key_bundle_a" owner_fading_coef="0.02" price="0" visibility_coef="1" weight="0" /&gt;</v>
      </c>
    </row>
    <row r="1655" spans="1:5" x14ac:dyDescent="0.25">
      <c r="A1655" t="s">
        <v>2778</v>
      </c>
      <c r="C1655">
        <f t="shared" si="85"/>
        <v>7</v>
      </c>
      <c r="D1655">
        <f t="shared" si="86"/>
        <v>199</v>
      </c>
      <c r="E1655" t="str">
        <f t="shared" si="87"/>
        <v>&lt;row entity_script="" item_id="76694248-572b-4433-bfe9-6d113c3f813e" material="" model="props/blacksmith_tools/key_bundle_a" owner_fading_coef="0.02" price="0" visibility_coef="1" weight="0" /&gt;</v>
      </c>
    </row>
    <row r="1656" spans="1:5" x14ac:dyDescent="0.25">
      <c r="A1656" t="s">
        <v>2779</v>
      </c>
      <c r="C1656">
        <f t="shared" si="85"/>
        <v>7</v>
      </c>
      <c r="D1656">
        <f t="shared" si="86"/>
        <v>195</v>
      </c>
      <c r="E1656" t="str">
        <f t="shared" si="87"/>
        <v>&lt;row entity_script="" item_id="76bada6c-15b5-4109-9857-0a261162849c" material="" model="props/misc/wineskin/wineskin_01" owner_fading_coef="0.02" price="0" visibility_coef="1" weight="0" /&gt;</v>
      </c>
    </row>
    <row r="1657" spans="1:5" x14ac:dyDescent="0.25">
      <c r="A1657" t="s">
        <v>2780</v>
      </c>
      <c r="C1657">
        <f t="shared" si="85"/>
        <v>7</v>
      </c>
      <c r="D1657">
        <f t="shared" si="86"/>
        <v>199</v>
      </c>
      <c r="E1657" t="str">
        <f t="shared" si="87"/>
        <v>&lt;row entity_script="" item_id="76d31418-58bb-454f-b4c7-8a657a61e556" material="" model="props/blacksmith_tools/key_bundle_a" owner_fading_coef="0.02" price="0" visibility_coef="1" weight="0" /&gt;</v>
      </c>
    </row>
    <row r="1658" spans="1:5" x14ac:dyDescent="0.25">
      <c r="A1658" t="s">
        <v>2781</v>
      </c>
      <c r="C1658">
        <f t="shared" si="85"/>
        <v>7</v>
      </c>
      <c r="D1658">
        <f t="shared" si="86"/>
        <v>199</v>
      </c>
      <c r="E1658" t="str">
        <f t="shared" si="87"/>
        <v>&lt;row entity_script="" item_id="773a0429-a8e2-4626-a15e-debe383c5ad5" material="" model="props/blacksmith_tools/key_bundle_a" owner_fading_coef="0.02" price="0" visibility_coef="1" weight="0" /&gt;</v>
      </c>
    </row>
    <row r="1659" spans="1:5" x14ac:dyDescent="0.25">
      <c r="A1659" t="s">
        <v>2782</v>
      </c>
      <c r="C1659">
        <f t="shared" si="85"/>
        <v>7</v>
      </c>
      <c r="D1659">
        <f t="shared" si="86"/>
        <v>199</v>
      </c>
      <c r="E1659" t="str">
        <f t="shared" si="87"/>
        <v>&lt;row entity_script="" item_id="775628e3-50ee-4f44-8fac-52ea29ec8b2f" material="" model="props/blacksmith_tools/key_bundle_a" owner_fading_coef="0.02" price="0" visibility_coef="1" weight="0" /&gt;</v>
      </c>
    </row>
    <row r="1660" spans="1:5" x14ac:dyDescent="0.25">
      <c r="A1660" t="s">
        <v>2783</v>
      </c>
      <c r="C1660">
        <f t="shared" si="85"/>
        <v>7</v>
      </c>
      <c r="D1660">
        <f t="shared" si="86"/>
        <v>199</v>
      </c>
      <c r="E1660" t="str">
        <f t="shared" si="87"/>
        <v>&lt;row entity_script="" item_id="7773d158-4bde-4390-9e19-2d0a7a897810" material="" model="props/blacksmith_tools/key_bundle_a" owner_fading_coef="0.02" price="0" visibility_coef="1" weight="0" /&gt;</v>
      </c>
    </row>
    <row r="1661" spans="1:5" x14ac:dyDescent="0.25">
      <c r="A1661" t="s">
        <v>2784</v>
      </c>
      <c r="C1661">
        <f t="shared" si="85"/>
        <v>7</v>
      </c>
      <c r="D1661">
        <f t="shared" si="86"/>
        <v>199</v>
      </c>
      <c r="E1661" t="str">
        <f t="shared" si="87"/>
        <v>&lt;row entity_script="" item_id="7795e9d8-65f6-43d8-b1d9-7de128995f4f" material="" model="props/blacksmith_tools/key_bundle_a" owner_fading_coef="0.02" price="0" visibility_coef="1" weight="0" /&gt;</v>
      </c>
    </row>
    <row r="1662" spans="1:5" x14ac:dyDescent="0.25">
      <c r="A1662" t="s">
        <v>2785</v>
      </c>
      <c r="C1662">
        <f t="shared" si="85"/>
        <v>7</v>
      </c>
      <c r="D1662">
        <f t="shared" si="86"/>
        <v>199</v>
      </c>
      <c r="E1662" t="str">
        <f t="shared" si="87"/>
        <v>&lt;row entity_script="" item_id="780ca7fd-456d-42d8-a613-092f387219e0" material="" model="props/blacksmith_tools/key_bundle_a" owner_fading_coef="0.02" price="0" visibility_coef="1" weight="0" /&gt;</v>
      </c>
    </row>
    <row r="1663" spans="1:5" x14ac:dyDescent="0.25">
      <c r="A1663" t="s">
        <v>2786</v>
      </c>
      <c r="C1663">
        <f t="shared" si="85"/>
        <v>7</v>
      </c>
      <c r="D1663">
        <f t="shared" si="86"/>
        <v>199</v>
      </c>
      <c r="E1663" t="str">
        <f t="shared" si="87"/>
        <v>&lt;row entity_script="" item_id="7860bfd5-524d-4d96-a7fa-23f768ef5c7d" material="" model="props/blacksmith_tools/key_bundle_a" owner_fading_coef="0.02" price="0" visibility_coef="1" weight="0" /&gt;</v>
      </c>
    </row>
    <row r="1664" spans="1:5" x14ac:dyDescent="0.25">
      <c r="A1664" t="s">
        <v>2787</v>
      </c>
      <c r="C1664">
        <f t="shared" si="85"/>
        <v>7</v>
      </c>
      <c r="D1664">
        <f t="shared" si="86"/>
        <v>228</v>
      </c>
      <c r="E1664" t="str">
        <f t="shared" si="87"/>
        <v>&lt;row entity_script="Book" item_id="78e4ff84-aca1-46b2-9e13-3a538a8f4c63" material="" model="characters/assets/parchment_folded/parchment_folded.cdf" owner_fading_coef="0.02" price="1000" visibility_coef="1" weight="0.1" /&gt;</v>
      </c>
    </row>
    <row r="1665" spans="1:5" x14ac:dyDescent="0.25">
      <c r="A1665" t="s">
        <v>2788</v>
      </c>
      <c r="C1665">
        <f t="shared" si="85"/>
        <v>7</v>
      </c>
      <c r="D1665">
        <f t="shared" si="86"/>
        <v>200</v>
      </c>
      <c r="E1665" t="str">
        <f t="shared" si="87"/>
        <v>&lt;row entity_script="" item_id="78f23911-3a87-44bd-b5c9-a70b7040e286" material="" model="characters/humans/cloth/cloth_folded" owner_fading_coef="0.02" price="0" visibility_coef="1" weight="0" /&gt;</v>
      </c>
    </row>
    <row r="1666" spans="1:5" x14ac:dyDescent="0.25">
      <c r="A1666" t="s">
        <v>2789</v>
      </c>
      <c r="C1666">
        <f t="shared" si="85"/>
        <v>7</v>
      </c>
      <c r="D1666">
        <f t="shared" si="86"/>
        <v>199</v>
      </c>
      <c r="E1666" t="str">
        <f t="shared" si="87"/>
        <v>&lt;row entity_script="" item_id="79432e32-9a23-46dc-b344-a53a324f0a2f" material="" model="props/blacksmith_tools/key_bundle_a" owner_fading_coef="0.02" price="0" visibility_coef="1" weight="0" /&gt;</v>
      </c>
    </row>
    <row r="1667" spans="1:5" x14ac:dyDescent="0.25">
      <c r="A1667" t="s">
        <v>2790</v>
      </c>
      <c r="C1667">
        <f t="shared" si="85"/>
        <v>7</v>
      </c>
      <c r="D1667">
        <f t="shared" si="86"/>
        <v>199</v>
      </c>
      <c r="E1667" t="str">
        <f t="shared" si="87"/>
        <v>&lt;row entity_script="" item_id="794506ad-bd54-40d1-b578-1380622e15e9" material="" model="props/blacksmith_tools/key_bundle_a" owner_fading_coef="0.02" price="0" visibility_coef="1" weight="0" /&gt;</v>
      </c>
    </row>
    <row r="1668" spans="1:5" x14ac:dyDescent="0.25">
      <c r="A1668" t="s">
        <v>2791</v>
      </c>
      <c r="C1668">
        <f t="shared" si="85"/>
        <v>7</v>
      </c>
      <c r="D1668">
        <f t="shared" si="86"/>
        <v>195</v>
      </c>
      <c r="E1668" t="str">
        <f t="shared" si="87"/>
        <v>&lt;row entity_script="Book" item_id="79d3f004-e641-4fbf-bcbe-731966ab804e" material="" model="props/misc/book/book_01.cdf" owner_fading_coef="0.02" price="0" visibility_coef="1" weight="0" /&gt;</v>
      </c>
    </row>
    <row r="1669" spans="1:5" x14ac:dyDescent="0.25">
      <c r="A1669" t="s">
        <v>2792</v>
      </c>
      <c r="C1669">
        <f t="shared" si="85"/>
        <v>7</v>
      </c>
      <c r="D1669">
        <f t="shared" si="86"/>
        <v>228</v>
      </c>
      <c r="E1669" t="str">
        <f t="shared" si="87"/>
        <v>&lt;row entity_script="Book" item_id="7a4cbad4-2c5f-4121-ae58-dfe17540a848" material="" model="characters/assets/parchment_folded/parchment_folded.cdf" owner_fading_coef="0.02" price="1000" visibility_coef="1" weight="0.1" /&gt;</v>
      </c>
    </row>
    <row r="1670" spans="1:5" x14ac:dyDescent="0.25">
      <c r="A1670" t="s">
        <v>2793</v>
      </c>
      <c r="C1670">
        <f t="shared" si="85"/>
        <v>7</v>
      </c>
      <c r="D1670">
        <f t="shared" si="86"/>
        <v>201</v>
      </c>
      <c r="E1670" t="str">
        <f t="shared" si="87"/>
        <v>&lt;row entity_script="" item_id="7a51413f-84e3-4dad-b5cb-264e81929e60" material="" model="structures/trebuchet/trebuchet_stone" owner_fading_coef="0.02" price="0" visibility_coef="1" weight="60" /&gt;</v>
      </c>
    </row>
    <row r="1671" spans="1:5" x14ac:dyDescent="0.25">
      <c r="A1671" t="s">
        <v>2794</v>
      </c>
      <c r="C1671">
        <f t="shared" si="85"/>
        <v>7</v>
      </c>
      <c r="D1671">
        <f t="shared" si="86"/>
        <v>227</v>
      </c>
      <c r="E1671" t="str">
        <f t="shared" si="87"/>
        <v>&lt;row entity_script="Book" item_id="7a7db7c5-3089-4224-b180-6e7ece2a534f" material="props/alchemy/book/skill_book4" model="props/misc/book/book_01.cdf" owner_fading_coef="0.02" price="500" visibility_coef="1" weight="1" /&gt;</v>
      </c>
    </row>
    <row r="1672" spans="1:5" x14ac:dyDescent="0.25">
      <c r="A1672" t="s">
        <v>2795</v>
      </c>
      <c r="C1672">
        <f t="shared" si="85"/>
        <v>7</v>
      </c>
      <c r="D1672">
        <f t="shared" si="86"/>
        <v>227</v>
      </c>
      <c r="E1672" t="str">
        <f t="shared" si="87"/>
        <v>&lt;row entity_script="Book" item_id="7afa398b-2f51-4acf-be39-42971061e5e7" material="props/alchemy/book/skill_book3" model="props/misc/book/book_01.cdf" owner_fading_coef="0.02" price="500" visibility_coef="1" weight="1" /&gt;</v>
      </c>
    </row>
    <row r="1673" spans="1:5" x14ac:dyDescent="0.25">
      <c r="A1673" t="s">
        <v>2796</v>
      </c>
      <c r="C1673">
        <f t="shared" si="85"/>
        <v>7</v>
      </c>
      <c r="D1673">
        <f t="shared" si="86"/>
        <v>199</v>
      </c>
      <c r="E1673" t="str">
        <f t="shared" si="87"/>
        <v>&lt;row entity_script="" item_id="7afa7ef6-0cdb-4cd3-b77c-f8f077a647cd" material="" model="props/blacksmith_tools/key_bundle_a" owner_fading_coef="0.02" price="0" visibility_coef="1" weight="0" /&gt;</v>
      </c>
    </row>
    <row r="1674" spans="1:5" x14ac:dyDescent="0.25">
      <c r="A1674" t="s">
        <v>2797</v>
      </c>
      <c r="C1674">
        <f t="shared" si="85"/>
        <v>7</v>
      </c>
      <c r="D1674">
        <f t="shared" si="86"/>
        <v>211</v>
      </c>
      <c r="E1674" t="str">
        <f t="shared" si="87"/>
        <v>&lt;row entity_script="" item_id="7b1c57a3-54fd-441f-8cad-21157bd1a85b" material="" model="props/interiors/sacks/sack_02/sack_02_stand" owner_fading_coef="0.02" price="210" visibility_coef="1" weight="0.1" /&gt;</v>
      </c>
    </row>
    <row r="1675" spans="1:5" x14ac:dyDescent="0.25">
      <c r="A1675" t="s">
        <v>2798</v>
      </c>
      <c r="C1675">
        <f t="shared" si="85"/>
        <v>7</v>
      </c>
      <c r="D1675">
        <f t="shared" si="86"/>
        <v>198</v>
      </c>
      <c r="E1675" t="str">
        <f t="shared" si="87"/>
        <v>&lt;row entity_script="" item_id="7b7e898e-ac66-4d26-8a6c-b2a87e5abc90" material="" model="props/misc/ring_silver/ring_silver" owner_fading_coef="0.02" price="0" visibility_coef="1" weight="0" /&gt;</v>
      </c>
    </row>
    <row r="1676" spans="1:5" x14ac:dyDescent="0.25">
      <c r="A1676" t="s">
        <v>2799</v>
      </c>
      <c r="C1676">
        <f t="shared" si="85"/>
        <v>7</v>
      </c>
      <c r="D1676">
        <f t="shared" si="86"/>
        <v>227</v>
      </c>
      <c r="E1676" t="str">
        <f t="shared" si="87"/>
        <v>&lt;row entity_script="Book" item_id="7b80535e-9945-4340-b086-733cc0813f89" material="props/alchemy/book/skill_book4" model="props/misc/book/book_01.cdf" owner_fading_coef="0.02" price="500" visibility_coef="1" weight="1" /&gt;</v>
      </c>
    </row>
    <row r="1677" spans="1:5" x14ac:dyDescent="0.25">
      <c r="A1677" t="s">
        <v>2800</v>
      </c>
      <c r="C1677">
        <f t="shared" si="85"/>
        <v>7</v>
      </c>
      <c r="D1677">
        <f t="shared" si="86"/>
        <v>199</v>
      </c>
      <c r="E1677" t="str">
        <f t="shared" si="87"/>
        <v>&lt;row entity_script="" item_id="7bd16d4e-6f74-43ed-8171-f3b073ed811e" material="" model="props/blacksmith_tools/key_bundle_a" owner_fading_coef="0.02" price="0" visibility_coef="1" weight="0" /&gt;</v>
      </c>
    </row>
    <row r="1678" spans="1:5" x14ac:dyDescent="0.25">
      <c r="A1678" t="s">
        <v>2801</v>
      </c>
      <c r="C1678">
        <f t="shared" si="85"/>
        <v>7</v>
      </c>
      <c r="D1678">
        <f t="shared" si="86"/>
        <v>238</v>
      </c>
      <c r="E1678" t="str">
        <f t="shared" si="87"/>
        <v>&lt;row entity_script="Book" item_id="7becbe4a-c4b4-448e-bb12-5a383da1db31" material="props/misc/necronomicon/necronomicon_vol2" model="props/misc/book/book_01.cdf" owner_fading_coef="0.02" price="100" visibility_coef="1" weight="5" /&gt;</v>
      </c>
    </row>
    <row r="1679" spans="1:5" x14ac:dyDescent="0.25">
      <c r="A1679" t="s">
        <v>2802</v>
      </c>
      <c r="C1679">
        <f t="shared" si="85"/>
        <v>7</v>
      </c>
      <c r="D1679">
        <f t="shared" si="86"/>
        <v>199</v>
      </c>
      <c r="E1679" t="str">
        <f t="shared" si="87"/>
        <v>&lt;row entity_script="" item_id="7c2c5e14-9fba-4e95-b3d4-80e895c0770b" material="" model="props/blacksmith_tools/key_bundle_a" owner_fading_coef="0.02" price="0" visibility_coef="1" weight="0" /&gt;</v>
      </c>
    </row>
    <row r="1680" spans="1:5" x14ac:dyDescent="0.25">
      <c r="A1680" t="s">
        <v>2803</v>
      </c>
      <c r="C1680">
        <f t="shared" si="85"/>
        <v>7</v>
      </c>
      <c r="D1680">
        <f t="shared" si="86"/>
        <v>199</v>
      </c>
      <c r="E1680" t="str">
        <f t="shared" si="87"/>
        <v>&lt;row entity_script="" item_id="7c46b3a6-f54e-4931-bdca-897dd90915d3" material="" model="props/blacksmith_tools/key_bundle_a" owner_fading_coef="0.02" price="0" visibility_coef="1" weight="0" /&gt;</v>
      </c>
    </row>
    <row r="1681" spans="1:5" x14ac:dyDescent="0.25">
      <c r="A1681" t="s">
        <v>2804</v>
      </c>
      <c r="C1681">
        <f t="shared" si="85"/>
        <v>7</v>
      </c>
      <c r="D1681">
        <f t="shared" si="86"/>
        <v>199</v>
      </c>
      <c r="E1681" t="str">
        <f t="shared" si="87"/>
        <v>&lt;row entity_script="" item_id="7c86042a-4d32-4a1e-b399-381301d40fda" material="" model="props/blacksmith_tools/key_bundle_a" owner_fading_coef="0.02" price="0" visibility_coef="1" weight="0" /&gt;</v>
      </c>
    </row>
    <row r="1682" spans="1:5" x14ac:dyDescent="0.25">
      <c r="A1682" t="s">
        <v>2805</v>
      </c>
      <c r="C1682">
        <f t="shared" si="85"/>
        <v>7</v>
      </c>
      <c r="D1682">
        <f t="shared" si="86"/>
        <v>200</v>
      </c>
      <c r="E1682" t="str">
        <f t="shared" si="87"/>
        <v>&lt;row entity_script="" item_id="7cabc399-7c07-4221-9498-d7cc67c03c87" material="" model="characters/humans/cloth/cloth_folded" owner_fading_coef="0.02" price="0" visibility_coef="1" weight="0" /&gt;</v>
      </c>
    </row>
    <row r="1683" spans="1:5" x14ac:dyDescent="0.25">
      <c r="A1683" t="s">
        <v>2806</v>
      </c>
      <c r="C1683">
        <f t="shared" si="85"/>
        <v>7</v>
      </c>
      <c r="D1683">
        <f t="shared" si="86"/>
        <v>199</v>
      </c>
      <c r="E1683" t="str">
        <f t="shared" si="87"/>
        <v>&lt;row entity_script="" item_id="7ccdafef-7430-4b0c-bc52-70d951b48b23" material="" model="props/blacksmith_tools/key_bundle_a" owner_fading_coef="0.02" price="0" visibility_coef="1" weight="0" /&gt;</v>
      </c>
    </row>
    <row r="1684" spans="1:5" x14ac:dyDescent="0.25">
      <c r="A1684" t="s">
        <v>2807</v>
      </c>
      <c r="C1684">
        <f t="shared" si="85"/>
        <v>7</v>
      </c>
      <c r="D1684">
        <f t="shared" si="86"/>
        <v>212</v>
      </c>
      <c r="E1684" t="str">
        <f t="shared" si="87"/>
        <v>&lt;row entity_script="" item_id="7d788e6e-dabb-4d23-8d6f-036eb812865d" material="" model="props/interiors/kitchenware/food/chicken_thigh" owner_fading_coef="0.02" price="400" visibility_coef="1" weight="5" /&gt;</v>
      </c>
    </row>
    <row r="1685" spans="1:5" x14ac:dyDescent="0.25">
      <c r="A1685" t="s">
        <v>2808</v>
      </c>
      <c r="C1685">
        <f t="shared" si="85"/>
        <v>7</v>
      </c>
      <c r="D1685">
        <f t="shared" si="86"/>
        <v>209</v>
      </c>
      <c r="E1685" t="str">
        <f t="shared" si="87"/>
        <v>&lt;row entity_script="" item_id="7da04bba-0564-42da-bcf1-9a2fc5faf025" material="" model="props/interiors/sacks/sack_02/sack_02_stand" owner_fading_coef="0.02" price="6" visibility_coef="1" weight="0.1" /&gt;</v>
      </c>
    </row>
    <row r="1686" spans="1:5" x14ac:dyDescent="0.25">
      <c r="A1686" t="s">
        <v>2809</v>
      </c>
      <c r="C1686">
        <f t="shared" si="85"/>
        <v>7</v>
      </c>
      <c r="D1686">
        <f t="shared" si="86"/>
        <v>199</v>
      </c>
      <c r="E1686" t="str">
        <f t="shared" si="87"/>
        <v>&lt;row entity_script="" item_id="7e02c3ff-4b3c-4687-aff4-e8c1404fa276" material="" model="props/blacksmith_tools/key_bundle_a" owner_fading_coef="0.02" price="0" visibility_coef="1" weight="0" /&gt;</v>
      </c>
    </row>
    <row r="1687" spans="1:5" x14ac:dyDescent="0.25">
      <c r="A1687" t="s">
        <v>2810</v>
      </c>
      <c r="C1687">
        <f t="shared" si="85"/>
        <v>7</v>
      </c>
      <c r="D1687">
        <f t="shared" si="86"/>
        <v>199</v>
      </c>
      <c r="E1687" t="str">
        <f t="shared" si="87"/>
        <v>&lt;row entity_script="" item_id="7e103334-92d3-4d2f-8791-736107fdc744" material="" model="props/blacksmith_tools/key_bundle_a" owner_fading_coef="0.02" price="0" visibility_coef="1" weight="0" /&gt;</v>
      </c>
    </row>
    <row r="1688" spans="1:5" x14ac:dyDescent="0.25">
      <c r="A1688" t="s">
        <v>2811</v>
      </c>
      <c r="C1688">
        <f t="shared" si="85"/>
        <v>7</v>
      </c>
      <c r="D1688">
        <f t="shared" si="86"/>
        <v>199</v>
      </c>
      <c r="E1688" t="str">
        <f t="shared" si="87"/>
        <v>&lt;row entity_script="" item_id="7e8c387b-ea19-448e-b0ba-9d4407fcf9f0" material="" model="props/blacksmith_tools/key_bundle_a" owner_fading_coef="0.02" price="0" visibility_coef="1" weight="0" /&gt;</v>
      </c>
    </row>
    <row r="1689" spans="1:5" x14ac:dyDescent="0.25">
      <c r="A1689" t="s">
        <v>2812</v>
      </c>
      <c r="C1689">
        <f t="shared" si="85"/>
        <v>7</v>
      </c>
      <c r="D1689">
        <f t="shared" si="86"/>
        <v>199</v>
      </c>
      <c r="E1689" t="str">
        <f t="shared" si="87"/>
        <v>&lt;row entity_script="" item_id="7ea5aaa2-5282-408b-ae5c-4b615b39c430" material="" model="props/blacksmith_tools/key_bundle_a" owner_fading_coef="0.02" price="0" visibility_coef="1" weight="0" /&gt;</v>
      </c>
    </row>
    <row r="1690" spans="1:5" x14ac:dyDescent="0.25">
      <c r="A1690" t="s">
        <v>2813</v>
      </c>
      <c r="C1690">
        <f t="shared" si="85"/>
        <v>7</v>
      </c>
      <c r="D1690">
        <f t="shared" si="86"/>
        <v>199</v>
      </c>
      <c r="E1690" t="str">
        <f t="shared" si="87"/>
        <v>&lt;row entity_script="" item_id="7eedaf95-e8b9-4f75-93a2-88be6bc99c78" material="" model="props/blacksmith_tools/key_bundle_a" owner_fading_coef="0.02" price="0" visibility_coef="1" weight="0" /&gt;</v>
      </c>
    </row>
    <row r="1691" spans="1:5" x14ac:dyDescent="0.25">
      <c r="A1691" t="s">
        <v>2814</v>
      </c>
      <c r="C1691">
        <f t="shared" si="85"/>
        <v>7</v>
      </c>
      <c r="D1691">
        <f t="shared" si="86"/>
        <v>199</v>
      </c>
      <c r="E1691" t="str">
        <f t="shared" si="87"/>
        <v>&lt;row entity_script="" item_id="7ef9a9a4-1f6d-4993-8ac3-33d561cd502b" material="" model="props/blacksmith_tools/key_bundle_a" owner_fading_coef="0.02" price="0" visibility_coef="1" weight="0" /&gt;</v>
      </c>
    </row>
    <row r="1692" spans="1:5" x14ac:dyDescent="0.25">
      <c r="A1692" t="s">
        <v>2815</v>
      </c>
      <c r="C1692">
        <f t="shared" si="85"/>
        <v>7</v>
      </c>
      <c r="D1692">
        <f t="shared" si="86"/>
        <v>199</v>
      </c>
      <c r="E1692" t="str">
        <f t="shared" si="87"/>
        <v>&lt;row entity_script="" item_id="7f70e4e8-45ab-4349-8be5-a1ca6817a230" material="" model="props/blacksmith_tools/key_bundle_a" owner_fading_coef="0.02" price="0" visibility_coef="1" weight="0" /&gt;</v>
      </c>
    </row>
    <row r="1693" spans="1:5" x14ac:dyDescent="0.25">
      <c r="A1693" t="s">
        <v>2816</v>
      </c>
      <c r="C1693">
        <f t="shared" si="85"/>
        <v>7</v>
      </c>
      <c r="D1693">
        <f t="shared" si="86"/>
        <v>199</v>
      </c>
      <c r="E1693" t="str">
        <f t="shared" si="87"/>
        <v>&lt;row entity_script="" item_id="7f82f94c-c09c-4654-a549-ff8f6fb96a73" material="" model="props/blacksmith_tools/key_bundle_a" owner_fading_coef="0.02" price="0" visibility_coef="1" weight="0" /&gt;</v>
      </c>
    </row>
    <row r="1694" spans="1:5" x14ac:dyDescent="0.25">
      <c r="A1694" t="s">
        <v>2817</v>
      </c>
      <c r="C1694">
        <f t="shared" si="85"/>
        <v>7</v>
      </c>
      <c r="D1694">
        <f t="shared" si="86"/>
        <v>192</v>
      </c>
      <c r="E1694" t="str">
        <f t="shared" si="87"/>
        <v>&lt;row entity_script="" item_id="7fc59505-3216-4f58-afa2-a6ad626a056f" material="" model="props/blacksmith_tools/key_c" owner_fading_coef="0.02" price="0" visibility_coef="1" weight="0" /&gt;</v>
      </c>
    </row>
    <row r="1695" spans="1:5" x14ac:dyDescent="0.25">
      <c r="A1695" t="s">
        <v>2818</v>
      </c>
      <c r="C1695">
        <f t="shared" si="85"/>
        <v>7</v>
      </c>
      <c r="D1695">
        <f t="shared" si="86"/>
        <v>199</v>
      </c>
      <c r="E1695" t="str">
        <f t="shared" si="87"/>
        <v>&lt;row entity_script="" item_id="7fdecc52-6fb9-4640-9025-277a825d3b6b" material="" model="props/blacksmith_tools/key_bundle_a" owner_fading_coef="0.02" price="0" visibility_coef="1" weight="0" /&gt;</v>
      </c>
    </row>
    <row r="1696" spans="1:5" x14ac:dyDescent="0.25">
      <c r="A1696" t="s">
        <v>2819</v>
      </c>
      <c r="C1696">
        <f t="shared" ref="C1696:C1759" si="88">FIND("&lt;",$A1696)</f>
        <v>7</v>
      </c>
      <c r="D1696">
        <f t="shared" ref="D1696:D1759" si="89">FIND("&gt;",$A1696)</f>
        <v>227</v>
      </c>
      <c r="E1696" t="str">
        <f t="shared" si="87"/>
        <v>&lt;row entity_script="Book" item_id="805ba438-34c7-4ef5-8699-d7a61721b1c4" material="props/alchemy/book/info02_book" model="props/misc/book/book_01.cdf" owner_fading_coef="0.02" price="500" visibility_coef="1" weight="1" /&gt;</v>
      </c>
    </row>
    <row r="1697" spans="1:5" x14ac:dyDescent="0.25">
      <c r="A1697" t="s">
        <v>2820</v>
      </c>
      <c r="C1697">
        <f t="shared" si="88"/>
        <v>7</v>
      </c>
      <c r="D1697">
        <f t="shared" si="89"/>
        <v>199</v>
      </c>
      <c r="E1697" t="str">
        <f t="shared" si="87"/>
        <v>&lt;row entity_script="" item_id="808d64d0-dfbb-4970-aead-642be9051094" material="" model="props/blacksmith_tools/key_bundle_a" owner_fading_coef="0.02" price="0" visibility_coef="1" weight="0" /&gt;</v>
      </c>
    </row>
    <row r="1698" spans="1:5" x14ac:dyDescent="0.25">
      <c r="A1698" t="s">
        <v>2821</v>
      </c>
      <c r="C1698">
        <f t="shared" si="88"/>
        <v>7</v>
      </c>
      <c r="D1698">
        <f t="shared" si="89"/>
        <v>228</v>
      </c>
      <c r="E1698" t="str">
        <f t="shared" si="87"/>
        <v>&lt;row entity_script="Book" item_id="80a73944-1c3e-4fcf-b4c5-9fed24d3757c" material="" model="characters/assets/parchment_folded/parchment_folded.cdf" owner_fading_coef="0.02" price="1000" visibility_coef="1" weight="0.1" /&gt;</v>
      </c>
    </row>
    <row r="1699" spans="1:5" x14ac:dyDescent="0.25">
      <c r="A1699" t="s">
        <v>2822</v>
      </c>
      <c r="C1699">
        <f t="shared" si="88"/>
        <v>7</v>
      </c>
      <c r="D1699">
        <f t="shared" si="89"/>
        <v>228</v>
      </c>
      <c r="E1699" t="str">
        <f t="shared" si="87"/>
        <v>&lt;row entity_script="Book" item_id="8178448f-fbe8-49bb-b574-edef9c3dc966" material="" model="characters/assets/parchment_folded/parchment_folded.cdf" owner_fading_coef="0.02" price="1000" visibility_coef="1" weight="0.1" /&gt;</v>
      </c>
    </row>
    <row r="1700" spans="1:5" x14ac:dyDescent="0.25">
      <c r="A1700" t="s">
        <v>2823</v>
      </c>
      <c r="C1700">
        <f t="shared" si="88"/>
        <v>7</v>
      </c>
      <c r="D1700">
        <f t="shared" si="89"/>
        <v>223</v>
      </c>
      <c r="E1700" t="str">
        <f t="shared" si="87"/>
        <v>&lt;row entity_script="" item_id="817e5786-0429-4342-9e1f-cb6be18725ff" material="" model="props/quest_specific/pickable/taraxacum_officinale_pickable" owner_fading_coef="0.02" price="0" visibility_coef="1" weight="0" /&gt;</v>
      </c>
    </row>
    <row r="1701" spans="1:5" x14ac:dyDescent="0.25">
      <c r="A1701" t="s">
        <v>2824</v>
      </c>
      <c r="C1701">
        <f t="shared" si="88"/>
        <v>7</v>
      </c>
      <c r="D1701">
        <f t="shared" si="89"/>
        <v>199</v>
      </c>
      <c r="E1701" t="str">
        <f t="shared" si="87"/>
        <v>&lt;row entity_script="" item_id="817ee82a-15ba-4ece-ac07-40bdb827e1da" material="" model="props/blacksmith_tools/key_bundle_a" owner_fading_coef="0.02" price="0" visibility_coef="1" weight="0" /&gt;</v>
      </c>
    </row>
    <row r="1702" spans="1:5" x14ac:dyDescent="0.25">
      <c r="A1702" t="s">
        <v>2825</v>
      </c>
      <c r="C1702">
        <f t="shared" si="88"/>
        <v>7</v>
      </c>
      <c r="D1702">
        <f t="shared" si="89"/>
        <v>199</v>
      </c>
      <c r="E1702" t="str">
        <f t="shared" si="87"/>
        <v>&lt;row entity_script="" item_id="8191b7fb-fc28-46d4-81e2-33ba4cc003ad" material="" model="props/blacksmith_tools/key_bundle_a" owner_fading_coef="0.02" price="0" visibility_coef="1" weight="0" /&gt;</v>
      </c>
    </row>
    <row r="1703" spans="1:5" x14ac:dyDescent="0.25">
      <c r="A1703" t="s">
        <v>2826</v>
      </c>
      <c r="C1703">
        <f t="shared" si="88"/>
        <v>7</v>
      </c>
      <c r="D1703">
        <f t="shared" si="89"/>
        <v>199</v>
      </c>
      <c r="E1703" t="str">
        <f t="shared" ref="E1703:E1766" si="90">MID(A1703,C1703,D1703-C1703+1)</f>
        <v>&lt;row entity_script="" item_id="82192625-77f0-4ace-81d5-6618b482a25b" material="" model="props/blacksmith_tools/key_bundle_a" owner_fading_coef="0.02" price="0" visibility_coef="1" weight="0" /&gt;</v>
      </c>
    </row>
    <row r="1704" spans="1:5" x14ac:dyDescent="0.25">
      <c r="A1704" t="s">
        <v>2827</v>
      </c>
      <c r="C1704">
        <f t="shared" si="88"/>
        <v>7</v>
      </c>
      <c r="D1704">
        <f t="shared" si="89"/>
        <v>199</v>
      </c>
      <c r="E1704" t="str">
        <f t="shared" si="90"/>
        <v>&lt;row entity_script="" item_id="828054d9-5efb-4877-a11b-cb0867cf915c" material="" model="props/blacksmith_tools/key_bundle_a" owner_fading_coef="0.02" price="0" visibility_coef="1" weight="0" /&gt;</v>
      </c>
    </row>
    <row r="1705" spans="1:5" x14ac:dyDescent="0.25">
      <c r="A1705" t="s">
        <v>2828</v>
      </c>
      <c r="C1705">
        <f t="shared" si="88"/>
        <v>7</v>
      </c>
      <c r="D1705">
        <f t="shared" si="89"/>
        <v>199</v>
      </c>
      <c r="E1705" t="str">
        <f t="shared" si="90"/>
        <v>&lt;row entity_script="" item_id="8355e3dd-151a-4036-a5e7-2bdb46dbed79" material="" model="props/blacksmith_tools/key_bundle_a" owner_fading_coef="0.02" price="0" visibility_coef="1" weight="0" /&gt;</v>
      </c>
    </row>
    <row r="1706" spans="1:5" x14ac:dyDescent="0.25">
      <c r="A1706" t="s">
        <v>2829</v>
      </c>
      <c r="C1706">
        <f t="shared" si="88"/>
        <v>7</v>
      </c>
      <c r="D1706">
        <f t="shared" si="89"/>
        <v>210</v>
      </c>
      <c r="E1706" t="str">
        <f t="shared" si="90"/>
        <v>&lt;row entity_script="" item_id="83a04490-6d4f-47f7-a1cf-45d0e968549a" material="" model="props/interiors/kitchenware/jugs/jug_01/jug_01" owner_fading_coef="0.02" price="0" visibility_coef="1" weight="0" /&gt;</v>
      </c>
    </row>
    <row r="1707" spans="1:5" x14ac:dyDescent="0.25">
      <c r="A1707" t="s">
        <v>2830</v>
      </c>
      <c r="C1707">
        <f t="shared" si="88"/>
        <v>7</v>
      </c>
      <c r="D1707">
        <f t="shared" si="89"/>
        <v>198</v>
      </c>
      <c r="E1707" t="str">
        <f t="shared" si="90"/>
        <v>&lt;row entity_script="" item_id="83a854f3-95f9-4ba5-b907-76434cf61c32" material="" model="props/tavern_things/cauldron2_smaller" owner_fading_coef="1" price="1" visibility_coef="1" weight="1" /&gt;</v>
      </c>
    </row>
    <row r="1708" spans="1:5" x14ac:dyDescent="0.25">
      <c r="A1708" t="s">
        <v>2831</v>
      </c>
      <c r="C1708">
        <f t="shared" si="88"/>
        <v>7</v>
      </c>
      <c r="D1708">
        <f t="shared" si="89"/>
        <v>228</v>
      </c>
      <c r="E1708" t="str">
        <f t="shared" si="90"/>
        <v>&lt;row entity_script="Book" item_id="847a8a68-1097-4c97-baeb-f30c0bfd174d" material="" model="characters/assets/parchment_folded/parchment_folded.cdf" owner_fading_coef="0.02" price="1000" visibility_coef="1" weight="0.1" /&gt;</v>
      </c>
    </row>
    <row r="1709" spans="1:5" x14ac:dyDescent="0.25">
      <c r="A1709" t="s">
        <v>2832</v>
      </c>
      <c r="C1709">
        <f t="shared" si="88"/>
        <v>7</v>
      </c>
      <c r="D1709">
        <f t="shared" si="89"/>
        <v>228</v>
      </c>
      <c r="E1709" t="str">
        <f t="shared" si="90"/>
        <v>&lt;row entity_script="Book" item_id="84877aac-ea4f-45eb-bc53-77d4886207f1" material="" model="characters/assets/parchment_folded/parchment_folded.cdf" owner_fading_coef="0.02" price="1000" visibility_coef="1" weight="0.1" /&gt;</v>
      </c>
    </row>
    <row r="1710" spans="1:5" x14ac:dyDescent="0.25">
      <c r="A1710" t="s">
        <v>2833</v>
      </c>
      <c r="C1710">
        <f t="shared" si="88"/>
        <v>7</v>
      </c>
      <c r="D1710">
        <f t="shared" si="89"/>
        <v>191</v>
      </c>
      <c r="E1710" t="str">
        <f t="shared" si="90"/>
        <v>&lt;row entity_script="" item_id="8519a72d-b2da-4938-8aed-2df96e8e1b34" material="" model="props/misc/sack_anim/sack_anim" owner_fading_coef="1" price="1" visibility_coef="1" weight="1" /&gt;</v>
      </c>
    </row>
    <row r="1711" spans="1:5" x14ac:dyDescent="0.25">
      <c r="A1711" t="s">
        <v>2834</v>
      </c>
      <c r="C1711">
        <f t="shared" si="88"/>
        <v>7</v>
      </c>
      <c r="D1711">
        <f t="shared" si="89"/>
        <v>206</v>
      </c>
      <c r="E1711" t="str">
        <f t="shared" si="90"/>
        <v>&lt;row entity_script="" item_id="85310d06-2845-46ee-be8f-295503b35035" material="" model="props/repairkits/repairkit_shoes_small" owner_fading_coef="0.02" price="300" visibility_coef="1" weight="1.2" /&gt;</v>
      </c>
    </row>
    <row r="1712" spans="1:5" x14ac:dyDescent="0.25">
      <c r="A1712" t="s">
        <v>2835</v>
      </c>
      <c r="C1712">
        <f t="shared" si="88"/>
        <v>7</v>
      </c>
      <c r="D1712">
        <f t="shared" si="89"/>
        <v>184</v>
      </c>
      <c r="E1712" t="str">
        <f t="shared" si="90"/>
        <v>&lt;row entity_script="" item_id="85409fc6-36ff-4de7-b337-e2889e435f1b" material="" model="props/tools/shovel" owner_fading_coef="0.02" price="100" visibility_coef="1" weight="4" /&gt;</v>
      </c>
    </row>
    <row r="1713" spans="1:5" x14ac:dyDescent="0.25">
      <c r="A1713" t="s">
        <v>2836</v>
      </c>
      <c r="C1713">
        <f t="shared" si="88"/>
        <v>7</v>
      </c>
      <c r="D1713">
        <f t="shared" si="89"/>
        <v>199</v>
      </c>
      <c r="E1713" t="str">
        <f t="shared" si="90"/>
        <v>&lt;row entity_script="" item_id="85f3d34d-897a-4333-8e54-055f78a3496b" material="" model="props/blacksmith_tools/key_bundle_a" owner_fading_coef="0.02" price="0" visibility_coef="1" weight="0" /&gt;</v>
      </c>
    </row>
    <row r="1714" spans="1:5" x14ac:dyDescent="0.25">
      <c r="A1714" t="s">
        <v>2837</v>
      </c>
      <c r="C1714">
        <f t="shared" si="88"/>
        <v>7</v>
      </c>
      <c r="D1714">
        <f t="shared" si="89"/>
        <v>199</v>
      </c>
      <c r="E1714" t="str">
        <f t="shared" si="90"/>
        <v>&lt;row entity_script="" item_id="8600118a-ebd6-48f8-97bb-f77356369920" material="" model="props/blacksmith_tools/key_bundle_a" owner_fading_coef="0.02" price="0" visibility_coef="1" weight="0" /&gt;</v>
      </c>
    </row>
    <row r="1715" spans="1:5" x14ac:dyDescent="0.25">
      <c r="A1715" t="s">
        <v>2838</v>
      </c>
      <c r="C1715">
        <f t="shared" si="88"/>
        <v>7</v>
      </c>
      <c r="D1715">
        <f t="shared" si="89"/>
        <v>191</v>
      </c>
      <c r="E1715" t="str">
        <f t="shared" si="90"/>
        <v>&lt;row entity_script="" item_id="8695b1fc-fedd-4962-8f10-03a0bd55b1e8" material="" model="props/wooden_bins/cage/cage_02" owner_fading_coef="1" price="1" visibility_coef="1" weight="1" /&gt;</v>
      </c>
    </row>
    <row r="1716" spans="1:5" x14ac:dyDescent="0.25">
      <c r="A1716" t="s">
        <v>2839</v>
      </c>
      <c r="C1716">
        <f t="shared" si="88"/>
        <v>7</v>
      </c>
      <c r="D1716">
        <f t="shared" si="89"/>
        <v>199</v>
      </c>
      <c r="E1716" t="str">
        <f t="shared" si="90"/>
        <v>&lt;row entity_script="" item_id="86afd9b3-a550-411c-ae52-b42cf4c711fd" material="" model="props/blacksmith_tools/key_bundle_a" owner_fading_coef="0.02" price="0" visibility_coef="1" weight="0" /&gt;</v>
      </c>
    </row>
    <row r="1717" spans="1:5" x14ac:dyDescent="0.25">
      <c r="A1717" t="s">
        <v>2840</v>
      </c>
      <c r="C1717">
        <f t="shared" si="88"/>
        <v>7</v>
      </c>
      <c r="D1717">
        <f t="shared" si="89"/>
        <v>202</v>
      </c>
      <c r="E1717" t="str">
        <f t="shared" si="90"/>
        <v>&lt;row entity_script="" item_id="87a65e52-dfa1-4b45-9306-0b7083f93c90" material="" model="props/interiors/skins/skin_hare_hide" owner_fading_coef="0.02" price="200" visibility_coef="1" weight="1" /&gt;</v>
      </c>
    </row>
    <row r="1718" spans="1:5" x14ac:dyDescent="0.25">
      <c r="A1718" t="s">
        <v>2841</v>
      </c>
      <c r="C1718">
        <f t="shared" si="88"/>
        <v>7</v>
      </c>
      <c r="D1718">
        <f t="shared" si="89"/>
        <v>228</v>
      </c>
      <c r="E1718" t="str">
        <f t="shared" si="90"/>
        <v>&lt;row entity_script="Book" item_id="87ccb223-a396-4381-8ce3-a08e99277a11" material="" model="characters/assets/parchment_folded/parchment_folded.cdf" owner_fading_coef="0.02" price="1000" visibility_coef="1" weight="0.1" /&gt;</v>
      </c>
    </row>
    <row r="1719" spans="1:5" x14ac:dyDescent="0.25">
      <c r="A1719" t="s">
        <v>2842</v>
      </c>
      <c r="C1719">
        <f t="shared" si="88"/>
        <v>7</v>
      </c>
      <c r="D1719">
        <f t="shared" si="89"/>
        <v>200</v>
      </c>
      <c r="E1719" t="str">
        <f t="shared" si="90"/>
        <v>&lt;row entity_script="" item_id="87cdb842-3ed3-4e34-a589-95775ecbc9d0" material="" model="props/interiors/kitchenware/food/meat01" owner_fading_coef="1" price="1" visibility_coef="1" weight="1" /&gt;</v>
      </c>
    </row>
    <row r="1720" spans="1:5" x14ac:dyDescent="0.25">
      <c r="A1720" t="s">
        <v>2843</v>
      </c>
      <c r="C1720">
        <f t="shared" si="88"/>
        <v>7</v>
      </c>
      <c r="D1720">
        <f t="shared" si="89"/>
        <v>189</v>
      </c>
      <c r="E1720" t="str">
        <f t="shared" si="90"/>
        <v>&lt;row entity_script="" item_id="87e51196-554d-409e-a5ec-f1fe5b4a07bc" material="" model="props/bakery/wooden_peel.cgf" owner_fading_coef="1" price="1" visibility_coef="1" weight="1" /&gt;</v>
      </c>
    </row>
    <row r="1721" spans="1:5" x14ac:dyDescent="0.25">
      <c r="A1721" t="s">
        <v>2844</v>
      </c>
      <c r="C1721">
        <f t="shared" si="88"/>
        <v>7</v>
      </c>
      <c r="D1721">
        <f t="shared" si="89"/>
        <v>201</v>
      </c>
      <c r="E1721" t="str">
        <f t="shared" si="90"/>
        <v>&lt;row entity_script="" item_id="87edb711-8d20-4627-af71-d17fbca48b08" material="" model="props/misc/church_props/chalice_01" owner_fading_coef="0.02" price="2500" visibility_coef="1" weight="2" /&gt;</v>
      </c>
    </row>
    <row r="1722" spans="1:5" x14ac:dyDescent="0.25">
      <c r="A1722" t="s">
        <v>2845</v>
      </c>
      <c r="C1722">
        <f t="shared" si="88"/>
        <v>7</v>
      </c>
      <c r="D1722">
        <f t="shared" si="89"/>
        <v>181</v>
      </c>
      <c r="E1722" t="str">
        <f t="shared" si="90"/>
        <v>&lt;row entity_script="" item_id="8804ce02-0648-4efd-9637-334db5ed5e25" material="" model="props/tools/hammer" owner_fading_coef="1" price="100" visibility_coef="1" weight="3" /&gt;</v>
      </c>
    </row>
    <row r="1723" spans="1:5" x14ac:dyDescent="0.25">
      <c r="A1723" t="s">
        <v>2846</v>
      </c>
      <c r="C1723">
        <f t="shared" si="88"/>
        <v>7</v>
      </c>
      <c r="D1723">
        <f t="shared" si="89"/>
        <v>200</v>
      </c>
      <c r="E1723" t="str">
        <f t="shared" si="90"/>
        <v>&lt;row entity_script="" item_id="8867336e-80c8-4e2f-9ee5-3b1cd610a2d8" material="" model="props/misc/wood_stock_anim/log_cut_half" owner_fading_coef="1" price="1" visibility_coef="1" weight="1" /&gt;</v>
      </c>
    </row>
    <row r="1724" spans="1:5" x14ac:dyDescent="0.25">
      <c r="A1724" t="s">
        <v>2847</v>
      </c>
      <c r="C1724">
        <f t="shared" si="88"/>
        <v>7</v>
      </c>
      <c r="D1724">
        <f t="shared" si="89"/>
        <v>199</v>
      </c>
      <c r="E1724" t="str">
        <f t="shared" si="90"/>
        <v>&lt;row entity_script="" item_id="886bc22a-5b0f-42fb-89dd-6ba5c3965a3e" material="" model="props/blacksmith_tools/key_bundle_a" owner_fading_coef="0.02" price="0" visibility_coef="1" weight="0" /&gt;</v>
      </c>
    </row>
    <row r="1725" spans="1:5" x14ac:dyDescent="0.25">
      <c r="A1725" t="s">
        <v>2848</v>
      </c>
      <c r="C1725">
        <f t="shared" si="88"/>
        <v>7</v>
      </c>
      <c r="D1725">
        <f t="shared" si="89"/>
        <v>187</v>
      </c>
      <c r="E1725" t="str">
        <f t="shared" si="90"/>
        <v>&lt;row entity_script="" item_id="8895b262-ddfb-4392-a784-eee616798c96" material="" model="props/dice/die_kcd" owner_fading_coef="0.02" price="1000" visibility_coef="1" weight="0.1" /&gt;</v>
      </c>
    </row>
    <row r="1726" spans="1:5" x14ac:dyDescent="0.25">
      <c r="A1726" t="s">
        <v>2849</v>
      </c>
      <c r="C1726">
        <f t="shared" si="88"/>
        <v>7</v>
      </c>
      <c r="D1726">
        <f t="shared" si="89"/>
        <v>199</v>
      </c>
      <c r="E1726" t="str">
        <f t="shared" si="90"/>
        <v>&lt;row entity_script="" item_id="89a182d5-cba3-4bef-bf8f-ca173bbea793" material="" model="props/blacksmith_tools/key_bundle_a" owner_fading_coef="0.02" price="0" visibility_coef="1" weight="0" /&gt;</v>
      </c>
    </row>
    <row r="1727" spans="1:5" x14ac:dyDescent="0.25">
      <c r="A1727" t="s">
        <v>2850</v>
      </c>
      <c r="C1727">
        <f t="shared" si="88"/>
        <v>7</v>
      </c>
      <c r="D1727">
        <f t="shared" si="89"/>
        <v>199</v>
      </c>
      <c r="E1727" t="str">
        <f t="shared" si="90"/>
        <v>&lt;row entity_script="" item_id="8a046c31-9b1f-4451-9511-7dca13c11181" material="" model="props/interiors/kitchenware/food/bread" owner_fading_coef="1" price="1" visibility_coef="1" weight="1" /&gt;</v>
      </c>
    </row>
    <row r="1728" spans="1:5" x14ac:dyDescent="0.25">
      <c r="A1728" t="s">
        <v>2851</v>
      </c>
      <c r="C1728">
        <f t="shared" si="88"/>
        <v>7</v>
      </c>
      <c r="D1728">
        <f t="shared" si="89"/>
        <v>199</v>
      </c>
      <c r="E1728" t="str">
        <f t="shared" si="90"/>
        <v>&lt;row entity_script="" item_id="8a23786a-ef5d-4acf-8998-1d5f79565254" material="" model="props/blacksmith_tools/key_bundle_a" owner_fading_coef="0.02" price="0" visibility_coef="1" weight="0" /&gt;</v>
      </c>
    </row>
    <row r="1729" spans="1:5" x14ac:dyDescent="0.25">
      <c r="A1729" t="s">
        <v>2852</v>
      </c>
      <c r="C1729">
        <f t="shared" si="88"/>
        <v>7</v>
      </c>
      <c r="D1729">
        <f t="shared" si="89"/>
        <v>199</v>
      </c>
      <c r="E1729" t="str">
        <f t="shared" si="90"/>
        <v>&lt;row entity_script="" item_id="8a47cd1f-dd17-4363-98e9-08ee65aebd09" material="" model="props/blacksmith_tools/key_bundle_a" owner_fading_coef="0.02" price="0" visibility_coef="1" weight="0" /&gt;</v>
      </c>
    </row>
    <row r="1730" spans="1:5" x14ac:dyDescent="0.25">
      <c r="A1730" t="s">
        <v>2853</v>
      </c>
      <c r="C1730">
        <f t="shared" si="88"/>
        <v>7</v>
      </c>
      <c r="D1730">
        <f t="shared" si="89"/>
        <v>199</v>
      </c>
      <c r="E1730" t="str">
        <f t="shared" si="90"/>
        <v>&lt;row entity_script="" item_id="8a4b47d9-1d75-48cc-b193-1416ba0a7b10" material="" model="props/blacksmith_tools/key_bundle_a" owner_fading_coef="0.02" price="0" visibility_coef="1" weight="0" /&gt;</v>
      </c>
    </row>
    <row r="1731" spans="1:5" x14ac:dyDescent="0.25">
      <c r="A1731" t="s">
        <v>2854</v>
      </c>
      <c r="C1731">
        <f t="shared" si="88"/>
        <v>7</v>
      </c>
      <c r="D1731">
        <f t="shared" si="89"/>
        <v>195</v>
      </c>
      <c r="E1731" t="str">
        <f t="shared" si="90"/>
        <v>&lt;row entity_script="" item_id="8a814c90-a32e-4d5d-98d2-b808064ae603" material="" model="props/misc/sticks/sticks_single_v1" owner_fading_coef="1" price="1" visibility_coef="1" weight="1" /&gt;</v>
      </c>
    </row>
    <row r="1732" spans="1:5" x14ac:dyDescent="0.25">
      <c r="A1732" t="s">
        <v>2855</v>
      </c>
      <c r="C1732">
        <f t="shared" si="88"/>
        <v>7</v>
      </c>
      <c r="D1732">
        <f t="shared" si="89"/>
        <v>198</v>
      </c>
      <c r="E1732" t="str">
        <f t="shared" si="90"/>
        <v>&lt;row entity_script="" item_id="8aec9e19-a943-4d26-acc9-844acdcfa90b" material="" model="props/misc/ring_silver/ring_silver" owner_fading_coef="0.02" price="0" visibility_coef="1" weight="0" /&gt;</v>
      </c>
    </row>
    <row r="1733" spans="1:5" x14ac:dyDescent="0.25">
      <c r="A1733" t="s">
        <v>2856</v>
      </c>
      <c r="C1733">
        <f t="shared" si="88"/>
        <v>7</v>
      </c>
      <c r="D1733">
        <f t="shared" si="89"/>
        <v>199</v>
      </c>
      <c r="E1733" t="str">
        <f t="shared" si="90"/>
        <v>&lt;row entity_script="" item_id="8b1091f4-e706-480b-8230-59da230f61bb" material="" model="props/blacksmith_tools/key_bundle_a" owner_fading_coef="0.02" price="0" visibility_coef="1" weight="0" /&gt;</v>
      </c>
    </row>
    <row r="1734" spans="1:5" x14ac:dyDescent="0.25">
      <c r="A1734" t="s">
        <v>2857</v>
      </c>
      <c r="C1734">
        <f t="shared" si="88"/>
        <v>7</v>
      </c>
      <c r="D1734">
        <f t="shared" si="89"/>
        <v>191</v>
      </c>
      <c r="E1734" t="str">
        <f t="shared" si="90"/>
        <v>&lt;row entity_script="" item_id="8b38e0bd-f28f-4863-bea5-850770c8f8f6" material="" model="props/misc/book/book_01.cdf" owner_fading_coef="0.02" price="1" visibility_coef="1" weight="1" /&gt;</v>
      </c>
    </row>
    <row r="1735" spans="1:5" x14ac:dyDescent="0.25">
      <c r="A1735" t="s">
        <v>2858</v>
      </c>
      <c r="C1735">
        <f t="shared" si="88"/>
        <v>7</v>
      </c>
      <c r="D1735">
        <f t="shared" si="89"/>
        <v>199</v>
      </c>
      <c r="E1735" t="str">
        <f t="shared" si="90"/>
        <v>&lt;row entity_script="" item_id="8b5aca6e-334a-4546-a3ac-0bdd366da62c" material="" model="props/blacksmith_tools/key_bundle_a" owner_fading_coef="0.02" price="0" visibility_coef="1" weight="0" /&gt;</v>
      </c>
    </row>
    <row r="1736" spans="1:5" x14ac:dyDescent="0.25">
      <c r="A1736" t="s">
        <v>2859</v>
      </c>
      <c r="C1736">
        <f t="shared" si="88"/>
        <v>7</v>
      </c>
      <c r="D1736">
        <f t="shared" si="89"/>
        <v>225</v>
      </c>
      <c r="E1736" t="str">
        <f t="shared" si="90"/>
        <v>&lt;row entity_script="Book" item_id="8b8f2de7-d10e-4ccd-8e97-39134ddd78ac" material="props/alchemy/book/skill_book3" model="props/misc/book/book_01.cdf" owner_fading_coef="0.02" price="1" visibility_coef="1" weight="1" /&gt;</v>
      </c>
    </row>
    <row r="1737" spans="1:5" x14ac:dyDescent="0.25">
      <c r="A1737" t="s">
        <v>2860</v>
      </c>
      <c r="C1737">
        <f t="shared" si="88"/>
        <v>7</v>
      </c>
      <c r="D1737">
        <f t="shared" si="89"/>
        <v>199</v>
      </c>
      <c r="E1737" t="str">
        <f t="shared" si="90"/>
        <v>&lt;row entity_script="" item_id="8b9652d4-eebf-4365-ba0d-e15a40ea66e0" material="" model="props/blacksmith_tools/key_bundle_a" owner_fading_coef="0.02" price="0" visibility_coef="1" weight="0" /&gt;</v>
      </c>
    </row>
    <row r="1738" spans="1:5" x14ac:dyDescent="0.25">
      <c r="A1738" t="s">
        <v>2861</v>
      </c>
      <c r="C1738">
        <f t="shared" si="88"/>
        <v>7</v>
      </c>
      <c r="D1738">
        <f t="shared" si="89"/>
        <v>199</v>
      </c>
      <c r="E1738" t="str">
        <f t="shared" si="90"/>
        <v>&lt;row entity_script="" item_id="8ba46587-5223-4e1f-afbb-7de3e0d59d9b" material="" model="props/blacksmith_tools/key_bundle_a" owner_fading_coef="0.02" price="0" visibility_coef="1" weight="0" /&gt;</v>
      </c>
    </row>
    <row r="1739" spans="1:5" x14ac:dyDescent="0.25">
      <c r="A1739" t="s">
        <v>2862</v>
      </c>
      <c r="C1739">
        <f t="shared" si="88"/>
        <v>7</v>
      </c>
      <c r="D1739">
        <f t="shared" si="89"/>
        <v>200</v>
      </c>
      <c r="E1739" t="str">
        <f t="shared" si="90"/>
        <v>&lt;row entity_script="" item_id="8bad010b-d13e-43f4-bba7-afe87a65f2e0" material="" model="props/misc/sack_leather/sack_leather" owner_fading_coef="0.02" price="0" visibility_coef="1" weight="0" /&gt;</v>
      </c>
    </row>
    <row r="1740" spans="1:5" x14ac:dyDescent="0.25">
      <c r="A1740" t="s">
        <v>2863</v>
      </c>
      <c r="C1740">
        <f t="shared" si="88"/>
        <v>7</v>
      </c>
      <c r="D1740">
        <f t="shared" si="89"/>
        <v>228</v>
      </c>
      <c r="E1740" t="str">
        <f t="shared" si="90"/>
        <v>&lt;row entity_script="Book" item_id="8c23bd24-ea62-43b3-ac49-357ff34d3ed2" material="props/alchemy/book/skill_book3" model="props/misc/book/book_01.cdf" owner_fading_coef="0.02" price="1500" visibility_coef="1" weight="1" /&gt;</v>
      </c>
    </row>
    <row r="1741" spans="1:5" x14ac:dyDescent="0.25">
      <c r="A1741" t="s">
        <v>2864</v>
      </c>
      <c r="C1741">
        <f t="shared" si="88"/>
        <v>7</v>
      </c>
      <c r="D1741">
        <f t="shared" si="89"/>
        <v>199</v>
      </c>
      <c r="E1741" t="str">
        <f t="shared" si="90"/>
        <v>&lt;row entity_script="" item_id="8c50af39-6856-43cf-8f05-4be3f9aa4c12" material="" model="props/blacksmith_tools/key_bundle_a" owner_fading_coef="0.02" price="0" visibility_coef="1" weight="0" /&gt;</v>
      </c>
    </row>
    <row r="1742" spans="1:5" x14ac:dyDescent="0.25">
      <c r="A1742" t="s">
        <v>2865</v>
      </c>
      <c r="C1742">
        <f t="shared" si="88"/>
        <v>7</v>
      </c>
      <c r="D1742">
        <f t="shared" si="89"/>
        <v>199</v>
      </c>
      <c r="E1742" t="str">
        <f t="shared" si="90"/>
        <v>&lt;row entity_script="Torch" item_id="8d6d4efb-f776-44da-8ac6-d7da39678cb8" material="" model="buildings/houses/ledecko/rope.cgf" owner_fading_coef="1" price="1" visibility_coef="1" weight="1" /&gt;</v>
      </c>
    </row>
    <row r="1743" spans="1:5" x14ac:dyDescent="0.25">
      <c r="A1743" t="s">
        <v>2866</v>
      </c>
      <c r="C1743">
        <f t="shared" si="88"/>
        <v>7</v>
      </c>
      <c r="D1743">
        <f t="shared" si="89"/>
        <v>199</v>
      </c>
      <c r="E1743" t="str">
        <f t="shared" si="90"/>
        <v>&lt;row entity_script="" item_id="8d76f58e-a521-4205-a7e8-9ac077eee5f0" material="" model="props/blacksmith_tools/picklock" owner_fading_coef="0.02" price="150" visibility_coef="1" weight="0.1" /&gt;</v>
      </c>
    </row>
    <row r="1744" spans="1:5" x14ac:dyDescent="0.25">
      <c r="A1744" t="s">
        <v>2867</v>
      </c>
      <c r="C1744">
        <f t="shared" si="88"/>
        <v>7</v>
      </c>
      <c r="D1744">
        <f t="shared" si="89"/>
        <v>199</v>
      </c>
      <c r="E1744" t="str">
        <f t="shared" si="90"/>
        <v>&lt;row entity_script="" item_id="8d7bd3f4-3906-4ffd-857c-585a522a3ce5" material="" model="props/blacksmith_tools/key_bundle_a" owner_fading_coef="0.02" price="0" visibility_coef="1" weight="0" /&gt;</v>
      </c>
    </row>
    <row r="1745" spans="1:5" x14ac:dyDescent="0.25">
      <c r="A1745" t="s">
        <v>2868</v>
      </c>
      <c r="C1745">
        <f t="shared" si="88"/>
        <v>7</v>
      </c>
      <c r="D1745">
        <f t="shared" si="89"/>
        <v>228</v>
      </c>
      <c r="E1745" t="str">
        <f t="shared" si="90"/>
        <v>&lt;row entity_script="Book" item_id="8d8f5757-beb1-4e09-8899-c5dc17c15891" material="props/alchemy/book/skill_book2" model="props/misc/book/book_01.cdf" owner_fading_coef="0.02" price="4500" visibility_coef="1" weight="1" /&gt;</v>
      </c>
    </row>
    <row r="1746" spans="1:5" x14ac:dyDescent="0.25">
      <c r="A1746" t="s">
        <v>2869</v>
      </c>
      <c r="C1746">
        <f t="shared" si="88"/>
        <v>7</v>
      </c>
      <c r="D1746">
        <f t="shared" si="89"/>
        <v>199</v>
      </c>
      <c r="E1746" t="str">
        <f t="shared" si="90"/>
        <v>&lt;row entity_script="" item_id="8dabbdc0-5d31-4c86-8aa9-5f36a4e99fc3" material="" model="props/blacksmith_tools/key_bundle_a" owner_fading_coef="0.02" price="0" visibility_coef="1" weight="0" /&gt;</v>
      </c>
    </row>
    <row r="1747" spans="1:5" x14ac:dyDescent="0.25">
      <c r="A1747" t="s">
        <v>2870</v>
      </c>
      <c r="C1747">
        <f t="shared" si="88"/>
        <v>7</v>
      </c>
      <c r="D1747">
        <f t="shared" si="89"/>
        <v>199</v>
      </c>
      <c r="E1747" t="str">
        <f t="shared" si="90"/>
        <v>&lt;row entity_script="" item_id="8db5562a-c1ba-4e3a-9cd3-88975e4fd8b2" material="" model="props/blacksmith_tools/key_bundle_a" owner_fading_coef="0.02" price="0" visibility_coef="1" weight="0" /&gt;</v>
      </c>
    </row>
    <row r="1748" spans="1:5" x14ac:dyDescent="0.25">
      <c r="A1748" t="s">
        <v>2871</v>
      </c>
      <c r="C1748">
        <f t="shared" si="88"/>
        <v>7</v>
      </c>
      <c r="D1748">
        <f t="shared" si="89"/>
        <v>182</v>
      </c>
      <c r="E1748" t="str">
        <f t="shared" si="90"/>
        <v>&lt;row entity_script="" item_id="8e820272-e878-44e9-bac1-0566654d7982" material="" model="weapons/sword/12sword" owner_fading_coef="1" price="1" visibility_coef="1" weight="1" /&gt;</v>
      </c>
    </row>
    <row r="1749" spans="1:5" x14ac:dyDescent="0.25">
      <c r="A1749" t="s">
        <v>2872</v>
      </c>
      <c r="C1749">
        <f t="shared" si="88"/>
        <v>7</v>
      </c>
      <c r="D1749">
        <f t="shared" si="89"/>
        <v>200</v>
      </c>
      <c r="E1749" t="str">
        <f t="shared" si="90"/>
        <v>&lt;row entity_script="" item_id="8e97092f-27f1-4b58-8167-64c50d5a4cb7" material="" model="characters/humans/cloth/cloth_folded" owner_fading_coef="0.02" price="0" visibility_coef="1" weight="0" /&gt;</v>
      </c>
    </row>
    <row r="1750" spans="1:5" x14ac:dyDescent="0.25">
      <c r="A1750" t="s">
        <v>2873</v>
      </c>
      <c r="C1750">
        <f t="shared" si="88"/>
        <v>7</v>
      </c>
      <c r="D1750">
        <f t="shared" si="89"/>
        <v>199</v>
      </c>
      <c r="E1750" t="str">
        <f t="shared" si="90"/>
        <v>&lt;row entity_script="" item_id="8f15cb86-b948-460d-bc05-c6548a4640f5" material="" model="props/blacksmith_tools/key_bundle_a" owner_fading_coef="0.02" price="0" visibility_coef="1" weight="0" /&gt;</v>
      </c>
    </row>
    <row r="1751" spans="1:5" x14ac:dyDescent="0.25">
      <c r="A1751" t="s">
        <v>2874</v>
      </c>
      <c r="C1751">
        <f t="shared" si="88"/>
        <v>7</v>
      </c>
      <c r="D1751">
        <f t="shared" si="89"/>
        <v>228</v>
      </c>
      <c r="E1751" t="str">
        <f t="shared" si="90"/>
        <v>&lt;row entity_script="Book" item_id="8f33ba0d-31ac-4867-80f6-2acb555ed26c" material="" model="characters/assets/parchment_folded/parchment_folded.cdf" owner_fading_coef="0.02" price="1000" visibility_coef="1" weight="0.1" /&gt;</v>
      </c>
    </row>
    <row r="1752" spans="1:5" x14ac:dyDescent="0.25">
      <c r="A1752" t="s">
        <v>2875</v>
      </c>
      <c r="C1752">
        <f t="shared" si="88"/>
        <v>7</v>
      </c>
      <c r="D1752">
        <f t="shared" si="89"/>
        <v>199</v>
      </c>
      <c r="E1752" t="str">
        <f t="shared" si="90"/>
        <v>&lt;row entity_script="" item_id="8f941309-5273-484c-990a-53b0d429b1c2" material="" model="props/blacksmith_tools/key_bundle_a" owner_fading_coef="0.02" price="0" visibility_coef="1" weight="0" /&gt;</v>
      </c>
    </row>
    <row r="1753" spans="1:5" x14ac:dyDescent="0.25">
      <c r="A1753" t="s">
        <v>2876</v>
      </c>
      <c r="C1753">
        <f t="shared" si="88"/>
        <v>7</v>
      </c>
      <c r="D1753">
        <f t="shared" si="89"/>
        <v>193</v>
      </c>
      <c r="E1753" t="str">
        <f t="shared" si="90"/>
        <v>&lt;row entity_script="" item_id="8fa97c07-5d4a-4a80-9f9a-46e01e0a4f4f" material="" model="props/alchemy/special/coal" owner_fading_coef="0.02" price="1000" visibility_coef="1" weight="1" /&gt;</v>
      </c>
    </row>
    <row r="1754" spans="1:5" x14ac:dyDescent="0.25">
      <c r="A1754" t="s">
        <v>2877</v>
      </c>
      <c r="C1754">
        <f t="shared" si="88"/>
        <v>7</v>
      </c>
      <c r="D1754">
        <f t="shared" si="89"/>
        <v>189</v>
      </c>
      <c r="E1754" t="str">
        <f t="shared" si="90"/>
        <v>&lt;row entity_script="" item_id="8fb83fd8-1996-45fb-9b71-a9d689544275" material="" model="props/cobbler/hammer_cobbler" owner_fading_coef="1" price="1" visibility_coef="1" weight="1" /&gt;</v>
      </c>
    </row>
    <row r="1755" spans="1:5" x14ac:dyDescent="0.25">
      <c r="A1755" t="s">
        <v>2878</v>
      </c>
      <c r="C1755">
        <f t="shared" si="88"/>
        <v>7</v>
      </c>
      <c r="D1755">
        <f t="shared" si="89"/>
        <v>199</v>
      </c>
      <c r="E1755" t="str">
        <f t="shared" si="90"/>
        <v>&lt;row entity_script="" item_id="8fc139db-1f58-44a2-a7f6-b8e9792646cf" material="" model="props/blacksmith_tools/key_bundle_a" owner_fading_coef="0.02" price="0" visibility_coef="1" weight="0" /&gt;</v>
      </c>
    </row>
    <row r="1756" spans="1:5" x14ac:dyDescent="0.25">
      <c r="A1756" t="s">
        <v>2879</v>
      </c>
      <c r="C1756">
        <f t="shared" si="88"/>
        <v>7</v>
      </c>
      <c r="D1756">
        <f t="shared" si="89"/>
        <v>199</v>
      </c>
      <c r="E1756" t="str">
        <f t="shared" si="90"/>
        <v>&lt;row entity_script="" item_id="8fe6cf3b-26e9-4397-b09d-45a153b18002" material="" model="props/blacksmith_tools/key_bundle_a" owner_fading_coef="0.02" price="0" visibility_coef="1" weight="0" /&gt;</v>
      </c>
    </row>
    <row r="1757" spans="1:5" x14ac:dyDescent="0.25">
      <c r="A1757" t="s">
        <v>2880</v>
      </c>
      <c r="C1757">
        <f t="shared" si="88"/>
        <v>7</v>
      </c>
      <c r="D1757">
        <f t="shared" si="89"/>
        <v>199</v>
      </c>
      <c r="E1757" t="str">
        <f t="shared" si="90"/>
        <v>&lt;row entity_script="" item_id="900623de-10b0-4b8b-ab4c-1f2cab039851" material="" model="props/blacksmith_tools/key_bundle_a" owner_fading_coef="0.02" price="0" visibility_coef="1" weight="0" /&gt;</v>
      </c>
    </row>
    <row r="1758" spans="1:5" x14ac:dyDescent="0.25">
      <c r="A1758" t="s">
        <v>2881</v>
      </c>
      <c r="C1758">
        <f t="shared" si="88"/>
        <v>7</v>
      </c>
      <c r="D1758">
        <f t="shared" si="89"/>
        <v>199</v>
      </c>
      <c r="E1758" t="str">
        <f t="shared" si="90"/>
        <v>&lt;row entity_script="" item_id="9036a34c-ae9b-42db-8ed9-a63ea9beaa35" material="" model="props/blacksmith_tools/key_bundle_a" owner_fading_coef="0.02" price="0" visibility_coef="1" weight="0" /&gt;</v>
      </c>
    </row>
    <row r="1759" spans="1:5" x14ac:dyDescent="0.25">
      <c r="A1759" t="s">
        <v>2882</v>
      </c>
      <c r="C1759">
        <f t="shared" si="88"/>
        <v>7</v>
      </c>
      <c r="D1759">
        <f t="shared" si="89"/>
        <v>228</v>
      </c>
      <c r="E1759" t="str">
        <f t="shared" si="90"/>
        <v>&lt;row entity_script="Book" item_id="905f75d5-b0dc-4990-bbe4-2d971ddc9e6d" material="props/alchemy/book/skill_book3" model="props/misc/book/book_01.cdf" owner_fading_coef="0.02" price="3250" visibility_coef="1" weight="1" /&gt;</v>
      </c>
    </row>
    <row r="1760" spans="1:5" x14ac:dyDescent="0.25">
      <c r="A1760" t="s">
        <v>2883</v>
      </c>
      <c r="C1760">
        <f t="shared" ref="C1760:C1823" si="91">FIND("&lt;",$A1760)</f>
        <v>7</v>
      </c>
      <c r="D1760">
        <f t="shared" ref="D1760:D1823" si="92">FIND("&gt;",$A1760)</f>
        <v>192</v>
      </c>
      <c r="E1760" t="str">
        <f t="shared" si="90"/>
        <v>&lt;row entity_script="" item_id="90ccdced-8a2f-4cd3-a1b8-2af959116509" material="" model="props/blacksmith_tools/key_a" owner_fading_coef="0.02" price="0" visibility_coef="1" weight="0" /&gt;</v>
      </c>
    </row>
    <row r="1761" spans="1:5" x14ac:dyDescent="0.25">
      <c r="A1761" t="s">
        <v>2884</v>
      </c>
      <c r="C1761">
        <f t="shared" si="91"/>
        <v>7</v>
      </c>
      <c r="D1761">
        <f t="shared" si="92"/>
        <v>202</v>
      </c>
      <c r="E1761" t="str">
        <f t="shared" si="90"/>
        <v>&lt;row entity_script="" item_id="90f01aca-5dcb-410c-ab1e-97094f137d8c" material="" model="props/wooden_blocks/chopping_block_wood01" owner_fading_coef="1" price="1" visibility_coef="1" weight="1" /&gt;</v>
      </c>
    </row>
    <row r="1762" spans="1:5" x14ac:dyDescent="0.25">
      <c r="A1762" t="s">
        <v>2885</v>
      </c>
      <c r="C1762">
        <f t="shared" si="91"/>
        <v>7</v>
      </c>
      <c r="D1762">
        <f t="shared" si="92"/>
        <v>204</v>
      </c>
      <c r="E1762" t="str">
        <f t="shared" si="90"/>
        <v>&lt;row entity_script="" item_id="9128ad33-7e21-48ba-98b8-c8cf63b9486f" material="" model="props/misc/sack_leather/sack_leather.cgf" owner_fading_coef="0.02" price="0" visibility_coef="1" weight="0" /&gt;</v>
      </c>
    </row>
    <row r="1763" spans="1:5" x14ac:dyDescent="0.25">
      <c r="A1763" t="s">
        <v>2886</v>
      </c>
      <c r="C1763">
        <f t="shared" si="91"/>
        <v>7</v>
      </c>
      <c r="D1763">
        <f t="shared" si="92"/>
        <v>208</v>
      </c>
      <c r="E1763" t="str">
        <f t="shared" si="90"/>
        <v>&lt;row entity_script="" item_id="9186b747-2591-43c0-91c6-54146543a8d8" material="" model="props/interiors/sacks/sack_02/sack_02_stand" owner_fading_coef="0.02" price="30" visibility_coef="1" weight="0" /&gt;</v>
      </c>
    </row>
    <row r="1764" spans="1:5" x14ac:dyDescent="0.25">
      <c r="A1764" t="s">
        <v>2887</v>
      </c>
      <c r="C1764">
        <f t="shared" si="91"/>
        <v>7</v>
      </c>
      <c r="D1764">
        <f t="shared" si="92"/>
        <v>214</v>
      </c>
      <c r="E1764" t="str">
        <f t="shared" si="90"/>
        <v>&lt;row entity_script="" item_id="91ed1623-40e7-4b64-9de2-92d9d5873990" material="" model="structures/hay_barrack/straw_small_pile_pitchfork.cgf" owner_fading_coef="1" price="1" visibility_coef="1" weight="1" /&gt;</v>
      </c>
    </row>
    <row r="1765" spans="1:5" x14ac:dyDescent="0.25">
      <c r="A1765" t="s">
        <v>2888</v>
      </c>
      <c r="C1765">
        <f t="shared" si="91"/>
        <v>7</v>
      </c>
      <c r="D1765">
        <f t="shared" si="92"/>
        <v>199</v>
      </c>
      <c r="E1765" t="str">
        <f t="shared" si="90"/>
        <v>&lt;row entity_script="" item_id="92268b12-93b4-4697-9656-a71fca43156b" material="" model="props/blacksmith_tools/key_bundle_a" owner_fading_coef="0.02" price="0" visibility_coef="1" weight="0" /&gt;</v>
      </c>
    </row>
    <row r="1766" spans="1:5" x14ac:dyDescent="0.25">
      <c r="A1766" t="s">
        <v>2889</v>
      </c>
      <c r="C1766">
        <f t="shared" si="91"/>
        <v>7</v>
      </c>
      <c r="D1766">
        <f t="shared" si="92"/>
        <v>199</v>
      </c>
      <c r="E1766" t="str">
        <f t="shared" si="90"/>
        <v>&lt;row entity_script="" item_id="9233adc8-7f18-4a10-8fd4-bf445357f79f" material="" model="props/blacksmith_tools/key_bundle_a" owner_fading_coef="0.02" price="0" visibility_coef="1" weight="0" /&gt;</v>
      </c>
    </row>
    <row r="1767" spans="1:5" x14ac:dyDescent="0.25">
      <c r="A1767" t="s">
        <v>2890</v>
      </c>
      <c r="C1767">
        <f t="shared" si="91"/>
        <v>7</v>
      </c>
      <c r="D1767">
        <f t="shared" si="92"/>
        <v>199</v>
      </c>
      <c r="E1767" t="str">
        <f t="shared" ref="E1767:E1830" si="93">MID(A1767,C1767,D1767-C1767+1)</f>
        <v>&lt;row entity_script="" item_id="9284bcd6-000b-42f9-b8e8-95e3fd9615b2" material="" model="props/blacksmith_tools/key_bundle_a" owner_fading_coef="0.02" price="0" visibility_coef="1" weight="0" /&gt;</v>
      </c>
    </row>
    <row r="1768" spans="1:5" x14ac:dyDescent="0.25">
      <c r="A1768" t="s">
        <v>2891</v>
      </c>
      <c r="C1768">
        <f t="shared" si="91"/>
        <v>7</v>
      </c>
      <c r="D1768">
        <f t="shared" si="92"/>
        <v>199</v>
      </c>
      <c r="E1768" t="str">
        <f t="shared" si="93"/>
        <v>&lt;row entity_script="" item_id="928bc7b8-f2a4-44ff-a6a4-5800599e6633" material="" model="props/blacksmith_tools/key_bundle_a" owner_fading_coef="0.02" price="0" visibility_coef="1" weight="0" /&gt;</v>
      </c>
    </row>
    <row r="1769" spans="1:5" x14ac:dyDescent="0.25">
      <c r="A1769" t="s">
        <v>2892</v>
      </c>
      <c r="C1769">
        <f t="shared" si="91"/>
        <v>7</v>
      </c>
      <c r="D1769">
        <f t="shared" si="92"/>
        <v>199</v>
      </c>
      <c r="E1769" t="str">
        <f t="shared" si="93"/>
        <v>&lt;row entity_script="" item_id="930fa943-c404-4d0d-aa93-c3de3d5d67ee" material="" model="props/blacksmith_tools/key_bundle_a" owner_fading_coef="0.02" price="0" visibility_coef="1" weight="0" /&gt;</v>
      </c>
    </row>
    <row r="1770" spans="1:5" x14ac:dyDescent="0.25">
      <c r="A1770" t="s">
        <v>2893</v>
      </c>
      <c r="C1770">
        <f t="shared" si="91"/>
        <v>7</v>
      </c>
      <c r="D1770">
        <f t="shared" si="92"/>
        <v>199</v>
      </c>
      <c r="E1770" t="str">
        <f t="shared" si="93"/>
        <v>&lt;row entity_script="" item_id="93b6f28f-584d-4a25-9a5b-7d3cb68247aa" material="" model="props/blacksmith_tools/key_bundle_a" owner_fading_coef="0.02" price="0" visibility_coef="1" weight="0" /&gt;</v>
      </c>
    </row>
    <row r="1771" spans="1:5" x14ac:dyDescent="0.25">
      <c r="A1771" t="s">
        <v>2894</v>
      </c>
      <c r="C1771">
        <f t="shared" si="91"/>
        <v>7</v>
      </c>
      <c r="D1771">
        <f t="shared" si="92"/>
        <v>195</v>
      </c>
      <c r="E1771" t="str">
        <f t="shared" si="93"/>
        <v>&lt;row entity_script="Book" item_id="94131fb9-3956-4704-baf9-4415f8d229b5" material="" model="props/misc/book/book_01.cdf" owner_fading_coef="0.02" price="0" visibility_coef="1" weight="1" /&gt;</v>
      </c>
    </row>
    <row r="1772" spans="1:5" x14ac:dyDescent="0.25">
      <c r="A1772" t="s">
        <v>2895</v>
      </c>
      <c r="C1772">
        <f t="shared" si="91"/>
        <v>7</v>
      </c>
      <c r="D1772">
        <f t="shared" si="92"/>
        <v>198</v>
      </c>
      <c r="E1772" t="str">
        <f t="shared" si="93"/>
        <v>&lt;row entity_script="" item_id="9430ab09-6f6b-4a56-beb7-207315dd373c" material="" model="props/misc/ring_silver/ring_silver" owner_fading_coef="0.02" price="0" visibility_coef="1" weight="0" /&gt;</v>
      </c>
    </row>
    <row r="1773" spans="1:5" x14ac:dyDescent="0.25">
      <c r="A1773" t="s">
        <v>2896</v>
      </c>
      <c r="C1773">
        <f t="shared" si="91"/>
        <v>7</v>
      </c>
      <c r="D1773">
        <f t="shared" si="92"/>
        <v>199</v>
      </c>
      <c r="E1773" t="str">
        <f t="shared" si="93"/>
        <v>&lt;row entity_script="" item_id="943ac523-b741-4404-b2be-0f736b1d246b" material="" model="props/blacksmith_tools/key_bundle_a" owner_fading_coef="0.02" price="0" visibility_coef="1" weight="0" /&gt;</v>
      </c>
    </row>
    <row r="1774" spans="1:5" x14ac:dyDescent="0.25">
      <c r="A1774" t="s">
        <v>2897</v>
      </c>
      <c r="C1774">
        <f t="shared" si="91"/>
        <v>7</v>
      </c>
      <c r="D1774">
        <f t="shared" si="92"/>
        <v>227</v>
      </c>
      <c r="E1774" t="str">
        <f t="shared" si="93"/>
        <v>&lt;row entity_script="Book" item_id="9475fa39-7ce3-4253-9953-fe03c753d8fd" material="props/alchemy/book/info03_book" model="props/misc/book/book_01.cdf" owner_fading_coef="0.02" price="500" visibility_coef="1" weight="1" /&gt;</v>
      </c>
    </row>
    <row r="1775" spans="1:5" x14ac:dyDescent="0.25">
      <c r="A1775" t="s">
        <v>2898</v>
      </c>
      <c r="C1775">
        <f t="shared" si="91"/>
        <v>7</v>
      </c>
      <c r="D1775">
        <f t="shared" si="92"/>
        <v>185</v>
      </c>
      <c r="E1775" t="str">
        <f t="shared" si="93"/>
        <v>&lt;row entity_script="" item_id="948f44e3-6a37-4826-bcd7-eec3ba7f10cb" material="" model="props/bakery/dough_piece" owner_fading_coef="1" price="1" visibility_coef="1" weight="1" /&gt;</v>
      </c>
    </row>
    <row r="1776" spans="1:5" x14ac:dyDescent="0.25">
      <c r="A1776" t="s">
        <v>2899</v>
      </c>
      <c r="C1776">
        <f t="shared" si="91"/>
        <v>7</v>
      </c>
      <c r="D1776">
        <f t="shared" si="92"/>
        <v>199</v>
      </c>
      <c r="E1776" t="str">
        <f t="shared" si="93"/>
        <v>&lt;row entity_script="" item_id="94a235af-13e2-4edc-8493-afaa6c82276d" material="" model="props/blacksmith_tools/key_bundle_a" owner_fading_coef="0.02" price="0" visibility_coef="1" weight="0" /&gt;</v>
      </c>
    </row>
    <row r="1777" spans="1:5" x14ac:dyDescent="0.25">
      <c r="A1777" t="s">
        <v>2900</v>
      </c>
      <c r="C1777">
        <f t="shared" si="91"/>
        <v>7</v>
      </c>
      <c r="D1777">
        <f t="shared" si="92"/>
        <v>212</v>
      </c>
      <c r="E1777" t="str">
        <f t="shared" si="93"/>
        <v>&lt;row entity_script="" item_id="952ca69f-21e1-450c-a506-daec74cda27b" material="" model="props/interiors/kitchenware/food/chicken_thigh" owner_fading_coef="0.02" price="100" visibility_coef="1" weight="0" /&gt;</v>
      </c>
    </row>
    <row r="1778" spans="1:5" x14ac:dyDescent="0.25">
      <c r="A1778" t="s">
        <v>2901</v>
      </c>
      <c r="C1778">
        <f t="shared" si="91"/>
        <v>7</v>
      </c>
      <c r="D1778">
        <f t="shared" si="92"/>
        <v>199</v>
      </c>
      <c r="E1778" t="str">
        <f t="shared" si="93"/>
        <v>&lt;row entity_script="" item_id="9589cb09-973c-4e08-b3ae-6bd1265f9429" material="" model="props/blacksmith_tools/key_bundle_a" owner_fading_coef="0.02" price="0" visibility_coef="1" weight="0" /&gt;</v>
      </c>
    </row>
    <row r="1779" spans="1:5" x14ac:dyDescent="0.25">
      <c r="A1779" t="s">
        <v>2902</v>
      </c>
      <c r="C1779">
        <f t="shared" si="91"/>
        <v>7</v>
      </c>
      <c r="D1779">
        <f t="shared" si="92"/>
        <v>166</v>
      </c>
      <c r="E1779" t="str">
        <f t="shared" si="93"/>
        <v>&lt;row entity_script="" item_id="95e7eab8-59af-43c6-baf1-0b4c1fed08b3" material="" model="" owner_fading_coef="0.02" price="100" visibility_coef="1" weight="0" /&gt;</v>
      </c>
    </row>
    <row r="1780" spans="1:5" x14ac:dyDescent="0.25">
      <c r="A1780" t="s">
        <v>2903</v>
      </c>
      <c r="C1780">
        <f t="shared" si="91"/>
        <v>7</v>
      </c>
      <c r="D1780">
        <f t="shared" si="92"/>
        <v>199</v>
      </c>
      <c r="E1780" t="str">
        <f t="shared" si="93"/>
        <v>&lt;row entity_script="" item_id="964bc079-7797-475b-9c80-b76ce59de5b3" material="" model="props/blacksmith_tools/key_bundle_a" owner_fading_coef="0.02" price="0" visibility_coef="1" weight="0" /&gt;</v>
      </c>
    </row>
    <row r="1781" spans="1:5" x14ac:dyDescent="0.25">
      <c r="A1781" t="s">
        <v>2904</v>
      </c>
      <c r="C1781">
        <f t="shared" si="91"/>
        <v>7</v>
      </c>
      <c r="D1781">
        <f t="shared" si="92"/>
        <v>199</v>
      </c>
      <c r="E1781" t="str">
        <f t="shared" si="93"/>
        <v>&lt;row entity_script="" item_id="9689affb-0d84-4e64-ba8b-8549c79ac7bc" material="" model="props/blacksmith_tools/key_bundle_a" owner_fading_coef="0.02" price="0" visibility_coef="1" weight="0" /&gt;</v>
      </c>
    </row>
    <row r="1782" spans="1:5" x14ac:dyDescent="0.25">
      <c r="A1782" t="s">
        <v>2905</v>
      </c>
      <c r="C1782">
        <f t="shared" si="91"/>
        <v>7</v>
      </c>
      <c r="D1782">
        <f t="shared" si="92"/>
        <v>198</v>
      </c>
      <c r="E1782" t="str">
        <f t="shared" si="93"/>
        <v>&lt;row entity_script="" item_id="96b84458-9847-49df-9276-6c50f5ea7c6d" material="" model="props/misc/ring_silver/ring_silver" owner_fading_coef="0.02" price="0" visibility_coef="1" weight="0" /&gt;</v>
      </c>
    </row>
    <row r="1783" spans="1:5" x14ac:dyDescent="0.25">
      <c r="A1783" t="s">
        <v>2906</v>
      </c>
      <c r="C1783">
        <f t="shared" si="91"/>
        <v>7</v>
      </c>
      <c r="D1783">
        <f t="shared" si="92"/>
        <v>192</v>
      </c>
      <c r="E1783" t="str">
        <f t="shared" si="93"/>
        <v>&lt;row entity_script="" item_id="979b2602-f161-4b9d-8774-738119196ba1" material="" model="props/wooden_bins/bucket/bucket" owner_fading_coef="1" price="1" visibility_coef="1" weight="1" /&gt;</v>
      </c>
    </row>
    <row r="1784" spans="1:5" x14ac:dyDescent="0.25">
      <c r="A1784" t="s">
        <v>2907</v>
      </c>
      <c r="C1784">
        <f t="shared" si="91"/>
        <v>7</v>
      </c>
      <c r="D1784">
        <f t="shared" si="92"/>
        <v>206</v>
      </c>
      <c r="E1784" t="str">
        <f t="shared" si="93"/>
        <v>&lt;row entity_script="" item_id="97eaa9b1-0fa0-4de2-a547-4a8ed570fa9e" material="" model="props/interiors/kitchenware/food/sausage_meat" owner_fading_coef="1" price="1" visibility_coef="1" weight="1" /&gt;</v>
      </c>
    </row>
    <row r="1785" spans="1:5" x14ac:dyDescent="0.25">
      <c r="A1785" t="s">
        <v>2908</v>
      </c>
      <c r="C1785">
        <f t="shared" si="91"/>
        <v>7</v>
      </c>
      <c r="D1785">
        <f t="shared" si="92"/>
        <v>199</v>
      </c>
      <c r="E1785" t="str">
        <f t="shared" si="93"/>
        <v>&lt;row entity_script="" item_id="97ecef8a-6985-4ef7-b6c6-47ffa0ad0001" material="" model="props/blacksmith_tools/key_bundle_a" owner_fading_coef="0.02" price="0" visibility_coef="1" weight="0" /&gt;</v>
      </c>
    </row>
    <row r="1786" spans="1:5" x14ac:dyDescent="0.25">
      <c r="A1786" t="s">
        <v>2909</v>
      </c>
      <c r="C1786">
        <f t="shared" si="91"/>
        <v>7</v>
      </c>
      <c r="D1786">
        <f t="shared" si="92"/>
        <v>194</v>
      </c>
      <c r="E1786" t="str">
        <f t="shared" si="93"/>
        <v>&lt;row entity_script="" item_id="983a6813-20b6-4fc8-bc2d-105939ff6000" material="" model="props/tools/nails_bag01.cgf" owner_fading_coef="0.02" price="20" visibility_coef="1" weight="0.3" /&gt;</v>
      </c>
    </row>
    <row r="1787" spans="1:5" x14ac:dyDescent="0.25">
      <c r="A1787" t="s">
        <v>2910</v>
      </c>
      <c r="C1787">
        <f t="shared" si="91"/>
        <v>7</v>
      </c>
      <c r="D1787">
        <f t="shared" si="92"/>
        <v>199</v>
      </c>
      <c r="E1787" t="str">
        <f t="shared" si="93"/>
        <v>&lt;row entity_script="" item_id="985c2819-b61f-4209-9772-b724dd566ec7" material="" model="props/blacksmith_tools/key_bundle_a" owner_fading_coef="0.02" price="0" visibility_coef="1" weight="0" /&gt;</v>
      </c>
    </row>
    <row r="1788" spans="1:5" x14ac:dyDescent="0.25">
      <c r="A1788" t="s">
        <v>2911</v>
      </c>
      <c r="C1788">
        <f t="shared" si="91"/>
        <v>7</v>
      </c>
      <c r="D1788">
        <f t="shared" si="92"/>
        <v>199</v>
      </c>
      <c r="E1788" t="str">
        <f t="shared" si="93"/>
        <v>&lt;row entity_script="" item_id="98a7d49b-330d-43db-9222-cf573e9afc70" material="" model="props/blacksmith_tools/key_bundle_a" owner_fading_coef="0.02" price="0" visibility_coef="1" weight="0" /&gt;</v>
      </c>
    </row>
    <row r="1789" spans="1:5" x14ac:dyDescent="0.25">
      <c r="A1789" t="s">
        <v>2912</v>
      </c>
      <c r="C1789">
        <f t="shared" si="91"/>
        <v>7</v>
      </c>
      <c r="D1789">
        <f t="shared" si="92"/>
        <v>220</v>
      </c>
      <c r="E1789" t="str">
        <f t="shared" si="93"/>
        <v>&lt;row entity_script="" item_id="98c5bbdb-e282-49e2-9bd4-105ace20b282" material="" model="props/interiors/kitchenware/jugs/jug_metal/jug_metal.cgf" owner_fading_coef="0.02" price="0" visibility_coef="1" weight="0" /&gt;</v>
      </c>
    </row>
    <row r="1790" spans="1:5" x14ac:dyDescent="0.25">
      <c r="A1790" t="s">
        <v>2913</v>
      </c>
      <c r="C1790">
        <f t="shared" si="91"/>
        <v>7</v>
      </c>
      <c r="D1790">
        <f t="shared" si="92"/>
        <v>199</v>
      </c>
      <c r="E1790" t="str">
        <f t="shared" si="93"/>
        <v>&lt;row entity_script="" item_id="98f6acb8-07b1-47bf-a108-7fd203260fc6" material="" model="props/blacksmith_tools/key_bundle_a" owner_fading_coef="0.02" price="0" visibility_coef="1" weight="0" /&gt;</v>
      </c>
    </row>
    <row r="1791" spans="1:5" x14ac:dyDescent="0.25">
      <c r="A1791" t="s">
        <v>2914</v>
      </c>
      <c r="C1791">
        <f t="shared" si="91"/>
        <v>7</v>
      </c>
      <c r="D1791">
        <f t="shared" si="92"/>
        <v>199</v>
      </c>
      <c r="E1791" t="str">
        <f t="shared" si="93"/>
        <v>&lt;row entity_script="" item_id="99075e6d-2a80-40af-936e-bf92a4c927d1" material="" model="props/blacksmith_tools/key_bundle_a" owner_fading_coef="0.02" price="0" visibility_coef="1" weight="0" /&gt;</v>
      </c>
    </row>
    <row r="1792" spans="1:5" x14ac:dyDescent="0.25">
      <c r="A1792" t="s">
        <v>2915</v>
      </c>
      <c r="C1792">
        <f t="shared" si="91"/>
        <v>7</v>
      </c>
      <c r="D1792">
        <f t="shared" si="92"/>
        <v>200</v>
      </c>
      <c r="E1792" t="str">
        <f t="shared" si="93"/>
        <v>&lt;row entity_script="" item_id="99100d5f-e6c3-4554-bfb3-1ebe1170454f" material="" model="characters/humans/cloth/cloth_folded" owner_fading_coef="0.02" price="0" visibility_coef="1" weight="0" /&gt;</v>
      </c>
    </row>
    <row r="1793" spans="1:5" x14ac:dyDescent="0.25">
      <c r="A1793" t="s">
        <v>2916</v>
      </c>
      <c r="C1793">
        <f t="shared" si="91"/>
        <v>7</v>
      </c>
      <c r="D1793">
        <f t="shared" si="92"/>
        <v>199</v>
      </c>
      <c r="E1793" t="str">
        <f t="shared" si="93"/>
        <v>&lt;row entity_script="" item_id="99245bbb-995b-444e-9089-76e86c8afa6b" material="" model="props/blacksmith_tools/key_bundle_a" owner_fading_coef="0.02" price="0" visibility_coef="1" weight="0" /&gt;</v>
      </c>
    </row>
    <row r="1794" spans="1:5" x14ac:dyDescent="0.25">
      <c r="A1794" t="s">
        <v>2917</v>
      </c>
      <c r="C1794">
        <f t="shared" si="91"/>
        <v>7</v>
      </c>
      <c r="D1794">
        <f t="shared" si="92"/>
        <v>207</v>
      </c>
      <c r="E1794" t="str">
        <f t="shared" si="93"/>
        <v>&lt;row entity_script="" item_id="993e22fa-2854-47b0-9502-7469471a58ca" material="" model="props/interiors/sacks/sack_02/sack_02_stand" owner_fading_coef="0.02" price="0" visibility_coef="1" weight="0" /&gt;</v>
      </c>
    </row>
    <row r="1795" spans="1:5" x14ac:dyDescent="0.25">
      <c r="A1795" t="s">
        <v>2918</v>
      </c>
      <c r="C1795">
        <f t="shared" si="91"/>
        <v>7</v>
      </c>
      <c r="D1795">
        <f t="shared" si="92"/>
        <v>199</v>
      </c>
      <c r="E1795" t="str">
        <f t="shared" si="93"/>
        <v>&lt;row entity_script="" item_id="998b7f87-a1dd-4d8b-9ebe-6d25db45bfe9" material="" model="props/blacksmith_tools/key_bundle_a" owner_fading_coef="0.02" price="0" visibility_coef="1" weight="0" /&gt;</v>
      </c>
    </row>
    <row r="1796" spans="1:5" x14ac:dyDescent="0.25">
      <c r="A1796" t="s">
        <v>2919</v>
      </c>
      <c r="C1796">
        <f t="shared" si="91"/>
        <v>7</v>
      </c>
      <c r="D1796">
        <f t="shared" si="92"/>
        <v>199</v>
      </c>
      <c r="E1796" t="str">
        <f t="shared" si="93"/>
        <v>&lt;row entity_script="" item_id="9994dd73-1e51-4ac4-b9f1-062ceb162ba6" material="" model="props/blacksmith_tools/key_bundle_a" owner_fading_coef="0.02" price="0" visibility_coef="1" weight="0" /&gt;</v>
      </c>
    </row>
    <row r="1797" spans="1:5" x14ac:dyDescent="0.25">
      <c r="A1797" t="s">
        <v>2920</v>
      </c>
      <c r="C1797">
        <f t="shared" si="91"/>
        <v>7</v>
      </c>
      <c r="D1797">
        <f t="shared" si="92"/>
        <v>199</v>
      </c>
      <c r="E1797" t="str">
        <f t="shared" si="93"/>
        <v>&lt;row entity_script="" item_id="999a8a41-3e9e-4c15-ad37-dc7e1cf04b87" material="" model="props/blacksmith_tools/key_bundle_a" owner_fading_coef="0.02" price="0" visibility_coef="1" weight="0" /&gt;</v>
      </c>
    </row>
    <row r="1798" spans="1:5" x14ac:dyDescent="0.25">
      <c r="A1798" t="s">
        <v>2921</v>
      </c>
      <c r="C1798">
        <f t="shared" si="91"/>
        <v>7</v>
      </c>
      <c r="D1798">
        <f t="shared" si="92"/>
        <v>228</v>
      </c>
      <c r="E1798" t="str">
        <f t="shared" si="93"/>
        <v>&lt;row entity_script="Book" item_id="99a4625d-816a-4d72-9859-098a5ba016ae" material="props/alchemy/book/skill_book3" model="props/misc/book/book_01.cdf" owner_fading_coef="0.02" price="5600" visibility_coef="1" weight="1" /&gt;</v>
      </c>
    </row>
    <row r="1799" spans="1:5" x14ac:dyDescent="0.25">
      <c r="A1799" t="s">
        <v>2922</v>
      </c>
      <c r="C1799">
        <f t="shared" si="91"/>
        <v>7</v>
      </c>
      <c r="D1799">
        <f t="shared" si="92"/>
        <v>199</v>
      </c>
      <c r="E1799" t="str">
        <f t="shared" si="93"/>
        <v>&lt;row entity_script="" item_id="99bc4ecc-796e-4642-9a59-a63147000dfe" material="" model="props/blacksmith_tools/key_bundle_a" owner_fading_coef="0.02" price="0" visibility_coef="1" weight="0" /&gt;</v>
      </c>
    </row>
    <row r="1800" spans="1:5" x14ac:dyDescent="0.25">
      <c r="A1800" t="s">
        <v>2923</v>
      </c>
      <c r="C1800">
        <f t="shared" si="91"/>
        <v>7</v>
      </c>
      <c r="D1800">
        <f t="shared" si="92"/>
        <v>195</v>
      </c>
      <c r="E1800" t="str">
        <f t="shared" si="93"/>
        <v>&lt;row entity_script="" item_id="99c04991-47fc-49cb-894c-78c93bc7da65" material="" model="props/butcher/skinned_deer_piece01" owner_fading_coef="1" price="1" visibility_coef="1" weight="1" /&gt;</v>
      </c>
    </row>
    <row r="1801" spans="1:5" x14ac:dyDescent="0.25">
      <c r="A1801" t="s">
        <v>2924</v>
      </c>
      <c r="C1801">
        <f t="shared" si="91"/>
        <v>7</v>
      </c>
      <c r="D1801">
        <f t="shared" si="92"/>
        <v>228</v>
      </c>
      <c r="E1801" t="str">
        <f t="shared" si="93"/>
        <v>&lt;row entity_script="Book" item_id="9a20ef55-669b-48d6-895f-b568e91f8a13" material="" model="characters/assets/parchment_folded/parchment_folded.cdf" owner_fading_coef="0.02" price="1000" visibility_coef="1" weight="0.1" /&gt;</v>
      </c>
    </row>
    <row r="1802" spans="1:5" x14ac:dyDescent="0.25">
      <c r="A1802" t="s">
        <v>2925</v>
      </c>
      <c r="C1802">
        <f t="shared" si="91"/>
        <v>7</v>
      </c>
      <c r="D1802">
        <f t="shared" si="92"/>
        <v>195</v>
      </c>
      <c r="E1802" t="str">
        <f t="shared" si="93"/>
        <v>&lt;row entity_script="Book" item_id="9a2e6d4d-92ca-4011-940d-4ae85408054e" material="" model="props/misc/book/book_01.cdf" owner_fading_coef="0.02" price="0" visibility_coef="1" weight="0" /&gt;</v>
      </c>
    </row>
    <row r="1803" spans="1:5" x14ac:dyDescent="0.25">
      <c r="A1803" t="s">
        <v>2926</v>
      </c>
      <c r="C1803">
        <f t="shared" si="91"/>
        <v>7</v>
      </c>
      <c r="D1803">
        <f t="shared" si="92"/>
        <v>223</v>
      </c>
      <c r="E1803" t="str">
        <f t="shared" si="93"/>
        <v>&lt;row entity_script="" item_id="9a519bc7-1087-4d0c-aa4c-54f59fb5baef" material="" model="props/wooden_bins/chests/chest_merchant01/chest_merchant_01" owner_fading_coef="0.02" price="1" visibility_coef="1" weight="1" /&gt;</v>
      </c>
    </row>
    <row r="1804" spans="1:5" x14ac:dyDescent="0.25">
      <c r="A1804" t="s">
        <v>2927</v>
      </c>
      <c r="C1804">
        <f t="shared" si="91"/>
        <v>7</v>
      </c>
      <c r="D1804">
        <f t="shared" si="92"/>
        <v>199</v>
      </c>
      <c r="E1804" t="str">
        <f t="shared" si="93"/>
        <v>&lt;row entity_script="" item_id="9a5cc186-60a3-467c-afdf-b1974ebf498b" material="" model="props/blacksmith_tools/key_bundle_a" owner_fading_coef="0.02" price="0" visibility_coef="1" weight="0" /&gt;</v>
      </c>
    </row>
    <row r="1805" spans="1:5" x14ac:dyDescent="0.25">
      <c r="A1805" t="s">
        <v>2928</v>
      </c>
      <c r="C1805">
        <f t="shared" si="91"/>
        <v>7</v>
      </c>
      <c r="D1805">
        <f t="shared" si="92"/>
        <v>199</v>
      </c>
      <c r="E1805" t="str">
        <f t="shared" si="93"/>
        <v>&lt;row entity_script="" item_id="9ae9592f-ddcb-49b3-9063-2cd0cb9acdc4" material="" model="props/blacksmith_tools/key_bundle_a" owner_fading_coef="0.02" price="0" visibility_coef="1" weight="0" /&gt;</v>
      </c>
    </row>
    <row r="1806" spans="1:5" x14ac:dyDescent="0.25">
      <c r="A1806" t="s">
        <v>2929</v>
      </c>
      <c r="C1806">
        <f t="shared" si="91"/>
        <v>7</v>
      </c>
      <c r="D1806">
        <f t="shared" si="92"/>
        <v>199</v>
      </c>
      <c r="E1806" t="str">
        <f t="shared" si="93"/>
        <v>&lt;row entity_script="" item_id="9b202c19-c6de-42ea-9fe7-bb20eca8744a" material="" model="props/blacksmith_tools/key_bundle_a" owner_fading_coef="0.02" price="0" visibility_coef="1" weight="0" /&gt;</v>
      </c>
    </row>
    <row r="1807" spans="1:5" x14ac:dyDescent="0.25">
      <c r="A1807" t="s">
        <v>2930</v>
      </c>
      <c r="C1807">
        <f t="shared" si="91"/>
        <v>7</v>
      </c>
      <c r="D1807">
        <f t="shared" si="92"/>
        <v>208</v>
      </c>
      <c r="E1807" t="str">
        <f t="shared" si="93"/>
        <v>&lt;row entity_script="" item_id="9b2cb9e0-6c49-464e-beff-f071d30c36b6" material="" model="props/interiors/sacks/sack_02/sack_02_stand" owner_fading_coef="0.02" price="20" visibility_coef="1" weight="0" /&gt;</v>
      </c>
    </row>
    <row r="1808" spans="1:5" x14ac:dyDescent="0.25">
      <c r="A1808" t="s">
        <v>2931</v>
      </c>
      <c r="C1808">
        <f t="shared" si="91"/>
        <v>7</v>
      </c>
      <c r="D1808">
        <f t="shared" si="92"/>
        <v>209</v>
      </c>
      <c r="E1808" t="str">
        <f t="shared" si="93"/>
        <v>&lt;row entity_script="" item_id="9b771c16-c0b1-438c-aeda-8c4d3ce28465" material="" model="props/interiors/sacks/sack_02/sack_02_stand" owner_fading_coef="0.02" price="8" visibility_coef="1" weight="0.1" /&gt;</v>
      </c>
    </row>
    <row r="1809" spans="1:5" x14ac:dyDescent="0.25">
      <c r="A1809" t="s">
        <v>2932</v>
      </c>
      <c r="C1809">
        <f t="shared" si="91"/>
        <v>7</v>
      </c>
      <c r="D1809">
        <f t="shared" si="92"/>
        <v>200</v>
      </c>
      <c r="E1809" t="str">
        <f t="shared" si="93"/>
        <v>&lt;row entity_script="" item_id="9bf11770-b082-4bd9-8f4a-a6cc3b592c0c" material="" model="characters/humans/cloth/cloth_folded" owner_fading_coef="0.02" price="0" visibility_coef="1" weight="0" /&gt;</v>
      </c>
    </row>
    <row r="1810" spans="1:5" x14ac:dyDescent="0.25">
      <c r="A1810" t="s">
        <v>2933</v>
      </c>
      <c r="C1810">
        <f t="shared" si="91"/>
        <v>7</v>
      </c>
      <c r="D1810">
        <f t="shared" si="92"/>
        <v>229</v>
      </c>
      <c r="E1810" t="str">
        <f t="shared" si="93"/>
        <v>&lt;row entity_script="" item_id="9c4ce06f-1817-4a60-8203-edab578cfefa" material="props/tailor/cloth_folded_02_wool01" model="props/tailor/cloth_folded_02" owner_fading_coef="0.02" price="200" visibility_coef="1" weight="2" /&gt;</v>
      </c>
    </row>
    <row r="1811" spans="1:5" x14ac:dyDescent="0.25">
      <c r="A1811" t="s">
        <v>2934</v>
      </c>
      <c r="C1811">
        <f t="shared" si="91"/>
        <v>7</v>
      </c>
      <c r="D1811">
        <f t="shared" si="92"/>
        <v>197</v>
      </c>
      <c r="E1811" t="str">
        <f t="shared" si="93"/>
        <v>&lt;row entity_script="" item_id="9c6ff7f2-eff7-4f8b-b48f-f7234493d17b" material="" model="buildings/refugee_camp/wood_stick_01" owner_fading_coef="1" price="1" visibility_coef="1" weight="1" /&gt;</v>
      </c>
    </row>
    <row r="1812" spans="1:5" x14ac:dyDescent="0.25">
      <c r="A1812" t="s">
        <v>2935</v>
      </c>
      <c r="C1812">
        <f t="shared" si="91"/>
        <v>7</v>
      </c>
      <c r="D1812">
        <f t="shared" si="92"/>
        <v>223</v>
      </c>
      <c r="E1812" t="str">
        <f t="shared" si="93"/>
        <v>&lt;row entity_script="Book" item_id="9cfb899c-3bdd-44b3-9960-54c630ac1780" material="" model="characters/assets/parchment_folded/parchment_folded.cdf" owner_fading_coef="0.02" price="0" visibility_coef="1" weight="1" /&gt;</v>
      </c>
    </row>
    <row r="1813" spans="1:5" x14ac:dyDescent="0.25">
      <c r="A1813" t="s">
        <v>2936</v>
      </c>
      <c r="C1813">
        <f t="shared" si="91"/>
        <v>7</v>
      </c>
      <c r="D1813">
        <f t="shared" si="92"/>
        <v>199</v>
      </c>
      <c r="E1813" t="str">
        <f t="shared" si="93"/>
        <v>&lt;row entity_script="" item_id="9d0d71bf-1742-41e5-8709-b577aebd3d27" material="" model="props/blacksmith_tools/key_bundle_a" owner_fading_coef="0.02" price="0" visibility_coef="1" weight="0" /&gt;</v>
      </c>
    </row>
    <row r="1814" spans="1:5" x14ac:dyDescent="0.25">
      <c r="A1814" t="s">
        <v>2937</v>
      </c>
      <c r="C1814">
        <f t="shared" si="91"/>
        <v>7</v>
      </c>
      <c r="D1814">
        <f t="shared" si="92"/>
        <v>199</v>
      </c>
      <c r="E1814" t="str">
        <f t="shared" si="93"/>
        <v>&lt;row entity_script="" item_id="9e2495e2-2bb1-4a71-8242-6b9ebcce666f" material="" model="props/blacksmith_tools/key_bundle_a" owner_fading_coef="0.02" price="0" visibility_coef="1" weight="0" /&gt;</v>
      </c>
    </row>
    <row r="1815" spans="1:5" x14ac:dyDescent="0.25">
      <c r="A1815" t="s">
        <v>2938</v>
      </c>
      <c r="C1815">
        <f t="shared" si="91"/>
        <v>7</v>
      </c>
      <c r="D1815">
        <f t="shared" si="92"/>
        <v>199</v>
      </c>
      <c r="E1815" t="str">
        <f t="shared" si="93"/>
        <v>&lt;row entity_script="" item_id="9e72d120-b272-4b65-85b3-e897b9811765" material="" model="props/blacksmith_tools/key_bundle_a" owner_fading_coef="0.02" price="0" visibility_coef="1" weight="0" /&gt;</v>
      </c>
    </row>
    <row r="1816" spans="1:5" x14ac:dyDescent="0.25">
      <c r="A1816" t="s">
        <v>2939</v>
      </c>
      <c r="C1816">
        <f t="shared" si="91"/>
        <v>7</v>
      </c>
      <c r="D1816">
        <f t="shared" si="92"/>
        <v>199</v>
      </c>
      <c r="E1816" t="str">
        <f t="shared" si="93"/>
        <v>&lt;row entity_script="" item_id="9e960927-a4c3-47f2-8c7b-eaaab6d82f0a" material="" model="props/blacksmith_tools/key_bundle_a" owner_fading_coef="0.02" price="0" visibility_coef="1" weight="0" /&gt;</v>
      </c>
    </row>
    <row r="1817" spans="1:5" x14ac:dyDescent="0.25">
      <c r="A1817" t="s">
        <v>2940</v>
      </c>
      <c r="C1817">
        <f t="shared" si="91"/>
        <v>7</v>
      </c>
      <c r="D1817">
        <f t="shared" si="92"/>
        <v>208</v>
      </c>
      <c r="E1817" t="str">
        <f t="shared" si="93"/>
        <v>&lt;row entity_script="" item_id="9f7a0c0a-6458-4622-9cc5-2f4dd4898b50" material="" model="props/repairkits/repairkit_clothes_small" owner_fading_coef="0.02" price="300" visibility_coef="1" weight="0.8" /&gt;</v>
      </c>
    </row>
    <row r="1818" spans="1:5" x14ac:dyDescent="0.25">
      <c r="A1818" t="s">
        <v>2941</v>
      </c>
      <c r="C1818">
        <f t="shared" si="91"/>
        <v>7</v>
      </c>
      <c r="D1818">
        <f t="shared" si="92"/>
        <v>199</v>
      </c>
      <c r="E1818" t="str">
        <f t="shared" si="93"/>
        <v>&lt;row entity_script="" item_id="9f963777-04cd-4117-b8db-f146be0efed7" material="" model="props/blacksmith_tools/key_bundle_a" owner_fading_coef="0.02" price="0" visibility_coef="1" weight="0" /&gt;</v>
      </c>
    </row>
    <row r="1819" spans="1:5" x14ac:dyDescent="0.25">
      <c r="A1819" t="s">
        <v>2942</v>
      </c>
      <c r="C1819">
        <f t="shared" si="91"/>
        <v>7</v>
      </c>
      <c r="D1819">
        <f t="shared" si="92"/>
        <v>193</v>
      </c>
      <c r="E1819" t="str">
        <f t="shared" si="93"/>
        <v>&lt;row entity_script="" item_id="9fa3000e-3807-48a8-bed8-81427f0bda55" material="" model="props/misc/bandage/bandage" owner_fading_coef="0.02" price="50" visibility_coef="1" weight="0.2" /&gt;</v>
      </c>
    </row>
    <row r="1820" spans="1:5" x14ac:dyDescent="0.25">
      <c r="A1820" t="s">
        <v>2943</v>
      </c>
      <c r="C1820">
        <f t="shared" si="91"/>
        <v>7</v>
      </c>
      <c r="D1820">
        <f t="shared" si="92"/>
        <v>199</v>
      </c>
      <c r="E1820" t="str">
        <f t="shared" si="93"/>
        <v>&lt;row entity_script="" item_id="a0261b67-33ff-4211-b6a2-59a5135c3a51" material="" model="props/blacksmith_tools/key_bundle_a" owner_fading_coef="0.02" price="0" visibility_coef="1" weight="0" /&gt;</v>
      </c>
    </row>
    <row r="1821" spans="1:5" x14ac:dyDescent="0.25">
      <c r="A1821" t="s">
        <v>2944</v>
      </c>
      <c r="C1821">
        <f t="shared" si="91"/>
        <v>7</v>
      </c>
      <c r="D1821">
        <f t="shared" si="92"/>
        <v>228</v>
      </c>
      <c r="E1821" t="str">
        <f t="shared" si="93"/>
        <v>&lt;row entity_script="Book" item_id="a048af10-45f4-4766-b7eb-90f2d8098fef" material="" model="characters/assets/parchment_folded/parchment_folded.cdf" owner_fading_coef="0.02" price="1000" visibility_coef="1" weight="0.1" /&gt;</v>
      </c>
    </row>
    <row r="1822" spans="1:5" x14ac:dyDescent="0.25">
      <c r="A1822" t="s">
        <v>2945</v>
      </c>
      <c r="C1822">
        <f t="shared" si="91"/>
        <v>7</v>
      </c>
      <c r="D1822">
        <f t="shared" si="92"/>
        <v>184</v>
      </c>
      <c r="E1822" t="str">
        <f t="shared" si="93"/>
        <v>&lt;row entity_script="" item_id="a0a2e39a-ea6b-4cc8-90a4-27047696fbb1" material="" model="props/butcher/cleaver01" owner_fading_coef="1" price="1" visibility_coef="1" weight="1" /&gt;</v>
      </c>
    </row>
    <row r="1823" spans="1:5" x14ac:dyDescent="0.25">
      <c r="A1823" t="s">
        <v>2946</v>
      </c>
      <c r="C1823">
        <f t="shared" si="91"/>
        <v>7</v>
      </c>
      <c r="D1823">
        <f t="shared" si="92"/>
        <v>199</v>
      </c>
      <c r="E1823" t="str">
        <f t="shared" si="93"/>
        <v>&lt;row entity_script="" item_id="a0bb992c-f2d2-442f-b219-b830a403323b" material="" model="props/blacksmith_tools/key_bundle_a" owner_fading_coef="0.02" price="0" visibility_coef="1" weight="0" /&gt;</v>
      </c>
    </row>
    <row r="1824" spans="1:5" x14ac:dyDescent="0.25">
      <c r="A1824" t="s">
        <v>2947</v>
      </c>
      <c r="C1824">
        <f t="shared" ref="C1824:C1887" si="94">FIND("&lt;",$A1824)</f>
        <v>7</v>
      </c>
      <c r="D1824">
        <f t="shared" ref="D1824:D1887" si="95">FIND("&gt;",$A1824)</f>
        <v>209</v>
      </c>
      <c r="E1824" t="str">
        <f t="shared" si="93"/>
        <v>&lt;row entity_script="" item_id="a11cc7f6-b499-4003-aef1-938e87b30a2e" material="" model="props/interiors/sacks/sack_02/sack_02_stand" owner_fading_coef="0.02" price="4" visibility_coef="1" weight="0.1" /&gt;</v>
      </c>
    </row>
    <row r="1825" spans="1:5" x14ac:dyDescent="0.25">
      <c r="A1825" t="s">
        <v>2948</v>
      </c>
      <c r="C1825">
        <f t="shared" si="94"/>
        <v>7</v>
      </c>
      <c r="D1825">
        <f t="shared" si="95"/>
        <v>203</v>
      </c>
      <c r="E1825" t="str">
        <f t="shared" si="93"/>
        <v>&lt;row entity_script="" item_id="a16839b1-5005-4d63-a37f-cca2d1e62641" material="" model="props/misc/flower_wreath/flower_wreath.cgf" owner_fading_coef="1" price="1" visibility_coef="1" weight="1" /&gt;</v>
      </c>
    </row>
    <row r="1826" spans="1:5" x14ac:dyDescent="0.25">
      <c r="A1826" t="s">
        <v>2949</v>
      </c>
      <c r="C1826">
        <f t="shared" si="94"/>
        <v>7</v>
      </c>
      <c r="D1826">
        <f t="shared" si="95"/>
        <v>192</v>
      </c>
      <c r="E1826" t="str">
        <f t="shared" si="93"/>
        <v>&lt;row entity_script="" item_id="a16e6c86-2970-4106-a25b-9b4fba181972" material="" model="props/blacksmith_tools/key_b" owner_fading_coef="0.02" price="0" visibility_coef="1" weight="0" /&gt;</v>
      </c>
    </row>
    <row r="1827" spans="1:5" x14ac:dyDescent="0.25">
      <c r="A1827" t="s">
        <v>2950</v>
      </c>
      <c r="C1827">
        <f t="shared" si="94"/>
        <v>7</v>
      </c>
      <c r="D1827">
        <f t="shared" si="95"/>
        <v>202</v>
      </c>
      <c r="E1827" t="str">
        <f t="shared" si="93"/>
        <v>&lt;row entity_script="" item_id="a1dda25f-3a35-4376-b198-4e5173c742a8" material="" model="props/interiors/skins/skin_deer_hide" owner_fading_coef="0.02" price="500" visibility_coef="1" weight="4" /&gt;</v>
      </c>
    </row>
    <row r="1828" spans="1:5" x14ac:dyDescent="0.25">
      <c r="A1828" t="s">
        <v>2951</v>
      </c>
      <c r="C1828">
        <f t="shared" si="94"/>
        <v>7</v>
      </c>
      <c r="D1828">
        <f t="shared" si="95"/>
        <v>199</v>
      </c>
      <c r="E1828" t="str">
        <f t="shared" si="93"/>
        <v>&lt;row entity_script="" item_id="a21d78d1-6d01-42bd-8440-979e1f1d9bd0" material="" model="props/blacksmith_tools/key_bundle_a" owner_fading_coef="0.02" price="0" visibility_coef="1" weight="0" /&gt;</v>
      </c>
    </row>
    <row r="1829" spans="1:5" x14ac:dyDescent="0.25">
      <c r="A1829" t="s">
        <v>2952</v>
      </c>
      <c r="C1829">
        <f t="shared" si="94"/>
        <v>7</v>
      </c>
      <c r="D1829">
        <f t="shared" si="95"/>
        <v>164</v>
      </c>
      <c r="E1829" t="str">
        <f t="shared" si="93"/>
        <v>&lt;row entity_script="" item_id="a22185c1-a102-4972-a63d-4c7fc4959ae0" material="" model="" owner_fading_coef="0.02" price="0" visibility_coef="1" weight="0" /&gt;</v>
      </c>
    </row>
    <row r="1830" spans="1:5" x14ac:dyDescent="0.25">
      <c r="A1830" t="s">
        <v>2953</v>
      </c>
      <c r="C1830">
        <f t="shared" si="94"/>
        <v>7</v>
      </c>
      <c r="D1830">
        <f t="shared" si="95"/>
        <v>202</v>
      </c>
      <c r="E1830" t="str">
        <f t="shared" si="93"/>
        <v>&lt;row entity_script="" item_id="a263862c-8e4c-4e60-aca3-c5c5eb91b904" material="" model="props/musical_instruments/hunting_horn" owner_fading_coef="0.02" price="0" visibility_coef="1" weight="0" /&gt;</v>
      </c>
    </row>
    <row r="1831" spans="1:5" x14ac:dyDescent="0.25">
      <c r="A1831" t="s">
        <v>2954</v>
      </c>
      <c r="C1831">
        <f t="shared" si="94"/>
        <v>7</v>
      </c>
      <c r="D1831">
        <f t="shared" si="95"/>
        <v>216</v>
      </c>
      <c r="E1831" t="str">
        <f t="shared" ref="E1831:E1894" si="96">MID(A1831,C1831,D1831-C1831+1)</f>
        <v>&lt;row entity_script="" item_id="a28be1bf-0935-4b56-8fdd-e1a644485616" material="" model="props/misc/cross_hanging_wooden/cross_hanging_wooden" owner_fading_coef="0.02" price="0" visibility_coef="1" weight="0" /&gt;</v>
      </c>
    </row>
    <row r="1832" spans="1:5" x14ac:dyDescent="0.25">
      <c r="A1832" t="s">
        <v>2955</v>
      </c>
      <c r="C1832">
        <f t="shared" si="94"/>
        <v>7</v>
      </c>
      <c r="D1832">
        <f t="shared" si="95"/>
        <v>200</v>
      </c>
      <c r="E1832" t="str">
        <f t="shared" si="96"/>
        <v>&lt;row entity_script="" item_id="a2f5b745-b093-497c-9f72-5e0e750843c5" material="" model="characters/humans/cloth/cloth_folded" owner_fading_coef="0.02" price="0" visibility_coef="1" weight="0" /&gt;</v>
      </c>
    </row>
    <row r="1833" spans="1:5" x14ac:dyDescent="0.25">
      <c r="A1833" t="s">
        <v>2956</v>
      </c>
      <c r="C1833">
        <f t="shared" si="94"/>
        <v>7</v>
      </c>
      <c r="D1833">
        <f t="shared" si="95"/>
        <v>210</v>
      </c>
      <c r="E1833" t="str">
        <f t="shared" si="96"/>
        <v>&lt;row entity_script="" item_id="a314b580-bc97-4802-ae1f-8f4803e34503" material="" model="props/interiors/sacks/sack_02/sack_02_stand" owner_fading_coef="0.02" price="30" visibility_coef="1" weight="0.1" /&gt;</v>
      </c>
    </row>
    <row r="1834" spans="1:5" x14ac:dyDescent="0.25">
      <c r="A1834" t="s">
        <v>2957</v>
      </c>
      <c r="C1834">
        <f t="shared" si="94"/>
        <v>7</v>
      </c>
      <c r="D1834">
        <f t="shared" si="95"/>
        <v>199</v>
      </c>
      <c r="E1834" t="str">
        <f t="shared" si="96"/>
        <v>&lt;row entity_script="" item_id="a34200f4-5eb3-4073-a2a3-6beef5ea7f9f" material="" model="props/blacksmith_tools/key_bundle_a" owner_fading_coef="0.02" price="0" visibility_coef="1" weight="0" /&gt;</v>
      </c>
    </row>
    <row r="1835" spans="1:5" x14ac:dyDescent="0.25">
      <c r="A1835" t="s">
        <v>2958</v>
      </c>
      <c r="C1835">
        <f t="shared" si="94"/>
        <v>7</v>
      </c>
      <c r="D1835">
        <f t="shared" si="95"/>
        <v>209</v>
      </c>
      <c r="E1835" t="str">
        <f t="shared" si="96"/>
        <v>&lt;row entity_script="" item_id="a364b800-c1ca-4bd1-92cb-ae1689bfa7ea" material="" model="props/interiors/sacks/sack_02/sack_02_stand" owner_fading_coef="0.02" price="2" visibility_coef="1" weight="0.1" /&gt;</v>
      </c>
    </row>
    <row r="1836" spans="1:5" x14ac:dyDescent="0.25">
      <c r="A1836" t="s">
        <v>2959</v>
      </c>
      <c r="C1836">
        <f t="shared" si="94"/>
        <v>7</v>
      </c>
      <c r="D1836">
        <f t="shared" si="95"/>
        <v>199</v>
      </c>
      <c r="E1836" t="str">
        <f t="shared" si="96"/>
        <v>&lt;row entity_script="" item_id="a38afdee-0c20-431c-8cb3-bb394eca99ff" material="" model="props/blacksmith_tools/key_bundle_a" owner_fading_coef="0.02" price="0" visibility_coef="1" weight="0" /&gt;</v>
      </c>
    </row>
    <row r="1837" spans="1:5" x14ac:dyDescent="0.25">
      <c r="A1837" t="s">
        <v>2960</v>
      </c>
      <c r="C1837">
        <f t="shared" si="94"/>
        <v>7</v>
      </c>
      <c r="D1837">
        <f t="shared" si="95"/>
        <v>202</v>
      </c>
      <c r="E1837" t="str">
        <f t="shared" si="96"/>
        <v>&lt;row entity_script="" item_id="a40e513f-045e-421c-99c9-c10dae3d9fe1" material="" model="props/alchemy/special/mushroom_cave" owner_fading_coef="0.02" price="30" visibility_coef="1" weight="0.1" /&gt;</v>
      </c>
    </row>
    <row r="1838" spans="1:5" x14ac:dyDescent="0.25">
      <c r="A1838" t="s">
        <v>2961</v>
      </c>
      <c r="C1838">
        <f t="shared" si="94"/>
        <v>7</v>
      </c>
      <c r="D1838">
        <f t="shared" si="95"/>
        <v>199</v>
      </c>
      <c r="E1838" t="str">
        <f t="shared" si="96"/>
        <v>&lt;row entity_script="" item_id="a43af8cb-63fb-4e6b-802f-f4b5b85cc344" material="" model="props/blacksmith_tools/key_bundle_a" owner_fading_coef="0.02" price="0" visibility_coef="1" weight="0" /&gt;</v>
      </c>
    </row>
    <row r="1839" spans="1:5" x14ac:dyDescent="0.25">
      <c r="A1839" t="s">
        <v>2962</v>
      </c>
      <c r="C1839">
        <f t="shared" si="94"/>
        <v>7</v>
      </c>
      <c r="D1839">
        <f t="shared" si="95"/>
        <v>229</v>
      </c>
      <c r="E1839" t="str">
        <f t="shared" si="96"/>
        <v>&lt;row entity_script="Book" item_id="a49c0356-66c4-4cbf-99f6-9581f15bb39d" material="props/alchemy/book/skill_book5" model="props/misc/book/book_01.cdf" owner_fading_coef="0.02" price="13500" visibility_coef="1" weight="1" /&gt;</v>
      </c>
    </row>
    <row r="1840" spans="1:5" x14ac:dyDescent="0.25">
      <c r="A1840" t="s">
        <v>2963</v>
      </c>
      <c r="C1840">
        <f t="shared" si="94"/>
        <v>7</v>
      </c>
      <c r="D1840">
        <f t="shared" si="95"/>
        <v>199</v>
      </c>
      <c r="E1840" t="str">
        <f t="shared" si="96"/>
        <v>&lt;row entity_script="" item_id="a4a7719e-8d88-40c7-88e0-8aabd26e46e6" material="" model="props/blacksmith_tools/key_bundle_a" owner_fading_coef="0.02" price="0" visibility_coef="1" weight="0" /&gt;</v>
      </c>
    </row>
    <row r="1841" spans="1:5" x14ac:dyDescent="0.25">
      <c r="A1841" t="s">
        <v>2964</v>
      </c>
      <c r="C1841">
        <f t="shared" si="94"/>
        <v>7</v>
      </c>
      <c r="D1841">
        <f t="shared" si="95"/>
        <v>199</v>
      </c>
      <c r="E1841" t="str">
        <f t="shared" si="96"/>
        <v>&lt;row entity_script="" item_id="a4adc301-9cb8-498b-87bc-e429ef69fd0d" material="" model="props/blacksmith_tools/key_bundle_a" owner_fading_coef="0.02" price="0" visibility_coef="1" weight="0" /&gt;</v>
      </c>
    </row>
    <row r="1842" spans="1:5" x14ac:dyDescent="0.25">
      <c r="A1842" t="s">
        <v>2965</v>
      </c>
      <c r="C1842">
        <f t="shared" si="94"/>
        <v>7</v>
      </c>
      <c r="D1842">
        <f t="shared" si="95"/>
        <v>227</v>
      </c>
      <c r="E1842" t="str">
        <f t="shared" si="96"/>
        <v>&lt;row entity_script="Book" item_id="a4bbfe01-e327-4063-87a0-3a64692641e7" material="props/alchemy/book/info01_book" model="props/misc/book/book_01.cdf" owner_fading_coef="0.02" price="500" visibility_coef="1" weight="1" /&gt;</v>
      </c>
    </row>
    <row r="1843" spans="1:5" x14ac:dyDescent="0.25">
      <c r="A1843" t="s">
        <v>2966</v>
      </c>
      <c r="C1843">
        <f t="shared" si="94"/>
        <v>7</v>
      </c>
      <c r="D1843">
        <f t="shared" si="95"/>
        <v>196</v>
      </c>
      <c r="E1843" t="str">
        <f t="shared" si="96"/>
        <v>&lt;row entity_script="" item_id="a4cb5d0c-a982-4634-80e2-3a8d7355491e" material="" model="props/tavern_things/meal_tray_small" owner_fading_coef="1" price="1" visibility_coef="1" weight="1" /&gt;</v>
      </c>
    </row>
    <row r="1844" spans="1:5" x14ac:dyDescent="0.25">
      <c r="A1844" t="s">
        <v>2967</v>
      </c>
      <c r="C1844">
        <f t="shared" si="94"/>
        <v>7</v>
      </c>
      <c r="D1844">
        <f t="shared" si="95"/>
        <v>199</v>
      </c>
      <c r="E1844" t="str">
        <f t="shared" si="96"/>
        <v>&lt;row entity_script="" item_id="a4cea364-c458-4690-9ce2-5d49feebc696" material="" model="props/blacksmith_tools/key_bundle_a" owner_fading_coef="0.02" price="0" visibility_coef="1" weight="0" /&gt;</v>
      </c>
    </row>
    <row r="1845" spans="1:5" x14ac:dyDescent="0.25">
      <c r="A1845" t="s">
        <v>2968</v>
      </c>
      <c r="C1845">
        <f t="shared" si="94"/>
        <v>7</v>
      </c>
      <c r="D1845">
        <f t="shared" si="95"/>
        <v>200</v>
      </c>
      <c r="E1845" t="str">
        <f t="shared" si="96"/>
        <v>&lt;row entity_script="" item_id="a4f0f4c8-dc3f-4cb2-be89-f0f56fbb09fa" material="" model="props/alchemy/special/boar_tooth" owner_fading_coef="0.02" price="150" visibility_coef="1" weight="0.1" /&gt;</v>
      </c>
    </row>
    <row r="1846" spans="1:5" x14ac:dyDescent="0.25">
      <c r="A1846" t="s">
        <v>2969</v>
      </c>
      <c r="C1846">
        <f t="shared" si="94"/>
        <v>7</v>
      </c>
      <c r="D1846">
        <f t="shared" si="95"/>
        <v>228</v>
      </c>
      <c r="E1846" t="str">
        <f t="shared" si="96"/>
        <v>&lt;row entity_script="Book" item_id="a4f2c91e-e504-4283-93c5-9bd2c00d5f0f" material="" model="characters/assets/parchment_folded/parchment_folded.cdf" owner_fading_coef="0.02" price="1000" visibility_coef="1" weight="0.1" /&gt;</v>
      </c>
    </row>
    <row r="1847" spans="1:5" x14ac:dyDescent="0.25">
      <c r="A1847" t="s">
        <v>2970</v>
      </c>
      <c r="C1847">
        <f t="shared" si="94"/>
        <v>7</v>
      </c>
      <c r="D1847">
        <f t="shared" si="95"/>
        <v>199</v>
      </c>
      <c r="E1847" t="str">
        <f t="shared" si="96"/>
        <v>&lt;row entity_script="" item_id="a4fe4a1f-7bed-4f16-b6cb-b1b50ad10043" material="" model="props/blacksmith_tools/key_bundle_a" owner_fading_coef="0.02" price="0" visibility_coef="1" weight="0" /&gt;</v>
      </c>
    </row>
    <row r="1848" spans="1:5" x14ac:dyDescent="0.25">
      <c r="A1848" t="s">
        <v>2971</v>
      </c>
      <c r="C1848">
        <f t="shared" si="94"/>
        <v>7</v>
      </c>
      <c r="D1848">
        <f t="shared" si="95"/>
        <v>207</v>
      </c>
      <c r="E1848" t="str">
        <f t="shared" si="96"/>
        <v>&lt;row entity_script="" item_id="a50f682a-e3df-415d-ad77-32999f3976e5" material="" model="props/interiors/sacks/sack_02/sack_02_stand" owner_fading_coef="0.02" price="0" visibility_coef="1" weight="0" /&gt;</v>
      </c>
    </row>
    <row r="1849" spans="1:5" x14ac:dyDescent="0.25">
      <c r="A1849" t="s">
        <v>2972</v>
      </c>
      <c r="C1849">
        <f t="shared" si="94"/>
        <v>7</v>
      </c>
      <c r="D1849">
        <f t="shared" si="95"/>
        <v>199</v>
      </c>
      <c r="E1849" t="str">
        <f t="shared" si="96"/>
        <v>&lt;row entity_script="" item_id="a52eeead-9f3e-44bd-b79b-9ca206649aa0" material="" model="props/blacksmith_tools/key_bundle_a" owner_fading_coef="0.02" price="0" visibility_coef="1" weight="0" /&gt;</v>
      </c>
    </row>
    <row r="1850" spans="1:5" x14ac:dyDescent="0.25">
      <c r="A1850" t="s">
        <v>2973</v>
      </c>
      <c r="C1850">
        <f t="shared" si="94"/>
        <v>7</v>
      </c>
      <c r="D1850">
        <f t="shared" si="95"/>
        <v>191</v>
      </c>
      <c r="E1850" t="str">
        <f t="shared" si="96"/>
        <v>&lt;row entity_script="" item_id="a5566ffb-8a3f-4d85-b3c5-088038aa95a1" material="" model="props/butcher/two_handed_knife" owner_fading_coef="1" price="1" visibility_coef="1" weight="1" /&gt;</v>
      </c>
    </row>
    <row r="1851" spans="1:5" x14ac:dyDescent="0.25">
      <c r="A1851" t="s">
        <v>2974</v>
      </c>
      <c r="C1851">
        <f t="shared" si="94"/>
        <v>7</v>
      </c>
      <c r="D1851">
        <f t="shared" si="95"/>
        <v>225</v>
      </c>
      <c r="E1851" t="str">
        <f t="shared" si="96"/>
        <v>&lt;row entity_script="" item_id="a641eebc-261a-47c9-bf32-fb8ec0325b92" material="props/misc/necronomicon/necronomicon" model="props/misc/book/book_01" owner_fading_coef="0.02" price="100" visibility_coef="1" weight="5" /&gt;</v>
      </c>
    </row>
    <row r="1852" spans="1:5" x14ac:dyDescent="0.25">
      <c r="A1852" t="s">
        <v>2975</v>
      </c>
      <c r="C1852">
        <f t="shared" si="94"/>
        <v>7</v>
      </c>
      <c r="D1852">
        <f t="shared" si="95"/>
        <v>192</v>
      </c>
      <c r="E1852" t="str">
        <f t="shared" si="96"/>
        <v>&lt;row entity_script="" item_id="a7186135-4a2a-4b3f-aab9-b916f3fc8b8c" material="" model="props/blacksmith_tools/key_a" owner_fading_coef="0.02" price="0" visibility_coef="1" weight="1" /&gt;</v>
      </c>
    </row>
    <row r="1853" spans="1:5" x14ac:dyDescent="0.25">
      <c r="A1853" t="s">
        <v>2976</v>
      </c>
      <c r="C1853">
        <f t="shared" si="94"/>
        <v>7</v>
      </c>
      <c r="D1853">
        <f t="shared" si="95"/>
        <v>199</v>
      </c>
      <c r="E1853" t="str">
        <f t="shared" si="96"/>
        <v>&lt;row entity_script="" item_id="a7259f24-82cc-4e3c-9833-af31ec117ac8" material="" model="props/blacksmith_tools/key_bundle_a" owner_fading_coef="0.02" price="0" visibility_coef="1" weight="0" /&gt;</v>
      </c>
    </row>
    <row r="1854" spans="1:5" x14ac:dyDescent="0.25">
      <c r="A1854" t="s">
        <v>2977</v>
      </c>
      <c r="C1854">
        <f t="shared" si="94"/>
        <v>7</v>
      </c>
      <c r="D1854">
        <f t="shared" si="95"/>
        <v>199</v>
      </c>
      <c r="E1854" t="str">
        <f t="shared" si="96"/>
        <v>&lt;row entity_script="" item_id="a7b53435-6484-46e1-8a4d-a4adc0e87839" material="" model="props/blacksmith_tools/key_bundle_a" owner_fading_coef="0.02" price="0" visibility_coef="1" weight="0" /&gt;</v>
      </c>
    </row>
    <row r="1855" spans="1:5" x14ac:dyDescent="0.25">
      <c r="A1855" t="s">
        <v>2978</v>
      </c>
      <c r="C1855">
        <f t="shared" si="94"/>
        <v>7</v>
      </c>
      <c r="D1855">
        <f t="shared" si="95"/>
        <v>199</v>
      </c>
      <c r="E1855" t="str">
        <f t="shared" si="96"/>
        <v>&lt;row entity_script="" item_id="a803555e-ca7e-4ab0-b50e-d1422327721b" material="" model="props/blacksmith_tools/key_bundle_a" owner_fading_coef="0.02" price="0" visibility_coef="1" weight="0" /&gt;</v>
      </c>
    </row>
    <row r="1856" spans="1:5" x14ac:dyDescent="0.25">
      <c r="A1856" t="s">
        <v>2979</v>
      </c>
      <c r="C1856">
        <f t="shared" si="94"/>
        <v>7</v>
      </c>
      <c r="D1856">
        <f t="shared" si="95"/>
        <v>229</v>
      </c>
      <c r="E1856" t="str">
        <f t="shared" si="96"/>
        <v>&lt;row entity_script="Book" item_id="a955dc3d-1327-40d2-a9ea-bb2d06f576ec" material="props/alchemy/book/skill_book3" model="props/misc/book/book_01.cdf" owner_fading_coef="0.02" price="12600" visibility_coef="1" weight="1" /&gt;</v>
      </c>
    </row>
    <row r="1857" spans="1:5" x14ac:dyDescent="0.25">
      <c r="A1857" t="s">
        <v>2980</v>
      </c>
      <c r="C1857">
        <f t="shared" si="94"/>
        <v>7</v>
      </c>
      <c r="D1857">
        <f t="shared" si="95"/>
        <v>210</v>
      </c>
      <c r="E1857" t="str">
        <f t="shared" si="96"/>
        <v>&lt;row entity_script="" item_id="a961de34-3a0a-4823-9e88-2992def003a4" material="" model="props/interiors/kitchenware/food/chicken_thigh" owner_fading_coef="0.02" price="0" visibility_coef="1" weight="0" /&gt;</v>
      </c>
    </row>
    <row r="1858" spans="1:5" x14ac:dyDescent="0.25">
      <c r="A1858" t="s">
        <v>2981</v>
      </c>
      <c r="C1858">
        <f t="shared" si="94"/>
        <v>7</v>
      </c>
      <c r="D1858">
        <f t="shared" si="95"/>
        <v>199</v>
      </c>
      <c r="E1858" t="str">
        <f t="shared" si="96"/>
        <v>&lt;row entity_script="" item_id="a96e20f3-0cf2-40a8-9fc9-21866333c4c5" material="" model="props/blacksmith_tools/key_bundle_a" owner_fading_coef="0.02" price="0" visibility_coef="1" weight="0" /&gt;</v>
      </c>
    </row>
    <row r="1859" spans="1:5" x14ac:dyDescent="0.25">
      <c r="A1859" t="s">
        <v>2982</v>
      </c>
      <c r="C1859">
        <f t="shared" si="94"/>
        <v>7</v>
      </c>
      <c r="D1859">
        <f t="shared" si="95"/>
        <v>199</v>
      </c>
      <c r="E1859" t="str">
        <f t="shared" si="96"/>
        <v>&lt;row entity_script="" item_id="a9d4bbd0-c81c-495f-9dea-023584748683" material="" model="props/blacksmith_tools/key_bundle_a" owner_fading_coef="0.02" price="0" visibility_coef="1" weight="0" /&gt;</v>
      </c>
    </row>
    <row r="1860" spans="1:5" x14ac:dyDescent="0.25">
      <c r="A1860" t="s">
        <v>2983</v>
      </c>
      <c r="C1860">
        <f t="shared" si="94"/>
        <v>7</v>
      </c>
      <c r="D1860">
        <f t="shared" si="95"/>
        <v>200</v>
      </c>
      <c r="E1860" t="str">
        <f t="shared" si="96"/>
        <v>&lt;row entity_script="" item_id="a9d66b07-0156-4b06-899b-81dead188c03" material="" model="props/misc/ring_silver/ring_silver" owner_fading_coef="0.02" price="100" visibility_coef="1" weight="0" /&gt;</v>
      </c>
    </row>
    <row r="1861" spans="1:5" x14ac:dyDescent="0.25">
      <c r="A1861" t="s">
        <v>2984</v>
      </c>
      <c r="C1861">
        <f t="shared" si="94"/>
        <v>7</v>
      </c>
      <c r="D1861">
        <f t="shared" si="95"/>
        <v>199</v>
      </c>
      <c r="E1861" t="str">
        <f t="shared" si="96"/>
        <v>&lt;row entity_script="" item_id="a9dce3ca-bda5-4019-98ff-a1da0555c395" material="" model="props/blacksmith_tools/key_bundle_a" owner_fading_coef="0.02" price="0" visibility_coef="1" weight="0" /&gt;</v>
      </c>
    </row>
    <row r="1862" spans="1:5" x14ac:dyDescent="0.25">
      <c r="A1862" t="s">
        <v>2985</v>
      </c>
      <c r="C1862">
        <f t="shared" si="94"/>
        <v>7</v>
      </c>
      <c r="D1862">
        <f t="shared" si="95"/>
        <v>199</v>
      </c>
      <c r="E1862" t="str">
        <f t="shared" si="96"/>
        <v>&lt;row entity_script="" item_id="a9f7b38a-4781-40df-b911-4ce9e263d8e7" material="" model="props/blacksmith_tools/key_bundle_a" owner_fading_coef="0.02" price="0" visibility_coef="1" weight="0" /&gt;</v>
      </c>
    </row>
    <row r="1863" spans="1:5" x14ac:dyDescent="0.25">
      <c r="A1863" t="s">
        <v>2986</v>
      </c>
      <c r="C1863">
        <f t="shared" si="94"/>
        <v>7</v>
      </c>
      <c r="D1863">
        <f t="shared" si="95"/>
        <v>195</v>
      </c>
      <c r="E1863" t="str">
        <f t="shared" si="96"/>
        <v>&lt;row entity_script="" item_id="aa07926f-2968-43e8-b0eb-085893d576f2" material="" model="props/butcher/skinned_deer_piece02" owner_fading_coef="1" price="1" visibility_coef="1" weight="1" /&gt;</v>
      </c>
    </row>
    <row r="1864" spans="1:5" x14ac:dyDescent="0.25">
      <c r="A1864" t="s">
        <v>2987</v>
      </c>
      <c r="C1864">
        <f t="shared" si="94"/>
        <v>7</v>
      </c>
      <c r="D1864">
        <f t="shared" si="95"/>
        <v>199</v>
      </c>
      <c r="E1864" t="str">
        <f t="shared" si="96"/>
        <v>&lt;row entity_script="" item_id="aa0abff9-9849-4ee6-b3f1-5ab72523430d" material="" model="props/blacksmith_tools/key_bundle_a" owner_fading_coef="0.02" price="0" visibility_coef="1" weight="0" /&gt;</v>
      </c>
    </row>
    <row r="1865" spans="1:5" x14ac:dyDescent="0.25">
      <c r="A1865" t="s">
        <v>2988</v>
      </c>
      <c r="C1865">
        <f t="shared" si="94"/>
        <v>7</v>
      </c>
      <c r="D1865">
        <f t="shared" si="95"/>
        <v>184</v>
      </c>
      <c r="E1865" t="str">
        <f t="shared" si="96"/>
        <v>&lt;row entity_script="" item_id="aa0b6bc8-e7f6-4777-b931-1ae81d7ef8da" material="" model="props/dice/die_p" owner_fading_coef="0.02" price="500" visibility_coef="1" weight="0.1" /&gt;</v>
      </c>
    </row>
    <row r="1866" spans="1:5" x14ac:dyDescent="0.25">
      <c r="A1866" t="s">
        <v>2989</v>
      </c>
      <c r="C1866">
        <f t="shared" si="94"/>
        <v>7</v>
      </c>
      <c r="D1866">
        <f t="shared" si="95"/>
        <v>199</v>
      </c>
      <c r="E1866" t="str">
        <f t="shared" si="96"/>
        <v>&lt;row entity_script="" item_id="aa2f90af-fc2d-4899-ba02-43bccbf19bfa" material="" model="props/blacksmith_tools/key_bundle_a" owner_fading_coef="0.02" price="0" visibility_coef="1" weight="0" /&gt;</v>
      </c>
    </row>
    <row r="1867" spans="1:5" x14ac:dyDescent="0.25">
      <c r="A1867" t="s">
        <v>2990</v>
      </c>
      <c r="C1867">
        <f t="shared" si="94"/>
        <v>7</v>
      </c>
      <c r="D1867">
        <f t="shared" si="95"/>
        <v>219</v>
      </c>
      <c r="E1867" t="str">
        <f t="shared" si="96"/>
        <v>&lt;row entity_script="" item_id="aa417ffe-4609-42d8-b52e-58c1ef5a3678" material="" model="buildings/churches/church_pribyslawitz/pribyslawitz_ladder" owner_fading_coef="1" price="1" visibility_coef="1" weight="5" /&gt;</v>
      </c>
    </row>
    <row r="1868" spans="1:5" x14ac:dyDescent="0.25">
      <c r="A1868" t="s">
        <v>2991</v>
      </c>
      <c r="C1868">
        <f t="shared" si="94"/>
        <v>7</v>
      </c>
      <c r="D1868">
        <f t="shared" si="95"/>
        <v>199</v>
      </c>
      <c r="E1868" t="str">
        <f t="shared" si="96"/>
        <v>&lt;row entity_script="" item_id="aa9932e8-1f5a-4a96-b97f-24c2a4f0d703" material="" model="props/blacksmith_tools/key_bundle_a" owner_fading_coef="0.02" price="0" visibility_coef="1" weight="0" /&gt;</v>
      </c>
    </row>
    <row r="1869" spans="1:5" x14ac:dyDescent="0.25">
      <c r="A1869" t="s">
        <v>2992</v>
      </c>
      <c r="C1869">
        <f t="shared" si="94"/>
        <v>7</v>
      </c>
      <c r="D1869">
        <f t="shared" si="95"/>
        <v>199</v>
      </c>
      <c r="E1869" t="str">
        <f t="shared" si="96"/>
        <v>&lt;row entity_script="" item_id="aaa88f4f-2e8e-4247-9728-4c2ea632277c" material="" model="props/blacksmith_tools/key_bundle_a" owner_fading_coef="0.02" price="0" visibility_coef="1" weight="0" /&gt;</v>
      </c>
    </row>
    <row r="1870" spans="1:5" x14ac:dyDescent="0.25">
      <c r="A1870" t="s">
        <v>2993</v>
      </c>
      <c r="C1870">
        <f t="shared" si="94"/>
        <v>7</v>
      </c>
      <c r="D1870">
        <f t="shared" si="95"/>
        <v>194</v>
      </c>
      <c r="E1870" t="str">
        <f t="shared" si="96"/>
        <v>&lt;row entity_script="" item_id="aac4b102-f039-4e6c-afa5-67b59df2cc11" material="" model="props/cloth_random/scarf_food.chr" owner_fading_coef="1" price="1" visibility_coef="1" weight="1" /&gt;</v>
      </c>
    </row>
    <row r="1871" spans="1:5" x14ac:dyDescent="0.25">
      <c r="A1871" t="s">
        <v>2994</v>
      </c>
      <c r="C1871">
        <f t="shared" si="94"/>
        <v>7</v>
      </c>
      <c r="D1871">
        <f t="shared" si="95"/>
        <v>191</v>
      </c>
      <c r="E1871" t="str">
        <f t="shared" si="96"/>
        <v>&lt;row entity_script="" item_id="ab0b9f53-2b71-483b-ba26-f1499c1f1f03" material="" model="props/alchemy/scroll/scroll" owner_fading_coef="0.02" price="0" visibility_coef="1" weight="1" /&gt;</v>
      </c>
    </row>
    <row r="1872" spans="1:5" x14ac:dyDescent="0.25">
      <c r="A1872" t="s">
        <v>2995</v>
      </c>
      <c r="C1872">
        <f t="shared" si="94"/>
        <v>7</v>
      </c>
      <c r="D1872">
        <f t="shared" si="95"/>
        <v>196</v>
      </c>
      <c r="E1872" t="str">
        <f t="shared" si="96"/>
        <v>&lt;row entity_script="" item_id="abb6cc5a-3592-406f-82ab-edfb73e219be" material="" model="props/alchemy/special/amanita" owner_fading_coef="0.02" price="13" visibility_coef="1" weight="0.1" /&gt;</v>
      </c>
    </row>
    <row r="1873" spans="1:5" x14ac:dyDescent="0.25">
      <c r="A1873" t="s">
        <v>2996</v>
      </c>
      <c r="C1873">
        <f t="shared" si="94"/>
        <v>7</v>
      </c>
      <c r="D1873">
        <f t="shared" si="95"/>
        <v>199</v>
      </c>
      <c r="E1873" t="str">
        <f t="shared" si="96"/>
        <v>&lt;row entity_script="" item_id="acadda0e-85bf-419e-9e89-ec2e3a09a4c2" material="" model="props/blacksmith_tools/key_bundle_a" owner_fading_coef="0.02" price="0" visibility_coef="1" weight="0" /&gt;</v>
      </c>
    </row>
    <row r="1874" spans="1:5" x14ac:dyDescent="0.25">
      <c r="A1874" t="s">
        <v>2997</v>
      </c>
      <c r="C1874">
        <f t="shared" si="94"/>
        <v>7</v>
      </c>
      <c r="D1874">
        <f t="shared" si="95"/>
        <v>207</v>
      </c>
      <c r="E1874" t="str">
        <f t="shared" si="96"/>
        <v>&lt;row entity_script="" item_id="acbe87e5-3d13-4db3-95dd-d245a1bbe9f7" material="" model="props/misc/sack_leather/sack_leather.cgf" owner_fading_coef="0.02" price="5000" visibility_coef="1" weight="0" /&gt;</v>
      </c>
    </row>
    <row r="1875" spans="1:5" x14ac:dyDescent="0.25">
      <c r="A1875" t="s">
        <v>2998</v>
      </c>
      <c r="C1875">
        <f t="shared" si="94"/>
        <v>7</v>
      </c>
      <c r="D1875">
        <f t="shared" si="95"/>
        <v>199</v>
      </c>
      <c r="E1875" t="str">
        <f t="shared" si="96"/>
        <v>&lt;row entity_script="" item_id="ad0dd957-d7d9-4689-ad4f-3c85e828b5c4" material="" model="props/blacksmith_tools/key_bundle_a" owner_fading_coef="0.02" price="0" visibility_coef="1" weight="0" /&gt;</v>
      </c>
    </row>
    <row r="1876" spans="1:5" x14ac:dyDescent="0.25">
      <c r="A1876" t="s">
        <v>2999</v>
      </c>
      <c r="C1876">
        <f t="shared" si="94"/>
        <v>7</v>
      </c>
      <c r="D1876">
        <f t="shared" si="95"/>
        <v>229</v>
      </c>
      <c r="E1876" t="str">
        <f t="shared" si="96"/>
        <v>&lt;row entity_script="Book" item_id="ad347b6b-40c8-48be-b757-1d40aaf2d6a8" material="props/alchemy/book/skill_book4" model="props/misc/book/book_01.cdf" owner_fading_coef="0.02" price="13500" visibility_coef="1" weight="1" /&gt;</v>
      </c>
    </row>
    <row r="1877" spans="1:5" x14ac:dyDescent="0.25">
      <c r="A1877" t="s">
        <v>3000</v>
      </c>
      <c r="C1877">
        <f t="shared" si="94"/>
        <v>7</v>
      </c>
      <c r="D1877">
        <f t="shared" si="95"/>
        <v>202</v>
      </c>
      <c r="E1877" t="str">
        <f t="shared" si="96"/>
        <v>&lt;row entity_script="" item_id="ad363284-24fb-4a66-b088-fc51d222b65b" material="" model="props/piles_of_logs/bundle_of_sticks_full" owner_fading_coef="1" price="1" visibility_coef="1" weight="1" /&gt;</v>
      </c>
    </row>
    <row r="1878" spans="1:5" x14ac:dyDescent="0.25">
      <c r="A1878" t="s">
        <v>3001</v>
      </c>
      <c r="C1878">
        <f t="shared" si="94"/>
        <v>7</v>
      </c>
      <c r="D1878">
        <f t="shared" si="95"/>
        <v>164</v>
      </c>
      <c r="E1878" t="str">
        <f t="shared" si="96"/>
        <v>&lt;row entity_script="" item_id="ad498eac-337d-4654-b043-6a10b303ae0e" material="" model="" owner_fading_coef="0.02" price="0" visibility_coef="1" weight="0" /&gt;</v>
      </c>
    </row>
    <row r="1879" spans="1:5" x14ac:dyDescent="0.25">
      <c r="A1879" t="s">
        <v>3002</v>
      </c>
      <c r="C1879">
        <f t="shared" si="94"/>
        <v>7</v>
      </c>
      <c r="D1879">
        <f t="shared" si="95"/>
        <v>199</v>
      </c>
      <c r="E1879" t="str">
        <f t="shared" si="96"/>
        <v>&lt;row entity_script="" item_id="ad822767-9915-42c4-bf22-30056c30255f" material="" model="props/blacksmith_tools/key_bundle_a" owner_fading_coef="0.02" price="0" visibility_coef="1" weight="0" /&gt;</v>
      </c>
    </row>
    <row r="1880" spans="1:5" x14ac:dyDescent="0.25">
      <c r="A1880" t="s">
        <v>3003</v>
      </c>
      <c r="C1880">
        <f t="shared" si="94"/>
        <v>7</v>
      </c>
      <c r="D1880">
        <f t="shared" si="95"/>
        <v>230</v>
      </c>
      <c r="E1880" t="str">
        <f t="shared" si="96"/>
        <v>&lt;row entity_script="" item_id="ad9e4667-08f5-4ac3-b41e-66645c22245f" material="props/tailor/cloth_folded_02_satin01" model="props/tailor/cloth_folded_02" owner_fading_coef="0.02" price="500" visibility_coef="1" weight="2" /&gt;</v>
      </c>
    </row>
    <row r="1881" spans="1:5" x14ac:dyDescent="0.25">
      <c r="A1881" t="s">
        <v>3004</v>
      </c>
      <c r="C1881">
        <f t="shared" si="94"/>
        <v>7</v>
      </c>
      <c r="D1881">
        <f t="shared" si="95"/>
        <v>199</v>
      </c>
      <c r="E1881" t="str">
        <f t="shared" si="96"/>
        <v>&lt;row entity_script="" item_id="adb77b40-5ab1-4092-a981-9daa597dc40e" material="" model="props/blacksmith_tools/key_bundle_a" owner_fading_coef="0.02" price="0" visibility_coef="1" weight="0" /&gt;</v>
      </c>
    </row>
    <row r="1882" spans="1:5" x14ac:dyDescent="0.25">
      <c r="A1882" t="s">
        <v>3005</v>
      </c>
      <c r="C1882">
        <f t="shared" si="94"/>
        <v>7</v>
      </c>
      <c r="D1882">
        <f t="shared" si="95"/>
        <v>199</v>
      </c>
      <c r="E1882" t="str">
        <f t="shared" si="96"/>
        <v>&lt;row entity_script="" item_id="aecb2ab3-8150-47a5-84ec-235a69df6a95" material="" model="props/blacksmith_tools/key_bundle_a" owner_fading_coef="0.02" price="0" visibility_coef="1" weight="0" /&gt;</v>
      </c>
    </row>
    <row r="1883" spans="1:5" x14ac:dyDescent="0.25">
      <c r="A1883" t="s">
        <v>3006</v>
      </c>
      <c r="C1883">
        <f t="shared" si="94"/>
        <v>7</v>
      </c>
      <c r="D1883">
        <f t="shared" si="95"/>
        <v>199</v>
      </c>
      <c r="E1883" t="str">
        <f t="shared" si="96"/>
        <v>&lt;row entity_script="" item_id="af458f15-f853-4997-8d1b-a034b8ec3d06" material="" model="props/blacksmith_tools/key_bundle_a" owner_fading_coef="0.02" price="0" visibility_coef="1" weight="0" /&gt;</v>
      </c>
    </row>
    <row r="1884" spans="1:5" x14ac:dyDescent="0.25">
      <c r="A1884" t="s">
        <v>3007</v>
      </c>
      <c r="C1884">
        <f t="shared" si="94"/>
        <v>7</v>
      </c>
      <c r="D1884">
        <f t="shared" si="95"/>
        <v>181</v>
      </c>
      <c r="E1884" t="str">
        <f t="shared" si="96"/>
        <v>&lt;row entity_script="" item_id="af459a00-7a61-4444-936c-5eb27403107a" material="" model="props/tools/broom_01" owner_fading_coef="1" price="1" visibility_coef="1" weight="1" /&gt;</v>
      </c>
    </row>
    <row r="1885" spans="1:5" x14ac:dyDescent="0.25">
      <c r="A1885" t="s">
        <v>3008</v>
      </c>
      <c r="C1885">
        <f t="shared" si="94"/>
        <v>7</v>
      </c>
      <c r="D1885">
        <f t="shared" si="95"/>
        <v>199</v>
      </c>
      <c r="E1885" t="str">
        <f t="shared" si="96"/>
        <v>&lt;row entity_script="" item_id="af5899d7-e275-4bb5-9020-bf7fed3a25a3" material="" model="props/blacksmith_tools/key_bundle_a" owner_fading_coef="0.02" price="0" visibility_coef="1" weight="0" /&gt;</v>
      </c>
    </row>
    <row r="1886" spans="1:5" x14ac:dyDescent="0.25">
      <c r="A1886" t="s">
        <v>3009</v>
      </c>
      <c r="C1886">
        <f t="shared" si="94"/>
        <v>7</v>
      </c>
      <c r="D1886">
        <f t="shared" si="95"/>
        <v>199</v>
      </c>
      <c r="E1886" t="str">
        <f t="shared" si="96"/>
        <v>&lt;row entity_script="" item_id="afa11a60-5e8b-40f9-8533-dcafbfe49993" material="" model="props/blacksmith_tools/key_bundle_a" owner_fading_coef="0.02" price="0" visibility_coef="1" weight="0" /&gt;</v>
      </c>
    </row>
    <row r="1887" spans="1:5" x14ac:dyDescent="0.25">
      <c r="A1887" t="s">
        <v>3010</v>
      </c>
      <c r="C1887">
        <f t="shared" si="94"/>
        <v>7</v>
      </c>
      <c r="D1887">
        <f t="shared" si="95"/>
        <v>228</v>
      </c>
      <c r="E1887" t="str">
        <f t="shared" si="96"/>
        <v>&lt;row entity_script="Book" item_id="afcb6aea-750e-4ea8-a157-ff233a1d5e15" material="props/alchemy/book/skill_book2" model="props/misc/book/book_01.cdf" owner_fading_coef="0.02" price="4500" visibility_coef="1" weight="1" /&gt;</v>
      </c>
    </row>
    <row r="1888" spans="1:5" x14ac:dyDescent="0.25">
      <c r="A1888" t="s">
        <v>3011</v>
      </c>
      <c r="C1888">
        <f t="shared" ref="C1888:C1951" si="97">FIND("&lt;",$A1888)</f>
        <v>7</v>
      </c>
      <c r="D1888">
        <f t="shared" ref="D1888:D1951" si="98">FIND("&gt;",$A1888)</f>
        <v>199</v>
      </c>
      <c r="E1888" t="str">
        <f t="shared" si="96"/>
        <v>&lt;row entity_script="" item_id="b0443ac9-4c51-4b0c-8d57-2697c2b84837" material="" model="props/blacksmith_tools/key_bundle_a" owner_fading_coef="0.02" price="0" visibility_coef="1" weight="0" /&gt;</v>
      </c>
    </row>
    <row r="1889" spans="1:5" x14ac:dyDescent="0.25">
      <c r="A1889" t="s">
        <v>3012</v>
      </c>
      <c r="C1889">
        <f t="shared" si="97"/>
        <v>7</v>
      </c>
      <c r="D1889">
        <f t="shared" si="98"/>
        <v>229</v>
      </c>
      <c r="E1889" t="str">
        <f t="shared" si="96"/>
        <v>&lt;row entity_script="Book" item_id="b04d6c1a-c045-49ac-9f52-1e0d87eab091" material="props/alchemy/book/skill_book4" model="props/misc/book/book_01.cdf" owner_fading_coef="0.02" price="13500" visibility_coef="1" weight="1" /&gt;</v>
      </c>
    </row>
    <row r="1890" spans="1:5" x14ac:dyDescent="0.25">
      <c r="A1890" t="s">
        <v>3013</v>
      </c>
      <c r="C1890">
        <f t="shared" si="97"/>
        <v>7</v>
      </c>
      <c r="D1890">
        <f t="shared" si="98"/>
        <v>161</v>
      </c>
      <c r="E1890" t="str">
        <f t="shared" si="96"/>
        <v>&lt;row entity_script="" item_id="b09688cb-4fe4-4381-b8a8-527cc07aad97" material="" model="" owner_fading_coef="1" price="1" visibility_coef="1" weight="1" /&gt;</v>
      </c>
    </row>
    <row r="1891" spans="1:5" x14ac:dyDescent="0.25">
      <c r="A1891" t="s">
        <v>3014</v>
      </c>
      <c r="C1891">
        <f t="shared" si="97"/>
        <v>7</v>
      </c>
      <c r="D1891">
        <f t="shared" si="98"/>
        <v>199</v>
      </c>
      <c r="E1891" t="str">
        <f t="shared" si="96"/>
        <v>&lt;row entity_script="" item_id="b0c7ffad-8fc3-4e6d-bc70-0575726739b9" material="" model="props/blacksmith_tools/key_bundle_a" owner_fading_coef="0.02" price="0" visibility_coef="1" weight="0" /&gt;</v>
      </c>
    </row>
    <row r="1892" spans="1:5" x14ac:dyDescent="0.25">
      <c r="A1892" t="s">
        <v>3015</v>
      </c>
      <c r="C1892">
        <f t="shared" si="97"/>
        <v>7</v>
      </c>
      <c r="D1892">
        <f t="shared" si="98"/>
        <v>199</v>
      </c>
      <c r="E1892" t="str">
        <f t="shared" si="96"/>
        <v>&lt;row entity_script="" item_id="b0ee8553-b935-494c-a5e9-a67ac77d5f8f" material="" model="props/blacksmith_tools/key_bundle_a" owner_fading_coef="0.02" price="0" visibility_coef="1" weight="0" /&gt;</v>
      </c>
    </row>
    <row r="1893" spans="1:5" x14ac:dyDescent="0.25">
      <c r="A1893" t="s">
        <v>3016</v>
      </c>
      <c r="C1893">
        <f t="shared" si="97"/>
        <v>7</v>
      </c>
      <c r="D1893">
        <f t="shared" si="98"/>
        <v>228</v>
      </c>
      <c r="E1893" t="str">
        <f t="shared" si="96"/>
        <v>&lt;row entity_script="Book" item_id="b13d06f4-6c38-405d-9998-93128f4eb6dc" material="" model="characters/assets/parchment_folded/parchment_folded.cdf" owner_fading_coef="0.02" price="1000" visibility_coef="1" weight="0.1" /&gt;</v>
      </c>
    </row>
    <row r="1894" spans="1:5" x14ac:dyDescent="0.25">
      <c r="A1894" t="s">
        <v>3017</v>
      </c>
      <c r="C1894">
        <f t="shared" si="97"/>
        <v>7</v>
      </c>
      <c r="D1894">
        <f t="shared" si="98"/>
        <v>222</v>
      </c>
      <c r="E1894" t="str">
        <f t="shared" si="96"/>
        <v>&lt;row entity_script="" item_id="b16db2b4-788a-4a04-8b9a-6ecfebcfc8ec" material="" model="props/interiors/kitchenware/silver_goblet/silver_goblet" owner_fading_coef="0.02" price="2000" visibility_coef="1" weight="2" /&gt;</v>
      </c>
    </row>
    <row r="1895" spans="1:5" x14ac:dyDescent="0.25">
      <c r="A1895" t="s">
        <v>3018</v>
      </c>
      <c r="C1895">
        <f t="shared" si="97"/>
        <v>7</v>
      </c>
      <c r="D1895">
        <f t="shared" si="98"/>
        <v>184</v>
      </c>
      <c r="E1895" t="str">
        <f t="shared" ref="E1895:E1958" si="99">MID(A1895,C1895,D1895-C1895+1)</f>
        <v>&lt;row entity_script="" item_id="b185ad3c-6e51-4298-a997-472eb37b8b2a" material="" model="props/tools/hammer" owner_fading_coef="0.02" price="0" visibility_coef="1" weight="100" /&gt;</v>
      </c>
    </row>
    <row r="1896" spans="1:5" x14ac:dyDescent="0.25">
      <c r="A1896" t="s">
        <v>3019</v>
      </c>
      <c r="C1896">
        <f t="shared" si="97"/>
        <v>7</v>
      </c>
      <c r="D1896">
        <f t="shared" si="98"/>
        <v>199</v>
      </c>
      <c r="E1896" t="str">
        <f t="shared" si="99"/>
        <v>&lt;row entity_script="" item_id="b1c6f464-af92-47a9-8994-3ee4fdf419a7" material="" model="props/blacksmith_tools/key_bundle_a" owner_fading_coef="0.02" price="0" visibility_coef="1" weight="0" /&gt;</v>
      </c>
    </row>
    <row r="1897" spans="1:5" x14ac:dyDescent="0.25">
      <c r="A1897" t="s">
        <v>3020</v>
      </c>
      <c r="C1897">
        <f t="shared" si="97"/>
        <v>7</v>
      </c>
      <c r="D1897">
        <f t="shared" si="98"/>
        <v>202</v>
      </c>
      <c r="E1897" t="str">
        <f t="shared" si="99"/>
        <v>&lt;row entity_script="" item_id="b1ef1fae-4b71-437c-9844-b9137b324846" material="" model="props/misc/sack_leather/sack_leather" owner_fading_coef="0.02" price="100" visibility_coef="1" weight="0" /&gt;</v>
      </c>
    </row>
    <row r="1898" spans="1:5" x14ac:dyDescent="0.25">
      <c r="A1898" t="s">
        <v>3021</v>
      </c>
      <c r="C1898">
        <f t="shared" si="97"/>
        <v>7</v>
      </c>
      <c r="D1898">
        <f t="shared" si="98"/>
        <v>222</v>
      </c>
      <c r="E1898" t="str">
        <f t="shared" si="99"/>
        <v>&lt;row entity_script="" item_id="b2060613-a29d-457f-bec0-b95991b4143b" material="props/tailor/cloth_folded_01" model="props/tailor/cloth_folded_01" owner_fading_coef="0.02" price="150" visibility_coef="1" weight="2" /&gt;</v>
      </c>
    </row>
    <row r="1899" spans="1:5" x14ac:dyDescent="0.25">
      <c r="A1899" t="s">
        <v>3022</v>
      </c>
      <c r="C1899">
        <f t="shared" si="97"/>
        <v>7</v>
      </c>
      <c r="D1899">
        <f t="shared" si="98"/>
        <v>191</v>
      </c>
      <c r="E1899" t="str">
        <f t="shared" si="99"/>
        <v>&lt;row entity_script="" item_id="b2126c93-df85-4b43-aade-0f264ab3ec3e" material="" model="props/alchemy/scroll/scroll" owner_fading_coef="0.02" price="0" visibility_coef="1" weight="0" /&gt;</v>
      </c>
    </row>
    <row r="1900" spans="1:5" x14ac:dyDescent="0.25">
      <c r="A1900" t="s">
        <v>3023</v>
      </c>
      <c r="C1900">
        <f t="shared" si="97"/>
        <v>7</v>
      </c>
      <c r="D1900">
        <f t="shared" si="98"/>
        <v>198</v>
      </c>
      <c r="E1900" t="str">
        <f t="shared" si="99"/>
        <v>&lt;row entity_script="" item_id="b2332b25-f518-4cec-b251-064eefd871b1" material="" model="props/misc/ring_silver/ring_silver" owner_fading_coef="0.02" price="0" visibility_coef="1" weight="0" /&gt;</v>
      </c>
    </row>
    <row r="1901" spans="1:5" x14ac:dyDescent="0.25">
      <c r="A1901" t="s">
        <v>3024</v>
      </c>
      <c r="C1901">
        <f t="shared" si="97"/>
        <v>7</v>
      </c>
      <c r="D1901">
        <f t="shared" si="98"/>
        <v>199</v>
      </c>
      <c r="E1901" t="str">
        <f t="shared" si="99"/>
        <v>&lt;row entity_script="" item_id="b252965d-bde7-4ae5-a351-ab3bd04710ee" material="" model="props/blacksmith_tools/key_bundle_a" owner_fading_coef="0.02" price="0" visibility_coef="1" weight="0" /&gt;</v>
      </c>
    </row>
    <row r="1902" spans="1:5" x14ac:dyDescent="0.25">
      <c r="A1902" t="s">
        <v>3025</v>
      </c>
      <c r="C1902">
        <f t="shared" si="97"/>
        <v>7</v>
      </c>
      <c r="D1902">
        <f t="shared" si="98"/>
        <v>223</v>
      </c>
      <c r="E1902" t="str">
        <f t="shared" si="99"/>
        <v>&lt;row entity_script="" item_id="b2db4467-08f3-484b-9668-f9a6c012c8e3" material="" model="props/wooden_bins/chests/chest_merchant01/chest_merchant_01" owner_fading_coef="0.02" price="0" visibility_coef="1" weight="0" /&gt;</v>
      </c>
    </row>
    <row r="1903" spans="1:5" x14ac:dyDescent="0.25">
      <c r="A1903" t="s">
        <v>3026</v>
      </c>
      <c r="C1903">
        <f t="shared" si="97"/>
        <v>7</v>
      </c>
      <c r="D1903">
        <f t="shared" si="98"/>
        <v>229</v>
      </c>
      <c r="E1903" t="str">
        <f t="shared" si="99"/>
        <v>&lt;row entity_script="Book" item_id="b2e94e5a-4261-47e2-a57f-3b1c1b37aa68" material="props/alchemy/book/skill_book5" model="props/misc/book/book_01.cdf" owner_fading_coef="0.02" price="13500" visibility_coef="1" weight="1" /&gt;</v>
      </c>
    </row>
    <row r="1904" spans="1:5" x14ac:dyDescent="0.25">
      <c r="A1904" t="s">
        <v>3027</v>
      </c>
      <c r="C1904">
        <f t="shared" si="97"/>
        <v>7</v>
      </c>
      <c r="D1904">
        <f t="shared" si="98"/>
        <v>199</v>
      </c>
      <c r="E1904" t="str">
        <f t="shared" si="99"/>
        <v>&lt;row entity_script="" item_id="b2feed65-d3f5-4dea-9cc6-9e32ddc93a44" material="" model="props/blacksmith_tools/key_bundle_a" owner_fading_coef="0.02" price="0" visibility_coef="1" weight="0" /&gt;</v>
      </c>
    </row>
    <row r="1905" spans="1:5" x14ac:dyDescent="0.25">
      <c r="A1905" t="s">
        <v>3028</v>
      </c>
      <c r="C1905">
        <f t="shared" si="97"/>
        <v>7</v>
      </c>
      <c r="D1905">
        <f t="shared" si="98"/>
        <v>199</v>
      </c>
      <c r="E1905" t="str">
        <f t="shared" si="99"/>
        <v>&lt;row entity_script="" item_id="b389c225-a24e-44d9-aafd-467d47439f52" material="" model="props/blacksmith_tools/key_bundle_a" owner_fading_coef="0.02" price="0" visibility_coef="1" weight="0" /&gt;</v>
      </c>
    </row>
    <row r="1906" spans="1:5" x14ac:dyDescent="0.25">
      <c r="A1906" t="s">
        <v>3029</v>
      </c>
      <c r="C1906">
        <f t="shared" si="97"/>
        <v>7</v>
      </c>
      <c r="D1906">
        <f t="shared" si="98"/>
        <v>228</v>
      </c>
      <c r="E1906" t="str">
        <f t="shared" si="99"/>
        <v>&lt;row entity_script="Book" item_id="b3b743c3-ff6c-459d-9941-6f8cf6e627eb" material="" model="characters/assets/parchment_folded/parchment_folded.cdf" owner_fading_coef="0.02" price="1000" visibility_coef="1" weight="0.1" /&gt;</v>
      </c>
    </row>
    <row r="1907" spans="1:5" x14ac:dyDescent="0.25">
      <c r="A1907" t="s">
        <v>3030</v>
      </c>
      <c r="C1907">
        <f t="shared" si="97"/>
        <v>7</v>
      </c>
      <c r="D1907">
        <f t="shared" si="98"/>
        <v>228</v>
      </c>
      <c r="E1907" t="str">
        <f t="shared" si="99"/>
        <v>&lt;row entity_script="Book" item_id="b3ee8c6a-9f16-45aa-88cb-6d0a4698d96b" material="props/alchemy/book/skill_book3" model="props/misc/book/book_01.cdf" owner_fading_coef="0.02" price="8400" visibility_coef="1" weight="1" /&gt;</v>
      </c>
    </row>
    <row r="1908" spans="1:5" x14ac:dyDescent="0.25">
      <c r="A1908" t="s">
        <v>3031</v>
      </c>
      <c r="C1908">
        <f t="shared" si="97"/>
        <v>7</v>
      </c>
      <c r="D1908">
        <f t="shared" si="98"/>
        <v>184</v>
      </c>
      <c r="E1908" t="str">
        <f t="shared" si="99"/>
        <v>&lt;row entity_script="" item_id="b41171bf-9332-44ce-96fa-7e64d6e5e92a" material="" model="props/dice/die_m" owner_fading_coef="0.02" price="500" visibility_coef="1" weight="0.1" /&gt;</v>
      </c>
    </row>
    <row r="1909" spans="1:5" x14ac:dyDescent="0.25">
      <c r="A1909" t="s">
        <v>3032</v>
      </c>
      <c r="C1909">
        <f t="shared" si="97"/>
        <v>7</v>
      </c>
      <c r="D1909">
        <f t="shared" si="98"/>
        <v>184</v>
      </c>
      <c r="E1909" t="str">
        <f t="shared" si="99"/>
        <v>&lt;row entity_script="" item_id="b43b8e5b-4891-48ce-a39f-143956862c96" material="" model="props/dice/die_e" owner_fading_coef="0.02" price="500" visibility_coef="1" weight="0.1" /&gt;</v>
      </c>
    </row>
    <row r="1910" spans="1:5" x14ac:dyDescent="0.25">
      <c r="A1910" t="s">
        <v>3033</v>
      </c>
      <c r="C1910">
        <f t="shared" si="97"/>
        <v>7</v>
      </c>
      <c r="D1910">
        <f t="shared" si="98"/>
        <v>196</v>
      </c>
      <c r="E1910" t="str">
        <f t="shared" si="99"/>
        <v>&lt;row entity_script="Book" item_id="b4e55ad0-2d40-4995-b6ff-b320c6f8f057" material="" model="props/misc/book/book_01.cdf" owner_fading_coef="0.02" price="25" visibility_coef="1" weight="1" /&gt;</v>
      </c>
    </row>
    <row r="1911" spans="1:5" x14ac:dyDescent="0.25">
      <c r="A1911" t="s">
        <v>3034</v>
      </c>
      <c r="C1911">
        <f t="shared" si="97"/>
        <v>7</v>
      </c>
      <c r="D1911">
        <f t="shared" si="98"/>
        <v>228</v>
      </c>
      <c r="E1911" t="str">
        <f t="shared" si="99"/>
        <v>&lt;row entity_script="Book" item_id="b501b610-9c79-4a78-94e6-aeefb034a507" material="props/alchemy/book/skill_book5" model="props/misc/book/book_01.cdf" owner_fading_coef="0.02" price="4500" visibility_coef="1" weight="1" /&gt;</v>
      </c>
    </row>
    <row r="1912" spans="1:5" x14ac:dyDescent="0.25">
      <c r="A1912" t="s">
        <v>3035</v>
      </c>
      <c r="C1912">
        <f t="shared" si="97"/>
        <v>7</v>
      </c>
      <c r="D1912">
        <f t="shared" si="98"/>
        <v>199</v>
      </c>
      <c r="E1912" t="str">
        <f t="shared" si="99"/>
        <v>&lt;row entity_script="" item_id="b5252996-f5c7-453b-afe3-8299dbc6371f" material="" model="props/blacksmith_tools/key_bundle_a" owner_fading_coef="0.02" price="0" visibility_coef="1" weight="0" /&gt;</v>
      </c>
    </row>
    <row r="1913" spans="1:5" x14ac:dyDescent="0.25">
      <c r="A1913" t="s">
        <v>3036</v>
      </c>
      <c r="C1913">
        <f t="shared" si="97"/>
        <v>7</v>
      </c>
      <c r="D1913">
        <f t="shared" si="98"/>
        <v>181</v>
      </c>
      <c r="E1913" t="str">
        <f t="shared" si="99"/>
        <v>&lt;row entity_script="" item_id="b53cd35f-8008-48a1-8ce4-ccc3efe3a3f4" material="" model="props/tools/hammer" owner_fading_coef="1" price="100" visibility_coef="1" weight="3" /&gt;</v>
      </c>
    </row>
    <row r="1914" spans="1:5" x14ac:dyDescent="0.25">
      <c r="A1914" t="s">
        <v>3037</v>
      </c>
      <c r="C1914">
        <f t="shared" si="97"/>
        <v>7</v>
      </c>
      <c r="D1914">
        <f t="shared" si="98"/>
        <v>164</v>
      </c>
      <c r="E1914" t="str">
        <f t="shared" si="99"/>
        <v>&lt;row entity_script="" item_id="b54eaa25-f0e9-425b-8b29-1fb14a71de56" material="" model="" owner_fading_coef="0.02" price="0" visibility_coef="1" weight="0" /&gt;</v>
      </c>
    </row>
    <row r="1915" spans="1:5" x14ac:dyDescent="0.25">
      <c r="A1915" t="s">
        <v>3038</v>
      </c>
      <c r="C1915">
        <f t="shared" si="97"/>
        <v>7</v>
      </c>
      <c r="D1915">
        <f t="shared" si="98"/>
        <v>210</v>
      </c>
      <c r="E1915" t="str">
        <f t="shared" si="99"/>
        <v>&lt;row entity_script="" item_id="b5587dd4-f7d8-4378-9903-7626a227ca0f" material="" model="props/interiors/sacks/sack_02/sack_02_stand" owner_fading_coef="0.02" price="10" visibility_coef="1" weight="0.1" /&gt;</v>
      </c>
    </row>
    <row r="1916" spans="1:5" x14ac:dyDescent="0.25">
      <c r="A1916" t="s">
        <v>3039</v>
      </c>
      <c r="C1916">
        <f t="shared" si="97"/>
        <v>7</v>
      </c>
      <c r="D1916">
        <f t="shared" si="98"/>
        <v>200</v>
      </c>
      <c r="E1916" t="str">
        <f t="shared" si="99"/>
        <v>&lt;row entity_script="" item_id="b55ed79a-2a16-4cfb-9f97-7c9ef184c97d" material="" model="characters/humans/cloth/cloth_folded" owner_fading_coef="0.02" price="0" visibility_coef="1" weight="0" /&gt;</v>
      </c>
    </row>
    <row r="1917" spans="1:5" x14ac:dyDescent="0.25">
      <c r="A1917" t="s">
        <v>3040</v>
      </c>
      <c r="C1917">
        <f t="shared" si="97"/>
        <v>7</v>
      </c>
      <c r="D1917">
        <f t="shared" si="98"/>
        <v>199</v>
      </c>
      <c r="E1917" t="str">
        <f t="shared" si="99"/>
        <v>&lt;row entity_script="" item_id="b57557f4-c8fd-4605-bafb-a378b721f16b" material="" model="props/blacksmith_tools/key_bundle_a" owner_fading_coef="0.02" price="0" visibility_coef="1" weight="0" /&gt;</v>
      </c>
    </row>
    <row r="1918" spans="1:5" x14ac:dyDescent="0.25">
      <c r="A1918" t="s">
        <v>3041</v>
      </c>
      <c r="C1918">
        <f t="shared" si="97"/>
        <v>7</v>
      </c>
      <c r="D1918">
        <f t="shared" si="98"/>
        <v>199</v>
      </c>
      <c r="E1918" t="str">
        <f t="shared" si="99"/>
        <v>&lt;row entity_script="" item_id="b577bf69-dd36-48dd-bd12-a9ff1671e180" material="" model="props/blacksmith_tools/key_bundle_a" owner_fading_coef="0.02" price="0" visibility_coef="1" weight="0" /&gt;</v>
      </c>
    </row>
    <row r="1919" spans="1:5" x14ac:dyDescent="0.25">
      <c r="A1919" t="s">
        <v>3042</v>
      </c>
      <c r="C1919">
        <f t="shared" si="97"/>
        <v>7</v>
      </c>
      <c r="D1919">
        <f t="shared" si="98"/>
        <v>191</v>
      </c>
      <c r="E1919" t="str">
        <f t="shared" si="99"/>
        <v>&lt;row entity_script="" item_id="b58968dc-043b-46ec-ad45-a7721bb17269" material="" model="props/alchemy/scroll/scroll" owner_fading_coef="0.02" price="0" visibility_coef="1" weight="0" /&gt;</v>
      </c>
    </row>
    <row r="1920" spans="1:5" x14ac:dyDescent="0.25">
      <c r="A1920" t="s">
        <v>3043</v>
      </c>
      <c r="C1920">
        <f t="shared" si="97"/>
        <v>7</v>
      </c>
      <c r="D1920">
        <f t="shared" si="98"/>
        <v>201</v>
      </c>
      <c r="E1920" t="str">
        <f t="shared" si="99"/>
        <v>&lt;row entity_script="" item_id="b6de890f-068b-4a58-b927-0860becae508" material="" model="props/alchemy/honeycomb/honeycomb" owner_fading_coef="0.02" price="120" visibility_coef="1" weight="0.1" /&gt;</v>
      </c>
    </row>
    <row r="1921" spans="1:5" x14ac:dyDescent="0.25">
      <c r="A1921" t="s">
        <v>3044</v>
      </c>
      <c r="C1921">
        <f t="shared" si="97"/>
        <v>7</v>
      </c>
      <c r="D1921">
        <f t="shared" si="98"/>
        <v>200</v>
      </c>
      <c r="E1921" t="str">
        <f t="shared" si="99"/>
        <v>&lt;row entity_script="" item_id="b6e740a4-263c-4930-848b-63071140c40b" material="" model="characters/humans/cloth/cloth_folded" owner_fading_coef="0.02" price="0" visibility_coef="1" weight="0" /&gt;</v>
      </c>
    </row>
    <row r="1922" spans="1:5" x14ac:dyDescent="0.25">
      <c r="A1922" t="s">
        <v>3045</v>
      </c>
      <c r="C1922">
        <f t="shared" si="97"/>
        <v>7</v>
      </c>
      <c r="D1922">
        <f t="shared" si="98"/>
        <v>199</v>
      </c>
      <c r="E1922" t="str">
        <f t="shared" si="99"/>
        <v>&lt;row entity_script="" item_id="b778f3d3-e3c0-42d6-9cc3-b6df3eb46a3b" material="" model="props/blacksmith_tools/key_bundle_a" owner_fading_coef="0.02" price="0" visibility_coef="1" weight="0" /&gt;</v>
      </c>
    </row>
    <row r="1923" spans="1:5" x14ac:dyDescent="0.25">
      <c r="A1923" t="s">
        <v>3046</v>
      </c>
      <c r="C1923">
        <f t="shared" si="97"/>
        <v>7</v>
      </c>
      <c r="D1923">
        <f t="shared" si="98"/>
        <v>192</v>
      </c>
      <c r="E1923" t="str">
        <f t="shared" si="99"/>
        <v>&lt;row entity_script="" item_id="b790194f-5316-4152-9118-3d3ba79903d5" material="" model="props/blacksmith_tools/key_a" owner_fading_coef="0.02" price="0" visibility_coef="1" weight="0" /&gt;</v>
      </c>
    </row>
    <row r="1924" spans="1:5" x14ac:dyDescent="0.25">
      <c r="A1924" t="s">
        <v>3047</v>
      </c>
      <c r="C1924">
        <f t="shared" si="97"/>
        <v>7</v>
      </c>
      <c r="D1924">
        <f t="shared" si="98"/>
        <v>191</v>
      </c>
      <c r="E1924" t="str">
        <f t="shared" si="99"/>
        <v>&lt;row entity_script="" item_id="b7a9fe04-a6de-4d76-9488-eef80f5c8501" material="" model="props/cloth_random/stich_frame" owner_fading_coef="1" price="1" visibility_coef="1" weight="1" /&gt;</v>
      </c>
    </row>
    <row r="1925" spans="1:5" x14ac:dyDescent="0.25">
      <c r="A1925" t="s">
        <v>3048</v>
      </c>
      <c r="C1925">
        <f t="shared" si="97"/>
        <v>7</v>
      </c>
      <c r="D1925">
        <f t="shared" si="98"/>
        <v>210</v>
      </c>
      <c r="E1925" t="str">
        <f t="shared" si="99"/>
        <v>&lt;row entity_script="" item_id="b81080b1-3a65-4930-85f5-873c56d4ff1f" material="" model="props/interiors/kitchenware/food/chicken_thigh" owner_fading_coef="0.02" price="0" visibility_coef="1" weight="0" /&gt;</v>
      </c>
    </row>
    <row r="1926" spans="1:5" x14ac:dyDescent="0.25">
      <c r="A1926" t="s">
        <v>3049</v>
      </c>
      <c r="C1926">
        <f t="shared" si="97"/>
        <v>7</v>
      </c>
      <c r="D1926">
        <f t="shared" si="98"/>
        <v>191</v>
      </c>
      <c r="E1926" t="str">
        <f t="shared" si="99"/>
        <v>&lt;row entity_script="" item_id="b874e531-8d6e-456a-8625-7f44818a18dc" material="" model="props/alchemy/scroll/scroll" owner_fading_coef="0.02" price="0" visibility_coef="1" weight="0" /&gt;</v>
      </c>
    </row>
    <row r="1927" spans="1:5" x14ac:dyDescent="0.25">
      <c r="A1927" t="s">
        <v>3050</v>
      </c>
      <c r="C1927">
        <f t="shared" si="97"/>
        <v>7</v>
      </c>
      <c r="D1927">
        <f t="shared" si="98"/>
        <v>199</v>
      </c>
      <c r="E1927" t="str">
        <f t="shared" si="99"/>
        <v>&lt;row entity_script="" item_id="b8bb2709-166b-41eb-b06c-2f45b8fc8c93" material="" model="props/blacksmith_tools/key_bundle_a" owner_fading_coef="0.02" price="0" visibility_coef="1" weight="0" /&gt;</v>
      </c>
    </row>
    <row r="1928" spans="1:5" x14ac:dyDescent="0.25">
      <c r="A1928" t="s">
        <v>3051</v>
      </c>
      <c r="C1928">
        <f t="shared" si="97"/>
        <v>7</v>
      </c>
      <c r="D1928">
        <f t="shared" si="98"/>
        <v>199</v>
      </c>
      <c r="E1928" t="str">
        <f t="shared" si="99"/>
        <v>&lt;row entity_script="" item_id="b8de82e5-12f9-49ea-b626-5fc9e451b0a1" material="" model="props/blacksmith_tools/key_bundle_a" owner_fading_coef="0.02" price="0" visibility_coef="1" weight="0" /&gt;</v>
      </c>
    </row>
    <row r="1929" spans="1:5" x14ac:dyDescent="0.25">
      <c r="A1929" t="s">
        <v>3052</v>
      </c>
      <c r="C1929">
        <f t="shared" si="97"/>
        <v>7</v>
      </c>
      <c r="D1929">
        <f t="shared" si="98"/>
        <v>199</v>
      </c>
      <c r="E1929" t="str">
        <f t="shared" si="99"/>
        <v>&lt;row entity_script="" item_id="b94bd569-4c29-4fb1-bfb9-a937e7d2858e" material="" model="props/blacksmith_tools/key_bundle_a" owner_fading_coef="0.02" price="0" visibility_coef="1" weight="0" /&gt;</v>
      </c>
    </row>
    <row r="1930" spans="1:5" x14ac:dyDescent="0.25">
      <c r="A1930" t="s">
        <v>3053</v>
      </c>
      <c r="C1930">
        <f t="shared" si="97"/>
        <v>7</v>
      </c>
      <c r="D1930">
        <f t="shared" si="98"/>
        <v>229</v>
      </c>
      <c r="E1930" t="str">
        <f t="shared" si="99"/>
        <v>&lt;row entity_script="Book" item_id="b95f10cb-5225-4308-ada7-8405a8238b29" material="props/alchemy/book/skill_book3" model="props/misc/book/book_01.cdf" owner_fading_coef="0.02" price="13500" visibility_coef="1" weight="1" /&gt;</v>
      </c>
    </row>
    <row r="1931" spans="1:5" x14ac:dyDescent="0.25">
      <c r="A1931" t="s">
        <v>3054</v>
      </c>
      <c r="C1931">
        <f t="shared" si="97"/>
        <v>7</v>
      </c>
      <c r="D1931">
        <f t="shared" si="98"/>
        <v>199</v>
      </c>
      <c r="E1931" t="str">
        <f t="shared" si="99"/>
        <v>&lt;row entity_script="" item_id="b98d5578-934a-4fe6-8716-85fe614191cb" material="" model="props/blacksmith_tools/key_bundle_a" owner_fading_coef="0.02" price="0" visibility_coef="1" weight="0" /&gt;</v>
      </c>
    </row>
    <row r="1932" spans="1:5" x14ac:dyDescent="0.25">
      <c r="A1932" t="s">
        <v>3055</v>
      </c>
      <c r="C1932">
        <f t="shared" si="97"/>
        <v>7</v>
      </c>
      <c r="D1932">
        <f t="shared" si="98"/>
        <v>199</v>
      </c>
      <c r="E1932" t="str">
        <f t="shared" si="99"/>
        <v>&lt;row entity_script="" item_id="b9ddc347-1144-4bc1-b537-189a21c4ba3e" material="" model="props/blacksmith_tools/key_bundle_a" owner_fading_coef="0.02" price="0" visibility_coef="1" weight="0" /&gt;</v>
      </c>
    </row>
    <row r="1933" spans="1:5" x14ac:dyDescent="0.25">
      <c r="A1933" t="s">
        <v>3056</v>
      </c>
      <c r="C1933">
        <f t="shared" si="97"/>
        <v>7</v>
      </c>
      <c r="D1933">
        <f t="shared" si="98"/>
        <v>210</v>
      </c>
      <c r="E1933" t="str">
        <f t="shared" si="99"/>
        <v>&lt;row entity_script="" item_id="b9de1d84-a0c1-4b81-9f60-8d7fbb3cb9d4" material="" model="props/interiors/sacks/sack_02/sack_02_stand" owner_fading_coef="0.02" price="12" visibility_coef="1" weight="0.1" /&gt;</v>
      </c>
    </row>
    <row r="1934" spans="1:5" x14ac:dyDescent="0.25">
      <c r="A1934" t="s">
        <v>3057</v>
      </c>
      <c r="C1934">
        <f t="shared" si="97"/>
        <v>7</v>
      </c>
      <c r="D1934">
        <f t="shared" si="98"/>
        <v>193</v>
      </c>
      <c r="E1934" t="str">
        <f t="shared" si="99"/>
        <v>&lt;row entity_script="" item_id="b9ed56a7-7965-48e3-ab35-78aec6733f3d" material="" model="props/alchemy/special/salt" owner_fading_coef="0.02" price="55" visibility_coef="1" weight="0.1" /&gt;</v>
      </c>
    </row>
    <row r="1935" spans="1:5" x14ac:dyDescent="0.25">
      <c r="A1935" t="s">
        <v>3058</v>
      </c>
      <c r="C1935">
        <f t="shared" si="97"/>
        <v>7</v>
      </c>
      <c r="D1935">
        <f t="shared" si="98"/>
        <v>191</v>
      </c>
      <c r="E1935" t="str">
        <f t="shared" si="99"/>
        <v>&lt;row entity_script="" item_id="ba455df4-e1d1-46eb-b791-210eb0908227" material="" model="props/cloth_random/stich_frame" owner_fading_coef="1" price="1" visibility_coef="1" weight="1" /&gt;</v>
      </c>
    </row>
    <row r="1936" spans="1:5" x14ac:dyDescent="0.25">
      <c r="A1936" t="s">
        <v>3059</v>
      </c>
      <c r="C1936">
        <f t="shared" si="97"/>
        <v>7</v>
      </c>
      <c r="D1936">
        <f t="shared" si="98"/>
        <v>199</v>
      </c>
      <c r="E1936" t="str">
        <f t="shared" si="99"/>
        <v>&lt;row entity_script="" item_id="bae7b1d8-f040-454a-a3b3-c56bcc08d5d9" material="" model="props/blacksmith_tools/key_bundle_a" owner_fading_coef="0.02" price="0" visibility_coef="1" weight="0" /&gt;</v>
      </c>
    </row>
    <row r="1937" spans="1:5" x14ac:dyDescent="0.25">
      <c r="A1937" t="s">
        <v>3060</v>
      </c>
      <c r="C1937">
        <f t="shared" si="97"/>
        <v>7</v>
      </c>
      <c r="D1937">
        <f t="shared" si="98"/>
        <v>164</v>
      </c>
      <c r="E1937" t="str">
        <f t="shared" si="99"/>
        <v>&lt;row entity_script="" item_id="baeb94d6-7f27-476d-be75-735a08a1d587" material="" model="" owner_fading_coef="0.02" price="0" visibility_coef="1" weight="0" /&gt;</v>
      </c>
    </row>
    <row r="1938" spans="1:5" x14ac:dyDescent="0.25">
      <c r="A1938" t="s">
        <v>3061</v>
      </c>
      <c r="C1938">
        <f t="shared" si="97"/>
        <v>7</v>
      </c>
      <c r="D1938">
        <f t="shared" si="98"/>
        <v>199</v>
      </c>
      <c r="E1938" t="str">
        <f t="shared" si="99"/>
        <v>&lt;row entity_script="" item_id="bb083b4d-5fe3-40b8-bd00-c11aec21519f" material="" model="props/blacksmith_tools/key_bundle_a" owner_fading_coef="0.02" price="0" visibility_coef="1" weight="0" /&gt;</v>
      </c>
    </row>
    <row r="1939" spans="1:5" x14ac:dyDescent="0.25">
      <c r="A1939" t="s">
        <v>3062</v>
      </c>
      <c r="C1939">
        <f t="shared" si="97"/>
        <v>7</v>
      </c>
      <c r="D1939">
        <f t="shared" si="98"/>
        <v>199</v>
      </c>
      <c r="E1939" t="str">
        <f t="shared" si="99"/>
        <v>&lt;row entity_script="" item_id="bb4bfd0e-4dfb-44e6-8a7d-2146ba3d6a5a" material="" model="props/blacksmith_tools/key_bundle_a" owner_fading_coef="0.02" price="0" visibility_coef="1" weight="0" /&gt;</v>
      </c>
    </row>
    <row r="1940" spans="1:5" x14ac:dyDescent="0.25">
      <c r="A1940" t="s">
        <v>3063</v>
      </c>
      <c r="C1940">
        <f t="shared" si="97"/>
        <v>7</v>
      </c>
      <c r="D1940">
        <f t="shared" si="98"/>
        <v>202</v>
      </c>
      <c r="E1940" t="str">
        <f t="shared" si="99"/>
        <v>&lt;row entity_script="" item_id="bb99a38f-5683-4826-a26e-fd70ddd96086" material="" model="props/backgammon_board/backgammon_dice" owner_fading_coef="0.02" price="0" visibility_coef="1" weight="0" /&gt;</v>
      </c>
    </row>
    <row r="1941" spans="1:5" x14ac:dyDescent="0.25">
      <c r="A1941" t="s">
        <v>3064</v>
      </c>
      <c r="C1941">
        <f t="shared" si="97"/>
        <v>7</v>
      </c>
      <c r="D1941">
        <f t="shared" si="98"/>
        <v>199</v>
      </c>
      <c r="E1941" t="str">
        <f t="shared" si="99"/>
        <v>&lt;row entity_script="" item_id="bc0352f8-17b7-4d26-a329-e7a4883c872e" material="" model="props/blacksmith_tools/key_bundle_a" owner_fading_coef="0.02" price="0" visibility_coef="1" weight="0" /&gt;</v>
      </c>
    </row>
    <row r="1942" spans="1:5" x14ac:dyDescent="0.25">
      <c r="A1942" t="s">
        <v>3065</v>
      </c>
      <c r="C1942">
        <f t="shared" si="97"/>
        <v>7</v>
      </c>
      <c r="D1942">
        <f t="shared" si="98"/>
        <v>199</v>
      </c>
      <c r="E1942" t="str">
        <f t="shared" si="99"/>
        <v>&lt;row entity_script="" item_id="bc0f91db-290d-46d4-90a6-11eb0e7d7656" material="" model="props/blacksmith_tools/key_bundle_a" owner_fading_coef="0.02" price="0" visibility_coef="1" weight="0" /&gt;</v>
      </c>
    </row>
    <row r="1943" spans="1:5" x14ac:dyDescent="0.25">
      <c r="A1943" t="s">
        <v>3066</v>
      </c>
      <c r="C1943">
        <f t="shared" si="97"/>
        <v>7</v>
      </c>
      <c r="D1943">
        <f t="shared" si="98"/>
        <v>203</v>
      </c>
      <c r="E1943" t="str">
        <f t="shared" si="99"/>
        <v>&lt;row entity_script="" item_id="bc12d87c-542b-4de0-a3cf-b6fbff67a966" material="" model="props/interiors/skins/skin_sheep_hide" owner_fading_coef="0.02" price="250" visibility_coef="1" weight="3" /&gt;</v>
      </c>
    </row>
    <row r="1944" spans="1:5" x14ac:dyDescent="0.25">
      <c r="A1944" t="s">
        <v>3067</v>
      </c>
      <c r="C1944">
        <f t="shared" si="97"/>
        <v>7</v>
      </c>
      <c r="D1944">
        <f t="shared" si="98"/>
        <v>188</v>
      </c>
      <c r="E1944" t="str">
        <f t="shared" si="99"/>
        <v>&lt;row entity_script="" item_id="bd19f94d-804f-4cac-bf1d-38ba1b8495ce" material="" model="props/blacksmith_tools/rasp" owner_fading_coef="1" price="1" visibility_coef="1" weight="1" /&gt;</v>
      </c>
    </row>
    <row r="1945" spans="1:5" x14ac:dyDescent="0.25">
      <c r="A1945" t="s">
        <v>3068</v>
      </c>
      <c r="C1945">
        <f t="shared" si="97"/>
        <v>7</v>
      </c>
      <c r="D1945">
        <f t="shared" si="98"/>
        <v>184</v>
      </c>
      <c r="E1945" t="str">
        <f t="shared" si="99"/>
        <v>&lt;row entity_script="" item_id="bd819743-3e32-474e-8333-bebe92b16e98" material="" model="props/dice/die_g" owner_fading_coef="0.02" price="500" visibility_coef="1" weight="0.1" /&gt;</v>
      </c>
    </row>
    <row r="1946" spans="1:5" x14ac:dyDescent="0.25">
      <c r="A1946" t="s">
        <v>3069</v>
      </c>
      <c r="C1946">
        <f t="shared" si="97"/>
        <v>7</v>
      </c>
      <c r="D1946">
        <f t="shared" si="98"/>
        <v>220</v>
      </c>
      <c r="E1946" t="str">
        <f t="shared" si="99"/>
        <v>&lt;row entity_script="" item_id="bd872503-03d4-4697-801d-3ba71c524e93" material="" model="props/wooden_bins/barrels/barrel_02/barrel_02_closed.cgf" owner_fading_coef="0.02" price="0" visibility_coef="1" weight="0" /&gt;</v>
      </c>
    </row>
    <row r="1947" spans="1:5" x14ac:dyDescent="0.25">
      <c r="A1947" t="s">
        <v>3070</v>
      </c>
      <c r="C1947">
        <f t="shared" si="97"/>
        <v>7</v>
      </c>
      <c r="D1947">
        <f t="shared" si="98"/>
        <v>199</v>
      </c>
      <c r="E1947" t="str">
        <f t="shared" si="99"/>
        <v>&lt;row entity_script="" item_id="bd8a4e0f-7b5d-4f6a-9546-4b71ffe6fa68" material="" model="props/blacksmith_tools/key_bundle_a" owner_fading_coef="0.02" price="0" visibility_coef="1" weight="0" /&gt;</v>
      </c>
    </row>
    <row r="1948" spans="1:5" x14ac:dyDescent="0.25">
      <c r="A1948" t="s">
        <v>3071</v>
      </c>
      <c r="C1948">
        <f t="shared" si="97"/>
        <v>7</v>
      </c>
      <c r="D1948">
        <f t="shared" si="98"/>
        <v>198</v>
      </c>
      <c r="E1948" t="str">
        <f t="shared" si="99"/>
        <v>&lt;row entity_script="Lamp" item_id="bdf14d9c-7264-434c-96af-748ff2779c1b" material="" model="props/misc/lamp/lamp_01_wearable" owner_fading_coef="1" price="10" visibility_coef="1" weight="1" /&gt;</v>
      </c>
    </row>
    <row r="1949" spans="1:5" x14ac:dyDescent="0.25">
      <c r="A1949" t="s">
        <v>3072</v>
      </c>
      <c r="C1949">
        <f t="shared" si="97"/>
        <v>7</v>
      </c>
      <c r="D1949">
        <f t="shared" si="98"/>
        <v>199</v>
      </c>
      <c r="E1949" t="str">
        <f t="shared" si="99"/>
        <v>&lt;row entity_script="" item_id="be75dd64-2675-4084-bc7c-1f9c4e982205" material="" model="props/blacksmith_tools/key_bundle_a" owner_fading_coef="0.02" price="0" visibility_coef="1" weight="0" /&gt;</v>
      </c>
    </row>
    <row r="1950" spans="1:5" x14ac:dyDescent="0.25">
      <c r="A1950" t="s">
        <v>3073</v>
      </c>
      <c r="C1950">
        <f t="shared" si="97"/>
        <v>7</v>
      </c>
      <c r="D1950">
        <f t="shared" si="98"/>
        <v>210</v>
      </c>
      <c r="E1950" t="str">
        <f t="shared" si="99"/>
        <v>&lt;row entity_script="" item_id="bec48698-4b03-4bdc-a012-9f439bfc4cd7" material="" model="props/interiors/kitchenware/food/chicken_thigh" owner_fading_coef="0.02" price="0" visibility_coef="1" weight="0" /&gt;</v>
      </c>
    </row>
    <row r="1951" spans="1:5" x14ac:dyDescent="0.25">
      <c r="A1951" t="s">
        <v>3074</v>
      </c>
      <c r="C1951">
        <f t="shared" si="97"/>
        <v>7</v>
      </c>
      <c r="D1951">
        <f t="shared" si="98"/>
        <v>186</v>
      </c>
      <c r="E1951" t="str">
        <f t="shared" si="99"/>
        <v>&lt;row entity_script="" item_id="bef83f22-0830-420d-a41c-51f29ad3e6db" material="" model="nature/vegetable/onion" owner_fading_coef="0.02" price="1" visibility_coef="1" weight="5" /&gt;</v>
      </c>
    </row>
    <row r="1952" spans="1:5" x14ac:dyDescent="0.25">
      <c r="A1952" t="s">
        <v>3075</v>
      </c>
      <c r="C1952">
        <f t="shared" ref="C1952:C2015" si="100">FIND("&lt;",$A1952)</f>
        <v>7</v>
      </c>
      <c r="D1952">
        <f t="shared" ref="D1952:D2015" si="101">FIND("&gt;",$A1952)</f>
        <v>209</v>
      </c>
      <c r="E1952" t="str">
        <f t="shared" si="99"/>
        <v>&lt;row entity_script="" item_id="bf7b7c2a-017b-4c7b-b9aa-0c4e29ce5913" material="" model="props/interiors/sacks/sack_02/sack_02_stand" owner_fading_coef="0.02" price="5" visibility_coef="1" weight="0.1" /&gt;</v>
      </c>
    </row>
    <row r="1953" spans="1:5" x14ac:dyDescent="0.25">
      <c r="A1953" t="s">
        <v>3076</v>
      </c>
      <c r="C1953">
        <f t="shared" si="100"/>
        <v>7</v>
      </c>
      <c r="D1953">
        <f t="shared" si="101"/>
        <v>199</v>
      </c>
      <c r="E1953" t="str">
        <f t="shared" si="99"/>
        <v>&lt;row entity_script="" item_id="bf8df61d-c837-4eb6-b07c-d086029eb139" material="" model="props/blacksmith_tools/key_bundle_a" owner_fading_coef="0.02" price="0" visibility_coef="1" weight="0" /&gt;</v>
      </c>
    </row>
    <row r="1954" spans="1:5" x14ac:dyDescent="0.25">
      <c r="A1954" t="s">
        <v>3077</v>
      </c>
      <c r="C1954">
        <f t="shared" si="100"/>
        <v>7</v>
      </c>
      <c r="D1954">
        <f t="shared" si="101"/>
        <v>199</v>
      </c>
      <c r="E1954" t="str">
        <f t="shared" si="99"/>
        <v>&lt;row entity_script="" item_id="bf9c1d32-fbc4-475d-afc0-2d9d4abebf31" material="" model="props/blacksmith_tools/key_bundle_a" owner_fading_coef="0.02" price="0" visibility_coef="1" weight="0" /&gt;</v>
      </c>
    </row>
    <row r="1955" spans="1:5" x14ac:dyDescent="0.25">
      <c r="A1955" t="s">
        <v>3078</v>
      </c>
      <c r="C1955">
        <f t="shared" si="100"/>
        <v>7</v>
      </c>
      <c r="D1955">
        <f t="shared" si="101"/>
        <v>199</v>
      </c>
      <c r="E1955" t="str">
        <f t="shared" si="99"/>
        <v>&lt;row entity_script="" item_id="bfa29926-6110-405b-a59b-6320f2d15a88" material="" model="props/blacksmith_tools/key_bundle_a" owner_fading_coef="0.02" price="0" visibility_coef="1" weight="1" /&gt;</v>
      </c>
    </row>
    <row r="1956" spans="1:5" x14ac:dyDescent="0.25">
      <c r="A1956" t="s">
        <v>3079</v>
      </c>
      <c r="C1956">
        <f t="shared" si="100"/>
        <v>7</v>
      </c>
      <c r="D1956">
        <f t="shared" si="101"/>
        <v>208</v>
      </c>
      <c r="E1956" t="str">
        <f t="shared" si="99"/>
        <v>&lt;row entity_script="" item_id="bfd66313-4807-4907-b775-40d0eb9e12c3" material="" model="props/misc/sack_leather/sack_leather.cgf" owner_fading_coef="0.02" price="30000" visibility_coef="1" weight="0" /&gt;</v>
      </c>
    </row>
    <row r="1957" spans="1:5" x14ac:dyDescent="0.25">
      <c r="A1957" t="s">
        <v>3080</v>
      </c>
      <c r="C1957">
        <f t="shared" si="100"/>
        <v>7</v>
      </c>
      <c r="D1957">
        <f t="shared" si="101"/>
        <v>199</v>
      </c>
      <c r="E1957" t="str">
        <f t="shared" si="99"/>
        <v>&lt;row entity_script="" item_id="c0afac6c-f4ca-4784-8ff5-ed6dcc3a306c" material="" model="props/blacksmith_tools/key_bundle_a" owner_fading_coef="0.02" price="0" visibility_coef="1" weight="0" /&gt;</v>
      </c>
    </row>
    <row r="1958" spans="1:5" x14ac:dyDescent="0.25">
      <c r="A1958" t="s">
        <v>3081</v>
      </c>
      <c r="C1958">
        <f t="shared" si="100"/>
        <v>7</v>
      </c>
      <c r="D1958">
        <f t="shared" si="101"/>
        <v>201</v>
      </c>
      <c r="E1958" t="str">
        <f t="shared" si="99"/>
        <v>&lt;row entity_script="" item_id="c0dd0e15-8cb8-4342-9a4b-eb3d217421c9" material="" model="props/interiors/skins/skin_dog_hide" owner_fading_coef="0.02" price="150" visibility_coef="1" weight="2" /&gt;</v>
      </c>
    </row>
    <row r="1959" spans="1:5" x14ac:dyDescent="0.25">
      <c r="A1959" t="s">
        <v>3082</v>
      </c>
      <c r="C1959">
        <f t="shared" si="100"/>
        <v>7</v>
      </c>
      <c r="D1959">
        <f t="shared" si="101"/>
        <v>199</v>
      </c>
      <c r="E1959" t="str">
        <f t="shared" ref="E1959:E2022" si="102">MID(A1959,C1959,D1959-C1959+1)</f>
        <v>&lt;row entity_script="" item_id="c0f1a627-c15e-4a9d-b609-b62791f5eacb" material="" model="props/blacksmith_tools/key_bundle_a" owner_fading_coef="0.02" price="0" visibility_coef="1" weight="0" /&gt;</v>
      </c>
    </row>
    <row r="1960" spans="1:5" x14ac:dyDescent="0.25">
      <c r="A1960" t="s">
        <v>3083</v>
      </c>
      <c r="C1960">
        <f t="shared" si="100"/>
        <v>7</v>
      </c>
      <c r="D1960">
        <f t="shared" si="101"/>
        <v>229</v>
      </c>
      <c r="E1960" t="str">
        <f t="shared" si="102"/>
        <v>&lt;row entity_script="Book" item_id="c16e5a45-b0de-4ccb-b6c2-69f49061014c" material="props/alchemy/book/skill_book4" model="props/misc/book/book_01.cdf" owner_fading_coef="0.02" price="13500" visibility_coef="1" weight="1" /&gt;</v>
      </c>
    </row>
    <row r="1961" spans="1:5" x14ac:dyDescent="0.25">
      <c r="A1961" t="s">
        <v>3084</v>
      </c>
      <c r="C1961">
        <f t="shared" si="100"/>
        <v>7</v>
      </c>
      <c r="D1961">
        <f t="shared" si="101"/>
        <v>200</v>
      </c>
      <c r="E1961" t="str">
        <f t="shared" si="102"/>
        <v>&lt;row entity_script="" item_id="c1a2f6b7-8717-4ed7-9c61-134536983d2e" material="" model="props/misc/ring_silver/ring_silver" owner_fading_coef="0.02" price="100" visibility_coef="1" weight="0" /&gt;</v>
      </c>
    </row>
    <row r="1962" spans="1:5" x14ac:dyDescent="0.25">
      <c r="A1962" t="s">
        <v>3085</v>
      </c>
      <c r="C1962">
        <f t="shared" si="100"/>
        <v>7</v>
      </c>
      <c r="D1962">
        <f t="shared" si="101"/>
        <v>210</v>
      </c>
      <c r="E1962" t="str">
        <f t="shared" si="102"/>
        <v>&lt;row entity_script="" item_id="c1d9fad2-c538-472a-af19-76e1eec40a9a" material="" model="props/interiors/kitchenware/jugs/jug_01/jug_01" owner_fading_coef="0.02" price="1" visibility_coef="1" weight="1" /&gt;</v>
      </c>
    </row>
    <row r="1963" spans="1:5" x14ac:dyDescent="0.25">
      <c r="A1963" t="s">
        <v>3086</v>
      </c>
      <c r="C1963">
        <f t="shared" si="100"/>
        <v>7</v>
      </c>
      <c r="D1963">
        <f t="shared" si="101"/>
        <v>199</v>
      </c>
      <c r="E1963" t="str">
        <f t="shared" si="102"/>
        <v>&lt;row entity_script="" item_id="c20953e9-c7fc-4086-8acb-2f172d47027c" material="" model="props/blacksmith_tools/key_bundle_a" owner_fading_coef="0.02" price="0" visibility_coef="1" weight="0" /&gt;</v>
      </c>
    </row>
    <row r="1964" spans="1:5" x14ac:dyDescent="0.25">
      <c r="A1964" t="s">
        <v>3087</v>
      </c>
      <c r="C1964">
        <f t="shared" si="100"/>
        <v>7</v>
      </c>
      <c r="D1964">
        <f t="shared" si="101"/>
        <v>199</v>
      </c>
      <c r="E1964" t="str">
        <f t="shared" si="102"/>
        <v>&lt;row entity_script="" item_id="c25cd5e4-7bec-4046-81ea-1e93f4acc883" material="" model="props/blacksmith_tools/key_bundle_a" owner_fading_coef="0.02" price="0" visibility_coef="1" weight="0" /&gt;</v>
      </c>
    </row>
    <row r="1965" spans="1:5" x14ac:dyDescent="0.25">
      <c r="A1965" t="s">
        <v>3088</v>
      </c>
      <c r="C1965">
        <f t="shared" si="100"/>
        <v>7</v>
      </c>
      <c r="D1965">
        <f t="shared" si="101"/>
        <v>199</v>
      </c>
      <c r="E1965" t="str">
        <f t="shared" si="102"/>
        <v>&lt;row entity_script="" item_id="c2e59608-1df2-44d0-9139-9437f1b21838" material="" model="props/blacksmith_tools/key_bundle_a" owner_fading_coef="0.02" price="0" visibility_coef="1" weight="0" /&gt;</v>
      </c>
    </row>
    <row r="1966" spans="1:5" x14ac:dyDescent="0.25">
      <c r="A1966" t="s">
        <v>3089</v>
      </c>
      <c r="C1966">
        <f t="shared" si="100"/>
        <v>7</v>
      </c>
      <c r="D1966">
        <f t="shared" si="101"/>
        <v>199</v>
      </c>
      <c r="E1966" t="str">
        <f t="shared" si="102"/>
        <v>&lt;row entity_script="" item_id="c39f2b31-7513-4288-903b-3a7474340c9b" material="" model="props/blacksmith_tools/key_bundle_a" owner_fading_coef="0.02" price="0" visibility_coef="1" weight="0" /&gt;</v>
      </c>
    </row>
    <row r="1967" spans="1:5" x14ac:dyDescent="0.25">
      <c r="A1967" t="s">
        <v>3090</v>
      </c>
      <c r="C1967">
        <f t="shared" si="100"/>
        <v>7</v>
      </c>
      <c r="D1967">
        <f t="shared" si="101"/>
        <v>228</v>
      </c>
      <c r="E1967" t="str">
        <f t="shared" si="102"/>
        <v>&lt;row entity_script="Book" item_id="c4087dfd-6d59-4ff1-bd0e-eb94bec5f5f0" material="props/alchemy/book/skill_book2" model="props/misc/book/book_01.cdf" owner_fading_coef="0.02" price="1500" visibility_coef="1" weight="1" /&gt;</v>
      </c>
    </row>
    <row r="1968" spans="1:5" x14ac:dyDescent="0.25">
      <c r="A1968" t="s">
        <v>3091</v>
      </c>
      <c r="C1968">
        <f t="shared" si="100"/>
        <v>7</v>
      </c>
      <c r="D1968">
        <f t="shared" si="101"/>
        <v>228</v>
      </c>
      <c r="E1968" t="str">
        <f t="shared" si="102"/>
        <v>&lt;row entity_script="Book" item_id="c449a063-f58b-4ab5-8df1-d24d71384630" material="props/alchemy/book/skill_book5" model="props/misc/book/book_01.cdf" owner_fading_coef="0.02" price="1500" visibility_coef="1" weight="1" /&gt;</v>
      </c>
    </row>
    <row r="1969" spans="1:5" x14ac:dyDescent="0.25">
      <c r="A1969" t="s">
        <v>3092</v>
      </c>
      <c r="C1969">
        <f t="shared" si="100"/>
        <v>7</v>
      </c>
      <c r="D1969">
        <f t="shared" si="101"/>
        <v>199</v>
      </c>
      <c r="E1969" t="str">
        <f t="shared" si="102"/>
        <v>&lt;row entity_script="" item_id="c4900c07-6dc8-49ee-8b8e-56c0532e0282" material="" model="props/blacksmith_tools/key_bundle_a" owner_fading_coef="0.02" price="0" visibility_coef="1" weight="0" /&gt;</v>
      </c>
    </row>
    <row r="1970" spans="1:5" x14ac:dyDescent="0.25">
      <c r="A1970" t="s">
        <v>3093</v>
      </c>
      <c r="C1970">
        <f t="shared" si="100"/>
        <v>7</v>
      </c>
      <c r="D1970">
        <f t="shared" si="101"/>
        <v>199</v>
      </c>
      <c r="E1970" t="str">
        <f t="shared" si="102"/>
        <v>&lt;row entity_script="" item_id="c4c062d7-49bd-44c1-9230-95509577d660" material="" model="props/blacksmith_tools/key_bundle_a" owner_fading_coef="0.02" price="0" visibility_coef="1" weight="0" /&gt;</v>
      </c>
    </row>
    <row r="1971" spans="1:5" x14ac:dyDescent="0.25">
      <c r="A1971" t="s">
        <v>3094</v>
      </c>
      <c r="C1971">
        <f t="shared" si="100"/>
        <v>7</v>
      </c>
      <c r="D1971">
        <f t="shared" si="101"/>
        <v>228</v>
      </c>
      <c r="E1971" t="str">
        <f t="shared" si="102"/>
        <v>&lt;row entity_script="Book" item_id="c5634802-25a9-4b5f-a96f-19b439a6695d" material="" model="characters/assets/parchment_folded/parchment_folded.cdf" owner_fading_coef="0.02" price="1000" visibility_coef="1" weight="0.1" /&gt;</v>
      </c>
    </row>
    <row r="1972" spans="1:5" x14ac:dyDescent="0.25">
      <c r="A1972" t="s">
        <v>3095</v>
      </c>
      <c r="C1972">
        <f t="shared" si="100"/>
        <v>7</v>
      </c>
      <c r="D1972">
        <f t="shared" si="101"/>
        <v>228</v>
      </c>
      <c r="E1972" t="str">
        <f t="shared" si="102"/>
        <v>&lt;row entity_script="Book" item_id="c5718b58-0082-412d-ae93-2ef6cf46ecd7" material="props/alchemy/book/skill_book3" model="props/misc/book/book_01.cdf" owner_fading_coef="0.02" price="6000" visibility_coef="1" weight="1" /&gt;</v>
      </c>
    </row>
    <row r="1973" spans="1:5" x14ac:dyDescent="0.25">
      <c r="A1973" t="s">
        <v>3096</v>
      </c>
      <c r="C1973">
        <f t="shared" si="100"/>
        <v>7</v>
      </c>
      <c r="D1973">
        <f t="shared" si="101"/>
        <v>208</v>
      </c>
      <c r="E1973" t="str">
        <f t="shared" si="102"/>
        <v>&lt;row entity_script="" item_id="c5a4b52b-2e05-4233-9d6f-2d7e283b71cc" material="" model="props/misc/church_props/chalice_glass_02" owner_fading_coef="0.02" price="650" visibility_coef="1" weight="0.5" /&gt;</v>
      </c>
    </row>
    <row r="1974" spans="1:5" x14ac:dyDescent="0.25">
      <c r="A1974" t="s">
        <v>3097</v>
      </c>
      <c r="C1974">
        <f t="shared" si="100"/>
        <v>7</v>
      </c>
      <c r="D1974">
        <f t="shared" si="101"/>
        <v>199</v>
      </c>
      <c r="E1974" t="str">
        <f t="shared" si="102"/>
        <v>&lt;row entity_script="" item_id="c5b24e5e-69f0-4ed9-bc74-96c3de9dc677" material="" model="props/misc/feathers/feather_raven" owner_fading_coef="0.02" price="1" visibility_coef="1" weight="0.1" /&gt;</v>
      </c>
    </row>
    <row r="1975" spans="1:5" x14ac:dyDescent="0.25">
      <c r="A1975" t="s">
        <v>3098</v>
      </c>
      <c r="C1975">
        <f t="shared" si="100"/>
        <v>7</v>
      </c>
      <c r="D1975">
        <f t="shared" si="101"/>
        <v>199</v>
      </c>
      <c r="E1975" t="str">
        <f t="shared" si="102"/>
        <v>&lt;row entity_script="" item_id="c5e7a3dc-f182-44e2-841b-89eb66d8f429" material="" model="props/blacksmith_tools/key_bundle_a" owner_fading_coef="0.02" price="0" visibility_coef="1" weight="0" /&gt;</v>
      </c>
    </row>
    <row r="1976" spans="1:5" x14ac:dyDescent="0.25">
      <c r="A1976" t="s">
        <v>3099</v>
      </c>
      <c r="C1976">
        <f t="shared" si="100"/>
        <v>7</v>
      </c>
      <c r="D1976">
        <f t="shared" si="101"/>
        <v>184</v>
      </c>
      <c r="E1976" t="str">
        <f t="shared" si="102"/>
        <v>&lt;row entity_script="" item_id="c6060f5a-baef-4d9c-838e-96df0b70c2d0" material="" model="props/dice/die_c" owner_fading_coef="0.02" price="500" visibility_coef="1" weight="0.1" /&gt;</v>
      </c>
    </row>
    <row r="1977" spans="1:5" x14ac:dyDescent="0.25">
      <c r="A1977" t="s">
        <v>3100</v>
      </c>
      <c r="C1977">
        <f t="shared" si="100"/>
        <v>7</v>
      </c>
      <c r="D1977">
        <f t="shared" si="101"/>
        <v>205</v>
      </c>
      <c r="E1977" t="str">
        <f t="shared" si="102"/>
        <v>&lt;row entity_script="" item_id="c707733a-c0a7-4f02-b684-9392b0b15b83" material="" model="props/repairkits/repairkit_weapon_small" owner_fading_coef="0.02" price="600" visibility_coef="1" weight="4" /&gt;</v>
      </c>
    </row>
    <row r="1978" spans="1:5" x14ac:dyDescent="0.25">
      <c r="A1978" t="s">
        <v>3101</v>
      </c>
      <c r="C1978">
        <f t="shared" si="100"/>
        <v>7</v>
      </c>
      <c r="D1978">
        <f t="shared" si="101"/>
        <v>223</v>
      </c>
      <c r="E1978" t="str">
        <f t="shared" si="102"/>
        <v>&lt;row entity_script="Book" item_id="c7f38ec8-6628-4b1d-bf9d-5247557f48a5" material="" model="characters/assets/parchment_folded/parchment_folded.cdf" owner_fading_coef="0.02" price="1" visibility_coef="1" weight="1" /&gt;</v>
      </c>
    </row>
    <row r="1979" spans="1:5" x14ac:dyDescent="0.25">
      <c r="A1979" t="s">
        <v>3102</v>
      </c>
      <c r="C1979">
        <f t="shared" si="100"/>
        <v>7</v>
      </c>
      <c r="D1979">
        <f t="shared" si="101"/>
        <v>199</v>
      </c>
      <c r="E1979" t="str">
        <f t="shared" si="102"/>
        <v>&lt;row entity_script="" item_id="c89e5cf8-8e88-4d43-8f11-40a5c034ef72" material="" model="props/blacksmith_tools/key_bundle_a" owner_fading_coef="0.02" price="0" visibility_coef="1" weight="0" /&gt;</v>
      </c>
    </row>
    <row r="1980" spans="1:5" x14ac:dyDescent="0.25">
      <c r="A1980" t="s">
        <v>3103</v>
      </c>
      <c r="C1980">
        <f t="shared" si="100"/>
        <v>7</v>
      </c>
      <c r="D1980">
        <f t="shared" si="101"/>
        <v>191</v>
      </c>
      <c r="E1980" t="str">
        <f t="shared" si="102"/>
        <v>&lt;row entity_script="" item_id="c8ad2fe0-8220-4c07-bc8b-acfd3c27232b" material="" model="props/tools/nails_bag01.cgf" owner_fading_coef="0.02" price="0" visibility_coef="1" weight="0" /&gt;</v>
      </c>
    </row>
    <row r="1981" spans="1:5" x14ac:dyDescent="0.25">
      <c r="A1981" t="s">
        <v>3104</v>
      </c>
      <c r="C1981">
        <f t="shared" si="100"/>
        <v>7</v>
      </c>
      <c r="D1981">
        <f t="shared" si="101"/>
        <v>199</v>
      </c>
      <c r="E1981" t="str">
        <f t="shared" si="102"/>
        <v>&lt;row entity_script="" item_id="c8bb7665-12d2-4b48-991e-f054cf1f9583" material="" model="props/blacksmith_tools/key_bundle_a" owner_fading_coef="0.02" price="0" visibility_coef="1" weight="0" /&gt;</v>
      </c>
    </row>
    <row r="1982" spans="1:5" x14ac:dyDescent="0.25">
      <c r="A1982" t="s">
        <v>3105</v>
      </c>
      <c r="C1982">
        <f t="shared" si="100"/>
        <v>7</v>
      </c>
      <c r="D1982">
        <f t="shared" si="101"/>
        <v>199</v>
      </c>
      <c r="E1982" t="str">
        <f t="shared" si="102"/>
        <v>&lt;row entity_script="" item_id="c9270738-6e08-47e2-b852-cfc8c1d37490" material="" model="props/blacksmith_tools/key_bundle_a" owner_fading_coef="0.02" price="0" visibility_coef="1" weight="0" /&gt;</v>
      </c>
    </row>
    <row r="1983" spans="1:5" x14ac:dyDescent="0.25">
      <c r="A1983" t="s">
        <v>3106</v>
      </c>
      <c r="C1983">
        <f t="shared" si="100"/>
        <v>7</v>
      </c>
      <c r="D1983">
        <f t="shared" si="101"/>
        <v>227</v>
      </c>
      <c r="E1983" t="str">
        <f t="shared" si="102"/>
        <v>&lt;row entity_script="Book" item_id="c93d6795-ed9a-429a-9680-32afc0676938" material="props/alchemy/book/info03_book" model="props/misc/book/book_01.cdf" owner_fading_coef="0.02" price="500" visibility_coef="1" weight="1" /&gt;</v>
      </c>
    </row>
    <row r="1984" spans="1:5" x14ac:dyDescent="0.25">
      <c r="A1984" t="s">
        <v>3107</v>
      </c>
      <c r="C1984">
        <f t="shared" si="100"/>
        <v>7</v>
      </c>
      <c r="D1984">
        <f t="shared" si="101"/>
        <v>227</v>
      </c>
      <c r="E1984" t="str">
        <f t="shared" si="102"/>
        <v>&lt;row entity_script="Book" item_id="c95a4acf-136c-4ce5-88d1-e9599aef64f6" material="props/alchemy/book/info01_book" model="props/misc/book/book_01.cdf" owner_fading_coef="0.02" price="500" visibility_coef="1" weight="1" /&gt;</v>
      </c>
    </row>
    <row r="1985" spans="1:5" x14ac:dyDescent="0.25">
      <c r="A1985" t="s">
        <v>3108</v>
      </c>
      <c r="C1985">
        <f t="shared" si="100"/>
        <v>7</v>
      </c>
      <c r="D1985">
        <f t="shared" si="101"/>
        <v>200</v>
      </c>
      <c r="E1985" t="str">
        <f t="shared" si="102"/>
        <v>&lt;row entity_script="" item_id="c974f809-0064-4c5f-a8bc-68185ebd2064" material="" model="characters/humans/cloth/cloth_folded" owner_fading_coef="0.02" price="0" visibility_coef="1" weight="0" /&gt;</v>
      </c>
    </row>
    <row r="1986" spans="1:5" x14ac:dyDescent="0.25">
      <c r="A1986" t="s">
        <v>3109</v>
      </c>
      <c r="C1986">
        <f t="shared" si="100"/>
        <v>7</v>
      </c>
      <c r="D1986">
        <f t="shared" si="101"/>
        <v>189</v>
      </c>
      <c r="E1986" t="str">
        <f t="shared" si="102"/>
        <v>&lt;row entity_script="" item_id="c9764451-a4a4-4428-b1ee-79a41d801e19" material="" model="props/interiors/skins/skin_1" owner_fading_coef="1" price="1" visibility_coef="1" weight="1" /&gt;</v>
      </c>
    </row>
    <row r="1987" spans="1:5" x14ac:dyDescent="0.25">
      <c r="A1987" t="s">
        <v>3110</v>
      </c>
      <c r="C1987">
        <f t="shared" si="100"/>
        <v>7</v>
      </c>
      <c r="D1987">
        <f t="shared" si="101"/>
        <v>210</v>
      </c>
      <c r="E1987" t="str">
        <f t="shared" si="102"/>
        <v>&lt;row entity_script="" item_id="c99c9060-96a1-4166-b913-07a89bd2a8d0" material="" model="props/interiors/kitchenware/food/chicken_thigh" owner_fading_coef="0.02" price="1" visibility_coef="1" weight="0" /&gt;</v>
      </c>
    </row>
    <row r="1988" spans="1:5" x14ac:dyDescent="0.25">
      <c r="A1988" t="s">
        <v>3111</v>
      </c>
      <c r="C1988">
        <f t="shared" si="100"/>
        <v>7</v>
      </c>
      <c r="D1988">
        <f t="shared" si="101"/>
        <v>202</v>
      </c>
      <c r="E1988" t="str">
        <f t="shared" si="102"/>
        <v>&lt;row entity_script="" item_id="c9d724d8-24db-4c2d-b293-35affdf29c83" material="" model="characters/assets/hare_dead/hare_dead.chr" owner_fading_coef="1" price="1" visibility_coef="1" weight="1" /&gt;</v>
      </c>
    </row>
    <row r="1989" spans="1:5" x14ac:dyDescent="0.25">
      <c r="A1989" t="s">
        <v>3112</v>
      </c>
      <c r="C1989">
        <f t="shared" si="100"/>
        <v>7</v>
      </c>
      <c r="D1989">
        <f t="shared" si="101"/>
        <v>199</v>
      </c>
      <c r="E1989" t="str">
        <f t="shared" si="102"/>
        <v>&lt;row entity_script="" item_id="caaff24d-3a18-4916-8918-1cb371462151" material="" model="props/blacksmith_tools/key_bundle_a" owner_fading_coef="0.02" price="0" visibility_coef="1" weight="0" /&gt;</v>
      </c>
    </row>
    <row r="1990" spans="1:5" x14ac:dyDescent="0.25">
      <c r="A1990" t="s">
        <v>3113</v>
      </c>
      <c r="C1990">
        <f t="shared" si="100"/>
        <v>7</v>
      </c>
      <c r="D1990">
        <f t="shared" si="101"/>
        <v>200</v>
      </c>
      <c r="E1990" t="str">
        <f t="shared" si="102"/>
        <v>&lt;row entity_script="" item_id="cab53f89-f1d2-4cef-b4ac-61c176802b6e" material="" model="characters/humans/cloth/cloth_folded" owner_fading_coef="0.02" price="0" visibility_coef="1" weight="0" /&gt;</v>
      </c>
    </row>
    <row r="1991" spans="1:5" x14ac:dyDescent="0.25">
      <c r="A1991" t="s">
        <v>3114</v>
      </c>
      <c r="C1991">
        <f t="shared" si="100"/>
        <v>7</v>
      </c>
      <c r="D1991">
        <f t="shared" si="101"/>
        <v>228</v>
      </c>
      <c r="E1991" t="str">
        <f t="shared" si="102"/>
        <v>&lt;row entity_script="Book" item_id="cbe084af-0d9c-4a97-8d83-b9bb8fa02e02" material="props/alchemy/book/skill_book3" model="props/misc/book/book_01.cdf" owner_fading_coef="0.02" price="4500" visibility_coef="1" weight="1" /&gt;</v>
      </c>
    </row>
    <row r="1992" spans="1:5" x14ac:dyDescent="0.25">
      <c r="A1992" t="s">
        <v>3115</v>
      </c>
      <c r="C1992">
        <f t="shared" si="100"/>
        <v>7</v>
      </c>
      <c r="D1992">
        <f t="shared" si="101"/>
        <v>199</v>
      </c>
      <c r="E1992" t="str">
        <f t="shared" si="102"/>
        <v>&lt;row entity_script="" item_id="cbf5e2ed-667e-4d98-9fc4-f664e5dab880" material="" model="props/blacksmith_tools/key_bundle_a" owner_fading_coef="0.02" price="0" visibility_coef="1" weight="0" /&gt;</v>
      </c>
    </row>
    <row r="1993" spans="1:5" x14ac:dyDescent="0.25">
      <c r="A1993" t="s">
        <v>3116</v>
      </c>
      <c r="C1993">
        <f t="shared" si="100"/>
        <v>7</v>
      </c>
      <c r="D1993">
        <f t="shared" si="101"/>
        <v>199</v>
      </c>
      <c r="E1993" t="str">
        <f t="shared" si="102"/>
        <v>&lt;row entity_script="" item_id="cbf60ffd-9323-4f9f-87e7-c5ccaedf337d" material="" model="props/blacksmith_tools/key_bundle_a" owner_fading_coef="0.02" price="0" visibility_coef="1" weight="0" /&gt;</v>
      </c>
    </row>
    <row r="1994" spans="1:5" x14ac:dyDescent="0.25">
      <c r="A1994" t="s">
        <v>3117</v>
      </c>
      <c r="C1994">
        <f t="shared" si="100"/>
        <v>7</v>
      </c>
      <c r="D1994">
        <f t="shared" si="101"/>
        <v>227</v>
      </c>
      <c r="E1994" t="str">
        <f t="shared" si="102"/>
        <v>&lt;row entity_script="Book" item_id="cc09837c-c2d7-4270-869a-6a9583c5bef8" material="props/alchemy/book/info02_book" model="props/misc/book/book_01.cdf" owner_fading_coef="0.02" price="500" visibility_coef="1" weight="1" /&gt;</v>
      </c>
    </row>
    <row r="1995" spans="1:5" x14ac:dyDescent="0.25">
      <c r="A1995" t="s">
        <v>3118</v>
      </c>
      <c r="C1995">
        <f t="shared" si="100"/>
        <v>7</v>
      </c>
      <c r="D1995">
        <f t="shared" si="101"/>
        <v>228</v>
      </c>
      <c r="E1995" t="str">
        <f t="shared" si="102"/>
        <v>&lt;row entity_script="Book" item_id="cc18118c-8add-4fee-9df8-ceb8c72e41b1" material="" model="characters/assets/parchment_folded/parchment_folded.cdf" owner_fading_coef="0.02" price="1000" visibility_coef="1" weight="0.1" /&gt;</v>
      </c>
    </row>
    <row r="1996" spans="1:5" x14ac:dyDescent="0.25">
      <c r="A1996" t="s">
        <v>3119</v>
      </c>
      <c r="C1996">
        <f t="shared" si="100"/>
        <v>7</v>
      </c>
      <c r="D1996">
        <f t="shared" si="101"/>
        <v>199</v>
      </c>
      <c r="E1996" t="str">
        <f t="shared" si="102"/>
        <v>&lt;row entity_script="" item_id="cc200190-758e-43b9-9439-43b9d86e1209" material="" model="props/blacksmith_tools/key_bundle_a" owner_fading_coef="0.02" price="0" visibility_coef="1" weight="0" /&gt;</v>
      </c>
    </row>
    <row r="1997" spans="1:5" x14ac:dyDescent="0.25">
      <c r="A1997" t="s">
        <v>3120</v>
      </c>
      <c r="C1997">
        <f t="shared" si="100"/>
        <v>7</v>
      </c>
      <c r="D1997">
        <f t="shared" si="101"/>
        <v>191</v>
      </c>
      <c r="E1997" t="str">
        <f t="shared" si="102"/>
        <v>&lt;row entity_script="" item_id="cc8a9e25-da39-48a3-939a-e7f2937b92fe" material="" model="props/alchemy/scroll/scroll" owner_fading_coef="0.02" price="0" visibility_coef="1" weight="1" /&gt;</v>
      </c>
    </row>
    <row r="1998" spans="1:5" x14ac:dyDescent="0.25">
      <c r="A1998" t="s">
        <v>3121</v>
      </c>
      <c r="C1998">
        <f t="shared" si="100"/>
        <v>7</v>
      </c>
      <c r="D1998">
        <f t="shared" si="101"/>
        <v>186</v>
      </c>
      <c r="E1998" t="str">
        <f t="shared" si="102"/>
        <v>&lt;row entity_script="" item_id="cd2382b8-4e87-4460-bb2d-526f770a7222" material="" model="props/tools/broom_small01" owner_fading_coef="1" price="1" visibility_coef="1" weight="1" /&gt;</v>
      </c>
    </row>
    <row r="1999" spans="1:5" x14ac:dyDescent="0.25">
      <c r="A1999" t="s">
        <v>3122</v>
      </c>
      <c r="C1999">
        <f t="shared" si="100"/>
        <v>7</v>
      </c>
      <c r="D1999">
        <f t="shared" si="101"/>
        <v>207</v>
      </c>
      <c r="E1999" t="str">
        <f t="shared" si="102"/>
        <v>&lt;row entity_script="" item_id="cda856d8-9ee4-4f61-b2c7-eace8e082d62" material="" model="props/repairkits/repairkit_clothes_big" owner_fading_coef="0.02" price="1000" visibility_coef="1" weight="1.8" /&gt;</v>
      </c>
    </row>
    <row r="2000" spans="1:5" x14ac:dyDescent="0.25">
      <c r="A2000" t="s">
        <v>3123</v>
      </c>
      <c r="C2000">
        <f t="shared" si="100"/>
        <v>7</v>
      </c>
      <c r="D2000">
        <f t="shared" si="101"/>
        <v>199</v>
      </c>
      <c r="E2000" t="str">
        <f t="shared" si="102"/>
        <v>&lt;row entity_script="" item_id="cdf56bac-26dc-4245-8c33-223e0aa80368" material="" model="props/blacksmith_tools/key_bundle_a" owner_fading_coef="0.02" price="0" visibility_coef="1" weight="0" /&gt;</v>
      </c>
    </row>
    <row r="2001" spans="1:5" x14ac:dyDescent="0.25">
      <c r="A2001" t="s">
        <v>3124</v>
      </c>
      <c r="C2001">
        <f t="shared" si="100"/>
        <v>7</v>
      </c>
      <c r="D2001">
        <f t="shared" si="101"/>
        <v>199</v>
      </c>
      <c r="E2001" t="str">
        <f t="shared" si="102"/>
        <v>&lt;row entity_script="" item_id="ce16fe8f-93ed-48bf-86dd-4896d29c43fd" material="" model="props/blacksmith_tools/key_bundle_a" owner_fading_coef="0.02" price="0" visibility_coef="1" weight="0" /&gt;</v>
      </c>
    </row>
    <row r="2002" spans="1:5" x14ac:dyDescent="0.25">
      <c r="A2002" t="s">
        <v>3125</v>
      </c>
      <c r="C2002">
        <f t="shared" si="100"/>
        <v>7</v>
      </c>
      <c r="D2002">
        <f t="shared" si="101"/>
        <v>197</v>
      </c>
      <c r="E2002" t="str">
        <f t="shared" si="102"/>
        <v>&lt;row entity_script="" item_id="ce3b63c5-b749-423a-b189-d98d0e14f781" material="" model="props/misc/feathers/feather_red" owner_fading_coef="0.02" price="1" visibility_coef="1" weight="0.1" /&gt;</v>
      </c>
    </row>
    <row r="2003" spans="1:5" x14ac:dyDescent="0.25">
      <c r="A2003" t="s">
        <v>3126</v>
      </c>
      <c r="C2003">
        <f t="shared" si="100"/>
        <v>7</v>
      </c>
      <c r="D2003">
        <f t="shared" si="101"/>
        <v>193</v>
      </c>
      <c r="E2003" t="str">
        <f t="shared" si="102"/>
        <v>&lt;row entity_script="" item_id="ce923ee3-97fc-47cf-ac06-73054d05bb9e" material="" model="props/alchemy/scroll/scroll_b" owner_fading_coef="0.02" price="0" visibility_coef="1" weight="0" /&gt;</v>
      </c>
    </row>
    <row r="2004" spans="1:5" x14ac:dyDescent="0.25">
      <c r="A2004" t="s">
        <v>3127</v>
      </c>
      <c r="C2004">
        <f t="shared" si="100"/>
        <v>7</v>
      </c>
      <c r="D2004">
        <f t="shared" si="101"/>
        <v>209</v>
      </c>
      <c r="E2004" t="str">
        <f t="shared" si="102"/>
        <v>&lt;row entity_script="" item_id="d009026e-5fac-4414-8183-592f0b133c2b" material="" model="props/interiors/kitchenware/food/wood_bowl_empty" owner_fading_coef="1" price="1" visibility_coef="1" weight="1" /&gt;</v>
      </c>
    </row>
    <row r="2005" spans="1:5" x14ac:dyDescent="0.25">
      <c r="A2005" t="s">
        <v>3128</v>
      </c>
      <c r="C2005">
        <f t="shared" si="100"/>
        <v>7</v>
      </c>
      <c r="D2005">
        <f t="shared" si="101"/>
        <v>227</v>
      </c>
      <c r="E2005" t="str">
        <f t="shared" si="102"/>
        <v>&lt;row entity_script="Book" item_id="d00b8aa6-d846-4dfd-8a58-96f7dcd9289e" material="props/alchemy/book/info02_book" model="props/misc/book/book_01.cdf" owner_fading_coef="0.02" price="500" visibility_coef="1" weight="1" /&gt;</v>
      </c>
    </row>
    <row r="2006" spans="1:5" x14ac:dyDescent="0.25">
      <c r="A2006" t="s">
        <v>3129</v>
      </c>
      <c r="C2006">
        <f t="shared" si="100"/>
        <v>7</v>
      </c>
      <c r="D2006">
        <f t="shared" si="101"/>
        <v>199</v>
      </c>
      <c r="E2006" t="str">
        <f t="shared" si="102"/>
        <v>&lt;row entity_script="" item_id="d01331f4-9b96-4016-866f-bebe7a064bd7" material="" model="props/blacksmith_tools/key_bundle_a" owner_fading_coef="0.02" price="0" visibility_coef="1" weight="0" /&gt;</v>
      </c>
    </row>
    <row r="2007" spans="1:5" x14ac:dyDescent="0.25">
      <c r="A2007" t="s">
        <v>3130</v>
      </c>
      <c r="C2007">
        <f t="shared" si="100"/>
        <v>7</v>
      </c>
      <c r="D2007">
        <f t="shared" si="101"/>
        <v>225</v>
      </c>
      <c r="E2007" t="str">
        <f t="shared" si="102"/>
        <v>&lt;row entity_script="Book" item_id="d09b5bbf-8db5-4bea-a5c4-67bf11a6cbe8" material="props/alchemy/book/info01_book" model="props/misc/book/book_01.cdf" owner_fading_coef="0.02" price="1" visibility_coef="1" weight="1" /&gt;</v>
      </c>
    </row>
    <row r="2008" spans="1:5" x14ac:dyDescent="0.25">
      <c r="A2008" t="s">
        <v>3131</v>
      </c>
      <c r="C2008">
        <f t="shared" si="100"/>
        <v>7</v>
      </c>
      <c r="D2008">
        <f t="shared" si="101"/>
        <v>228</v>
      </c>
      <c r="E2008" t="str">
        <f t="shared" si="102"/>
        <v>&lt;row entity_script="Book" item_id="d0a195d2-8b17-4314-aa93-0a6934996abb" material="props/alchemy/book/skill_book5" model="props/misc/book/book_01.cdf" owner_fading_coef="0.02" price="1500" visibility_coef="1" weight="1" /&gt;</v>
      </c>
    </row>
    <row r="2009" spans="1:5" x14ac:dyDescent="0.25">
      <c r="A2009" t="s">
        <v>3132</v>
      </c>
      <c r="C2009">
        <f t="shared" si="100"/>
        <v>7</v>
      </c>
      <c r="D2009">
        <f t="shared" si="101"/>
        <v>191</v>
      </c>
      <c r="E2009" t="str">
        <f t="shared" si="102"/>
        <v>&lt;row entity_script="" item_id="d0eb061c-f8d3-4099-892e-e3d034e0aca8" material="" model="props/alchemy/scroll/scroll" owner_fading_coef="0.02" price="0" visibility_coef="1" weight="1" /&gt;</v>
      </c>
    </row>
    <row r="2010" spans="1:5" x14ac:dyDescent="0.25">
      <c r="A2010" t="s">
        <v>3133</v>
      </c>
      <c r="C2010">
        <f t="shared" si="100"/>
        <v>7</v>
      </c>
      <c r="D2010">
        <f t="shared" si="101"/>
        <v>199</v>
      </c>
      <c r="E2010" t="str">
        <f t="shared" si="102"/>
        <v>&lt;row entity_script="" item_id="d18fc183-0af6-4a17-a274-5b06fd71bad4" material="" model="props/tavern_things/wooden_spoon_clear" owner_fading_coef="1" price="1" visibility_coef="1" weight="1" /&gt;</v>
      </c>
    </row>
    <row r="2011" spans="1:5" x14ac:dyDescent="0.25">
      <c r="A2011" t="s">
        <v>3134</v>
      </c>
      <c r="C2011">
        <f t="shared" si="100"/>
        <v>7</v>
      </c>
      <c r="D2011">
        <f t="shared" si="101"/>
        <v>199</v>
      </c>
      <c r="E2011" t="str">
        <f t="shared" si="102"/>
        <v>&lt;row entity_script="" item_id="d1c50fc3-127a-4cbc-8bef-53caaf2185a2" material="" model="props/blacksmith_tools/key_bundle_a" owner_fading_coef="0.02" price="0" visibility_coef="1" weight="0" /&gt;</v>
      </c>
    </row>
    <row r="2012" spans="1:5" x14ac:dyDescent="0.25">
      <c r="A2012" t="s">
        <v>3135</v>
      </c>
      <c r="C2012">
        <f t="shared" si="100"/>
        <v>7</v>
      </c>
      <c r="D2012">
        <f t="shared" si="101"/>
        <v>204</v>
      </c>
      <c r="E2012" t="str">
        <f t="shared" si="102"/>
        <v>&lt;row entity_script="" item_id="d1d1b932-4b23-4622-bd7e-b77ad40e29cd" material="" model="props/interiors/skins/skin_deer_hide" owner_fading_coef="0.02" price="500" visibility_coef="1" weight="3.5" /&gt;</v>
      </c>
    </row>
    <row r="2013" spans="1:5" x14ac:dyDescent="0.25">
      <c r="A2013" t="s">
        <v>3136</v>
      </c>
      <c r="C2013">
        <f t="shared" si="100"/>
        <v>7</v>
      </c>
      <c r="D2013">
        <f t="shared" si="101"/>
        <v>199</v>
      </c>
      <c r="E2013" t="str">
        <f t="shared" si="102"/>
        <v>&lt;row entity_script="" item_id="d2a0d887-99b6-467e-a0ad-a959664d9566" material="" model="props/blacksmith_tools/key_bundle_a" owner_fading_coef="0.02" price="0" visibility_coef="1" weight="0" /&gt;</v>
      </c>
    </row>
    <row r="2014" spans="1:5" x14ac:dyDescent="0.25">
      <c r="A2014" t="s">
        <v>3137</v>
      </c>
      <c r="C2014">
        <f t="shared" si="100"/>
        <v>7</v>
      </c>
      <c r="D2014">
        <f t="shared" si="101"/>
        <v>201</v>
      </c>
      <c r="E2014" t="str">
        <f t="shared" si="102"/>
        <v>&lt;row entity_script="" item_id="d2a23942-45c1-4d5a-bcbc-96a09611af75" material="" model="props/misc/feathers/feather_rooster" owner_fading_coef="0.02" price="1" visibility_coef="1" weight="0.1" /&gt;</v>
      </c>
    </row>
    <row r="2015" spans="1:5" x14ac:dyDescent="0.25">
      <c r="A2015" t="s">
        <v>3138</v>
      </c>
      <c r="C2015">
        <f t="shared" si="100"/>
        <v>7</v>
      </c>
      <c r="D2015">
        <f t="shared" si="101"/>
        <v>199</v>
      </c>
      <c r="E2015" t="str">
        <f t="shared" si="102"/>
        <v>&lt;row entity_script="" item_id="d389a223-7387-4c2c-8ea8-a57960a39910" material="" model="props/blacksmith_tools/key_bundle_a" owner_fading_coef="0.02" price="0" visibility_coef="1" weight="0" /&gt;</v>
      </c>
    </row>
    <row r="2016" spans="1:5" x14ac:dyDescent="0.25">
      <c r="A2016" t="s">
        <v>3139</v>
      </c>
      <c r="C2016">
        <f t="shared" ref="C2016:C2079" si="103">FIND("&lt;",$A2016)</f>
        <v>7</v>
      </c>
      <c r="D2016">
        <f t="shared" ref="D2016:D2079" si="104">FIND("&gt;",$A2016)</f>
        <v>197</v>
      </c>
      <c r="E2016" t="str">
        <f t="shared" si="102"/>
        <v>&lt;row entity_script="" item_id="d39cde7b-bb73-4216-a528-921dbc8e0182" material="" model="buildings/refugee_camp/wood_stick_01" owner_fading_coef="1" price="1" visibility_coef="1" weight="1" /&gt;</v>
      </c>
    </row>
    <row r="2017" spans="1:5" x14ac:dyDescent="0.25">
      <c r="A2017" t="s">
        <v>3140</v>
      </c>
      <c r="C2017">
        <f t="shared" si="103"/>
        <v>7</v>
      </c>
      <c r="D2017">
        <f t="shared" si="104"/>
        <v>164</v>
      </c>
      <c r="E2017" t="str">
        <f t="shared" si="102"/>
        <v>&lt;row entity_script="" item_id="d3d73597-b647-4c55-ac91-243773260ead" material="" model="" owner_fading_coef="0.02" price="0" visibility_coef="1" weight="0" /&gt;</v>
      </c>
    </row>
    <row r="2018" spans="1:5" x14ac:dyDescent="0.25">
      <c r="A2018" t="s">
        <v>3141</v>
      </c>
      <c r="C2018">
        <f t="shared" si="103"/>
        <v>7</v>
      </c>
      <c r="D2018">
        <f t="shared" si="104"/>
        <v>199</v>
      </c>
      <c r="E2018" t="str">
        <f t="shared" si="102"/>
        <v>&lt;row entity_script="" item_id="d413c4d1-9314-4034-adaa-100a7a6d3f6b" material="" model="props/blacksmith_tools/key_bundle_a" owner_fading_coef="0.02" price="0" visibility_coef="1" weight="0" /&gt;</v>
      </c>
    </row>
    <row r="2019" spans="1:5" x14ac:dyDescent="0.25">
      <c r="A2019" t="s">
        <v>3142</v>
      </c>
      <c r="C2019">
        <f t="shared" si="103"/>
        <v>7</v>
      </c>
      <c r="D2019">
        <f t="shared" si="104"/>
        <v>227</v>
      </c>
      <c r="E2019" t="str">
        <f t="shared" si="102"/>
        <v>&lt;row entity_script="Book" item_id="d45d8a3f-1292-4310-9b39-8f811f0ea5f5" material="props/alchemy/book/skill_book4" model="props/misc/book/book_01.cdf" owner_fading_coef="0.02" price="500" visibility_coef="1" weight="1" /&gt;</v>
      </c>
    </row>
    <row r="2020" spans="1:5" x14ac:dyDescent="0.25">
      <c r="A2020" t="s">
        <v>3143</v>
      </c>
      <c r="C2020">
        <f t="shared" si="103"/>
        <v>7</v>
      </c>
      <c r="D2020">
        <f t="shared" si="104"/>
        <v>176</v>
      </c>
      <c r="E2020" t="str">
        <f t="shared" si="102"/>
        <v>&lt;row entity_script="" item_id="d480283d-bb27-42f2-a529-31708ea598d9" material="" model="props/tools/saw" owner_fading_coef="1" price="1" visibility_coef="1" weight="1" /&gt;</v>
      </c>
    </row>
    <row r="2021" spans="1:5" x14ac:dyDescent="0.25">
      <c r="A2021" t="s">
        <v>3144</v>
      </c>
      <c r="C2021">
        <f t="shared" si="103"/>
        <v>7</v>
      </c>
      <c r="D2021">
        <f t="shared" si="104"/>
        <v>199</v>
      </c>
      <c r="E2021" t="str">
        <f t="shared" si="102"/>
        <v>&lt;row entity_script="" item_id="d57c0699-1a86-479f-a055-956d403dc679" material="" model="props/blacksmith_tools/key_bundle_a" owner_fading_coef="0.02" price="0" visibility_coef="1" weight="0" /&gt;</v>
      </c>
    </row>
    <row r="2022" spans="1:5" x14ac:dyDescent="0.25">
      <c r="A2022" t="s">
        <v>3145</v>
      </c>
      <c r="C2022">
        <f t="shared" si="103"/>
        <v>7</v>
      </c>
      <c r="D2022">
        <f t="shared" si="104"/>
        <v>183</v>
      </c>
      <c r="E2022" t="str">
        <f t="shared" si="102"/>
        <v>&lt;row entity_script="" item_id="d5f73455-62f0-455e-a691-a625545620b9" material="" model="props/tools/hammer" owner_fading_coef="0.02" price="20" visibility_coef="1" weight="3" /&gt;</v>
      </c>
    </row>
    <row r="2023" spans="1:5" x14ac:dyDescent="0.25">
      <c r="A2023" t="s">
        <v>3146</v>
      </c>
      <c r="C2023">
        <f t="shared" si="103"/>
        <v>7</v>
      </c>
      <c r="D2023">
        <f t="shared" si="104"/>
        <v>223</v>
      </c>
      <c r="E2023" t="str">
        <f t="shared" ref="E2023:E2086" si="105">MID(A2023,C2023,D2023-C2023+1)</f>
        <v>&lt;row entity_script="Book" item_id="d6621d5b-16d0-4754-8976-b7ba817c15ac" material="" model="characters/assets/parchment_folded/parchment_folded.cdf" owner_fading_coef="0.02" price="1" visibility_coef="1" weight="1" /&gt;</v>
      </c>
    </row>
    <row r="2024" spans="1:5" x14ac:dyDescent="0.25">
      <c r="A2024" t="s">
        <v>3147</v>
      </c>
      <c r="C2024">
        <f t="shared" si="103"/>
        <v>7</v>
      </c>
      <c r="D2024">
        <f t="shared" si="104"/>
        <v>179</v>
      </c>
      <c r="E2024" t="str">
        <f t="shared" si="105"/>
        <v>&lt;row entity_script="" item_id="d6c313d8-a464-4a4c-aa03-5fd1aba7fb4d" material="" model="props/tools/shovel" owner_fading_coef="1" price="1" visibility_coef="1" weight="1" /&gt;</v>
      </c>
    </row>
    <row r="2025" spans="1:5" x14ac:dyDescent="0.25">
      <c r="A2025" t="s">
        <v>3148</v>
      </c>
      <c r="C2025">
        <f t="shared" si="103"/>
        <v>7</v>
      </c>
      <c r="D2025">
        <f t="shared" si="104"/>
        <v>199</v>
      </c>
      <c r="E2025" t="str">
        <f t="shared" si="105"/>
        <v>&lt;row entity_script="" item_id="d6e78ddc-6425-47a7-b899-880fed5862d2" material="" model="props/blacksmith_tools/key_bundle_a" owner_fading_coef="0.02" price="0" visibility_coef="1" weight="0" /&gt;</v>
      </c>
    </row>
    <row r="2026" spans="1:5" x14ac:dyDescent="0.25">
      <c r="A2026" t="s">
        <v>3149</v>
      </c>
      <c r="C2026">
        <f t="shared" si="103"/>
        <v>7</v>
      </c>
      <c r="D2026">
        <f t="shared" si="104"/>
        <v>228</v>
      </c>
      <c r="E2026" t="str">
        <f t="shared" si="105"/>
        <v>&lt;row entity_script="Book" item_id="d6ea8b38-5cbb-4095-a29b-46443a27eede" material="props/alchemy/book/skill_book3" model="props/misc/book/book_01.cdf" owner_fading_coef="0.02" price="4800" visibility_coef="1" weight="1" /&gt;</v>
      </c>
    </row>
    <row r="2027" spans="1:5" x14ac:dyDescent="0.25">
      <c r="A2027" t="s">
        <v>3150</v>
      </c>
      <c r="C2027">
        <f t="shared" si="103"/>
        <v>7</v>
      </c>
      <c r="D2027">
        <f t="shared" si="104"/>
        <v>209</v>
      </c>
      <c r="E2027" t="str">
        <f t="shared" si="105"/>
        <v>&lt;row entity_script="" item_id="d6f48431-0d07-4aa1-9b31-89d70114c5a4" material="" model="props/misc/church_props/chalice_silver_02" owner_fading_coef="0.02" price="900" visibility_coef="1" weight="0.6" /&gt;</v>
      </c>
    </row>
    <row r="2028" spans="1:5" x14ac:dyDescent="0.25">
      <c r="A2028" t="s">
        <v>3151</v>
      </c>
      <c r="C2028">
        <f t="shared" si="103"/>
        <v>7</v>
      </c>
      <c r="D2028">
        <f t="shared" si="104"/>
        <v>199</v>
      </c>
      <c r="E2028" t="str">
        <f t="shared" si="105"/>
        <v>&lt;row entity_script="" item_id="d73e7b86-5e1d-4996-847d-64f4f54409db" material="" model="props/blacksmith_tools/key_bundle_a" owner_fading_coef="0.02" price="0" visibility_coef="1" weight="0" /&gt;</v>
      </c>
    </row>
    <row r="2029" spans="1:5" x14ac:dyDescent="0.25">
      <c r="A2029" t="s">
        <v>3152</v>
      </c>
      <c r="C2029">
        <f t="shared" si="103"/>
        <v>7</v>
      </c>
      <c r="D2029">
        <f t="shared" si="104"/>
        <v>199</v>
      </c>
      <c r="E2029" t="str">
        <f t="shared" si="105"/>
        <v>&lt;row entity_script="" item_id="d7c49f52-a312-4ddb-8a9f-db7aef8c98c7" material="" model="props/blacksmith_tools/key_bundle_a" owner_fading_coef="0.02" price="0" visibility_coef="1" weight="0" /&gt;</v>
      </c>
    </row>
    <row r="2030" spans="1:5" x14ac:dyDescent="0.25">
      <c r="A2030" t="s">
        <v>3153</v>
      </c>
      <c r="C2030">
        <f t="shared" si="103"/>
        <v>7</v>
      </c>
      <c r="D2030">
        <f t="shared" si="104"/>
        <v>199</v>
      </c>
      <c r="E2030" t="str">
        <f t="shared" si="105"/>
        <v>&lt;row entity_script="" item_id="d7ef49d3-8a6e-4d88-a6f0-f11130eaf752" material="" model="props/blacksmith_tools/key_bundle_a" owner_fading_coef="0.02" price="0" visibility_coef="1" weight="0" /&gt;</v>
      </c>
    </row>
    <row r="2031" spans="1:5" x14ac:dyDescent="0.25">
      <c r="A2031" t="s">
        <v>3154</v>
      </c>
      <c r="C2031">
        <f t="shared" si="103"/>
        <v>7</v>
      </c>
      <c r="D2031">
        <f t="shared" si="104"/>
        <v>228</v>
      </c>
      <c r="E2031" t="str">
        <f t="shared" si="105"/>
        <v>&lt;row entity_script="Book" item_id="d833ab2a-0e9f-4b34-a514-562e8f61289c" material="props/alchemy/book/skill_book4" model="props/misc/book/book_01.cdf" owner_fading_coef="0.02" price="1500" visibility_coef="1" weight="1" /&gt;</v>
      </c>
    </row>
    <row r="2032" spans="1:5" x14ac:dyDescent="0.25">
      <c r="A2032" t="s">
        <v>3155</v>
      </c>
      <c r="C2032">
        <f t="shared" si="103"/>
        <v>7</v>
      </c>
      <c r="D2032">
        <f t="shared" si="104"/>
        <v>198</v>
      </c>
      <c r="E2032" t="str">
        <f t="shared" si="105"/>
        <v>&lt;row entity_script="" item_id="d8ad567f-9294-4a58-8026-26fd277bbe22" material="" model="props/misc/monstrance/monstrance" owner_fading_coef="0.02" price="100" visibility_coef="1" weight="0" /&gt;</v>
      </c>
    </row>
    <row r="2033" spans="1:5" x14ac:dyDescent="0.25">
      <c r="A2033" t="s">
        <v>3156</v>
      </c>
      <c r="C2033">
        <f t="shared" si="103"/>
        <v>7</v>
      </c>
      <c r="D2033">
        <f t="shared" si="104"/>
        <v>193</v>
      </c>
      <c r="E2033" t="str">
        <f t="shared" si="105"/>
        <v>&lt;row entity_script="" item_id="d8d1c3b6-a25c-4a29-b038-cebc947c86b9" material="" model="props/tavern_things/wooden_stein" owner_fading_coef="1" price="1" visibility_coef="1" weight="1" /&gt;</v>
      </c>
    </row>
    <row r="2034" spans="1:5" x14ac:dyDescent="0.25">
      <c r="A2034" t="s">
        <v>3157</v>
      </c>
      <c r="C2034">
        <f t="shared" si="103"/>
        <v>7</v>
      </c>
      <c r="D2034">
        <f t="shared" si="104"/>
        <v>227</v>
      </c>
      <c r="E2034" t="str">
        <f t="shared" si="105"/>
        <v>&lt;row entity_script="Book" item_id="d99f40d0-1417-4fa4-b905-32dc3f281b92" material="props/alchemy/book/info03_book" model="props/misc/book/book_01.cdf" owner_fading_coef="0.02" price="500" visibility_coef="1" weight="1" /&gt;</v>
      </c>
    </row>
    <row r="2035" spans="1:5" x14ac:dyDescent="0.25">
      <c r="A2035" t="s">
        <v>3158</v>
      </c>
      <c r="C2035">
        <f t="shared" si="103"/>
        <v>7</v>
      </c>
      <c r="D2035">
        <f t="shared" si="104"/>
        <v>228</v>
      </c>
      <c r="E2035" t="str">
        <f t="shared" si="105"/>
        <v>&lt;row entity_script="Book" item_id="d9f62ac5-7e3b-4d2b-93d9-2effa81a8610" material="props/alchemy/book/skill_book3" model="props/misc/book/book_01.cdf" owner_fading_coef="0.02" price="4500" visibility_coef="1" weight="1" /&gt;</v>
      </c>
    </row>
    <row r="2036" spans="1:5" x14ac:dyDescent="0.25">
      <c r="A2036" t="s">
        <v>3159</v>
      </c>
      <c r="C2036">
        <f t="shared" si="103"/>
        <v>7</v>
      </c>
      <c r="D2036">
        <f t="shared" si="104"/>
        <v>199</v>
      </c>
      <c r="E2036" t="str">
        <f t="shared" si="105"/>
        <v>&lt;row entity_script="" item_id="da35e5db-cca1-4ee7-9bcf-74464cba7e61" material="" model="props/blacksmith_tools/key_bundle_a" owner_fading_coef="0.02" price="0" visibility_coef="1" weight="0" /&gt;</v>
      </c>
    </row>
    <row r="2037" spans="1:5" x14ac:dyDescent="0.25">
      <c r="A2037" t="s">
        <v>3160</v>
      </c>
      <c r="C2037">
        <f t="shared" si="103"/>
        <v>7</v>
      </c>
      <c r="D2037">
        <f t="shared" si="104"/>
        <v>208</v>
      </c>
      <c r="E2037" t="str">
        <f t="shared" si="105"/>
        <v>&lt;row entity_script="" item_id="da4c7f63-6dd7-4dad-b499-cc1d922426a1" material="" model="props/misc/church_props/chalice_glass_01" owner_fading_coef="0.02" price="100" visibility_coef="1" weight="0.5" /&gt;</v>
      </c>
    </row>
    <row r="2038" spans="1:5" x14ac:dyDescent="0.25">
      <c r="A2038" t="s">
        <v>3161</v>
      </c>
      <c r="C2038">
        <f t="shared" si="103"/>
        <v>7</v>
      </c>
      <c r="D2038">
        <f t="shared" si="104"/>
        <v>199</v>
      </c>
      <c r="E2038" t="str">
        <f t="shared" si="105"/>
        <v>&lt;row entity_script="" item_id="da7540be-5179-43d0-a6d2-b63ff668a1d4" material="" model="props/blacksmith_tools/key_bundle_a" owner_fading_coef="0.02" price="0" visibility_coef="1" weight="0" /&gt;</v>
      </c>
    </row>
    <row r="2039" spans="1:5" x14ac:dyDescent="0.25">
      <c r="A2039" t="s">
        <v>3162</v>
      </c>
      <c r="C2039">
        <f t="shared" si="103"/>
        <v>7</v>
      </c>
      <c r="D2039">
        <f t="shared" si="104"/>
        <v>199</v>
      </c>
      <c r="E2039" t="str">
        <f t="shared" si="105"/>
        <v>&lt;row entity_script="" item_id="da963b3e-f8e5-40c6-bb23-836b1e39a888" material="" model="props/blacksmith_tools/key_bundle_a" owner_fading_coef="0.02" price="0" visibility_coef="1" weight="0" /&gt;</v>
      </c>
    </row>
    <row r="2040" spans="1:5" x14ac:dyDescent="0.25">
      <c r="A2040" t="s">
        <v>3163</v>
      </c>
      <c r="C2040">
        <f t="shared" si="103"/>
        <v>7</v>
      </c>
      <c r="D2040">
        <f t="shared" si="104"/>
        <v>176</v>
      </c>
      <c r="E2040" t="str">
        <f t="shared" si="105"/>
        <v>&lt;row entity_script="" item_id="dac299a2-8651-4839-8244-9e9eb8ef0701" material="" model="props/tools/axe" owner_fading_coef="1" price="1" visibility_coef="1" weight="7" /&gt;</v>
      </c>
    </row>
    <row r="2041" spans="1:5" x14ac:dyDescent="0.25">
      <c r="A2041" t="s">
        <v>3164</v>
      </c>
      <c r="C2041">
        <f t="shared" si="103"/>
        <v>7</v>
      </c>
      <c r="D2041">
        <f t="shared" si="104"/>
        <v>182</v>
      </c>
      <c r="E2041" t="str">
        <f t="shared" si="105"/>
        <v>&lt;row entity_script="" item_id="db11ea21-17a5-4023-82ed-7554e6532527" material="" model="props/tools/hammer" owner_fading_coef="0.02" price="1" visibility_coef="1" weight="1" /&gt;</v>
      </c>
    </row>
    <row r="2042" spans="1:5" x14ac:dyDescent="0.25">
      <c r="A2042" t="s">
        <v>3165</v>
      </c>
      <c r="C2042">
        <f t="shared" si="103"/>
        <v>7</v>
      </c>
      <c r="D2042">
        <f t="shared" si="104"/>
        <v>196</v>
      </c>
      <c r="E2042" t="str">
        <f t="shared" si="105"/>
        <v>&lt;row entity_script="" item_id="db813508-eb30-4241-a019-99ad6a83ff00" material="" model="characters/assets/roe/roe_half.cdf" owner_fading_coef="1" price="1" visibility_coef="1" weight="10" /&gt;</v>
      </c>
    </row>
    <row r="2043" spans="1:5" x14ac:dyDescent="0.25">
      <c r="A2043" t="s">
        <v>3166</v>
      </c>
      <c r="C2043">
        <f t="shared" si="103"/>
        <v>7</v>
      </c>
      <c r="D2043">
        <f t="shared" si="104"/>
        <v>195</v>
      </c>
      <c r="E2043" t="str">
        <f t="shared" si="105"/>
        <v>&lt;row entity_script="Book" item_id="dbf96a07-0769-4327-ae31-14a95bdfd603" material="" model="props/misc/book/book_01.cdf" owner_fading_coef="0.02" price="1" visibility_coef="1" weight="1" /&gt;</v>
      </c>
    </row>
    <row r="2044" spans="1:5" x14ac:dyDescent="0.25">
      <c r="A2044" t="s">
        <v>3167</v>
      </c>
      <c r="C2044">
        <f t="shared" si="103"/>
        <v>7</v>
      </c>
      <c r="D2044">
        <f t="shared" si="104"/>
        <v>199</v>
      </c>
      <c r="E2044" t="str">
        <f t="shared" si="105"/>
        <v>&lt;row entity_script="" item_id="dc54cbb2-2b2a-487b-9f6a-dcf26106cc95" material="" model="props/blacksmith_tools/key_bundle_a" owner_fading_coef="0.02" price="0" visibility_coef="1" weight="0" /&gt;</v>
      </c>
    </row>
    <row r="2045" spans="1:5" x14ac:dyDescent="0.25">
      <c r="A2045" t="s">
        <v>3168</v>
      </c>
      <c r="C2045">
        <f t="shared" si="103"/>
        <v>7</v>
      </c>
      <c r="D2045">
        <f t="shared" si="104"/>
        <v>182</v>
      </c>
      <c r="E2045" t="str">
        <f t="shared" si="105"/>
        <v>&lt;row entity_script="" item_id="dce71bd0-4397-4d00-8a01-1e734a8255a6" material="" model="props/dice/die_a" owner_fading_coef="0.02" price="1" visibility_coef="1" weight="0.1" /&gt;</v>
      </c>
    </row>
    <row r="2046" spans="1:5" x14ac:dyDescent="0.25">
      <c r="A2046" t="s">
        <v>3169</v>
      </c>
      <c r="C2046">
        <f t="shared" si="103"/>
        <v>7</v>
      </c>
      <c r="D2046">
        <f t="shared" si="104"/>
        <v>196</v>
      </c>
      <c r="E2046" t="str">
        <f t="shared" si="105"/>
        <v>&lt;row entity_script="" item_id="dd0113ff-993b-45e7-8f86-870cde8a1a50" material="" model="props/tavern_things/wood_tankard" owner_fading_coef="0.02" price="0" visibility_coef="1" weight="0" /&gt;</v>
      </c>
    </row>
    <row r="2047" spans="1:5" x14ac:dyDescent="0.25">
      <c r="A2047" t="s">
        <v>3170</v>
      </c>
      <c r="C2047">
        <f t="shared" si="103"/>
        <v>7</v>
      </c>
      <c r="D2047">
        <f t="shared" si="104"/>
        <v>199</v>
      </c>
      <c r="E2047" t="str">
        <f t="shared" si="105"/>
        <v>&lt;row entity_script="" item_id="dd8dd2bb-3387-47bc-a899-637f76026f6f" material="" model="props/blacksmith_tools/key_bundle_a" owner_fading_coef="0.02" price="0" visibility_coef="1" weight="0" /&gt;</v>
      </c>
    </row>
    <row r="2048" spans="1:5" x14ac:dyDescent="0.25">
      <c r="A2048" t="s">
        <v>3171</v>
      </c>
      <c r="C2048">
        <f t="shared" si="103"/>
        <v>7</v>
      </c>
      <c r="D2048">
        <f t="shared" si="104"/>
        <v>200</v>
      </c>
      <c r="E2048" t="str">
        <f t="shared" si="105"/>
        <v>&lt;row entity_script="" item_id="dd92e11a-a1e4-48c1-8b0f-983778109385" material="" model="characters/humans/cloth/cloth_folded" owner_fading_coef="0.02" price="0" visibility_coef="1" weight="0" /&gt;</v>
      </c>
    </row>
    <row r="2049" spans="1:5" x14ac:dyDescent="0.25">
      <c r="A2049" t="s">
        <v>3172</v>
      </c>
      <c r="C2049">
        <f t="shared" si="103"/>
        <v>7</v>
      </c>
      <c r="D2049">
        <f t="shared" si="104"/>
        <v>200</v>
      </c>
      <c r="E2049" t="str">
        <f t="shared" si="105"/>
        <v>&lt;row entity_script="" item_id="ddb13034-fb0e-4308-9cdd-3a087fe947de" material="" model="characters/humans/cloth/cloth_folded" owner_fading_coef="0.02" price="0" visibility_coef="1" weight="0" /&gt;</v>
      </c>
    </row>
    <row r="2050" spans="1:5" x14ac:dyDescent="0.25">
      <c r="A2050" t="s">
        <v>3173</v>
      </c>
      <c r="C2050">
        <f t="shared" si="103"/>
        <v>7</v>
      </c>
      <c r="D2050">
        <f t="shared" si="104"/>
        <v>228</v>
      </c>
      <c r="E2050" t="str">
        <f t="shared" si="105"/>
        <v>&lt;row entity_script="Book" item_id="ddbf0857-927c-4f58-b6b0-5fd90f840044" material="" model="characters/assets/parchment_folded/parchment_folded.cdf" owner_fading_coef="0.02" price="1000" visibility_coef="1" weight="0.1" /&gt;</v>
      </c>
    </row>
    <row r="2051" spans="1:5" x14ac:dyDescent="0.25">
      <c r="A2051" t="s">
        <v>3174</v>
      </c>
      <c r="C2051">
        <f t="shared" si="103"/>
        <v>7</v>
      </c>
      <c r="D2051">
        <f t="shared" si="104"/>
        <v>199</v>
      </c>
      <c r="E2051" t="str">
        <f t="shared" si="105"/>
        <v>&lt;row entity_script="" item_id="ddd70ed5-e135-4629-8b3c-ce61f11bd4ff" material="" model="props/blacksmith_tools/key_bundle_a" owner_fading_coef="0.02" price="0" visibility_coef="1" weight="0" /&gt;</v>
      </c>
    </row>
    <row r="2052" spans="1:5" x14ac:dyDescent="0.25">
      <c r="A2052" t="s">
        <v>3175</v>
      </c>
      <c r="C2052">
        <f t="shared" si="103"/>
        <v>7</v>
      </c>
      <c r="D2052">
        <f t="shared" si="104"/>
        <v>209</v>
      </c>
      <c r="E2052" t="str">
        <f t="shared" si="105"/>
        <v>&lt;row entity_script="" item_id="de134f81-cfbe-422d-9105-df3e0b3b59b5" material="" model="props/interiors/sacks/sack_02/sack_02_stand" owner_fading_coef="0.02" price="7" visibility_coef="1" weight="0.1" /&gt;</v>
      </c>
    </row>
    <row r="2053" spans="1:5" x14ac:dyDescent="0.25">
      <c r="A2053" t="s">
        <v>3176</v>
      </c>
      <c r="C2053">
        <f t="shared" si="103"/>
        <v>7</v>
      </c>
      <c r="D2053">
        <f t="shared" si="104"/>
        <v>199</v>
      </c>
      <c r="E2053" t="str">
        <f t="shared" si="105"/>
        <v>&lt;row entity_script="" item_id="de4b3a46-7722-4170-8d1b-071326e5ef12" material="" model="props/blacksmith_tools/key_bundle_a" owner_fading_coef="0.02" price="0" visibility_coef="1" weight="0" /&gt;</v>
      </c>
    </row>
    <row r="2054" spans="1:5" x14ac:dyDescent="0.25">
      <c r="A2054" t="s">
        <v>3177</v>
      </c>
      <c r="C2054">
        <f t="shared" si="103"/>
        <v>7</v>
      </c>
      <c r="D2054">
        <f t="shared" si="104"/>
        <v>228</v>
      </c>
      <c r="E2054" t="str">
        <f t="shared" si="105"/>
        <v>&lt;row entity_script="Book" item_id="deb7aff1-5fee-4341-8703-d9de7f7cce2f" material="props/alchemy/book/skill_book3" model="props/misc/book/book_01.cdf" owner_fading_coef="0.02" price="4800" visibility_coef="1" weight="1" /&gt;</v>
      </c>
    </row>
    <row r="2055" spans="1:5" x14ac:dyDescent="0.25">
      <c r="A2055" t="s">
        <v>3178</v>
      </c>
      <c r="C2055">
        <f t="shared" si="103"/>
        <v>7</v>
      </c>
      <c r="D2055">
        <f t="shared" si="104"/>
        <v>196</v>
      </c>
      <c r="E2055" t="str">
        <f t="shared" si="105"/>
        <v>&lt;row entity_script="" item_id="ded5173a-82e0-4caf-a3ff-6b6529a7fd05" material="" model="props/tavern_things/meal_tray_slots" owner_fading_coef="1" price="1" visibility_coef="1" weight="1" /&gt;</v>
      </c>
    </row>
    <row r="2056" spans="1:5" x14ac:dyDescent="0.25">
      <c r="A2056" t="s">
        <v>3179</v>
      </c>
      <c r="C2056">
        <f t="shared" si="103"/>
        <v>7</v>
      </c>
      <c r="D2056">
        <f t="shared" si="104"/>
        <v>199</v>
      </c>
      <c r="E2056" t="str">
        <f t="shared" si="105"/>
        <v>&lt;row entity_script="" item_id="deddb3fc-882a-493e-b8c1-623c34cd52b8" material="" model="props/blacksmith_tools/key_bundle_a" owner_fading_coef="0.02" price="0" visibility_coef="1" weight="0" /&gt;</v>
      </c>
    </row>
    <row r="2057" spans="1:5" x14ac:dyDescent="0.25">
      <c r="A2057" t="s">
        <v>3180</v>
      </c>
      <c r="C2057">
        <f t="shared" si="103"/>
        <v>7</v>
      </c>
      <c r="D2057">
        <f t="shared" si="104"/>
        <v>199</v>
      </c>
      <c r="E2057" t="str">
        <f t="shared" si="105"/>
        <v>&lt;row entity_script="" item_id="dfe77d58-283f-42bf-9dd2-030febaad5af" material="" model="props/blacksmith_tools/key_bundle_a" owner_fading_coef="0.02" price="0" visibility_coef="1" weight="0" /&gt;</v>
      </c>
    </row>
    <row r="2058" spans="1:5" x14ac:dyDescent="0.25">
      <c r="A2058" t="s">
        <v>3181</v>
      </c>
      <c r="C2058">
        <f t="shared" si="103"/>
        <v>7</v>
      </c>
      <c r="D2058">
        <f t="shared" si="104"/>
        <v>199</v>
      </c>
      <c r="E2058" t="str">
        <f t="shared" si="105"/>
        <v>&lt;row entity_script="" item_id="e033ae42-2e53-47e3-820f-001c67af08c6" material="" model="props/blacksmith_tools/key_bundle_a" owner_fading_coef="0.02" price="0" visibility_coef="1" weight="0" /&gt;</v>
      </c>
    </row>
    <row r="2059" spans="1:5" x14ac:dyDescent="0.25">
      <c r="A2059" t="s">
        <v>3182</v>
      </c>
      <c r="C2059">
        <f t="shared" si="103"/>
        <v>7</v>
      </c>
      <c r="D2059">
        <f t="shared" si="104"/>
        <v>199</v>
      </c>
      <c r="E2059" t="str">
        <f t="shared" si="105"/>
        <v>&lt;row entity_script="" item_id="e035f781-410d-459a-9bf4-a561e7be635e" material="" model="props/blacksmith_tools/key_bundle_a" owner_fading_coef="0.02" price="0" visibility_coef="1" weight="0" /&gt;</v>
      </c>
    </row>
    <row r="2060" spans="1:5" x14ac:dyDescent="0.25">
      <c r="A2060" t="s">
        <v>3183</v>
      </c>
      <c r="C2060">
        <f t="shared" si="103"/>
        <v>7</v>
      </c>
      <c r="D2060">
        <f t="shared" si="104"/>
        <v>187</v>
      </c>
      <c r="E2060" t="str">
        <f t="shared" si="105"/>
        <v>&lt;row entity_script="" item_id="e09ca305-4de5-46fa-abc5-df39fc2e769d" material="" model="props/butcher/skinned_deer" owner_fading_coef="1" price="1" visibility_coef="1" weight="1" /&gt;</v>
      </c>
    </row>
    <row r="2061" spans="1:5" x14ac:dyDescent="0.25">
      <c r="A2061" t="s">
        <v>3184</v>
      </c>
      <c r="C2061">
        <f t="shared" si="103"/>
        <v>7</v>
      </c>
      <c r="D2061">
        <f t="shared" si="104"/>
        <v>202</v>
      </c>
      <c r="E2061" t="str">
        <f t="shared" si="105"/>
        <v>&lt;row entity_script="" item_id="e0a9faa2-46d4-4b4e-a619-9a56c1c29007" material="" model="props/interiors/skins/skin_boar_hide" owner_fading_coef="0.02" price="700" visibility_coef="1" weight="4" /&gt;</v>
      </c>
    </row>
    <row r="2062" spans="1:5" x14ac:dyDescent="0.25">
      <c r="A2062" t="s">
        <v>3185</v>
      </c>
      <c r="C2062">
        <f t="shared" si="103"/>
        <v>7</v>
      </c>
      <c r="D2062">
        <f t="shared" si="104"/>
        <v>205</v>
      </c>
      <c r="E2062" t="str">
        <f t="shared" si="105"/>
        <v>&lt;row entity_script="" item_id="e1097afe-649e-4494-8a05-84ab079e8db3" material="" model="props/wooden_bins/water_tub/water_tube_water" owner_fading_coef="1" price="1" visibility_coef="1" weight="5" /&gt;</v>
      </c>
    </row>
    <row r="2063" spans="1:5" x14ac:dyDescent="0.25">
      <c r="A2063" t="s">
        <v>3186</v>
      </c>
      <c r="C2063">
        <f t="shared" si="103"/>
        <v>7</v>
      </c>
      <c r="D2063">
        <f t="shared" si="104"/>
        <v>182</v>
      </c>
      <c r="E2063" t="str">
        <f t="shared" si="105"/>
        <v>&lt;row entity_script="" item_id="e10b8a49-9ebf-4108-99fc-2c7bfa7b90ce" material="" model="props/tools/hammer" owner_fading_coef="0.02" price="0" visibility_coef="1" weight="0" /&gt;</v>
      </c>
    </row>
    <row r="2064" spans="1:5" x14ac:dyDescent="0.25">
      <c r="A2064" t="s">
        <v>3187</v>
      </c>
      <c r="C2064">
        <f t="shared" si="103"/>
        <v>7</v>
      </c>
      <c r="D2064">
        <f t="shared" si="104"/>
        <v>199</v>
      </c>
      <c r="E2064" t="str">
        <f t="shared" si="105"/>
        <v>&lt;row entity_script="" item_id="e131be5e-c519-41f1-a2c7-f9f79b21d613" material="" model="props/blacksmith_tools/key_bundle_a" owner_fading_coef="0.02" price="0" visibility_coef="1" weight="0" /&gt;</v>
      </c>
    </row>
    <row r="2065" spans="1:5" x14ac:dyDescent="0.25">
      <c r="A2065" t="s">
        <v>3188</v>
      </c>
      <c r="C2065">
        <f t="shared" si="103"/>
        <v>7</v>
      </c>
      <c r="D2065">
        <f t="shared" si="104"/>
        <v>210</v>
      </c>
      <c r="E2065" t="str">
        <f t="shared" si="105"/>
        <v>&lt;row entity_script="" item_id="e197dbb7-3de4-41c2-90fd-8a43f9977b8f" material="" model="props/misc/church_props/chalice_silver_01" owner_fading_coef="0.02" price="1100" visibility_coef="1" weight="0.8" /&gt;</v>
      </c>
    </row>
    <row r="2066" spans="1:5" x14ac:dyDescent="0.25">
      <c r="A2066" t="s">
        <v>3189</v>
      </c>
      <c r="C2066">
        <f t="shared" si="103"/>
        <v>7</v>
      </c>
      <c r="D2066">
        <f t="shared" si="104"/>
        <v>199</v>
      </c>
      <c r="E2066" t="str">
        <f t="shared" si="105"/>
        <v>&lt;row entity_script="" item_id="e1cfcdc4-4d90-48a3-acf8-9e33ddfaee7f" material="" model="props/blacksmith_tools/key_bundle_a" owner_fading_coef="0.02" price="0" visibility_coef="1" weight="0" /&gt;</v>
      </c>
    </row>
    <row r="2067" spans="1:5" x14ac:dyDescent="0.25">
      <c r="A2067" t="s">
        <v>3190</v>
      </c>
      <c r="C2067">
        <f t="shared" si="103"/>
        <v>7</v>
      </c>
      <c r="D2067">
        <f t="shared" si="104"/>
        <v>228</v>
      </c>
      <c r="E2067" t="str">
        <f t="shared" si="105"/>
        <v>&lt;row entity_script="Book" item_id="e281d7f6-afd9-46c5-8f73-8f1b7290437b" material="props/alchemy/book/skill_book3" model="props/misc/book/book_01.cdf" owner_fading_coef="0.02" price="5850" visibility_coef="1" weight="1" /&gt;</v>
      </c>
    </row>
    <row r="2068" spans="1:5" x14ac:dyDescent="0.25">
      <c r="A2068" t="s">
        <v>3191</v>
      </c>
      <c r="C2068">
        <f t="shared" si="103"/>
        <v>7</v>
      </c>
      <c r="D2068">
        <f t="shared" si="104"/>
        <v>204</v>
      </c>
      <c r="E2068" t="str">
        <f t="shared" si="105"/>
        <v>&lt;row entity_script="" item_id="e2c5ddd6-7cbd-483c-9b98-226ca3b6bc68" material="" model="props/misc/sack_leather/sack_leather.cgf" owner_fading_coef="0.02" price="0" visibility_coef="1" weight="0" /&gt;</v>
      </c>
    </row>
    <row r="2069" spans="1:5" x14ac:dyDescent="0.25">
      <c r="A2069" t="s">
        <v>3192</v>
      </c>
      <c r="C2069">
        <f t="shared" si="103"/>
        <v>7</v>
      </c>
      <c r="D2069">
        <f t="shared" si="104"/>
        <v>199</v>
      </c>
      <c r="E2069" t="str">
        <f t="shared" si="105"/>
        <v>&lt;row entity_script="" item_id="e2f79651-1617-4b01-b538-927998dfd4c9" material="" model="props/blacksmith_tools/key_bundle_a" owner_fading_coef="0.02" price="0" visibility_coef="1" weight="0" /&gt;</v>
      </c>
    </row>
    <row r="2070" spans="1:5" x14ac:dyDescent="0.25">
      <c r="A2070" t="s">
        <v>3193</v>
      </c>
      <c r="C2070">
        <f t="shared" si="103"/>
        <v>7</v>
      </c>
      <c r="D2070">
        <f t="shared" si="104"/>
        <v>184</v>
      </c>
      <c r="E2070" t="str">
        <f t="shared" si="105"/>
        <v>&lt;row entity_script="" item_id="e319c3a6-e202-48ef-8c2d-3d1922544554" material="" model="props/tools/knife_small" owner_fading_coef="1" price="1" visibility_coef="1" weight="1" /&gt;</v>
      </c>
    </row>
    <row r="2071" spans="1:5" x14ac:dyDescent="0.25">
      <c r="A2071" t="s">
        <v>3194</v>
      </c>
      <c r="C2071">
        <f t="shared" si="103"/>
        <v>7</v>
      </c>
      <c r="D2071">
        <f t="shared" si="104"/>
        <v>199</v>
      </c>
      <c r="E2071" t="str">
        <f t="shared" si="105"/>
        <v>&lt;row entity_script="" item_id="e325ae50-bf41-408f-a537-ca1a2fc2f5fc" material="" model="props/blacksmith_tools/key_bundle_a" owner_fading_coef="0.02" price="0" visibility_coef="1" weight="0" /&gt;</v>
      </c>
    </row>
    <row r="2072" spans="1:5" x14ac:dyDescent="0.25">
      <c r="A2072" t="s">
        <v>3195</v>
      </c>
      <c r="C2072">
        <f t="shared" si="103"/>
        <v>7</v>
      </c>
      <c r="D2072">
        <f t="shared" si="104"/>
        <v>199</v>
      </c>
      <c r="E2072" t="str">
        <f t="shared" si="105"/>
        <v>&lt;row entity_script="" item_id="e370ea2f-eab6-4793-8cdf-57771899d8bd" material="" model="props/blacksmith_tools/key_bundle_a" owner_fading_coef="0.02" price="0" visibility_coef="1" weight="0" /&gt;</v>
      </c>
    </row>
    <row r="2073" spans="1:5" x14ac:dyDescent="0.25">
      <c r="A2073" t="s">
        <v>3196</v>
      </c>
      <c r="C2073">
        <f t="shared" si="103"/>
        <v>7</v>
      </c>
      <c r="D2073">
        <f t="shared" si="104"/>
        <v>199</v>
      </c>
      <c r="E2073" t="str">
        <f t="shared" si="105"/>
        <v>&lt;row entity_script="" item_id="e468472c-e986-463e-b2f5-6ab0a2427157" material="" model="props/blacksmith_tools/key_bundle_a" owner_fading_coef="0.02" price="0" visibility_coef="1" weight="0" /&gt;</v>
      </c>
    </row>
    <row r="2074" spans="1:5" x14ac:dyDescent="0.25">
      <c r="A2074" t="s">
        <v>3197</v>
      </c>
      <c r="C2074">
        <f t="shared" si="103"/>
        <v>7</v>
      </c>
      <c r="D2074">
        <f t="shared" si="104"/>
        <v>210</v>
      </c>
      <c r="E2074" t="str">
        <f t="shared" si="105"/>
        <v>&lt;row entity_script="" item_id="e50d2c1c-808f-4305-a531-68553ea54bd4" material="" model="props/interiors/kitchenware/food/chicken_thigh" owner_fading_coef="0.02" price="0" visibility_coef="1" weight="1" /&gt;</v>
      </c>
    </row>
    <row r="2075" spans="1:5" x14ac:dyDescent="0.25">
      <c r="A2075" t="s">
        <v>3198</v>
      </c>
      <c r="C2075">
        <f t="shared" si="103"/>
        <v>7</v>
      </c>
      <c r="D2075">
        <f t="shared" si="104"/>
        <v>201</v>
      </c>
      <c r="E2075" t="str">
        <f t="shared" si="105"/>
        <v>&lt;row entity_script="" item_id="e5ac7c40-263d-4fba-8c00-343e9b112aef" material="" model="props/interiors/skins/skin_cow_hide" owner_fading_coef="0.02" price="100" visibility_coef="1" weight="6" /&gt;</v>
      </c>
    </row>
    <row r="2076" spans="1:5" x14ac:dyDescent="0.25">
      <c r="A2076" t="s">
        <v>3199</v>
      </c>
      <c r="C2076">
        <f t="shared" si="103"/>
        <v>7</v>
      </c>
      <c r="D2076">
        <f t="shared" si="104"/>
        <v>199</v>
      </c>
      <c r="E2076" t="str">
        <f t="shared" si="105"/>
        <v>&lt;row entity_script="" item_id="e5b4d6ff-3059-4111-8778-8707ed441f08" material="" model="props/blacksmith_tools/key_bundle_a" owner_fading_coef="0.02" price="0" visibility_coef="1" weight="0" /&gt;</v>
      </c>
    </row>
    <row r="2077" spans="1:5" x14ac:dyDescent="0.25">
      <c r="A2077" t="s">
        <v>3200</v>
      </c>
      <c r="C2077">
        <f t="shared" si="103"/>
        <v>7</v>
      </c>
      <c r="D2077">
        <f t="shared" si="104"/>
        <v>199</v>
      </c>
      <c r="E2077" t="str">
        <f t="shared" si="105"/>
        <v>&lt;row entity_script="" item_id="e696155a-92d3-417d-a034-d38b506c8e81" material="" model="props/blacksmith_tools/key_bundle_a" owner_fading_coef="0.02" price="0" visibility_coef="1" weight="0" /&gt;</v>
      </c>
    </row>
    <row r="2078" spans="1:5" x14ac:dyDescent="0.25">
      <c r="A2078" t="s">
        <v>3201</v>
      </c>
      <c r="C2078">
        <f t="shared" si="103"/>
        <v>7</v>
      </c>
      <c r="D2078">
        <f t="shared" si="104"/>
        <v>227</v>
      </c>
      <c r="E2078" t="str">
        <f t="shared" si="105"/>
        <v>&lt;row entity_script="Book" item_id="e69bf96e-47ff-4eb2-a9b3-06dc896d43b8" material="props/alchemy/book/skill_book3" model="props/misc/book/book_01.cdf" owner_fading_coef="0.02" price="500" visibility_coef="1" weight="1" /&gt;</v>
      </c>
    </row>
    <row r="2079" spans="1:5" x14ac:dyDescent="0.25">
      <c r="A2079" t="s">
        <v>3202</v>
      </c>
      <c r="C2079">
        <f t="shared" si="103"/>
        <v>7</v>
      </c>
      <c r="D2079">
        <f t="shared" si="104"/>
        <v>199</v>
      </c>
      <c r="E2079" t="str">
        <f t="shared" si="105"/>
        <v>&lt;row entity_script="" item_id="e6a59663-4148-4e9a-929e-8e251e8760de" material="" model="props/blacksmith_tools/key_bundle_a" owner_fading_coef="0.02" price="0" visibility_coef="1" weight="0" /&gt;</v>
      </c>
    </row>
    <row r="2080" spans="1:5" x14ac:dyDescent="0.25">
      <c r="A2080" t="s">
        <v>3203</v>
      </c>
      <c r="C2080">
        <f t="shared" ref="C2080:C2143" si="106">FIND("&lt;",$A2080)</f>
        <v>7</v>
      </c>
      <c r="D2080">
        <f t="shared" ref="D2080:D2143" si="107">FIND("&gt;",$A2080)</f>
        <v>199</v>
      </c>
      <c r="E2080" t="str">
        <f t="shared" si="105"/>
        <v>&lt;row entity_script="" item_id="e6ea7082-96aa-46fe-8dd6-d99610d40a09" material="" model="props/blacksmith_tools/key_bundle_a" owner_fading_coef="0.02" price="0" visibility_coef="1" weight="0" /&gt;</v>
      </c>
    </row>
    <row r="2081" spans="1:5" x14ac:dyDescent="0.25">
      <c r="A2081" t="s">
        <v>3204</v>
      </c>
      <c r="C2081">
        <f t="shared" si="106"/>
        <v>7</v>
      </c>
      <c r="D2081">
        <f t="shared" si="107"/>
        <v>199</v>
      </c>
      <c r="E2081" t="str">
        <f t="shared" si="105"/>
        <v>&lt;row entity_script="" item_id="e7447442-41d0-4d5c-a13f-a43024c0d49e" material="" model="props/blacksmith_tools/key_bundle_a" owner_fading_coef="0.02" price="0" visibility_coef="1" weight="0" /&gt;</v>
      </c>
    </row>
    <row r="2082" spans="1:5" x14ac:dyDescent="0.25">
      <c r="A2082" t="s">
        <v>3205</v>
      </c>
      <c r="C2082">
        <f t="shared" si="106"/>
        <v>7</v>
      </c>
      <c r="D2082">
        <f t="shared" si="107"/>
        <v>199</v>
      </c>
      <c r="E2082" t="str">
        <f t="shared" si="105"/>
        <v>&lt;row entity_script="" item_id="e74e97e5-2de1-4650-b110-b4cc978fda7f" material="" model="props/blacksmith_tools/key_bundle_a" owner_fading_coef="0.02" price="0" visibility_coef="1" weight="0" /&gt;</v>
      </c>
    </row>
    <row r="2083" spans="1:5" x14ac:dyDescent="0.25">
      <c r="A2083" t="s">
        <v>3206</v>
      </c>
      <c r="C2083">
        <f t="shared" si="106"/>
        <v>7</v>
      </c>
      <c r="D2083">
        <f t="shared" si="107"/>
        <v>199</v>
      </c>
      <c r="E2083" t="str">
        <f t="shared" si="105"/>
        <v>&lt;row entity_script="" item_id="e7d667be-0d08-4625-90e6-18b202831ed1" material="" model="props/blacksmith_tools/key_bundle_a" owner_fading_coef="0.02" price="0" visibility_coef="1" weight="0" /&gt;</v>
      </c>
    </row>
    <row r="2084" spans="1:5" x14ac:dyDescent="0.25">
      <c r="A2084" t="s">
        <v>3207</v>
      </c>
      <c r="C2084">
        <f t="shared" si="106"/>
        <v>7</v>
      </c>
      <c r="D2084">
        <f t="shared" si="107"/>
        <v>164</v>
      </c>
      <c r="E2084" t="str">
        <f t="shared" si="105"/>
        <v>&lt;row entity_script="" item_id="e8424980-4f0f-4ba5-9875-cb6381dc6d35" material="" model="" owner_fading_coef="0.02" price="0" visibility_coef="1" weight="0" /&gt;</v>
      </c>
    </row>
    <row r="2085" spans="1:5" x14ac:dyDescent="0.25">
      <c r="A2085" t="s">
        <v>3208</v>
      </c>
      <c r="C2085">
        <f t="shared" si="106"/>
        <v>7</v>
      </c>
      <c r="D2085">
        <f t="shared" si="107"/>
        <v>210</v>
      </c>
      <c r="E2085" t="str">
        <f t="shared" si="105"/>
        <v>&lt;row entity_script="" item_id="e84658cb-1cd6-4f0a-a4c0-e725ea5fddef" material="" model="props/interiors/sacks/sack_02/sack_02_stand" owner_fading_coef="0.02" price="2500" visibility_coef="1" weight="0" /&gt;</v>
      </c>
    </row>
    <row r="2086" spans="1:5" x14ac:dyDescent="0.25">
      <c r="A2086" t="s">
        <v>3209</v>
      </c>
      <c r="C2086">
        <f t="shared" si="106"/>
        <v>7</v>
      </c>
      <c r="D2086">
        <f t="shared" si="107"/>
        <v>199</v>
      </c>
      <c r="E2086" t="str">
        <f t="shared" si="105"/>
        <v>&lt;row entity_script="" item_id="e8676cb3-98a9-4a71-949e-cb463e6f7732" material="" model="props/alchemy/special/antler.cgf" owner_fading_coef="0.02" price="1000" visibility_coef="1" weight="4" /&gt;</v>
      </c>
    </row>
    <row r="2087" spans="1:5" x14ac:dyDescent="0.25">
      <c r="A2087" t="s">
        <v>3210</v>
      </c>
      <c r="C2087">
        <f t="shared" si="106"/>
        <v>7</v>
      </c>
      <c r="D2087">
        <f t="shared" si="107"/>
        <v>199</v>
      </c>
      <c r="E2087" t="str">
        <f t="shared" ref="E2087:E2150" si="108">MID(A2087,C2087,D2087-C2087+1)</f>
        <v>&lt;row entity_script="" item_id="e8681205-d16f-43ec-9017-d59a3f88325c" material="" model="props/blacksmith_tools/key_bundle_a" owner_fading_coef="0.02" price="0" visibility_coef="1" weight="0" /&gt;</v>
      </c>
    </row>
    <row r="2088" spans="1:5" x14ac:dyDescent="0.25">
      <c r="A2088" t="s">
        <v>3211</v>
      </c>
      <c r="C2088">
        <f t="shared" si="106"/>
        <v>7</v>
      </c>
      <c r="D2088">
        <f t="shared" si="107"/>
        <v>195</v>
      </c>
      <c r="E2088" t="str">
        <f t="shared" si="108"/>
        <v>&lt;row entity_script="" item_id="e86d0798-f855-45a4-acbc-db82a1133ccd" material="" model="props/misc/wood_stock_anim/log_cut" owner_fading_coef="1" price="1" visibility_coef="1" weight="1" /&gt;</v>
      </c>
    </row>
    <row r="2089" spans="1:5" x14ac:dyDescent="0.25">
      <c r="A2089" t="s">
        <v>3212</v>
      </c>
      <c r="C2089">
        <f t="shared" si="106"/>
        <v>7</v>
      </c>
      <c r="D2089">
        <f t="shared" si="107"/>
        <v>200</v>
      </c>
      <c r="E2089" t="str">
        <f t="shared" si="108"/>
        <v>&lt;row entity_script="" item_id="e880a9eb-563a-4d21-ae1e-8db23f919505" material="" model="characters/humans/cloth/cloth_folded" owner_fading_coef="0.02" price="0" visibility_coef="1" weight="0" /&gt;</v>
      </c>
    </row>
    <row r="2090" spans="1:5" x14ac:dyDescent="0.25">
      <c r="A2090" t="s">
        <v>3213</v>
      </c>
      <c r="C2090">
        <f t="shared" si="106"/>
        <v>7</v>
      </c>
      <c r="D2090">
        <f t="shared" si="107"/>
        <v>227</v>
      </c>
      <c r="E2090" t="str">
        <f t="shared" si="108"/>
        <v>&lt;row entity_script="Book" item_id="e8bb48b6-c363-4227-9d71-4f26e0dc0370" material="props/alchemy/book/info01_book" model="props/misc/book/book_01.cdf" owner_fading_coef="0.02" price="500" visibility_coef="1" weight="1" /&gt;</v>
      </c>
    </row>
    <row r="2091" spans="1:5" x14ac:dyDescent="0.25">
      <c r="A2091" t="s">
        <v>3214</v>
      </c>
      <c r="C2091">
        <f t="shared" si="106"/>
        <v>7</v>
      </c>
      <c r="D2091">
        <f t="shared" si="107"/>
        <v>199</v>
      </c>
      <c r="E2091" t="str">
        <f t="shared" si="108"/>
        <v>&lt;row entity_script="" item_id="e8f45e6d-8bac-42a7-96ff-56158610f8e5" material="" model="props/blacksmith_tools/key_bundle_a" owner_fading_coef="0.02" price="0" visibility_coef="1" weight="0" /&gt;</v>
      </c>
    </row>
    <row r="2092" spans="1:5" x14ac:dyDescent="0.25">
      <c r="A2092" t="s">
        <v>3215</v>
      </c>
      <c r="C2092">
        <f t="shared" si="106"/>
        <v>7</v>
      </c>
      <c r="D2092">
        <f t="shared" si="107"/>
        <v>190</v>
      </c>
      <c r="E2092" t="str">
        <f t="shared" si="108"/>
        <v>&lt;row entity_script="" item_id="e92cdca5-5910-412d-abcf-8e1a2ae50e14" material="" model="props/alchemy/special/coal" owner_fading_coef="0.02" price="0" visibility_coef="1" weight="0" /&gt;</v>
      </c>
    </row>
    <row r="2093" spans="1:5" x14ac:dyDescent="0.25">
      <c r="A2093" t="s">
        <v>3216</v>
      </c>
      <c r="C2093">
        <f t="shared" si="106"/>
        <v>7</v>
      </c>
      <c r="D2093">
        <f t="shared" si="107"/>
        <v>199</v>
      </c>
      <c r="E2093" t="str">
        <f t="shared" si="108"/>
        <v>&lt;row entity_script="" item_id="e9464a21-fd30-4a28-ab79-0c212b2016b6" material="" model="props/blacksmith_tools/key_bundle_a" owner_fading_coef="0.02" price="0" visibility_coef="1" weight="0" /&gt;</v>
      </c>
    </row>
    <row r="2094" spans="1:5" x14ac:dyDescent="0.25">
      <c r="A2094" t="s">
        <v>3217</v>
      </c>
      <c r="C2094">
        <f t="shared" si="106"/>
        <v>7</v>
      </c>
      <c r="D2094">
        <f t="shared" si="107"/>
        <v>193</v>
      </c>
      <c r="E2094" t="str">
        <f t="shared" si="108"/>
        <v>&lt;row entity_script="Torch" item_id="e95bb3ae-38ce-41fd-948a-e471673b47e5" material="" model="props/misc/torches/torch_02" owner_fading_coef="1" price="1" visibility_coef="1" weight="1" /&gt;</v>
      </c>
    </row>
    <row r="2095" spans="1:5" x14ac:dyDescent="0.25">
      <c r="A2095" t="s">
        <v>3218</v>
      </c>
      <c r="C2095">
        <f t="shared" si="106"/>
        <v>7</v>
      </c>
      <c r="D2095">
        <f t="shared" si="107"/>
        <v>228</v>
      </c>
      <c r="E2095" t="str">
        <f t="shared" si="108"/>
        <v>&lt;row entity_script="Book" item_id="e96ac6a4-f494-4b70-9270-7d2f967c59b6" material="props/alchemy/book/skill_book3" model="props/misc/book/book_01.cdf" owner_fading_coef="0.02" price="8450" visibility_coef="1" weight="1" /&gt;</v>
      </c>
    </row>
    <row r="2096" spans="1:5" x14ac:dyDescent="0.25">
      <c r="A2096" t="s">
        <v>3219</v>
      </c>
      <c r="C2096">
        <f t="shared" si="106"/>
        <v>7</v>
      </c>
      <c r="D2096">
        <f t="shared" si="107"/>
        <v>199</v>
      </c>
      <c r="E2096" t="str">
        <f t="shared" si="108"/>
        <v>&lt;row entity_script="" item_id="e9e22a8e-edf7-4d8d-8372-74a6d55d01d1" material="" model="props/blacksmith_tools/key_bundle_a" owner_fading_coef="0.02" price="0" visibility_coef="1" weight="0" /&gt;</v>
      </c>
    </row>
    <row r="2097" spans="1:5" x14ac:dyDescent="0.25">
      <c r="A2097" t="s">
        <v>3220</v>
      </c>
      <c r="C2097">
        <f t="shared" si="106"/>
        <v>7</v>
      </c>
      <c r="D2097">
        <f t="shared" si="107"/>
        <v>199</v>
      </c>
      <c r="E2097" t="str">
        <f t="shared" si="108"/>
        <v>&lt;row entity_script="" item_id="ea2bb6d3-1fff-48a1-8456-68d720e638b7" material="" model="props/blacksmith_tools/key_bundle_a" owner_fading_coef="0.02" price="0" visibility_coef="1" weight="0" /&gt;</v>
      </c>
    </row>
    <row r="2098" spans="1:5" x14ac:dyDescent="0.25">
      <c r="A2098" t="s">
        <v>3221</v>
      </c>
      <c r="C2098">
        <f t="shared" si="106"/>
        <v>7</v>
      </c>
      <c r="D2098">
        <f t="shared" si="107"/>
        <v>199</v>
      </c>
      <c r="E2098" t="str">
        <f t="shared" si="108"/>
        <v>&lt;row entity_script="" item_id="ea6231fb-afdc-49f6-94d6-fc49c9fca285" material="" model="props/blacksmith_tools/key_bundle_a" owner_fading_coef="0.02" price="0" visibility_coef="1" weight="0" /&gt;</v>
      </c>
    </row>
    <row r="2099" spans="1:5" x14ac:dyDescent="0.25">
      <c r="A2099" t="s">
        <v>3222</v>
      </c>
      <c r="C2099">
        <f t="shared" si="106"/>
        <v>7</v>
      </c>
      <c r="D2099">
        <f t="shared" si="107"/>
        <v>183</v>
      </c>
      <c r="E2099" t="str">
        <f t="shared" si="108"/>
        <v>&lt;row entity_script="" item_id="ea98e001-9d40-4eb8-a198-ccf5cb548747" material="" model="props/tools/hammer" owner_fading_coef="0.02" price="40" visibility_coef="1" weight="5" /&gt;</v>
      </c>
    </row>
    <row r="2100" spans="1:5" x14ac:dyDescent="0.25">
      <c r="A2100" t="s">
        <v>3223</v>
      </c>
      <c r="C2100">
        <f t="shared" si="106"/>
        <v>7</v>
      </c>
      <c r="D2100">
        <f t="shared" si="107"/>
        <v>227</v>
      </c>
      <c r="E2100" t="str">
        <f t="shared" si="108"/>
        <v>&lt;row entity_script="Book" item_id="eab20b8a-c767-40ad-9748-e84fb8701f65" material="props/alchemy/book/info02_book" model="props/misc/book/book_01.cdf" owner_fading_coef="0.02" price="500" visibility_coef="1" weight="1" /&gt;</v>
      </c>
    </row>
    <row r="2101" spans="1:5" x14ac:dyDescent="0.25">
      <c r="A2101" t="s">
        <v>3224</v>
      </c>
      <c r="C2101">
        <f t="shared" si="106"/>
        <v>7</v>
      </c>
      <c r="D2101">
        <f t="shared" si="107"/>
        <v>200</v>
      </c>
      <c r="E2101" t="str">
        <f t="shared" si="108"/>
        <v>&lt;row entity_script="" item_id="eb1ed7e5-629b-497c-813b-00b284cb1e7d" material="" model="characters/humans/cloth/cloth_folded" owner_fading_coef="0.02" price="0" visibility_coef="1" weight="0" /&gt;</v>
      </c>
    </row>
    <row r="2102" spans="1:5" x14ac:dyDescent="0.25">
      <c r="A2102" t="s">
        <v>3225</v>
      </c>
      <c r="C2102">
        <f t="shared" si="106"/>
        <v>7</v>
      </c>
      <c r="D2102">
        <f t="shared" si="107"/>
        <v>199</v>
      </c>
      <c r="E2102" t="str">
        <f t="shared" si="108"/>
        <v>&lt;row entity_script="" item_id="eb52a8a3-9910-4c21-9d70-a1e6ec3706a5" material="" model="props/blacksmith_tools/key_bundle_a" owner_fading_coef="0.02" price="0" visibility_coef="1" weight="1" /&gt;</v>
      </c>
    </row>
    <row r="2103" spans="1:5" x14ac:dyDescent="0.25">
      <c r="A2103" t="s">
        <v>3226</v>
      </c>
      <c r="C2103">
        <f t="shared" si="106"/>
        <v>7</v>
      </c>
      <c r="D2103">
        <f t="shared" si="107"/>
        <v>204</v>
      </c>
      <c r="E2103" t="str">
        <f t="shared" si="108"/>
        <v>&lt;row entity_script="" item_id="eb7f9381-d85b-4140-af8b-b8150c3b6f39" material="" model="props/misc/sack_leather/sack_leather.cgf" owner_fading_coef="0.02" price="0" visibility_coef="1" weight="0" /&gt;</v>
      </c>
    </row>
    <row r="2104" spans="1:5" x14ac:dyDescent="0.25">
      <c r="A2104" t="s">
        <v>3227</v>
      </c>
      <c r="C2104">
        <f t="shared" si="106"/>
        <v>7</v>
      </c>
      <c r="D2104">
        <f t="shared" si="107"/>
        <v>228</v>
      </c>
      <c r="E2104" t="str">
        <f t="shared" si="108"/>
        <v>&lt;row entity_script="Book" item_id="eb99bb79-07fc-4772-98c5-6f0372803dc3" material="" model="characters/assets/parchment_folded/parchment_folded.cdf" owner_fading_coef="0.02" price="1000" visibility_coef="1" weight="0.1" /&gt;</v>
      </c>
    </row>
    <row r="2105" spans="1:5" x14ac:dyDescent="0.25">
      <c r="A2105" t="s">
        <v>3228</v>
      </c>
      <c r="C2105">
        <f t="shared" si="106"/>
        <v>7</v>
      </c>
      <c r="D2105">
        <f t="shared" si="107"/>
        <v>199</v>
      </c>
      <c r="E2105" t="str">
        <f t="shared" si="108"/>
        <v>&lt;row entity_script="" item_id="ebb11ba0-8b64-4402-9c2c-897a1e1d6ffe" material="" model="props/blacksmith_tools/key_bundle_a" owner_fading_coef="0.02" price="0" visibility_coef="1" weight="0" /&gt;</v>
      </c>
    </row>
    <row r="2106" spans="1:5" x14ac:dyDescent="0.25">
      <c r="A2106" t="s">
        <v>3229</v>
      </c>
      <c r="C2106">
        <f t="shared" si="106"/>
        <v>7</v>
      </c>
      <c r="D2106">
        <f t="shared" si="107"/>
        <v>199</v>
      </c>
      <c r="E2106" t="str">
        <f t="shared" si="108"/>
        <v>&lt;row entity_script="" item_id="ebe27a93-327a-4d6d-a81e-baf90d1e827a" material="" model="props/blacksmith_tools/key_bundle_a" owner_fading_coef="0.02" price="0" visibility_coef="1" weight="0" /&gt;</v>
      </c>
    </row>
    <row r="2107" spans="1:5" x14ac:dyDescent="0.25">
      <c r="A2107" t="s">
        <v>3230</v>
      </c>
      <c r="C2107">
        <f t="shared" si="106"/>
        <v>7</v>
      </c>
      <c r="D2107">
        <f t="shared" si="107"/>
        <v>227</v>
      </c>
      <c r="E2107" t="str">
        <f t="shared" si="108"/>
        <v>&lt;row entity_script="Book" item_id="ebe950f2-7336-48db-a1d5-c61a4ca1b23a" material="props/alchemy/book/info01_book" model="props/misc/book/book_01.cdf" owner_fading_coef="0.02" price="500" visibility_coef="1" weight="1" /&gt;</v>
      </c>
    </row>
    <row r="2108" spans="1:5" x14ac:dyDescent="0.25">
      <c r="A2108" t="s">
        <v>3231</v>
      </c>
      <c r="C2108">
        <f t="shared" si="106"/>
        <v>7</v>
      </c>
      <c r="D2108">
        <f t="shared" si="107"/>
        <v>193</v>
      </c>
      <c r="E2108" t="str">
        <f t="shared" si="108"/>
        <v>&lt;row entity_script="" item_id="ec1e9587-44c5-4c67-97cf-e35115ae2809" material="" model="props/tavern_things/wooden_stein" owner_fading_coef="1" price="1" visibility_coef="1" weight="1" /&gt;</v>
      </c>
    </row>
    <row r="2109" spans="1:5" x14ac:dyDescent="0.25">
      <c r="A2109" t="s">
        <v>3232</v>
      </c>
      <c r="C2109">
        <f t="shared" si="106"/>
        <v>7</v>
      </c>
      <c r="D2109">
        <f t="shared" si="107"/>
        <v>212</v>
      </c>
      <c r="E2109" t="str">
        <f t="shared" si="108"/>
        <v>&lt;row entity_script="" item_id="ec201163-7d4f-4766-b366-c4fe85e18088" material="" model="props/interiors/kitchenware/food/wood_bowl_empty" owner_fading_coef="0.02" price="0" visibility_coef="1" weight="0" /&gt;</v>
      </c>
    </row>
    <row r="2110" spans="1:5" x14ac:dyDescent="0.25">
      <c r="A2110" t="s">
        <v>3233</v>
      </c>
      <c r="C2110">
        <f t="shared" si="106"/>
        <v>7</v>
      </c>
      <c r="D2110">
        <f t="shared" si="107"/>
        <v>227</v>
      </c>
      <c r="E2110" t="str">
        <f t="shared" si="108"/>
        <v>&lt;row entity_script="Book" item_id="ec39237f-3dfc-42da-a00e-4c963d4392db" material="props/alchemy/book/info03_book" model="props/misc/book/book_01.cdf" owner_fading_coef="0.02" price="500" visibility_coef="1" weight="1" /&gt;</v>
      </c>
    </row>
    <row r="2111" spans="1:5" x14ac:dyDescent="0.25">
      <c r="A2111" t="s">
        <v>3234</v>
      </c>
      <c r="C2111">
        <f t="shared" si="106"/>
        <v>7</v>
      </c>
      <c r="D2111">
        <f t="shared" si="107"/>
        <v>192</v>
      </c>
      <c r="E2111" t="str">
        <f t="shared" si="108"/>
        <v>&lt;row entity_script="" item_id="ec9399a5-3995-455f-81a5-9e9afec59e53" material="" model="props/butcher/butcher_knife_big" owner_fading_coef="1" price="1" visibility_coef="1" weight="1" /&gt;</v>
      </c>
    </row>
    <row r="2112" spans="1:5" x14ac:dyDescent="0.25">
      <c r="A2112" t="s">
        <v>3235</v>
      </c>
      <c r="C2112">
        <f t="shared" si="106"/>
        <v>7</v>
      </c>
      <c r="D2112">
        <f t="shared" si="107"/>
        <v>199</v>
      </c>
      <c r="E2112" t="str">
        <f t="shared" si="108"/>
        <v>&lt;row entity_script="" item_id="eca09631-1e73-4765-a526-3d121fa0057d" material="" model="props/blacksmith_tools/key_bundle_a" owner_fading_coef="0.02" price="0" visibility_coef="1" weight="0" /&gt;</v>
      </c>
    </row>
    <row r="2113" spans="1:5" x14ac:dyDescent="0.25">
      <c r="A2113" t="s">
        <v>3236</v>
      </c>
      <c r="C2113">
        <f t="shared" si="106"/>
        <v>7</v>
      </c>
      <c r="D2113">
        <f t="shared" si="107"/>
        <v>223</v>
      </c>
      <c r="E2113" t="str">
        <f t="shared" si="108"/>
        <v>&lt;row entity_script="" item_id="ecff2ab1-8fb8-4505-bddb-644bb7bfece4" material="" model="props/interiors/kitchenware/silver_goblet/silver_goblet" owner_fading_coef="0.02" price="700" visibility_coef="1" weight="0.6" /&gt;</v>
      </c>
    </row>
    <row r="2114" spans="1:5" x14ac:dyDescent="0.25">
      <c r="A2114" t="s">
        <v>3237</v>
      </c>
      <c r="C2114">
        <f t="shared" si="106"/>
        <v>7</v>
      </c>
      <c r="D2114">
        <f t="shared" si="107"/>
        <v>228</v>
      </c>
      <c r="E2114" t="str">
        <f t="shared" si="108"/>
        <v>&lt;row entity_script="Book" item_id="ed929f20-7d34-4d5f-b06d-462af50fa44d" material="" model="characters/assets/parchment_folded/parchment_folded.cdf" owner_fading_coef="0.02" price="1000" visibility_coef="1" weight="0.1" /&gt;</v>
      </c>
    </row>
    <row r="2115" spans="1:5" x14ac:dyDescent="0.25">
      <c r="A2115" t="s">
        <v>3238</v>
      </c>
      <c r="C2115">
        <f t="shared" si="106"/>
        <v>7</v>
      </c>
      <c r="D2115">
        <f t="shared" si="107"/>
        <v>228</v>
      </c>
      <c r="E2115" t="str">
        <f t="shared" si="108"/>
        <v>&lt;row entity_script="Book" item_id="ede33ca4-a8f8-4bdb-881b-4eeb88c1c826" material="props/alchemy/book/skill_book4" model="props/misc/book/book_01.cdf" owner_fading_coef="0.02" price="4500" visibility_coef="1" weight="1" /&gt;</v>
      </c>
    </row>
    <row r="2116" spans="1:5" x14ac:dyDescent="0.25">
      <c r="A2116" t="s">
        <v>3239</v>
      </c>
      <c r="C2116">
        <f t="shared" si="106"/>
        <v>7</v>
      </c>
      <c r="D2116">
        <f t="shared" si="107"/>
        <v>200</v>
      </c>
      <c r="E2116" t="str">
        <f t="shared" si="108"/>
        <v>&lt;row entity_script="" item_id="ee68bde5-6b9c-4be9-9132-65dca349af14" material="" model="characters/humans/cloth/cloth_folded" owner_fading_coef="0.02" price="0" visibility_coef="1" weight="0" /&gt;</v>
      </c>
    </row>
    <row r="2117" spans="1:5" x14ac:dyDescent="0.25">
      <c r="A2117" t="s">
        <v>3240</v>
      </c>
      <c r="C2117">
        <f t="shared" si="106"/>
        <v>7</v>
      </c>
      <c r="D2117">
        <f t="shared" si="107"/>
        <v>199</v>
      </c>
      <c r="E2117" t="str">
        <f t="shared" si="108"/>
        <v>&lt;row entity_script="" item_id="ee69cef0-71a3-44c4-8255-f8348a2c35c1" material="" model="props/blacksmith_tools/key_bundle_a" owner_fading_coef="0.02" price="0" visibility_coef="1" weight="0" /&gt;</v>
      </c>
    </row>
    <row r="2118" spans="1:5" x14ac:dyDescent="0.25">
      <c r="A2118" t="s">
        <v>3241</v>
      </c>
      <c r="C2118">
        <f t="shared" si="106"/>
        <v>7</v>
      </c>
      <c r="D2118">
        <f t="shared" si="107"/>
        <v>199</v>
      </c>
      <c r="E2118" t="str">
        <f t="shared" si="108"/>
        <v>&lt;row entity_script="" item_id="ef08ce6b-2c78-4535-9d62-9d1a2dc3b1be" material="" model="props/blacksmith_tools/key_bundle_a" owner_fading_coef="0.02" price="0" visibility_coef="1" weight="0" /&gt;</v>
      </c>
    </row>
    <row r="2119" spans="1:5" x14ac:dyDescent="0.25">
      <c r="A2119" t="s">
        <v>3242</v>
      </c>
      <c r="C2119">
        <f t="shared" si="106"/>
        <v>7</v>
      </c>
      <c r="D2119">
        <f t="shared" si="107"/>
        <v>199</v>
      </c>
      <c r="E2119" t="str">
        <f t="shared" si="108"/>
        <v>&lt;row entity_script="" item_id="ef096f9a-0cb4-415d-99bb-40ecc47318ed" material="" model="props/blacksmith_tools/key_bundle_a" owner_fading_coef="0.02" price="0" visibility_coef="1" weight="0" /&gt;</v>
      </c>
    </row>
    <row r="2120" spans="1:5" x14ac:dyDescent="0.25">
      <c r="A2120" t="s">
        <v>3243</v>
      </c>
      <c r="C2120">
        <f t="shared" si="106"/>
        <v>7</v>
      </c>
      <c r="D2120">
        <f t="shared" si="107"/>
        <v>202</v>
      </c>
      <c r="E2120" t="str">
        <f t="shared" si="108"/>
        <v>&lt;row entity_script="" item_id="ef39a006-81bc-4933-9178-0ecac401896b" material="" model="props/backgammon_board/backgammon_dice" owner_fading_coef="0.02" price="0" visibility_coef="1" weight="0" /&gt;</v>
      </c>
    </row>
    <row r="2121" spans="1:5" x14ac:dyDescent="0.25">
      <c r="A2121" t="s">
        <v>3244</v>
      </c>
      <c r="C2121">
        <f t="shared" si="106"/>
        <v>7</v>
      </c>
      <c r="D2121">
        <f t="shared" si="107"/>
        <v>199</v>
      </c>
      <c r="E2121" t="str">
        <f t="shared" si="108"/>
        <v>&lt;row entity_script="" item_id="ef4c0ac5-a1e5-4869-b9fc-ca011cfb7df0" material="" model="props/blacksmith_tools/key_bundle_a" owner_fading_coef="0.02" price="0" visibility_coef="1" weight="0" /&gt;</v>
      </c>
    </row>
    <row r="2122" spans="1:5" x14ac:dyDescent="0.25">
      <c r="A2122" t="s">
        <v>3245</v>
      </c>
      <c r="C2122">
        <f t="shared" si="106"/>
        <v>7</v>
      </c>
      <c r="D2122">
        <f t="shared" si="107"/>
        <v>199</v>
      </c>
      <c r="E2122" t="str">
        <f t="shared" si="108"/>
        <v>&lt;row entity_script="" item_id="eff52ce8-0aac-4c6c-847f-81ac00eb995d" material="" model="props/blacksmith_tools/key_bundle_a" owner_fading_coef="0.02" price="0" visibility_coef="1" weight="0" /&gt;</v>
      </c>
    </row>
    <row r="2123" spans="1:5" x14ac:dyDescent="0.25">
      <c r="A2123" t="s">
        <v>3246</v>
      </c>
      <c r="C2123">
        <f t="shared" si="106"/>
        <v>7</v>
      </c>
      <c r="D2123">
        <f t="shared" si="107"/>
        <v>199</v>
      </c>
      <c r="E2123" t="str">
        <f t="shared" si="108"/>
        <v>&lt;row entity_script="" item_id="effba1eb-cb66-4905-8ee8-6cadaec10f60" material="" model="props/blacksmith_tools/key_bundle_a" owner_fading_coef="0.02" price="0" visibility_coef="1" weight="0" /&gt;</v>
      </c>
    </row>
    <row r="2124" spans="1:5" x14ac:dyDescent="0.25">
      <c r="A2124" t="s">
        <v>3247</v>
      </c>
      <c r="C2124">
        <f t="shared" si="106"/>
        <v>7</v>
      </c>
      <c r="D2124">
        <f t="shared" si="107"/>
        <v>166</v>
      </c>
      <c r="E2124" t="str">
        <f t="shared" si="108"/>
        <v>&lt;row entity_script="" item_id="f04f63fa-f8bf-4347-a736-c8fe456c76e2" material="" model="" owner_fading_coef="0.02" price="100" visibility_coef="1" weight="0" /&gt;</v>
      </c>
    </row>
    <row r="2125" spans="1:5" x14ac:dyDescent="0.25">
      <c r="A2125" t="s">
        <v>3248</v>
      </c>
      <c r="C2125">
        <f t="shared" si="106"/>
        <v>7</v>
      </c>
      <c r="D2125">
        <f t="shared" si="107"/>
        <v>210</v>
      </c>
      <c r="E2125" t="str">
        <f t="shared" si="108"/>
        <v>&lt;row entity_script="" item_id="f051aeec-eb6b-493a-8d25-c5ea1655db94" material="" model="props/interiors/kitchenware/food/chicken_thigh" owner_fading_coef="0.02" price="0" visibility_coef="1" weight="0" /&gt;</v>
      </c>
    </row>
    <row r="2126" spans="1:5" x14ac:dyDescent="0.25">
      <c r="A2126" t="s">
        <v>3249</v>
      </c>
      <c r="C2126">
        <f t="shared" si="106"/>
        <v>7</v>
      </c>
      <c r="D2126">
        <f t="shared" si="107"/>
        <v>227</v>
      </c>
      <c r="E2126" t="str">
        <f t="shared" si="108"/>
        <v>&lt;row entity_script="Book" item_id="f08ed73b-89a1-43e7-901c-df49885140be" material="props/alchemy/book/skill_book5" model="props/misc/book/book_01.cdf" owner_fading_coef="0.02" price="500" visibility_coef="1" weight="1" /&gt;</v>
      </c>
    </row>
    <row r="2127" spans="1:5" x14ac:dyDescent="0.25">
      <c r="A2127" t="s">
        <v>3250</v>
      </c>
      <c r="C2127">
        <f t="shared" si="106"/>
        <v>7</v>
      </c>
      <c r="D2127">
        <f t="shared" si="107"/>
        <v>227</v>
      </c>
      <c r="E2127" t="str">
        <f t="shared" si="108"/>
        <v>&lt;row entity_script="Book" item_id="f115511c-a787-4c5b-808e-3c389b7add2f" material="props/alchemy/book/info03_book" model="props/misc/book/book_01.cdf" owner_fading_coef="0.02" price="500" visibility_coef="1" weight="1" /&gt;</v>
      </c>
    </row>
    <row r="2128" spans="1:5" x14ac:dyDescent="0.25">
      <c r="A2128" t="s">
        <v>3251</v>
      </c>
      <c r="C2128">
        <f t="shared" si="106"/>
        <v>7</v>
      </c>
      <c r="D2128">
        <f t="shared" si="107"/>
        <v>199</v>
      </c>
      <c r="E2128" t="str">
        <f t="shared" si="108"/>
        <v>&lt;row entity_script="" item_id="f13f7966-d1c8-4ee0-a28c-e42faa688508" material="" model="props/blacksmith_tools/key_bundle_a" owner_fading_coef="0.02" price="0" visibility_coef="1" weight="0" /&gt;</v>
      </c>
    </row>
    <row r="2129" spans="1:5" x14ac:dyDescent="0.25">
      <c r="A2129" t="s">
        <v>3252</v>
      </c>
      <c r="C2129">
        <f t="shared" si="106"/>
        <v>7</v>
      </c>
      <c r="D2129">
        <f t="shared" si="107"/>
        <v>193</v>
      </c>
      <c r="E2129" t="str">
        <f t="shared" si="108"/>
        <v>&lt;row entity_script="" item_id="f14e4df6-e72f-46bd-842d-56ac0d9a4749" material="" model="props/tools/nails_bag01.cgf" owner_fading_coef="0.02" price="100" visibility_coef="1" weight="0" /&gt;</v>
      </c>
    </row>
    <row r="2130" spans="1:5" x14ac:dyDescent="0.25">
      <c r="A2130" t="s">
        <v>3253</v>
      </c>
      <c r="C2130">
        <f t="shared" si="106"/>
        <v>7</v>
      </c>
      <c r="D2130">
        <f t="shared" si="107"/>
        <v>199</v>
      </c>
      <c r="E2130" t="str">
        <f t="shared" si="108"/>
        <v>&lt;row entity_script="" item_id="f1a3d604-8e8e-42f9-96cc-4978b61cfceb" material="" model="props/blacksmith_tools/key_bundle_a" owner_fading_coef="0.02" price="0" visibility_coef="1" weight="0" /&gt;</v>
      </c>
    </row>
    <row r="2131" spans="1:5" x14ac:dyDescent="0.25">
      <c r="A2131" t="s">
        <v>3254</v>
      </c>
      <c r="C2131">
        <f t="shared" si="106"/>
        <v>7</v>
      </c>
      <c r="D2131">
        <f t="shared" si="107"/>
        <v>206</v>
      </c>
      <c r="E2131" t="str">
        <f t="shared" si="108"/>
        <v>&lt;row entity_script="" item_id="f1b8826a-53a2-4b66-a656-aab5e211eeb0" material="" model="props/misc/sack_leather/sack_leather.cgf" owner_fading_coef="0.02" price="300" visibility_coef="1" weight="0" /&gt;</v>
      </c>
    </row>
    <row r="2132" spans="1:5" x14ac:dyDescent="0.25">
      <c r="A2132" t="s">
        <v>3255</v>
      </c>
      <c r="C2132">
        <f t="shared" si="106"/>
        <v>7</v>
      </c>
      <c r="D2132">
        <f t="shared" si="107"/>
        <v>198</v>
      </c>
      <c r="E2132" t="str">
        <f t="shared" si="108"/>
        <v>&lt;row entity_script="" item_id="f1d3da41-49a2-41bb-9c61-8180da53718e" material="" model="props/misc/ring_silver/ring_silver" owner_fading_coef="0.02" price="0" visibility_coef="1" weight="0" /&gt;</v>
      </c>
    </row>
    <row r="2133" spans="1:5" x14ac:dyDescent="0.25">
      <c r="A2133" t="s">
        <v>3256</v>
      </c>
      <c r="C2133">
        <f t="shared" si="106"/>
        <v>7</v>
      </c>
      <c r="D2133">
        <f t="shared" si="107"/>
        <v>199</v>
      </c>
      <c r="E2133" t="str">
        <f t="shared" si="108"/>
        <v>&lt;row entity_script="" item_id="f1fc3073-8a1a-48b0-8825-5816ee73e042" material="" model="props/blacksmith_tools/key_bundle_a" owner_fading_coef="0.02" price="0" visibility_coef="1" weight="0" /&gt;</v>
      </c>
    </row>
    <row r="2134" spans="1:5" x14ac:dyDescent="0.25">
      <c r="A2134" t="s">
        <v>3257</v>
      </c>
      <c r="C2134">
        <f t="shared" si="106"/>
        <v>7</v>
      </c>
      <c r="D2134">
        <f t="shared" si="107"/>
        <v>228</v>
      </c>
      <c r="E2134" t="str">
        <f t="shared" si="108"/>
        <v>&lt;row entity_script="Book" item_id="f302df91-be9a-4d01-b945-cf1765572914" material="" model="characters/assets/parchment_folded/parchment_folded.cdf" owner_fading_coef="0.02" price="1000" visibility_coef="1" weight="0.1" /&gt;</v>
      </c>
    </row>
    <row r="2135" spans="1:5" x14ac:dyDescent="0.25">
      <c r="A2135" t="s">
        <v>3258</v>
      </c>
      <c r="C2135">
        <f t="shared" si="106"/>
        <v>7</v>
      </c>
      <c r="D2135">
        <f t="shared" si="107"/>
        <v>199</v>
      </c>
      <c r="E2135" t="str">
        <f t="shared" si="108"/>
        <v>&lt;row entity_script="" item_id="f3b4c96f-1e69-482d-8742-375197c86bb5" material="" model="props/blacksmith_tools/key_bundle_a" owner_fading_coef="0.02" price="0" visibility_coef="1" weight="0" /&gt;</v>
      </c>
    </row>
    <row r="2136" spans="1:5" x14ac:dyDescent="0.25">
      <c r="A2136" t="s">
        <v>3259</v>
      </c>
      <c r="C2136">
        <f t="shared" si="106"/>
        <v>7</v>
      </c>
      <c r="D2136">
        <f t="shared" si="107"/>
        <v>197</v>
      </c>
      <c r="E2136" t="str">
        <f t="shared" si="108"/>
        <v>&lt;row entity_script="Book" item_id="f3c17d33-434e-47fe-992a-50b21e819c8d" material="" model="props/misc/book/book_01.cdf" owner_fading_coef="0.02" price="100" visibility_coef="1" weight="1" /&gt;</v>
      </c>
    </row>
    <row r="2137" spans="1:5" x14ac:dyDescent="0.25">
      <c r="A2137" t="s">
        <v>3260</v>
      </c>
      <c r="C2137">
        <f t="shared" si="106"/>
        <v>7</v>
      </c>
      <c r="D2137">
        <f t="shared" si="107"/>
        <v>184</v>
      </c>
      <c r="E2137" t="str">
        <f t="shared" si="108"/>
        <v>&lt;row entity_script="" item_id="f3cf6a4e-4749-495e-91c7-3e935e2b301a" material="" model="props/dice/die_d" owner_fading_coef="0.02" price="500" visibility_coef="1" weight="0.1" /&gt;</v>
      </c>
    </row>
    <row r="2138" spans="1:5" x14ac:dyDescent="0.25">
      <c r="A2138" t="s">
        <v>3261</v>
      </c>
      <c r="C2138">
        <f t="shared" si="106"/>
        <v>7</v>
      </c>
      <c r="D2138">
        <f t="shared" si="107"/>
        <v>199</v>
      </c>
      <c r="E2138" t="str">
        <f t="shared" si="108"/>
        <v>&lt;row entity_script="" item_id="f42f2ae9-579b-4787-8ea9-ff2395779903" material="" model="props/blacksmith_tools/key_bundle_a" owner_fading_coef="0.02" price="0" visibility_coef="1" weight="0" /&gt;</v>
      </c>
    </row>
    <row r="2139" spans="1:5" x14ac:dyDescent="0.25">
      <c r="A2139" t="s">
        <v>3262</v>
      </c>
      <c r="C2139">
        <f t="shared" si="106"/>
        <v>7</v>
      </c>
      <c r="D2139">
        <f t="shared" si="107"/>
        <v>189</v>
      </c>
      <c r="E2139" t="str">
        <f t="shared" si="108"/>
        <v>&lt;row entity_script="" item_id="f438e542-8ef1-424b-9bbb-58f6a62b3993" material="" model="props/blacksmith_tools/blade" owner_fading_coef="1" price="1" visibility_coef="1" weight="1" /&gt;</v>
      </c>
    </row>
    <row r="2140" spans="1:5" x14ac:dyDescent="0.25">
      <c r="A2140" t="s">
        <v>3263</v>
      </c>
      <c r="C2140">
        <f t="shared" si="106"/>
        <v>7</v>
      </c>
      <c r="D2140">
        <f t="shared" si="107"/>
        <v>228</v>
      </c>
      <c r="E2140" t="str">
        <f t="shared" si="108"/>
        <v>&lt;row entity_script="Book" item_id="f4629142-fe0f-4d7a-b6a3-479e47aedcf3" material="props/alchemy/book/skill_book3" model="props/misc/book/book_01.cdf" owner_fading_coef="0.02" price="8450" visibility_coef="1" weight="1" /&gt;</v>
      </c>
    </row>
    <row r="2141" spans="1:5" x14ac:dyDescent="0.25">
      <c r="A2141" t="s">
        <v>3264</v>
      </c>
      <c r="C2141">
        <f t="shared" si="106"/>
        <v>7</v>
      </c>
      <c r="D2141">
        <f t="shared" si="107"/>
        <v>228</v>
      </c>
      <c r="E2141" t="str">
        <f t="shared" si="108"/>
        <v>&lt;row entity_script="Book" item_id="f4842503-3fc7-43aa-ad42-30a8c97bd6df" material="props/alchemy/book/skill_book5" model="props/misc/book/book_01.cdf" owner_fading_coef="0.02" price="4500" visibility_coef="1" weight="1" /&gt;</v>
      </c>
    </row>
    <row r="2142" spans="1:5" x14ac:dyDescent="0.25">
      <c r="A2142" t="s">
        <v>3265</v>
      </c>
      <c r="C2142">
        <f t="shared" si="106"/>
        <v>7</v>
      </c>
      <c r="D2142">
        <f t="shared" si="107"/>
        <v>199</v>
      </c>
      <c r="E2142" t="str">
        <f t="shared" si="108"/>
        <v>&lt;row entity_script="" item_id="f4bdeedc-5147-4df3-829a-559e86c521d0" material="" model="props/blacksmith_tools/key_bundle_a" owner_fading_coef="0.02" price="0" visibility_coef="1" weight="0" /&gt;</v>
      </c>
    </row>
    <row r="2143" spans="1:5" x14ac:dyDescent="0.25">
      <c r="A2143" t="s">
        <v>3266</v>
      </c>
      <c r="C2143">
        <f t="shared" si="106"/>
        <v>7</v>
      </c>
      <c r="D2143">
        <f t="shared" si="107"/>
        <v>227</v>
      </c>
      <c r="E2143" t="str">
        <f t="shared" si="108"/>
        <v>&lt;row entity_script="Book" item_id="f4f0b57b-e475-4b6a-89fb-2b56b9ba84a2" material="props/alchemy/book/info01_book" model="props/misc/book/book_01.cdf" owner_fading_coef="0.02" price="500" visibility_coef="1" weight="1" /&gt;</v>
      </c>
    </row>
    <row r="2144" spans="1:5" x14ac:dyDescent="0.25">
      <c r="A2144" t="s">
        <v>3267</v>
      </c>
      <c r="C2144">
        <f t="shared" ref="C2144:C2186" si="109">FIND("&lt;",$A2144)</f>
        <v>7</v>
      </c>
      <c r="D2144">
        <f t="shared" ref="D2144:D2186" si="110">FIND("&gt;",$A2144)</f>
        <v>199</v>
      </c>
      <c r="E2144" t="str">
        <f t="shared" si="108"/>
        <v>&lt;row entity_script="" item_id="f5364259-8b32-4102-8b26-609cbe36fd5d" material="" model="props/blacksmith_tools/key_bundle_a" owner_fading_coef="0.02" price="0" visibility_coef="1" weight="0" /&gt;</v>
      </c>
    </row>
    <row r="2145" spans="1:5" x14ac:dyDescent="0.25">
      <c r="A2145" t="s">
        <v>3268</v>
      </c>
      <c r="C2145">
        <f t="shared" si="109"/>
        <v>7</v>
      </c>
      <c r="D2145">
        <f t="shared" si="110"/>
        <v>222</v>
      </c>
      <c r="E2145" t="str">
        <f t="shared" si="108"/>
        <v>&lt;row entity_script="" item_id="f541aba7-7cf2-4fcf-a276-ea3881fcecd0" material="" model="props/wooden_bins/baskets/basket_02/basket_02_woodsticks_full" owner_fading_coef="1" price="1" visibility_coef="1" weight="1" /&gt;</v>
      </c>
    </row>
    <row r="2146" spans="1:5" x14ac:dyDescent="0.25">
      <c r="A2146" t="s">
        <v>3269</v>
      </c>
      <c r="C2146">
        <f t="shared" si="109"/>
        <v>7</v>
      </c>
      <c r="D2146">
        <f t="shared" si="110"/>
        <v>227</v>
      </c>
      <c r="E2146" t="str">
        <f t="shared" si="108"/>
        <v>&lt;row entity_script="Book" item_id="f5b07d39-d597-4168-91d4-358be9f9be1e" material="props/alchemy/book/info02_book" model="props/misc/book/book_01.cdf" owner_fading_coef="0.02" price="500" visibility_coef="1" weight="1" /&gt;</v>
      </c>
    </row>
    <row r="2147" spans="1:5" x14ac:dyDescent="0.25">
      <c r="A2147" t="s">
        <v>3270</v>
      </c>
      <c r="C2147">
        <f t="shared" si="109"/>
        <v>7</v>
      </c>
      <c r="D2147">
        <f t="shared" si="110"/>
        <v>200</v>
      </c>
      <c r="E2147" t="str">
        <f t="shared" si="108"/>
        <v>&lt;row entity_script="" item_id="f5c8f4a7-1b69-4a71-9037-a7cfa5f98dfa" material="" model="characters/humans/cloth/cloth_folded" owner_fading_coef="0.02" price="0" visibility_coef="1" weight="0" /&gt;</v>
      </c>
    </row>
    <row r="2148" spans="1:5" x14ac:dyDescent="0.25">
      <c r="A2148" t="s">
        <v>3271</v>
      </c>
      <c r="C2148">
        <f t="shared" si="109"/>
        <v>7</v>
      </c>
      <c r="D2148">
        <f t="shared" si="110"/>
        <v>199</v>
      </c>
      <c r="E2148" t="str">
        <f t="shared" si="108"/>
        <v>&lt;row entity_script="" item_id="f5f87416-e43e-44a2-8177-c6f98dbd9081" material="" model="props/blacksmith_tools/key_bundle_a" owner_fading_coef="0.02" price="0" visibility_coef="1" weight="0" /&gt;</v>
      </c>
    </row>
    <row r="2149" spans="1:5" x14ac:dyDescent="0.25">
      <c r="A2149" t="s">
        <v>3272</v>
      </c>
      <c r="C2149">
        <f t="shared" si="109"/>
        <v>7</v>
      </c>
      <c r="D2149">
        <f t="shared" si="110"/>
        <v>230</v>
      </c>
      <c r="E2149" t="str">
        <f t="shared" si="108"/>
        <v>&lt;row entity_script="Book" item_id="f65708b5-f7bb-4ee0-adc3-bddc426976f5" material="props/alchemy/book/skill_book3" model="props/misc/book/book_01.cdf" owner_fading_coef="0.02" price="100000" visibility_coef="1" weight="1" /&gt;</v>
      </c>
    </row>
    <row r="2150" spans="1:5" x14ac:dyDescent="0.25">
      <c r="A2150" t="s">
        <v>3273</v>
      </c>
      <c r="C2150">
        <f t="shared" si="109"/>
        <v>7</v>
      </c>
      <c r="D2150">
        <f t="shared" si="110"/>
        <v>227</v>
      </c>
      <c r="E2150" t="str">
        <f t="shared" si="108"/>
        <v>&lt;row entity_script="Book" item_id="f6fd203c-6983-481b-882f-f03836743086" material="props/alchemy/book/info01_book" model="props/misc/book/book_01.cdf" owner_fading_coef="0.02" price="500" visibility_coef="1" weight="1" /&gt;</v>
      </c>
    </row>
    <row r="2151" spans="1:5" x14ac:dyDescent="0.25">
      <c r="A2151" t="s">
        <v>3274</v>
      </c>
      <c r="C2151">
        <f t="shared" si="109"/>
        <v>7</v>
      </c>
      <c r="D2151">
        <f t="shared" si="110"/>
        <v>199</v>
      </c>
      <c r="E2151" t="str">
        <f t="shared" ref="E2151:E2186" si="111">MID(A2151,C2151,D2151-C2151+1)</f>
        <v>&lt;row entity_script="" item_id="f74b7232-0ff9-45db-8cf4-7bb1e188b63b" material="" model="props/blacksmith_tools/key_bundle_a" owner_fading_coef="0.02" price="0" visibility_coef="1" weight="0" /&gt;</v>
      </c>
    </row>
    <row r="2152" spans="1:5" x14ac:dyDescent="0.25">
      <c r="A2152" t="s">
        <v>3275</v>
      </c>
      <c r="C2152">
        <f t="shared" si="109"/>
        <v>7</v>
      </c>
      <c r="D2152">
        <f t="shared" si="110"/>
        <v>199</v>
      </c>
      <c r="E2152" t="str">
        <f t="shared" si="111"/>
        <v>&lt;row entity_script="" item_id="f753b20e-8d6f-4158-a69e-ab3fd768b26d" material="" model="props/blacksmith_tools/key_bundle_a" owner_fading_coef="0.02" price="0" visibility_coef="1" weight="0" /&gt;</v>
      </c>
    </row>
    <row r="2153" spans="1:5" x14ac:dyDescent="0.25">
      <c r="A2153" t="s">
        <v>3276</v>
      </c>
      <c r="C2153">
        <f t="shared" si="109"/>
        <v>7</v>
      </c>
      <c r="D2153">
        <f t="shared" si="110"/>
        <v>228</v>
      </c>
      <c r="E2153" t="str">
        <f t="shared" si="111"/>
        <v>&lt;row entity_script="Book" item_id="f7d8c372-ab36-4868-b720-2e887fd1c7d5" material="props/alchemy/book/skill_book5" model="props/misc/book/book_01.cdf" owner_fading_coef="0.02" price="4500" visibility_coef="1" weight="1" /&gt;</v>
      </c>
    </row>
    <row r="2154" spans="1:5" x14ac:dyDescent="0.25">
      <c r="A2154" t="s">
        <v>3277</v>
      </c>
      <c r="C2154">
        <f t="shared" si="109"/>
        <v>7</v>
      </c>
      <c r="D2154">
        <f t="shared" si="110"/>
        <v>199</v>
      </c>
      <c r="E2154" t="str">
        <f t="shared" si="111"/>
        <v>&lt;row entity_script="" item_id="f80b703c-7b9a-4f00-a1c9-e9e604c0ed32" material="" model="props/blacksmith_tools/key_bundle_a" owner_fading_coef="0.02" price="0" visibility_coef="1" weight="0" /&gt;</v>
      </c>
    </row>
    <row r="2155" spans="1:5" x14ac:dyDescent="0.25">
      <c r="A2155" t="s">
        <v>3278</v>
      </c>
      <c r="C2155">
        <f t="shared" si="109"/>
        <v>7</v>
      </c>
      <c r="D2155">
        <f t="shared" si="110"/>
        <v>216</v>
      </c>
      <c r="E2155" t="str">
        <f t="shared" si="111"/>
        <v>&lt;row entity_script="" item_id="f864a24a-152c-462e-a8f3-6760f7ce7329" material="" model="props/wooden_bins/baskets/basket_02/basket_02_woodchips" owner_fading_coef="1" price="1" visibility_coef="1" weight="1" /&gt;</v>
      </c>
    </row>
    <row r="2156" spans="1:5" x14ac:dyDescent="0.25">
      <c r="A2156" t="s">
        <v>3279</v>
      </c>
      <c r="C2156">
        <f t="shared" si="109"/>
        <v>7</v>
      </c>
      <c r="D2156">
        <f t="shared" si="110"/>
        <v>192</v>
      </c>
      <c r="E2156" t="str">
        <f t="shared" si="111"/>
        <v>&lt;row entity_script="" item_id="f879ac63-2ce2-4114-83a2-89643c1ed102" material="" model="props/alchemy/special/coal" owner_fading_coef="0.02" price="6" visibility_coef="1" weight="0.2" /&gt;</v>
      </c>
    </row>
    <row r="2157" spans="1:5" x14ac:dyDescent="0.25">
      <c r="A2157" t="s">
        <v>3280</v>
      </c>
      <c r="C2157">
        <f t="shared" si="109"/>
        <v>7</v>
      </c>
      <c r="D2157">
        <f t="shared" si="110"/>
        <v>204</v>
      </c>
      <c r="E2157" t="str">
        <f t="shared" si="111"/>
        <v>&lt;row entity_script="" item_id="f961d38d-12e6-430c-92d5-d7e7e45a87e9" material="" model="props/repairkits/repairkit_weapon_big" owner_fading_coef="0.02" price="2000" visibility_coef="1" weight="7" /&gt;</v>
      </c>
    </row>
    <row r="2158" spans="1:5" x14ac:dyDescent="0.25">
      <c r="A2158" t="s">
        <v>3281</v>
      </c>
      <c r="C2158">
        <f t="shared" si="109"/>
        <v>7</v>
      </c>
      <c r="D2158">
        <f t="shared" si="110"/>
        <v>199</v>
      </c>
      <c r="E2158" t="str">
        <f t="shared" si="111"/>
        <v>&lt;row entity_script="" item_id="f98630b2-56f1-4c9f-a19f-896e797e3c13" material="" model="props/blacksmith_tools/key_bundle_a" owner_fading_coef="0.02" price="0" visibility_coef="1" weight="0" /&gt;</v>
      </c>
    </row>
    <row r="2159" spans="1:5" x14ac:dyDescent="0.25">
      <c r="A2159" t="s">
        <v>3282</v>
      </c>
      <c r="C2159">
        <f t="shared" si="109"/>
        <v>7</v>
      </c>
      <c r="D2159">
        <f t="shared" si="110"/>
        <v>206</v>
      </c>
      <c r="E2159" t="str">
        <f t="shared" si="111"/>
        <v>&lt;row entity_script="" item_id="fa316dc5-9168-4e0f-b330-1d8b3bcb6ff0" material="" model="props/wooden_bins/barrels/barrel_01/barrel_01" owner_fading_coef="1" price="1" visibility_coef="1" weight="1" /&gt;</v>
      </c>
    </row>
    <row r="2160" spans="1:5" x14ac:dyDescent="0.25">
      <c r="A2160" t="s">
        <v>3283</v>
      </c>
      <c r="C2160">
        <f t="shared" si="109"/>
        <v>7</v>
      </c>
      <c r="D2160">
        <f t="shared" si="110"/>
        <v>199</v>
      </c>
      <c r="E2160" t="str">
        <f t="shared" si="111"/>
        <v>&lt;row entity_script="" item_id="fa97a1b5-a86a-4ed3-bf6f-ddde8ebd0de9" material="" model="props/blacksmith_tools/key_bundle_a" owner_fading_coef="0.02" price="0" visibility_coef="1" weight="0" /&gt;</v>
      </c>
    </row>
    <row r="2161" spans="1:5" x14ac:dyDescent="0.25">
      <c r="A2161" t="s">
        <v>3284</v>
      </c>
      <c r="C2161">
        <f t="shared" si="109"/>
        <v>7</v>
      </c>
      <c r="D2161">
        <f t="shared" si="110"/>
        <v>200</v>
      </c>
      <c r="E2161" t="str">
        <f t="shared" si="111"/>
        <v>&lt;row entity_script="" item_id="fab5cbf0-7422-486d-8818-ed37e650f5bb" material="" model="characters/humans/cloth/cloth_folded" owner_fading_coef="0.02" price="0" visibility_coef="1" weight="0" /&gt;</v>
      </c>
    </row>
    <row r="2162" spans="1:5" x14ac:dyDescent="0.25">
      <c r="A2162" t="s">
        <v>3285</v>
      </c>
      <c r="C2162">
        <f t="shared" si="109"/>
        <v>7</v>
      </c>
      <c r="D2162">
        <f t="shared" si="110"/>
        <v>199</v>
      </c>
      <c r="E2162" t="str">
        <f t="shared" si="111"/>
        <v>&lt;row entity_script="" item_id="fb3755d8-8101-4983-af84-5360d82bae1b" material="" model="props/blacksmith_tools/key_bundle_a" owner_fading_coef="0.02" price="0" visibility_coef="1" weight="0" /&gt;</v>
      </c>
    </row>
    <row r="2163" spans="1:5" x14ac:dyDescent="0.25">
      <c r="A2163" t="s">
        <v>3286</v>
      </c>
      <c r="C2163">
        <f t="shared" si="109"/>
        <v>7</v>
      </c>
      <c r="D2163">
        <f t="shared" si="110"/>
        <v>228</v>
      </c>
      <c r="E2163" t="str">
        <f t="shared" si="111"/>
        <v>&lt;row entity_script="Book" item_id="fb7a83b1-420f-4012-9be0-396f4279ab3c" material="props/alchemy/book/skill_book2" model="props/misc/book/book_01.cdf" owner_fading_coef="0.02" price="1500" visibility_coef="1" weight="1" /&gt;</v>
      </c>
    </row>
    <row r="2164" spans="1:5" x14ac:dyDescent="0.25">
      <c r="A2164" t="s">
        <v>3287</v>
      </c>
      <c r="C2164">
        <f t="shared" si="109"/>
        <v>7</v>
      </c>
      <c r="D2164">
        <f t="shared" si="110"/>
        <v>203</v>
      </c>
      <c r="E2164" t="str">
        <f t="shared" si="111"/>
        <v>&lt;row entity_script="" item_id="fb8d2797-e0d9-42cd-980c-fc1d3313a262" material="" model="props/blacksmith_tools/sword_piece.cgf" owner_fading_coef="0.02" price="10" visibility_coef="1" weight="0" /&gt;</v>
      </c>
    </row>
    <row r="2165" spans="1:5" x14ac:dyDescent="0.25">
      <c r="A2165" t="s">
        <v>3288</v>
      </c>
      <c r="C2165">
        <f t="shared" si="109"/>
        <v>7</v>
      </c>
      <c r="D2165">
        <f t="shared" si="110"/>
        <v>199</v>
      </c>
      <c r="E2165" t="str">
        <f t="shared" si="111"/>
        <v>&lt;row entity_script="" item_id="fbcea75f-6a4c-4389-b462-b999a50a81e2" material="" model="props/blacksmith_tools/key_bundle_a" owner_fading_coef="0.02" price="0" visibility_coef="1" weight="0" /&gt;</v>
      </c>
    </row>
    <row r="2166" spans="1:5" x14ac:dyDescent="0.25">
      <c r="A2166" t="s">
        <v>3289</v>
      </c>
      <c r="C2166">
        <f t="shared" si="109"/>
        <v>7</v>
      </c>
      <c r="D2166">
        <f t="shared" si="110"/>
        <v>199</v>
      </c>
      <c r="E2166" t="str">
        <f t="shared" si="111"/>
        <v>&lt;row entity_script="" item_id="fbe6f37e-ff10-48c8-9643-0abc82bf3f7c" material="" model="props/blacksmith_tools/key_bundle_a" owner_fading_coef="0.02" price="0" visibility_coef="1" weight="0" /&gt;</v>
      </c>
    </row>
    <row r="2167" spans="1:5" x14ac:dyDescent="0.25">
      <c r="A2167" t="s">
        <v>3290</v>
      </c>
      <c r="C2167">
        <f t="shared" si="109"/>
        <v>7</v>
      </c>
      <c r="D2167">
        <f t="shared" si="110"/>
        <v>228</v>
      </c>
      <c r="E2167" t="str">
        <f t="shared" si="111"/>
        <v>&lt;row entity_script="Book" item_id="fc532089-e4f1-4273-b2bc-19b2ac5212f3" material="" model="characters/assets/parchment_folded/parchment_folded.cdf" owner_fading_coef="0.02" price="1000" visibility_coef="1" weight="0.1" /&gt;</v>
      </c>
    </row>
    <row r="2168" spans="1:5" x14ac:dyDescent="0.25">
      <c r="A2168" t="s">
        <v>3291</v>
      </c>
      <c r="C2168">
        <f t="shared" si="109"/>
        <v>7</v>
      </c>
      <c r="D2168">
        <f t="shared" si="110"/>
        <v>228</v>
      </c>
      <c r="E2168" t="str">
        <f t="shared" si="111"/>
        <v>&lt;row entity_script="Book" item_id="fcb0654f-f322-4a99-8364-7fc4a5c94f99" material="" model="characters/assets/parchment_folded/parchment_folded.cdf" owner_fading_coef="0.02" price="1000" visibility_coef="1" weight="0.1" /&gt;</v>
      </c>
    </row>
    <row r="2169" spans="1:5" x14ac:dyDescent="0.25">
      <c r="A2169" t="s">
        <v>3292</v>
      </c>
      <c r="C2169">
        <f t="shared" si="109"/>
        <v>7</v>
      </c>
      <c r="D2169">
        <f t="shared" si="110"/>
        <v>198</v>
      </c>
      <c r="E2169" t="str">
        <f t="shared" si="111"/>
        <v>&lt;row entity_script="" item_id="fcd5926b-7fbd-47ab-91c2-a2ffef316fa5" material="" model="props/misc/ring_silver/ring_silver" owner_fading_coef="0.02" price="0" visibility_coef="1" weight="0" /&gt;</v>
      </c>
    </row>
    <row r="2170" spans="1:5" x14ac:dyDescent="0.25">
      <c r="A2170" t="s">
        <v>3293</v>
      </c>
      <c r="C2170">
        <f t="shared" si="109"/>
        <v>7</v>
      </c>
      <c r="D2170">
        <f t="shared" si="110"/>
        <v>199</v>
      </c>
      <c r="E2170" t="str">
        <f t="shared" si="111"/>
        <v>&lt;row entity_script="" item_id="fdae612c-ea09-4b51-b660-d23188c2db11" material="" model="props/blacksmith_tools/key_bundle_a" owner_fading_coef="0.02" price="0" visibility_coef="1" weight="0" /&gt;</v>
      </c>
    </row>
    <row r="2171" spans="1:5" x14ac:dyDescent="0.25">
      <c r="A2171" t="s">
        <v>3294</v>
      </c>
      <c r="C2171">
        <f t="shared" si="109"/>
        <v>7</v>
      </c>
      <c r="D2171">
        <f t="shared" si="110"/>
        <v>199</v>
      </c>
      <c r="E2171" t="str">
        <f t="shared" si="111"/>
        <v>&lt;row entity_script="" item_id="fe0b7a66-5442-4691-9702-7f041953fecd" material="" model="props/blacksmith_tools/key_bundle_a" owner_fading_coef="0.02" price="0" visibility_coef="1" weight="0" /&gt;</v>
      </c>
    </row>
    <row r="2172" spans="1:5" x14ac:dyDescent="0.25">
      <c r="A2172" t="s">
        <v>3295</v>
      </c>
      <c r="C2172">
        <f t="shared" si="109"/>
        <v>7</v>
      </c>
      <c r="D2172">
        <f t="shared" si="110"/>
        <v>199</v>
      </c>
      <c r="E2172" t="str">
        <f t="shared" si="111"/>
        <v>&lt;row entity_script="" item_id="fe2f1cef-9ee7-4c90-bdce-ca9356a0d276" material="" model="props/blacksmith_tools/key_bundle_a" owner_fading_coef="0.02" price="0" visibility_coef="1" weight="0" /&gt;</v>
      </c>
    </row>
    <row r="2173" spans="1:5" x14ac:dyDescent="0.25">
      <c r="A2173" t="s">
        <v>3296</v>
      </c>
      <c r="C2173">
        <f t="shared" si="109"/>
        <v>7</v>
      </c>
      <c r="D2173">
        <f t="shared" si="110"/>
        <v>164</v>
      </c>
      <c r="E2173" t="str">
        <f t="shared" si="111"/>
        <v>&lt;row entity_script="" item_id="fe768b98-7069-46fb-a9f0-19d83fabb991" material="" model="" owner_fading_coef="0.02" price="0" visibility_coef="1" weight="0" /&gt;</v>
      </c>
    </row>
    <row r="2174" spans="1:5" x14ac:dyDescent="0.25">
      <c r="A2174" t="s">
        <v>3297</v>
      </c>
      <c r="C2174">
        <f t="shared" si="109"/>
        <v>7</v>
      </c>
      <c r="D2174">
        <f t="shared" si="110"/>
        <v>199</v>
      </c>
      <c r="E2174" t="str">
        <f t="shared" si="111"/>
        <v>&lt;row entity_script="" item_id="fe79fa17-344c-443e-881f-9938d5ecf5d4" material="" model="props/blacksmith_tools/key_bundle_a" owner_fading_coef="0.02" price="0" visibility_coef="1" weight="0" /&gt;</v>
      </c>
    </row>
    <row r="2175" spans="1:5" x14ac:dyDescent="0.25">
      <c r="A2175" t="s">
        <v>3298</v>
      </c>
      <c r="C2175">
        <f t="shared" si="109"/>
        <v>7</v>
      </c>
      <c r="D2175">
        <f t="shared" si="110"/>
        <v>199</v>
      </c>
      <c r="E2175" t="str">
        <f t="shared" si="111"/>
        <v>&lt;row entity_script="" item_id="fe80a627-d5d1-4b71-942a-ca040360b425" material="" model="props/blacksmith_tools/key_bundle_a" owner_fading_coef="0.02" price="0" visibility_coef="1" weight="0" /&gt;</v>
      </c>
    </row>
    <row r="2176" spans="1:5" x14ac:dyDescent="0.25">
      <c r="A2176" t="s">
        <v>3299</v>
      </c>
      <c r="C2176">
        <f t="shared" si="109"/>
        <v>7</v>
      </c>
      <c r="D2176">
        <f t="shared" si="110"/>
        <v>199</v>
      </c>
      <c r="E2176" t="str">
        <f t="shared" si="111"/>
        <v>&lt;row entity_script="" item_id="feebb0b8-ebd7-4f40-bee3-08f2bf884a82" material="" model="props/blacksmith_tools/key_bundle_a" owner_fading_coef="0.02" price="0" visibility_coef="1" weight="0" /&gt;</v>
      </c>
    </row>
    <row r="2177" spans="1:5" x14ac:dyDescent="0.25">
      <c r="A2177" t="s">
        <v>3300</v>
      </c>
      <c r="C2177">
        <f t="shared" si="109"/>
        <v>7</v>
      </c>
      <c r="D2177">
        <f t="shared" si="110"/>
        <v>199</v>
      </c>
      <c r="E2177" t="str">
        <f t="shared" si="111"/>
        <v>&lt;row entity_script="" item_id="ff0d917b-848a-419e-bf34-f34320b84db7" material="" model="props/blacksmith_tools/key_bundle_a" owner_fading_coef="0.02" price="0" visibility_coef="1" weight="0" /&gt;</v>
      </c>
    </row>
    <row r="2178" spans="1:5" x14ac:dyDescent="0.25">
      <c r="A2178" t="s">
        <v>3301</v>
      </c>
      <c r="C2178">
        <f t="shared" si="109"/>
        <v>7</v>
      </c>
      <c r="D2178">
        <f t="shared" si="110"/>
        <v>184</v>
      </c>
      <c r="E2178" t="str">
        <f t="shared" si="111"/>
        <v>&lt;row entity_script="" item_id="ff0f08c5-886b-4100-9f08-283f082fe12d" material="" model="props/mining_tools/pick" owner_fading_coef="1" price="1" visibility_coef="1" weight="1" /&gt;</v>
      </c>
    </row>
    <row r="2179" spans="1:5" x14ac:dyDescent="0.25">
      <c r="A2179" t="s">
        <v>3302</v>
      </c>
      <c r="C2179">
        <f t="shared" si="109"/>
        <v>7</v>
      </c>
      <c r="D2179">
        <f t="shared" si="110"/>
        <v>199</v>
      </c>
      <c r="E2179" t="str">
        <f t="shared" si="111"/>
        <v>&lt;row entity_script="" item_id="ff10d1f3-0051-4d19-90dd-a6e7761ab733" material="" model="props/blacksmith_tools/key_bundle_a" owner_fading_coef="0.02" price="0" visibility_coef="1" weight="0" /&gt;</v>
      </c>
    </row>
    <row r="2180" spans="1:5" x14ac:dyDescent="0.25">
      <c r="A2180" t="s">
        <v>3303</v>
      </c>
      <c r="C2180">
        <f t="shared" si="109"/>
        <v>7</v>
      </c>
      <c r="D2180">
        <f t="shared" si="110"/>
        <v>212</v>
      </c>
      <c r="E2180" t="str">
        <f t="shared" si="111"/>
        <v>&lt;row entity_script="" item_id="ff6aa5c3-4c27-4369-9aae-e72d8518c02e" material="" model="props/interiors/kitchenware/food/chicken_thigh" owner_fading_coef="0.02" price="100" visibility_coef="1" weight="0" /&gt;</v>
      </c>
    </row>
    <row r="2181" spans="1:5" x14ac:dyDescent="0.25">
      <c r="A2181" t="s">
        <v>3304</v>
      </c>
      <c r="C2181">
        <f t="shared" si="109"/>
        <v>7</v>
      </c>
      <c r="D2181">
        <f t="shared" si="110"/>
        <v>199</v>
      </c>
      <c r="E2181" t="str">
        <f t="shared" si="111"/>
        <v>&lt;row entity_script="" item_id="ffb44479-9b72-4072-ad75-ec9ff97d3027" material="" model="props/blacksmith_tools/key_bundle_a" owner_fading_coef="0.02" price="0" visibility_coef="1" weight="0" /&gt;</v>
      </c>
    </row>
    <row r="2182" spans="1:5" x14ac:dyDescent="0.25">
      <c r="A2182" t="s">
        <v>3305</v>
      </c>
      <c r="C2182">
        <f t="shared" si="109"/>
        <v>7</v>
      </c>
      <c r="D2182">
        <f t="shared" si="110"/>
        <v>233</v>
      </c>
      <c r="E2182" t="str">
        <f t="shared" si="111"/>
        <v>&lt;row entity_script="Book" item_id="fff8ac8e-e12f-48e6-9cce-9c415f24ae26" material="props/misc/necronomicon/necronomicon" model="props/misc/book/book_01.cdf" owner_fading_coef="0.02" price="100" visibility_coef="1" weight="1" /&gt;</v>
      </c>
    </row>
    <row r="2183" spans="1:5" x14ac:dyDescent="0.25">
      <c r="B2183" t="s">
        <v>133</v>
      </c>
      <c r="C2183" t="e">
        <f t="shared" si="109"/>
        <v>#VALUE!</v>
      </c>
      <c r="D2183" t="e">
        <f t="shared" si="110"/>
        <v>#VALUE!</v>
      </c>
      <c r="E2183" t="e">
        <f t="shared" si="111"/>
        <v>#VALUE!</v>
      </c>
    </row>
    <row r="2184" spans="1:5" x14ac:dyDescent="0.25">
      <c r="A2184" t="s">
        <v>1070</v>
      </c>
      <c r="C2184">
        <f t="shared" si="109"/>
        <v>5</v>
      </c>
      <c r="D2184">
        <f t="shared" si="110"/>
        <v>11</v>
      </c>
      <c r="E2184" t="str">
        <f t="shared" si="111"/>
        <v>&lt;/rows&gt;</v>
      </c>
    </row>
    <row r="2185" spans="1:5" x14ac:dyDescent="0.25">
      <c r="A2185" t="s">
        <v>1071</v>
      </c>
      <c r="C2185">
        <f t="shared" si="109"/>
        <v>3</v>
      </c>
      <c r="D2185">
        <f t="shared" si="110"/>
        <v>10</v>
      </c>
      <c r="E2185" t="str">
        <f t="shared" si="111"/>
        <v>&lt;/table&gt;</v>
      </c>
    </row>
    <row r="2186" spans="1:5" x14ac:dyDescent="0.25">
      <c r="A2186" t="s">
        <v>1072</v>
      </c>
      <c r="C2186">
        <f t="shared" si="109"/>
        <v>1</v>
      </c>
      <c r="D2186">
        <f t="shared" si="110"/>
        <v>11</v>
      </c>
      <c r="E2186" t="str">
        <f t="shared" si="111"/>
        <v>&lt;/database&gt;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7F14-9388-4697-9EED-E74C24B41699}">
  <dimension ref="B2:B6"/>
  <sheetViews>
    <sheetView workbookViewId="0">
      <selection activeCell="B2" sqref="B2"/>
    </sheetView>
  </sheetViews>
  <sheetFormatPr defaultRowHeight="15" x14ac:dyDescent="0.25"/>
  <sheetData>
    <row r="2" spans="2:2" x14ac:dyDescent="0.25">
      <c r="B2" t="s">
        <v>3716</v>
      </c>
    </row>
    <row r="4" spans="2:2" x14ac:dyDescent="0.25">
      <c r="B4" t="s">
        <v>3719</v>
      </c>
    </row>
    <row r="5" spans="2:2" x14ac:dyDescent="0.25">
      <c r="B5" t="s">
        <v>3717</v>
      </c>
    </row>
    <row r="6" spans="2:2" x14ac:dyDescent="0.25">
      <c r="B6" t="s">
        <v>3718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C1A1-CA11-4F29-9272-E557BF2D15C9}">
  <dimension ref="A1:AS1036"/>
  <sheetViews>
    <sheetView tabSelected="1" zoomScaleNormal="100" workbookViewId="0">
      <pane xSplit="3" ySplit="2" topLeftCell="D368" activePane="bottomRight" state="frozen"/>
      <selection pane="topRight" activeCell="D1" sqref="D1"/>
      <selection pane="bottomLeft" activeCell="A3" sqref="A3"/>
      <selection pane="bottomRight" activeCell="K227" sqref="K227"/>
    </sheetView>
  </sheetViews>
  <sheetFormatPr defaultRowHeight="15" x14ac:dyDescent="0.25"/>
  <cols>
    <col min="1" max="1" width="4" customWidth="1"/>
    <col min="2" max="2" width="29.140625" style="21" customWidth="1"/>
    <col min="3" max="3" width="20.28515625" style="9" bestFit="1" customWidth="1"/>
    <col min="4" max="4" width="21.85546875" style="20" customWidth="1"/>
    <col min="5" max="5" width="9.42578125" style="25" customWidth="1"/>
    <col min="6" max="6" width="7.28515625" style="9" bestFit="1" customWidth="1"/>
    <col min="7" max="7" width="15.140625" style="25" customWidth="1"/>
    <col min="8" max="8" width="8.42578125" style="14" customWidth="1"/>
    <col min="9" max="9" width="5.7109375" style="12" customWidth="1"/>
    <col min="10" max="10" width="3.28515625" style="3" customWidth="1"/>
    <col min="11" max="11" width="10.5703125" style="3" bestFit="1" customWidth="1"/>
    <col min="12" max="12" width="9.42578125" style="3" customWidth="1"/>
    <col min="13" max="13" width="7" style="3" bestFit="1" customWidth="1"/>
    <col min="14" max="14" width="6.5703125" style="3" bestFit="1" customWidth="1"/>
    <col min="15" max="15" width="7" style="3" bestFit="1" customWidth="1"/>
    <col min="16" max="18" width="9.140625" style="3"/>
    <col min="19" max="19" width="4.5703125" style="3" customWidth="1"/>
    <col min="20" max="20" width="5.140625" style="3" customWidth="1"/>
    <col min="21" max="21" width="4.7109375" style="3" bestFit="1" customWidth="1"/>
    <col min="22" max="25" width="4.7109375" style="3" customWidth="1"/>
    <col min="26" max="26" width="9.140625" style="3"/>
    <col min="27" max="27" width="11.42578125" bestFit="1" customWidth="1"/>
    <col min="28" max="28" width="4.42578125" customWidth="1"/>
    <col min="29" max="29" width="1.28515625" customWidth="1"/>
    <col min="30" max="30" width="2" bestFit="1" customWidth="1"/>
    <col min="31" max="31" width="2" style="3" bestFit="1" customWidth="1"/>
    <col min="32" max="32" width="3" bestFit="1" customWidth="1"/>
    <col min="33" max="36" width="3" customWidth="1"/>
    <col min="37" max="37" width="3" bestFit="1" customWidth="1"/>
    <col min="38" max="38" width="3" customWidth="1"/>
    <col min="39" max="39" width="3" style="3" bestFit="1" customWidth="1"/>
    <col min="40" max="41" width="3" style="3" customWidth="1"/>
    <col min="42" max="42" width="3" style="3" bestFit="1" customWidth="1"/>
    <col min="43" max="43" width="3" style="3" customWidth="1"/>
    <col min="44" max="44" width="3" style="3" bestFit="1" customWidth="1"/>
    <col min="45" max="45" width="3" bestFit="1" customWidth="1"/>
  </cols>
  <sheetData>
    <row r="1" spans="1:45" x14ac:dyDescent="0.25">
      <c r="C1" s="20" t="s">
        <v>3737</v>
      </c>
      <c r="G1" s="33" t="s">
        <v>4399</v>
      </c>
      <c r="H1" s="318" t="s">
        <v>5581</v>
      </c>
      <c r="I1" s="225"/>
      <c r="K1" s="101" t="s">
        <v>4373</v>
      </c>
      <c r="M1" s="98" t="s">
        <v>4400</v>
      </c>
      <c r="P1" s="100" t="s">
        <v>4401</v>
      </c>
      <c r="Q1" s="135" t="s">
        <v>4402</v>
      </c>
      <c r="S1" s="307" t="s">
        <v>4393</v>
      </c>
      <c r="T1" s="307"/>
      <c r="AC1" s="3" t="s">
        <v>4392</v>
      </c>
      <c r="AD1" s="3">
        <v>2</v>
      </c>
      <c r="AE1" s="3">
        <v>8</v>
      </c>
      <c r="AF1" s="3">
        <v>10</v>
      </c>
      <c r="AG1" s="3">
        <v>16</v>
      </c>
      <c r="AH1" s="3">
        <v>20</v>
      </c>
      <c r="AI1" s="223">
        <v>38</v>
      </c>
      <c r="AJ1" s="3">
        <v>46</v>
      </c>
      <c r="AK1" s="3">
        <v>64</v>
      </c>
      <c r="AL1" s="3">
        <v>65</v>
      </c>
      <c r="AM1" s="3">
        <v>66</v>
      </c>
      <c r="AN1" s="223">
        <v>67</v>
      </c>
      <c r="AO1" s="142">
        <v>70</v>
      </c>
      <c r="AP1" s="3">
        <v>81</v>
      </c>
      <c r="AQ1" s="223">
        <v>82</v>
      </c>
      <c r="AR1" s="3">
        <v>84</v>
      </c>
      <c r="AS1" s="142">
        <v>90</v>
      </c>
    </row>
    <row r="2" spans="1:45" x14ac:dyDescent="0.25">
      <c r="B2" s="22" t="s">
        <v>3311</v>
      </c>
      <c r="C2" s="23" t="s">
        <v>3310</v>
      </c>
      <c r="D2" s="103" t="s">
        <v>3312</v>
      </c>
      <c r="E2" s="23" t="s">
        <v>3314</v>
      </c>
      <c r="F2" s="23" t="s">
        <v>3313</v>
      </c>
      <c r="G2" s="23" t="s">
        <v>3325</v>
      </c>
      <c r="H2" s="18" t="s">
        <v>3327</v>
      </c>
      <c r="I2" s="17" t="s">
        <v>3451</v>
      </c>
      <c r="J2" s="17"/>
      <c r="K2" s="17" t="s">
        <v>3705</v>
      </c>
      <c r="L2" s="17" t="s">
        <v>3706</v>
      </c>
      <c r="M2" s="17" t="s">
        <v>3316</v>
      </c>
      <c r="N2" s="17" t="s">
        <v>3317</v>
      </c>
      <c r="O2" s="17" t="s">
        <v>3318</v>
      </c>
      <c r="P2" s="17" t="s">
        <v>3710</v>
      </c>
      <c r="Q2" s="17" t="s">
        <v>3711</v>
      </c>
      <c r="R2" s="17" t="s">
        <v>3712</v>
      </c>
      <c r="S2" s="17" t="s">
        <v>4394</v>
      </c>
      <c r="T2" s="17" t="s">
        <v>4395</v>
      </c>
      <c r="U2" s="17" t="s">
        <v>4137</v>
      </c>
      <c r="V2" s="17" t="s">
        <v>4370</v>
      </c>
      <c r="W2" s="17" t="s">
        <v>4368</v>
      </c>
      <c r="X2" s="17" t="s">
        <v>4369</v>
      </c>
      <c r="Y2" s="17" t="s">
        <v>4367</v>
      </c>
      <c r="Z2" s="17" t="s">
        <v>3315</v>
      </c>
      <c r="AA2" s="17" t="s">
        <v>3341</v>
      </c>
      <c r="AB2" s="283"/>
      <c r="AE2" s="119"/>
      <c r="AK2" s="315" t="s">
        <v>5580</v>
      </c>
      <c r="AL2" s="315"/>
      <c r="AM2" s="315"/>
      <c r="AN2" s="315"/>
      <c r="AP2" s="315" t="s">
        <v>5579</v>
      </c>
      <c r="AQ2" s="315"/>
      <c r="AR2" s="315"/>
    </row>
    <row r="3" spans="1:45" x14ac:dyDescent="0.25">
      <c r="B3" s="313" t="s">
        <v>5547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284"/>
      <c r="AC3" s="3"/>
      <c r="AD3" s="3"/>
    </row>
    <row r="4" spans="1:45" x14ac:dyDescent="0.25">
      <c r="B4" s="21" t="s">
        <v>3319</v>
      </c>
      <c r="D4" s="20" t="s">
        <v>3321</v>
      </c>
      <c r="F4" s="34" t="s">
        <v>3324</v>
      </c>
      <c r="G4" s="26" t="s">
        <v>3326</v>
      </c>
      <c r="H4" s="14">
        <v>1</v>
      </c>
      <c r="I4" s="13">
        <f>H4/3</f>
        <v>0.33333333333333331</v>
      </c>
      <c r="J4" s="10" t="s">
        <v>3696</v>
      </c>
      <c r="K4" s="16">
        <v>0</v>
      </c>
      <c r="L4" s="10"/>
      <c r="M4" s="3">
        <v>0</v>
      </c>
      <c r="N4" s="3">
        <v>0</v>
      </c>
      <c r="O4" s="3">
        <v>0</v>
      </c>
      <c r="Z4" s="3">
        <v>150</v>
      </c>
      <c r="AA4" s="15" t="e">
        <f t="shared" ref="AA4:AA6" si="0">Z4/((M4+N4+O4)*K4)</f>
        <v>#DIV/0!</v>
      </c>
      <c r="AB4" s="15"/>
    </row>
    <row r="5" spans="1:45" x14ac:dyDescent="0.25">
      <c r="B5" s="21" t="s">
        <v>3319</v>
      </c>
      <c r="D5" s="20" t="s">
        <v>3322</v>
      </c>
      <c r="F5" s="34" t="s">
        <v>3324</v>
      </c>
      <c r="G5" s="26" t="s">
        <v>3326</v>
      </c>
      <c r="H5" s="14">
        <v>1</v>
      </c>
      <c r="I5" s="13">
        <f t="shared" ref="I5:I70" si="1">H5/3</f>
        <v>0.33333333333333331</v>
      </c>
      <c r="J5" s="10" t="s">
        <v>3696</v>
      </c>
      <c r="K5" s="16">
        <v>0</v>
      </c>
      <c r="L5" s="10"/>
      <c r="M5" s="3">
        <v>0</v>
      </c>
      <c r="N5" s="3">
        <v>0</v>
      </c>
      <c r="O5" s="3">
        <v>0</v>
      </c>
      <c r="Z5" s="3">
        <v>150</v>
      </c>
      <c r="AA5" s="15" t="e">
        <f t="shared" si="0"/>
        <v>#DIV/0!</v>
      </c>
      <c r="AB5" s="15"/>
    </row>
    <row r="6" spans="1:45" x14ac:dyDescent="0.25">
      <c r="B6" s="21" t="s">
        <v>3320</v>
      </c>
      <c r="D6" s="20" t="s">
        <v>3323</v>
      </c>
      <c r="F6" s="34" t="s">
        <v>3324</v>
      </c>
      <c r="G6" s="26" t="s">
        <v>3326</v>
      </c>
      <c r="H6" s="14">
        <v>1</v>
      </c>
      <c r="I6" s="13">
        <f t="shared" si="1"/>
        <v>0.33333333333333331</v>
      </c>
      <c r="J6" s="10" t="s">
        <v>3696</v>
      </c>
      <c r="K6" s="16">
        <v>0</v>
      </c>
      <c r="L6" s="10"/>
      <c r="M6" s="3">
        <v>0</v>
      </c>
      <c r="N6" s="3">
        <v>0</v>
      </c>
      <c r="O6" s="3">
        <v>0</v>
      </c>
      <c r="Z6" s="3">
        <v>1000</v>
      </c>
      <c r="AA6" s="15" t="e">
        <f t="shared" si="0"/>
        <v>#DIV/0!</v>
      </c>
      <c r="AB6" s="15"/>
    </row>
    <row r="7" spans="1:45" x14ac:dyDescent="0.25">
      <c r="B7" s="299" t="s">
        <v>3351</v>
      </c>
      <c r="C7" s="43"/>
      <c r="D7" s="44"/>
      <c r="E7" s="149"/>
      <c r="F7" s="46"/>
      <c r="G7" s="46"/>
      <c r="H7" s="46"/>
      <c r="I7" s="47"/>
      <c r="J7" s="312" t="s">
        <v>5583</v>
      </c>
      <c r="K7" s="312"/>
      <c r="L7" s="312"/>
      <c r="M7" s="312"/>
      <c r="N7" s="312"/>
      <c r="O7" s="50"/>
      <c r="P7" s="50"/>
      <c r="Q7" s="50" t="s">
        <v>5590</v>
      </c>
      <c r="R7" s="50"/>
      <c r="S7" s="50"/>
      <c r="T7" s="50"/>
      <c r="U7" s="50"/>
      <c r="V7" s="50"/>
      <c r="W7" s="50"/>
      <c r="X7" s="50"/>
      <c r="Y7" s="50"/>
      <c r="Z7" s="50"/>
      <c r="AA7" s="51"/>
      <c r="AB7" s="51"/>
      <c r="AC7" s="194"/>
      <c r="AD7" s="193"/>
    </row>
    <row r="8" spans="1:45" x14ac:dyDescent="0.25">
      <c r="A8" s="196"/>
      <c r="B8" s="86" t="s">
        <v>3328</v>
      </c>
      <c r="C8" s="87" t="s">
        <v>3738</v>
      </c>
      <c r="D8" s="94" t="s">
        <v>3329</v>
      </c>
      <c r="E8" s="78" t="s">
        <v>3740</v>
      </c>
      <c r="F8" s="88" t="s">
        <v>3324</v>
      </c>
      <c r="G8" s="192" t="s">
        <v>3351</v>
      </c>
      <c r="H8" s="106">
        <v>4.3</v>
      </c>
      <c r="I8" s="90">
        <f t="shared" si="1"/>
        <v>1.4333333333333333</v>
      </c>
      <c r="J8" s="64" t="s">
        <v>3696</v>
      </c>
      <c r="K8" s="199">
        <v>4.25</v>
      </c>
      <c r="L8" s="200">
        <v>6.75</v>
      </c>
      <c r="M8" s="118">
        <v>1</v>
      </c>
      <c r="N8" s="98">
        <v>0.1</v>
      </c>
      <c r="O8" s="118">
        <v>1</v>
      </c>
      <c r="P8" s="92">
        <f>FLOOR($K8*M8*10,1)</f>
        <v>42</v>
      </c>
      <c r="Q8" s="92">
        <f t="shared" ref="Q8:R8" si="2">FLOOR($K8*N8*10,1)</f>
        <v>4</v>
      </c>
      <c r="R8" s="92">
        <f t="shared" si="2"/>
        <v>42</v>
      </c>
      <c r="S8" s="295">
        <v>3</v>
      </c>
      <c r="T8" s="118">
        <v>6</v>
      </c>
      <c r="U8" s="118">
        <v>6</v>
      </c>
      <c r="V8" s="118">
        <v>55</v>
      </c>
      <c r="W8" s="92"/>
      <c r="X8" s="92"/>
      <c r="Y8" s="92"/>
      <c r="Z8" s="118">
        <v>3200</v>
      </c>
      <c r="AA8" s="65">
        <f>(((M8+N8+O8)*K8*10)+(L8*10)+(U8*10)+(V8))/Z8*1000</f>
        <v>84.921875</v>
      </c>
      <c r="AB8" s="65"/>
      <c r="AI8">
        <v>1</v>
      </c>
      <c r="AN8" s="3">
        <v>1</v>
      </c>
      <c r="AQ8" s="3">
        <v>1</v>
      </c>
    </row>
    <row r="9" spans="1:45" x14ac:dyDescent="0.25">
      <c r="B9" s="21" t="s">
        <v>3330</v>
      </c>
      <c r="C9" s="9" t="s">
        <v>3739</v>
      </c>
      <c r="D9" s="20" t="s">
        <v>3720</v>
      </c>
      <c r="E9" s="29" t="s">
        <v>3740</v>
      </c>
      <c r="F9" s="34" t="s">
        <v>3324</v>
      </c>
      <c r="G9" s="27" t="s">
        <v>3351</v>
      </c>
      <c r="H9" s="99">
        <v>4</v>
      </c>
      <c r="I9" s="13">
        <f t="shared" si="1"/>
        <v>1.3333333333333333</v>
      </c>
      <c r="J9" s="10" t="s">
        <v>3696</v>
      </c>
      <c r="K9" s="201">
        <v>5.4</v>
      </c>
      <c r="L9" s="202">
        <v>6.9</v>
      </c>
      <c r="M9" s="98">
        <v>1</v>
      </c>
      <c r="N9" s="98">
        <v>0.1</v>
      </c>
      <c r="O9" s="98">
        <v>0.75</v>
      </c>
      <c r="P9" s="3">
        <f t="shared" ref="P9:P28" si="3">FLOOR($K9*M9*10,1)</f>
        <v>54</v>
      </c>
      <c r="Q9" s="3">
        <f t="shared" ref="Q9:Q28" si="4">FLOOR($K9*N9*10,1)</f>
        <v>5</v>
      </c>
      <c r="R9" s="3">
        <f t="shared" ref="R9:R28" si="5">FLOOR($K9*O9*10,1)</f>
        <v>40</v>
      </c>
      <c r="S9" s="295">
        <v>5</v>
      </c>
      <c r="T9" s="98">
        <v>9</v>
      </c>
      <c r="U9" s="98">
        <v>11</v>
      </c>
      <c r="V9" s="98">
        <v>55</v>
      </c>
      <c r="Z9" s="98">
        <v>4000</v>
      </c>
      <c r="AA9" s="65">
        <f>(((M9+N9+O9)*K9*10)+(L9*10)+(U9*10)+(V9))/Z9*1000</f>
        <v>83.475000000000009</v>
      </c>
      <c r="AB9" s="65"/>
      <c r="AI9">
        <v>1</v>
      </c>
      <c r="AN9" s="3">
        <v>1</v>
      </c>
      <c r="AQ9" s="3">
        <v>1</v>
      </c>
    </row>
    <row r="10" spans="1:45" x14ac:dyDescent="0.25">
      <c r="A10" s="196"/>
      <c r="B10" s="134" t="s">
        <v>3331</v>
      </c>
      <c r="C10" s="9" t="s">
        <v>3741</v>
      </c>
      <c r="D10" s="20" t="s">
        <v>3721</v>
      </c>
      <c r="E10" s="29" t="s">
        <v>3740</v>
      </c>
      <c r="F10" s="34" t="s">
        <v>3324</v>
      </c>
      <c r="G10" s="27" t="s">
        <v>3351</v>
      </c>
      <c r="H10" s="99">
        <v>3.8</v>
      </c>
      <c r="I10" s="13">
        <f t="shared" si="1"/>
        <v>1.2666666666666666</v>
      </c>
      <c r="J10" s="10" t="s">
        <v>3696</v>
      </c>
      <c r="K10" s="201">
        <v>4.75</v>
      </c>
      <c r="L10" s="202">
        <v>7.2</v>
      </c>
      <c r="M10" s="98">
        <v>1</v>
      </c>
      <c r="N10" s="98">
        <v>0.1</v>
      </c>
      <c r="O10" s="98">
        <v>1</v>
      </c>
      <c r="P10" s="3">
        <f t="shared" si="3"/>
        <v>47</v>
      </c>
      <c r="Q10" s="3">
        <f t="shared" si="4"/>
        <v>4</v>
      </c>
      <c r="R10" s="3">
        <f t="shared" si="5"/>
        <v>47</v>
      </c>
      <c r="S10" s="295">
        <v>4</v>
      </c>
      <c r="T10" s="98">
        <v>8</v>
      </c>
      <c r="U10" s="98">
        <v>19</v>
      </c>
      <c r="V10" s="98">
        <v>60</v>
      </c>
      <c r="Z10" s="98">
        <v>12000</v>
      </c>
      <c r="AA10" s="65">
        <f>(((M10+N10+O10)*K10*10)+(L10*10)+(U10*10)+(V10))/Z10*1000</f>
        <v>35.145833333333336</v>
      </c>
      <c r="AB10" s="65"/>
    </row>
    <row r="11" spans="1:45" x14ac:dyDescent="0.25">
      <c r="A11" s="204"/>
      <c r="B11" s="134" t="s">
        <v>3332</v>
      </c>
      <c r="C11" s="9" t="s">
        <v>3743</v>
      </c>
      <c r="D11" s="20" t="s">
        <v>3722</v>
      </c>
      <c r="E11" s="29" t="s">
        <v>3740</v>
      </c>
      <c r="F11" s="34" t="s">
        <v>3324</v>
      </c>
      <c r="G11" s="27" t="s">
        <v>3351</v>
      </c>
      <c r="H11" s="99">
        <v>4.2</v>
      </c>
      <c r="I11" s="13">
        <f t="shared" si="1"/>
        <v>1.4000000000000001</v>
      </c>
      <c r="J11" s="10" t="s">
        <v>3696</v>
      </c>
      <c r="K11" s="201">
        <v>4.5</v>
      </c>
      <c r="L11" s="202">
        <v>6.9</v>
      </c>
      <c r="M11" s="98">
        <v>1</v>
      </c>
      <c r="N11" s="98">
        <v>0.1</v>
      </c>
      <c r="O11" s="98">
        <v>1</v>
      </c>
      <c r="P11" s="3">
        <f t="shared" si="3"/>
        <v>45</v>
      </c>
      <c r="Q11" s="3">
        <f t="shared" si="4"/>
        <v>4</v>
      </c>
      <c r="R11" s="3">
        <f t="shared" si="5"/>
        <v>45</v>
      </c>
      <c r="S11" s="295">
        <v>3</v>
      </c>
      <c r="T11" s="98">
        <v>6</v>
      </c>
      <c r="U11" s="98">
        <v>12</v>
      </c>
      <c r="V11" s="98">
        <v>70</v>
      </c>
      <c r="Z11" s="98">
        <v>5000</v>
      </c>
      <c r="AA11" s="65">
        <f>(((M11+N11+O11)*K11*10)+(L11*10)+(U11*10)+(V11))/Z11*1000</f>
        <v>70.7</v>
      </c>
      <c r="AB11" s="65"/>
    </row>
    <row r="12" spans="1:45" x14ac:dyDescent="0.25">
      <c r="A12" s="195"/>
      <c r="B12" s="134" t="s">
        <v>3333</v>
      </c>
      <c r="C12" s="9" t="s">
        <v>3744</v>
      </c>
      <c r="D12" s="20" t="s">
        <v>3723</v>
      </c>
      <c r="E12" s="29" t="s">
        <v>3740</v>
      </c>
      <c r="F12" s="34" t="s">
        <v>3324</v>
      </c>
      <c r="G12" s="27" t="s">
        <v>3351</v>
      </c>
      <c r="H12" s="99">
        <v>4.2</v>
      </c>
      <c r="I12" s="13">
        <f t="shared" si="1"/>
        <v>1.4000000000000001</v>
      </c>
      <c r="J12" s="10" t="s">
        <v>3696</v>
      </c>
      <c r="K12" s="201">
        <v>3.1</v>
      </c>
      <c r="L12" s="202">
        <v>6.1</v>
      </c>
      <c r="M12" s="98">
        <v>1</v>
      </c>
      <c r="N12" s="98">
        <v>0.1</v>
      </c>
      <c r="O12" s="98">
        <v>1</v>
      </c>
      <c r="P12" s="3">
        <f t="shared" si="3"/>
        <v>31</v>
      </c>
      <c r="Q12" s="3">
        <f t="shared" si="4"/>
        <v>3</v>
      </c>
      <c r="R12" s="3">
        <f t="shared" si="5"/>
        <v>31</v>
      </c>
      <c r="S12" s="295">
        <v>2</v>
      </c>
      <c r="T12" s="98">
        <v>3</v>
      </c>
      <c r="U12" s="98">
        <v>3</v>
      </c>
      <c r="V12" s="98">
        <v>30</v>
      </c>
      <c r="Z12" s="98">
        <v>800</v>
      </c>
      <c r="AA12" s="226" t="s">
        <v>4391</v>
      </c>
      <c r="AB12" s="226"/>
    </row>
    <row r="13" spans="1:45" x14ac:dyDescent="0.25">
      <c r="A13" s="197"/>
      <c r="B13" s="21" t="s">
        <v>3334</v>
      </c>
      <c r="C13" s="9" t="s">
        <v>3745</v>
      </c>
      <c r="D13" s="20" t="s">
        <v>3724</v>
      </c>
      <c r="E13" s="29" t="s">
        <v>3740</v>
      </c>
      <c r="F13" s="34" t="s">
        <v>3324</v>
      </c>
      <c r="G13" s="27" t="s">
        <v>3351</v>
      </c>
      <c r="H13" s="99">
        <v>4.3</v>
      </c>
      <c r="I13" s="13">
        <f t="shared" si="1"/>
        <v>1.4333333333333333</v>
      </c>
      <c r="J13" s="10" t="s">
        <v>3696</v>
      </c>
      <c r="K13" s="201">
        <v>4.5</v>
      </c>
      <c r="L13" s="202">
        <v>6.5</v>
      </c>
      <c r="M13" s="98">
        <v>1</v>
      </c>
      <c r="N13" s="98">
        <v>0.1</v>
      </c>
      <c r="O13" s="98">
        <v>1</v>
      </c>
      <c r="P13" s="3">
        <f t="shared" si="3"/>
        <v>45</v>
      </c>
      <c r="Q13" s="3">
        <f t="shared" si="4"/>
        <v>4</v>
      </c>
      <c r="R13" s="3">
        <f t="shared" si="5"/>
        <v>45</v>
      </c>
      <c r="S13" s="295">
        <v>3</v>
      </c>
      <c r="T13" s="98">
        <v>6</v>
      </c>
      <c r="U13" s="98">
        <v>5</v>
      </c>
      <c r="V13" s="98">
        <v>45</v>
      </c>
      <c r="Z13" s="98">
        <v>3400</v>
      </c>
      <c r="AA13" s="65">
        <f t="shared" ref="AA13:AA20" si="6">(((M13+N13+O13)*K13*10)+(L13*10)+(U13*10)+(V13))/Z13*1000</f>
        <v>74.852941176470594</v>
      </c>
      <c r="AB13" s="65"/>
      <c r="AI13">
        <v>1</v>
      </c>
      <c r="AN13" s="3">
        <v>1</v>
      </c>
      <c r="AQ13" s="3">
        <v>1</v>
      </c>
    </row>
    <row r="14" spans="1:45" x14ac:dyDescent="0.25">
      <c r="B14" s="143" t="s">
        <v>3335</v>
      </c>
      <c r="C14" s="9" t="s">
        <v>3746</v>
      </c>
      <c r="D14" s="20" t="s">
        <v>3725</v>
      </c>
      <c r="E14" s="29" t="s">
        <v>3740</v>
      </c>
      <c r="F14" s="34" t="s">
        <v>3324</v>
      </c>
      <c r="G14" s="27" t="s">
        <v>3351</v>
      </c>
      <c r="H14" s="99">
        <v>3.8</v>
      </c>
      <c r="I14" s="13">
        <f t="shared" si="1"/>
        <v>1.2666666666666666</v>
      </c>
      <c r="J14" s="10" t="s">
        <v>3696</v>
      </c>
      <c r="K14" s="201">
        <v>5.0999999999999996</v>
      </c>
      <c r="L14" s="202">
        <v>6.9</v>
      </c>
      <c r="M14" s="98">
        <v>0.85</v>
      </c>
      <c r="N14" s="98">
        <v>0.1</v>
      </c>
      <c r="O14" s="98">
        <v>1</v>
      </c>
      <c r="P14" s="3">
        <f t="shared" si="3"/>
        <v>43</v>
      </c>
      <c r="Q14" s="3">
        <f t="shared" si="4"/>
        <v>5</v>
      </c>
      <c r="R14" s="3">
        <f t="shared" si="5"/>
        <v>51</v>
      </c>
      <c r="S14" s="295">
        <v>4</v>
      </c>
      <c r="T14" s="98">
        <v>8</v>
      </c>
      <c r="U14" s="98">
        <v>10</v>
      </c>
      <c r="V14" s="98">
        <v>50</v>
      </c>
      <c r="Z14" s="98">
        <v>4100</v>
      </c>
      <c r="AA14" s="65">
        <f t="shared" si="6"/>
        <v>77.670731707317074</v>
      </c>
      <c r="AB14" s="65"/>
      <c r="AG14">
        <v>1</v>
      </c>
      <c r="AI14">
        <v>1</v>
      </c>
      <c r="AN14" s="3">
        <v>1</v>
      </c>
      <c r="AQ14" s="3">
        <v>1</v>
      </c>
    </row>
    <row r="15" spans="1:45" x14ac:dyDescent="0.25">
      <c r="A15" s="198"/>
      <c r="B15" s="224" t="s">
        <v>3336</v>
      </c>
      <c r="C15" s="9" t="s">
        <v>3747</v>
      </c>
      <c r="D15" s="20" t="s">
        <v>3726</v>
      </c>
      <c r="E15" s="29" t="s">
        <v>3740</v>
      </c>
      <c r="F15" s="34" t="s">
        <v>3324</v>
      </c>
      <c r="G15" s="27" t="s">
        <v>3351</v>
      </c>
      <c r="H15" s="99">
        <v>3.9</v>
      </c>
      <c r="I15" s="13">
        <f t="shared" si="1"/>
        <v>1.3</v>
      </c>
      <c r="J15" s="10" t="s">
        <v>3696</v>
      </c>
      <c r="K15" s="201">
        <v>6.05</v>
      </c>
      <c r="L15" s="202">
        <v>7.5</v>
      </c>
      <c r="M15" s="98">
        <v>1</v>
      </c>
      <c r="N15" s="98">
        <v>0.1</v>
      </c>
      <c r="O15" s="98">
        <v>1</v>
      </c>
      <c r="P15" s="3">
        <f t="shared" si="3"/>
        <v>60</v>
      </c>
      <c r="Q15" s="3">
        <f t="shared" si="4"/>
        <v>6</v>
      </c>
      <c r="R15" s="3">
        <f t="shared" si="5"/>
        <v>60</v>
      </c>
      <c r="S15" s="295">
        <v>6</v>
      </c>
      <c r="T15" s="98">
        <v>12</v>
      </c>
      <c r="U15" s="98">
        <v>17</v>
      </c>
      <c r="V15" s="98">
        <v>65</v>
      </c>
      <c r="Z15" s="98">
        <v>18000</v>
      </c>
      <c r="AA15" s="65">
        <f t="shared" si="6"/>
        <v>24.280555555555555</v>
      </c>
      <c r="AB15" s="65"/>
      <c r="AN15" s="3">
        <v>1</v>
      </c>
    </row>
    <row r="16" spans="1:45" x14ac:dyDescent="0.25">
      <c r="B16" s="21" t="s">
        <v>3337</v>
      </c>
      <c r="C16" s="9" t="s">
        <v>3748</v>
      </c>
      <c r="D16" s="20" t="s">
        <v>3727</v>
      </c>
      <c r="E16" s="29" t="s">
        <v>3740</v>
      </c>
      <c r="F16" s="34" t="s">
        <v>3324</v>
      </c>
      <c r="G16" s="27" t="s">
        <v>3351</v>
      </c>
      <c r="H16" s="99">
        <v>4.0999999999999996</v>
      </c>
      <c r="I16" s="13">
        <f t="shared" si="1"/>
        <v>1.3666666666666665</v>
      </c>
      <c r="J16" s="10" t="s">
        <v>3696</v>
      </c>
      <c r="K16" s="201">
        <v>4.75</v>
      </c>
      <c r="L16" s="202">
        <v>6.8</v>
      </c>
      <c r="M16" s="98">
        <v>1</v>
      </c>
      <c r="N16" s="98">
        <v>0.1</v>
      </c>
      <c r="O16" s="98">
        <v>1</v>
      </c>
      <c r="P16" s="3">
        <f t="shared" si="3"/>
        <v>47</v>
      </c>
      <c r="Q16" s="3">
        <f t="shared" si="4"/>
        <v>4</v>
      </c>
      <c r="R16" s="3">
        <f t="shared" si="5"/>
        <v>47</v>
      </c>
      <c r="S16" s="295">
        <v>4</v>
      </c>
      <c r="T16" s="98">
        <v>8</v>
      </c>
      <c r="U16" s="98">
        <v>12</v>
      </c>
      <c r="V16" s="98">
        <v>60</v>
      </c>
      <c r="Z16" s="98">
        <v>7000</v>
      </c>
      <c r="AA16" s="65">
        <f t="shared" si="6"/>
        <v>49.678571428571423</v>
      </c>
      <c r="AB16" s="65"/>
      <c r="AI16">
        <v>1</v>
      </c>
      <c r="AN16" s="3">
        <v>1</v>
      </c>
      <c r="AQ16" s="3">
        <v>1</v>
      </c>
    </row>
    <row r="17" spans="1:43" x14ac:dyDescent="0.25">
      <c r="A17" s="195"/>
      <c r="B17" s="134" t="s">
        <v>3338</v>
      </c>
      <c r="C17" s="9" t="s">
        <v>3749</v>
      </c>
      <c r="D17" s="20" t="s">
        <v>3728</v>
      </c>
      <c r="E17" s="29" t="s">
        <v>3740</v>
      </c>
      <c r="F17" s="34" t="s">
        <v>3324</v>
      </c>
      <c r="G17" s="27" t="s">
        <v>3351</v>
      </c>
      <c r="H17" s="99">
        <v>4.0999999999999996</v>
      </c>
      <c r="I17" s="13">
        <f t="shared" si="1"/>
        <v>1.3666666666666665</v>
      </c>
      <c r="J17" s="10" t="s">
        <v>3696</v>
      </c>
      <c r="K17" s="201">
        <v>3.75</v>
      </c>
      <c r="L17" s="202">
        <v>6.25</v>
      </c>
      <c r="M17" s="98">
        <v>0.8</v>
      </c>
      <c r="N17" s="98">
        <v>0.1</v>
      </c>
      <c r="O17" s="98">
        <v>1</v>
      </c>
      <c r="P17" s="3">
        <f t="shared" si="3"/>
        <v>30</v>
      </c>
      <c r="Q17" s="3">
        <f t="shared" si="4"/>
        <v>3</v>
      </c>
      <c r="R17" s="3">
        <f t="shared" si="5"/>
        <v>37</v>
      </c>
      <c r="S17" s="295">
        <v>2</v>
      </c>
      <c r="T17" s="98">
        <v>3</v>
      </c>
      <c r="U17" s="98">
        <v>2</v>
      </c>
      <c r="V17" s="98">
        <v>40</v>
      </c>
      <c r="Z17" s="98">
        <v>1200</v>
      </c>
      <c r="AA17" s="65">
        <f t="shared" si="6"/>
        <v>161.45833333333334</v>
      </c>
      <c r="AB17" s="65"/>
    </row>
    <row r="18" spans="1:43" x14ac:dyDescent="0.25">
      <c r="B18" s="21" t="s">
        <v>3339</v>
      </c>
      <c r="C18" s="9" t="s">
        <v>3750</v>
      </c>
      <c r="D18" s="20" t="s">
        <v>3729</v>
      </c>
      <c r="E18" s="29" t="s">
        <v>3740</v>
      </c>
      <c r="F18" s="34" t="s">
        <v>3324</v>
      </c>
      <c r="G18" s="27" t="s">
        <v>3351</v>
      </c>
      <c r="H18" s="99">
        <v>3.8</v>
      </c>
      <c r="I18" s="13">
        <f t="shared" si="1"/>
        <v>1.2666666666666666</v>
      </c>
      <c r="J18" s="10" t="s">
        <v>3696</v>
      </c>
      <c r="K18" s="201">
        <v>6.5</v>
      </c>
      <c r="L18" s="202">
        <v>7.25</v>
      </c>
      <c r="M18" s="98">
        <v>1</v>
      </c>
      <c r="N18" s="98">
        <v>0.1</v>
      </c>
      <c r="O18" s="98">
        <v>0.7</v>
      </c>
      <c r="P18" s="3">
        <f t="shared" si="3"/>
        <v>65</v>
      </c>
      <c r="Q18" s="3">
        <f t="shared" si="4"/>
        <v>6</v>
      </c>
      <c r="R18" s="3">
        <f t="shared" si="5"/>
        <v>45</v>
      </c>
      <c r="S18" s="295">
        <v>6</v>
      </c>
      <c r="T18" s="98">
        <v>12</v>
      </c>
      <c r="U18" s="98">
        <v>16</v>
      </c>
      <c r="V18" s="98">
        <v>65</v>
      </c>
      <c r="Z18" s="98">
        <v>13500</v>
      </c>
      <c r="AA18" s="65">
        <f t="shared" si="6"/>
        <v>30.703703703703706</v>
      </c>
      <c r="AB18" s="65"/>
      <c r="AI18">
        <v>1</v>
      </c>
      <c r="AN18" s="3">
        <v>1</v>
      </c>
      <c r="AQ18" s="3">
        <v>1</v>
      </c>
    </row>
    <row r="19" spans="1:43" x14ac:dyDescent="0.25">
      <c r="B19" s="134" t="s">
        <v>3340</v>
      </c>
      <c r="C19" s="9" t="s">
        <v>3751</v>
      </c>
      <c r="D19" s="20" t="s">
        <v>3730</v>
      </c>
      <c r="E19" s="29" t="s">
        <v>3740</v>
      </c>
      <c r="F19" s="34" t="s">
        <v>3324</v>
      </c>
      <c r="G19" s="27" t="s">
        <v>3351</v>
      </c>
      <c r="H19" s="99">
        <v>4.0999999999999996</v>
      </c>
      <c r="I19" s="13">
        <f t="shared" si="1"/>
        <v>1.3666666666666665</v>
      </c>
      <c r="J19" s="10" t="s">
        <v>3696</v>
      </c>
      <c r="K19" s="201">
        <v>4.6500000000000004</v>
      </c>
      <c r="L19" s="202">
        <v>8</v>
      </c>
      <c r="M19" s="98">
        <v>1</v>
      </c>
      <c r="N19" s="98">
        <v>0.1</v>
      </c>
      <c r="O19" s="98">
        <v>1</v>
      </c>
      <c r="P19" s="3">
        <f t="shared" si="3"/>
        <v>46</v>
      </c>
      <c r="Q19" s="3">
        <f t="shared" si="4"/>
        <v>4</v>
      </c>
      <c r="R19" s="3">
        <f t="shared" si="5"/>
        <v>46</v>
      </c>
      <c r="S19" s="295">
        <v>4</v>
      </c>
      <c r="T19" s="98">
        <v>7</v>
      </c>
      <c r="U19" s="98">
        <v>10</v>
      </c>
      <c r="V19" s="98">
        <v>75</v>
      </c>
      <c r="Z19" s="98">
        <v>8550</v>
      </c>
      <c r="AA19" s="65">
        <f t="shared" si="6"/>
        <v>41.245614035087719</v>
      </c>
      <c r="AB19" s="65"/>
    </row>
    <row r="20" spans="1:43" x14ac:dyDescent="0.25">
      <c r="A20" s="205"/>
      <c r="B20" s="134" t="s">
        <v>3342</v>
      </c>
      <c r="C20" s="9" t="s">
        <v>3752</v>
      </c>
      <c r="D20" s="20" t="s">
        <v>3731</v>
      </c>
      <c r="E20" s="29" t="s">
        <v>3740</v>
      </c>
      <c r="F20" s="34" t="s">
        <v>3324</v>
      </c>
      <c r="G20" s="27" t="s">
        <v>3351</v>
      </c>
      <c r="H20" s="99">
        <v>4</v>
      </c>
      <c r="I20" s="13">
        <f t="shared" si="1"/>
        <v>1.3333333333333333</v>
      </c>
      <c r="J20" s="10" t="s">
        <v>3696</v>
      </c>
      <c r="K20" s="201">
        <v>5</v>
      </c>
      <c r="L20" s="202">
        <v>7.6</v>
      </c>
      <c r="M20" s="98">
        <v>1</v>
      </c>
      <c r="N20" s="98">
        <v>0.15</v>
      </c>
      <c r="O20" s="98">
        <v>1</v>
      </c>
      <c r="P20" s="3">
        <f t="shared" si="3"/>
        <v>50</v>
      </c>
      <c r="Q20" s="3">
        <f t="shared" si="4"/>
        <v>7</v>
      </c>
      <c r="R20" s="3">
        <f t="shared" si="5"/>
        <v>50</v>
      </c>
      <c r="S20" s="295">
        <v>5</v>
      </c>
      <c r="T20" s="98">
        <v>10</v>
      </c>
      <c r="U20" s="98">
        <v>16</v>
      </c>
      <c r="V20" s="98">
        <v>85</v>
      </c>
      <c r="Z20" s="98">
        <v>14000</v>
      </c>
      <c r="AA20" s="65">
        <f t="shared" si="6"/>
        <v>30.607142857142858</v>
      </c>
      <c r="AB20" s="65"/>
    </row>
    <row r="21" spans="1:43" x14ac:dyDescent="0.25">
      <c r="A21" s="195"/>
      <c r="B21" s="134" t="s">
        <v>3343</v>
      </c>
      <c r="C21" s="9" t="s">
        <v>3753</v>
      </c>
      <c r="D21" s="20" t="s">
        <v>3732</v>
      </c>
      <c r="E21" s="29" t="s">
        <v>3740</v>
      </c>
      <c r="F21" s="34" t="s">
        <v>3324</v>
      </c>
      <c r="G21" s="27" t="s">
        <v>3351</v>
      </c>
      <c r="H21" s="99">
        <v>4.5</v>
      </c>
      <c r="I21" s="13">
        <f t="shared" si="1"/>
        <v>1.5</v>
      </c>
      <c r="J21" s="10" t="s">
        <v>3696</v>
      </c>
      <c r="K21" s="201">
        <v>2.75</v>
      </c>
      <c r="L21" s="202">
        <v>5.8</v>
      </c>
      <c r="M21" s="98">
        <v>1</v>
      </c>
      <c r="N21" s="98">
        <v>0.1</v>
      </c>
      <c r="O21" s="98">
        <v>1</v>
      </c>
      <c r="P21" s="3">
        <f t="shared" si="3"/>
        <v>27</v>
      </c>
      <c r="Q21" s="3">
        <f t="shared" si="4"/>
        <v>2</v>
      </c>
      <c r="R21" s="3">
        <f t="shared" si="5"/>
        <v>27</v>
      </c>
      <c r="S21" s="295">
        <v>1</v>
      </c>
      <c r="T21" s="98">
        <v>1</v>
      </c>
      <c r="U21" s="98">
        <v>1</v>
      </c>
      <c r="V21" s="98">
        <v>25</v>
      </c>
      <c r="Z21" s="98">
        <v>350</v>
      </c>
      <c r="AA21" s="137" t="s">
        <v>4391</v>
      </c>
      <c r="AB21" s="137"/>
    </row>
    <row r="22" spans="1:43" x14ac:dyDescent="0.25">
      <c r="A22" s="195"/>
      <c r="B22" s="21" t="s">
        <v>3344</v>
      </c>
      <c r="C22" s="9" t="s">
        <v>3754</v>
      </c>
      <c r="D22" s="20" t="s">
        <v>3733</v>
      </c>
      <c r="E22" s="29" t="s">
        <v>3740</v>
      </c>
      <c r="F22" s="34" t="s">
        <v>3324</v>
      </c>
      <c r="G22" s="27" t="s">
        <v>3351</v>
      </c>
      <c r="H22" s="99">
        <v>4.2</v>
      </c>
      <c r="I22" s="13">
        <f t="shared" si="1"/>
        <v>1.4000000000000001</v>
      </c>
      <c r="J22" s="10" t="s">
        <v>3696</v>
      </c>
      <c r="K22" s="201">
        <v>3.5</v>
      </c>
      <c r="L22" s="202">
        <v>6.1</v>
      </c>
      <c r="M22" s="98">
        <v>1</v>
      </c>
      <c r="N22" s="98">
        <v>0.1</v>
      </c>
      <c r="O22" s="98">
        <v>0.6</v>
      </c>
      <c r="P22" s="3">
        <f t="shared" si="3"/>
        <v>35</v>
      </c>
      <c r="Q22" s="3">
        <f t="shared" si="4"/>
        <v>3</v>
      </c>
      <c r="R22" s="3">
        <f t="shared" si="5"/>
        <v>21</v>
      </c>
      <c r="S22" s="295">
        <v>2</v>
      </c>
      <c r="T22" s="98">
        <v>3</v>
      </c>
      <c r="U22" s="98">
        <v>1</v>
      </c>
      <c r="V22" s="98">
        <v>35</v>
      </c>
      <c r="Z22" s="98">
        <v>800</v>
      </c>
      <c r="AA22" s="65">
        <f>(((M22+N22+O22)*K22*10)+(L22*10)+(U22*10)+(V22))/Z22*1000</f>
        <v>206.875</v>
      </c>
      <c r="AB22" s="65"/>
      <c r="AF22">
        <v>1</v>
      </c>
    </row>
    <row r="23" spans="1:43" x14ac:dyDescent="0.25">
      <c r="B23" s="21" t="s">
        <v>3345</v>
      </c>
      <c r="C23" s="9" t="s">
        <v>3755</v>
      </c>
      <c r="D23" s="20" t="s">
        <v>3734</v>
      </c>
      <c r="E23" s="29" t="s">
        <v>3740</v>
      </c>
      <c r="F23" s="34" t="s">
        <v>3324</v>
      </c>
      <c r="G23" s="27" t="s">
        <v>3351</v>
      </c>
      <c r="H23" s="99">
        <v>4.5999999999999996</v>
      </c>
      <c r="I23" s="13">
        <f t="shared" si="1"/>
        <v>1.5333333333333332</v>
      </c>
      <c r="J23" s="10" t="s">
        <v>3696</v>
      </c>
      <c r="K23" s="201">
        <v>4.625</v>
      </c>
      <c r="L23" s="202">
        <v>7.4</v>
      </c>
      <c r="M23" s="98">
        <v>1</v>
      </c>
      <c r="N23" s="98">
        <v>0.12</v>
      </c>
      <c r="O23" s="98">
        <v>1</v>
      </c>
      <c r="P23" s="3">
        <f t="shared" si="3"/>
        <v>46</v>
      </c>
      <c r="Q23" s="3">
        <f t="shared" si="4"/>
        <v>5</v>
      </c>
      <c r="R23" s="3">
        <f t="shared" si="5"/>
        <v>46</v>
      </c>
      <c r="S23" s="295">
        <v>4</v>
      </c>
      <c r="T23" s="98">
        <v>7</v>
      </c>
      <c r="U23" s="98">
        <v>11</v>
      </c>
      <c r="V23" s="98">
        <v>90</v>
      </c>
      <c r="Z23" s="98">
        <v>9440</v>
      </c>
      <c r="AA23" s="65">
        <f>(((M23+N23+O23)*K23*10)+(L23*10)+(U23*10)+(V23))/Z23*1000</f>
        <v>39.412076271186436</v>
      </c>
      <c r="AB23" s="65"/>
      <c r="AI23">
        <v>1</v>
      </c>
      <c r="AN23" s="3">
        <v>1</v>
      </c>
      <c r="AQ23" s="3">
        <v>1</v>
      </c>
    </row>
    <row r="24" spans="1:43" x14ac:dyDescent="0.25">
      <c r="B24" s="134" t="s">
        <v>3346</v>
      </c>
      <c r="C24" s="9" t="s">
        <v>3756</v>
      </c>
      <c r="D24" s="20" t="s">
        <v>3735</v>
      </c>
      <c r="E24" s="29" t="s">
        <v>3740</v>
      </c>
      <c r="F24" s="34" t="s">
        <v>3324</v>
      </c>
      <c r="G24" s="27" t="s">
        <v>3351</v>
      </c>
      <c r="H24" s="99">
        <v>3.8</v>
      </c>
      <c r="I24" s="13">
        <f t="shared" si="1"/>
        <v>1.2666666666666666</v>
      </c>
      <c r="J24" s="10" t="s">
        <v>3696</v>
      </c>
      <c r="K24" s="201">
        <v>5.25</v>
      </c>
      <c r="L24" s="202">
        <v>7.5</v>
      </c>
      <c r="M24" s="98">
        <v>0.9</v>
      </c>
      <c r="N24" s="98">
        <v>0.1</v>
      </c>
      <c r="O24" s="98">
        <v>1.5</v>
      </c>
      <c r="P24" s="3">
        <f t="shared" si="3"/>
        <v>47</v>
      </c>
      <c r="Q24" s="3">
        <f t="shared" si="4"/>
        <v>5</v>
      </c>
      <c r="R24" s="3">
        <f t="shared" si="5"/>
        <v>78</v>
      </c>
      <c r="S24" s="295">
        <v>7</v>
      </c>
      <c r="T24" s="98">
        <v>13</v>
      </c>
      <c r="U24" s="98">
        <v>16</v>
      </c>
      <c r="V24" s="98">
        <v>80</v>
      </c>
      <c r="Z24" s="98">
        <v>16500</v>
      </c>
      <c r="AA24" s="65">
        <f>(((M24+N24+O24)*K24*10)+(L24*10)+(U24*10)+(V24))/Z24*1000</f>
        <v>27.045454545454547</v>
      </c>
      <c r="AB24" s="65"/>
    </row>
    <row r="25" spans="1:43" x14ac:dyDescent="0.25">
      <c r="A25" s="204"/>
      <c r="B25" s="21" t="s">
        <v>3349</v>
      </c>
      <c r="C25" s="9" t="s">
        <v>3757</v>
      </c>
      <c r="D25" s="20" t="s">
        <v>3702</v>
      </c>
      <c r="E25" s="29" t="s">
        <v>3740</v>
      </c>
      <c r="F25" s="34" t="s">
        <v>3324</v>
      </c>
      <c r="G25" s="27" t="s">
        <v>3351</v>
      </c>
      <c r="H25" s="99">
        <v>4.2</v>
      </c>
      <c r="I25" s="13">
        <f t="shared" si="1"/>
        <v>1.4000000000000001</v>
      </c>
      <c r="J25" s="10" t="s">
        <v>3696</v>
      </c>
      <c r="K25" s="201">
        <v>3.4</v>
      </c>
      <c r="L25" s="202">
        <v>6.55</v>
      </c>
      <c r="M25" s="98">
        <v>1</v>
      </c>
      <c r="N25" s="98">
        <v>0.1</v>
      </c>
      <c r="O25" s="98">
        <v>1</v>
      </c>
      <c r="P25" s="3">
        <f t="shared" si="3"/>
        <v>34</v>
      </c>
      <c r="Q25" s="3">
        <f t="shared" si="4"/>
        <v>3</v>
      </c>
      <c r="R25" s="3">
        <f t="shared" si="5"/>
        <v>34</v>
      </c>
      <c r="S25" s="295">
        <v>2</v>
      </c>
      <c r="T25" s="98">
        <v>4</v>
      </c>
      <c r="U25" s="98">
        <v>4</v>
      </c>
      <c r="V25" s="98">
        <v>56</v>
      </c>
      <c r="Z25" s="98">
        <v>3000</v>
      </c>
      <c r="AA25" s="65">
        <f>(((M25+N25+O25)*K25*10)+(L25*10)+(U25*10)+(V25))/Z25*1000</f>
        <v>77.633333333333326</v>
      </c>
      <c r="AB25" s="65"/>
      <c r="AI25">
        <v>1</v>
      </c>
      <c r="AJ25">
        <v>1</v>
      </c>
      <c r="AN25" s="3">
        <v>1</v>
      </c>
      <c r="AQ25" s="3">
        <v>1</v>
      </c>
    </row>
    <row r="26" spans="1:43" ht="15.75" customHeight="1" x14ac:dyDescent="0.25">
      <c r="A26" s="205"/>
      <c r="B26" s="134" t="s">
        <v>3698</v>
      </c>
      <c r="C26" s="9" t="s">
        <v>3760</v>
      </c>
      <c r="D26" s="20" t="s">
        <v>3699</v>
      </c>
      <c r="E26" s="29" t="s">
        <v>3740</v>
      </c>
      <c r="F26" s="34" t="s">
        <v>3324</v>
      </c>
      <c r="G26" s="27" t="s">
        <v>3351</v>
      </c>
      <c r="H26" s="99">
        <v>4</v>
      </c>
      <c r="I26" s="13">
        <f>H26/3</f>
        <v>1.3333333333333333</v>
      </c>
      <c r="J26" s="10" t="s">
        <v>3696</v>
      </c>
      <c r="K26" s="201">
        <v>5.6</v>
      </c>
      <c r="L26" s="202">
        <v>7.5</v>
      </c>
      <c r="M26" s="98">
        <v>1</v>
      </c>
      <c r="N26" s="98">
        <v>0.1</v>
      </c>
      <c r="O26" s="98">
        <v>1</v>
      </c>
      <c r="P26" s="3">
        <f t="shared" ref="P26:R27" si="7">FLOOR($K26*M26*10,1)</f>
        <v>56</v>
      </c>
      <c r="Q26" s="3">
        <f t="shared" si="7"/>
        <v>5</v>
      </c>
      <c r="R26" s="3">
        <f t="shared" si="7"/>
        <v>56</v>
      </c>
      <c r="S26" s="295">
        <v>6</v>
      </c>
      <c r="T26" s="98">
        <v>11</v>
      </c>
      <c r="U26" s="98">
        <v>20</v>
      </c>
      <c r="V26" s="98">
        <v>65</v>
      </c>
      <c r="Z26" s="98">
        <v>16970</v>
      </c>
      <c r="AA26" s="65">
        <f>(((M26+N26+O26)*K26*10)+(L26*10)+(U26*10)+(V26))/Z26*1000</f>
        <v>26.965232763700651</v>
      </c>
      <c r="AB26" s="65"/>
    </row>
    <row r="27" spans="1:43" ht="15.75" customHeight="1" x14ac:dyDescent="0.25">
      <c r="B27" s="134" t="s">
        <v>3350</v>
      </c>
      <c r="C27" s="9" t="s">
        <v>3758</v>
      </c>
      <c r="D27" s="20" t="s">
        <v>3701</v>
      </c>
      <c r="E27" s="29" t="s">
        <v>3740</v>
      </c>
      <c r="F27" s="34" t="s">
        <v>3324</v>
      </c>
      <c r="G27" s="27" t="s">
        <v>3351</v>
      </c>
      <c r="H27" s="99">
        <v>4</v>
      </c>
      <c r="I27" s="13">
        <f>H27/3</f>
        <v>1.3333333333333333</v>
      </c>
      <c r="J27" s="10" t="s">
        <v>3696</v>
      </c>
      <c r="K27" s="201">
        <v>0.1</v>
      </c>
      <c r="L27" s="202">
        <v>6</v>
      </c>
      <c r="M27" s="98">
        <v>1</v>
      </c>
      <c r="N27" s="98">
        <v>0.1</v>
      </c>
      <c r="O27" s="98">
        <v>1</v>
      </c>
      <c r="P27" s="3">
        <f t="shared" si="7"/>
        <v>1</v>
      </c>
      <c r="Q27" s="3">
        <f t="shared" si="7"/>
        <v>0</v>
      </c>
      <c r="R27" s="3">
        <f t="shared" si="7"/>
        <v>1</v>
      </c>
      <c r="S27" s="3">
        <v>1</v>
      </c>
      <c r="T27" s="3">
        <v>1</v>
      </c>
      <c r="U27" s="3">
        <v>6</v>
      </c>
      <c r="V27" s="3">
        <v>60</v>
      </c>
      <c r="Z27" s="3">
        <v>736</v>
      </c>
      <c r="AA27" s="65"/>
      <c r="AB27" s="65"/>
    </row>
    <row r="28" spans="1:43" x14ac:dyDescent="0.25">
      <c r="B28" s="182" t="s">
        <v>3697</v>
      </c>
      <c r="C28" s="140" t="s">
        <v>3759</v>
      </c>
      <c r="D28" s="183" t="s">
        <v>3700</v>
      </c>
      <c r="E28" s="184" t="s">
        <v>3740</v>
      </c>
      <c r="F28" s="140" t="s">
        <v>3324</v>
      </c>
      <c r="G28" s="184" t="s">
        <v>3351</v>
      </c>
      <c r="H28" s="185">
        <v>3.5</v>
      </c>
      <c r="I28" s="186">
        <f t="shared" si="1"/>
        <v>1.1666666666666667</v>
      </c>
      <c r="J28" s="187" t="s">
        <v>3696</v>
      </c>
      <c r="K28" s="188">
        <v>4.8</v>
      </c>
      <c r="L28" s="189">
        <v>6.375</v>
      </c>
      <c r="M28" s="190">
        <v>1</v>
      </c>
      <c r="N28" s="190">
        <v>0.05</v>
      </c>
      <c r="O28" s="190">
        <v>1</v>
      </c>
      <c r="P28" s="190">
        <f t="shared" si="3"/>
        <v>48</v>
      </c>
      <c r="Q28" s="190">
        <f t="shared" si="4"/>
        <v>2</v>
      </c>
      <c r="R28" s="190">
        <f t="shared" si="5"/>
        <v>48</v>
      </c>
      <c r="S28" s="190"/>
      <c r="T28" s="190">
        <v>10</v>
      </c>
      <c r="U28" s="190"/>
      <c r="V28" s="190"/>
      <c r="W28" s="190"/>
      <c r="X28" s="190"/>
      <c r="Y28" s="190"/>
      <c r="Z28" s="190">
        <v>5651</v>
      </c>
      <c r="AA28" s="191"/>
      <c r="AB28" s="65"/>
    </row>
    <row r="29" spans="1:43" x14ac:dyDescent="0.25">
      <c r="B29" s="182" t="s">
        <v>3347</v>
      </c>
      <c r="C29" s="140"/>
      <c r="D29" s="183" t="s">
        <v>3736</v>
      </c>
      <c r="E29" s="184" t="s">
        <v>3740</v>
      </c>
      <c r="F29" s="140" t="s">
        <v>3324</v>
      </c>
      <c r="G29" s="184" t="s">
        <v>3351</v>
      </c>
      <c r="H29" s="185">
        <v>4</v>
      </c>
      <c r="I29" s="186">
        <f>H29/3</f>
        <v>1.3333333333333333</v>
      </c>
      <c r="J29" s="187" t="s">
        <v>3696</v>
      </c>
      <c r="K29" s="188">
        <v>3.5</v>
      </c>
      <c r="L29" s="189">
        <v>6</v>
      </c>
      <c r="M29" s="190">
        <v>1</v>
      </c>
      <c r="N29" s="190">
        <v>0.05</v>
      </c>
      <c r="O29" s="190">
        <v>1</v>
      </c>
      <c r="P29" s="190">
        <f t="shared" ref="P29:R31" si="8">FLOOR($K29*M29*10,1)</f>
        <v>35</v>
      </c>
      <c r="Q29" s="190">
        <f t="shared" si="8"/>
        <v>1</v>
      </c>
      <c r="R29" s="190">
        <f t="shared" si="8"/>
        <v>35</v>
      </c>
      <c r="S29" s="190"/>
      <c r="T29" s="190">
        <v>1</v>
      </c>
      <c r="U29" s="190"/>
      <c r="V29" s="190"/>
      <c r="W29" s="190"/>
      <c r="X29" s="190"/>
      <c r="Y29" s="190"/>
      <c r="Z29" s="190">
        <v>712</v>
      </c>
      <c r="AA29" s="191"/>
      <c r="AB29" s="65"/>
    </row>
    <row r="30" spans="1:43" x14ac:dyDescent="0.25">
      <c r="B30" s="182" t="s">
        <v>3348</v>
      </c>
      <c r="C30" s="140"/>
      <c r="D30" s="183" t="s">
        <v>3704</v>
      </c>
      <c r="E30" s="184" t="s">
        <v>3740</v>
      </c>
      <c r="F30" s="140" t="s">
        <v>3324</v>
      </c>
      <c r="G30" s="184" t="s">
        <v>3351</v>
      </c>
      <c r="H30" s="185">
        <v>5</v>
      </c>
      <c r="I30" s="186">
        <f>H30/3</f>
        <v>1.6666666666666667</v>
      </c>
      <c r="J30" s="187" t="s">
        <v>3696</v>
      </c>
      <c r="K30" s="188">
        <v>1.3</v>
      </c>
      <c r="L30" s="189">
        <v>1</v>
      </c>
      <c r="M30" s="190">
        <v>1</v>
      </c>
      <c r="N30" s="190">
        <v>1</v>
      </c>
      <c r="O30" s="190">
        <v>1</v>
      </c>
      <c r="P30" s="190">
        <f t="shared" si="8"/>
        <v>13</v>
      </c>
      <c r="Q30" s="190">
        <f t="shared" si="8"/>
        <v>13</v>
      </c>
      <c r="R30" s="190">
        <f t="shared" si="8"/>
        <v>13</v>
      </c>
      <c r="S30" s="190"/>
      <c r="T30" s="190">
        <v>1</v>
      </c>
      <c r="U30" s="190"/>
      <c r="V30" s="190"/>
      <c r="W30" s="190"/>
      <c r="X30" s="190"/>
      <c r="Y30" s="190"/>
      <c r="Z30" s="190">
        <v>666</v>
      </c>
      <c r="AA30" s="191"/>
      <c r="AB30" s="65"/>
    </row>
    <row r="31" spans="1:43" x14ac:dyDescent="0.25">
      <c r="B31" s="182" t="s">
        <v>3348</v>
      </c>
      <c r="C31" s="140"/>
      <c r="D31" s="183" t="s">
        <v>3703</v>
      </c>
      <c r="E31" s="184" t="s">
        <v>3740</v>
      </c>
      <c r="F31" s="140" t="s">
        <v>3324</v>
      </c>
      <c r="G31" s="184" t="s">
        <v>3351</v>
      </c>
      <c r="H31" s="185">
        <v>5</v>
      </c>
      <c r="I31" s="186">
        <f>H31/3</f>
        <v>1.6666666666666667</v>
      </c>
      <c r="J31" s="187" t="s">
        <v>3696</v>
      </c>
      <c r="K31" s="188">
        <v>1.3</v>
      </c>
      <c r="L31" s="189">
        <v>1</v>
      </c>
      <c r="M31" s="190">
        <v>1</v>
      </c>
      <c r="N31" s="190">
        <v>1</v>
      </c>
      <c r="O31" s="190">
        <v>1</v>
      </c>
      <c r="P31" s="190">
        <f t="shared" si="8"/>
        <v>13</v>
      </c>
      <c r="Q31" s="190">
        <f t="shared" si="8"/>
        <v>13</v>
      </c>
      <c r="R31" s="190">
        <f t="shared" si="8"/>
        <v>13</v>
      </c>
      <c r="S31" s="190"/>
      <c r="T31" s="190">
        <v>10</v>
      </c>
      <c r="U31" s="190"/>
      <c r="V31" s="190"/>
      <c r="W31" s="190"/>
      <c r="X31" s="190"/>
      <c r="Y31" s="190"/>
      <c r="Z31" s="190">
        <v>666</v>
      </c>
      <c r="AA31" s="191"/>
      <c r="AB31" s="65"/>
    </row>
    <row r="32" spans="1:43" x14ac:dyDescent="0.25">
      <c r="B32" s="299" t="s">
        <v>3358</v>
      </c>
      <c r="C32" s="209"/>
      <c r="D32" s="210"/>
      <c r="E32" s="211"/>
      <c r="F32" s="209"/>
      <c r="G32" s="211"/>
      <c r="H32" s="212"/>
      <c r="I32" s="213"/>
      <c r="J32" s="311" t="s">
        <v>5585</v>
      </c>
      <c r="K32" s="311"/>
      <c r="L32" s="311"/>
      <c r="M32" s="311"/>
      <c r="N32" s="311"/>
      <c r="O32" s="311"/>
      <c r="P32" s="316" t="s">
        <v>5587</v>
      </c>
      <c r="Q32" s="316"/>
      <c r="R32" s="316"/>
      <c r="S32" s="316"/>
      <c r="T32" s="316"/>
      <c r="U32" s="215"/>
      <c r="V32" s="215"/>
      <c r="W32" s="215"/>
      <c r="X32" s="215"/>
      <c r="Y32" s="215"/>
      <c r="Z32" s="215"/>
      <c r="AA32" s="216"/>
      <c r="AB32" s="65"/>
    </row>
    <row r="33" spans="1:44" x14ac:dyDescent="0.25">
      <c r="A33" s="196"/>
      <c r="B33" s="217" t="s">
        <v>3352</v>
      </c>
      <c r="C33" s="218" t="s">
        <v>3932</v>
      </c>
      <c r="D33" s="219" t="s">
        <v>3816</v>
      </c>
      <c r="E33" s="152" t="s">
        <v>3931</v>
      </c>
      <c r="F33" s="34" t="s">
        <v>3324</v>
      </c>
      <c r="G33" s="28" t="s">
        <v>3358</v>
      </c>
      <c r="H33" s="228">
        <v>5</v>
      </c>
      <c r="I33" s="220">
        <f t="shared" si="1"/>
        <v>1.6666666666666667</v>
      </c>
      <c r="J33" s="221" t="s">
        <v>3696</v>
      </c>
      <c r="K33" s="248">
        <v>2.5</v>
      </c>
      <c r="L33" s="248">
        <v>3.25</v>
      </c>
      <c r="M33" s="247">
        <v>1</v>
      </c>
      <c r="N33" s="247">
        <v>0.65</v>
      </c>
      <c r="O33" s="247">
        <v>0.1</v>
      </c>
      <c r="P33" s="222">
        <f t="shared" ref="P33:P48" si="9">FLOOR($K33*M33*10,1)</f>
        <v>25</v>
      </c>
      <c r="Q33" s="222">
        <f t="shared" ref="Q33:Q48" si="10">FLOOR($K33*N33*10,1)</f>
        <v>16</v>
      </c>
      <c r="R33" s="222">
        <f t="shared" ref="R33:R48" si="11">FLOOR($K33*O33*10,1)</f>
        <v>2</v>
      </c>
      <c r="S33" s="247">
        <v>3</v>
      </c>
      <c r="T33" s="247"/>
      <c r="U33" s="247">
        <v>2</v>
      </c>
      <c r="V33" s="247">
        <v>24</v>
      </c>
      <c r="W33" s="222"/>
      <c r="X33" s="222"/>
      <c r="Y33" s="222"/>
      <c r="Z33" s="247">
        <v>250</v>
      </c>
      <c r="AA33" s="65">
        <f>(((M33+N33+O33)*K33*10)+(L33*10)+(U33*10)+(V33))/Z33*1000</f>
        <v>481</v>
      </c>
      <c r="AB33" s="65"/>
      <c r="AJ33">
        <v>1</v>
      </c>
      <c r="AL33">
        <v>1</v>
      </c>
      <c r="AR33" s="3">
        <v>1</v>
      </c>
    </row>
    <row r="34" spans="1:44" x14ac:dyDescent="0.25">
      <c r="B34" s="21" t="s">
        <v>3353</v>
      </c>
      <c r="C34" s="9" t="s">
        <v>3718</v>
      </c>
      <c r="D34" s="20" t="s">
        <v>3817</v>
      </c>
      <c r="E34" s="152" t="s">
        <v>3931</v>
      </c>
      <c r="F34" s="34" t="s">
        <v>3324</v>
      </c>
      <c r="G34" s="28" t="s">
        <v>3358</v>
      </c>
      <c r="H34" s="99">
        <v>6</v>
      </c>
      <c r="I34" s="13">
        <f t="shared" si="1"/>
        <v>2</v>
      </c>
      <c r="J34" s="10" t="s">
        <v>3696</v>
      </c>
      <c r="K34" s="202">
        <v>5.25</v>
      </c>
      <c r="L34" s="202">
        <v>4.8</v>
      </c>
      <c r="M34" s="98">
        <v>1</v>
      </c>
      <c r="N34" s="98">
        <v>0.7</v>
      </c>
      <c r="O34" s="98">
        <v>0.05</v>
      </c>
      <c r="P34" s="3">
        <f t="shared" si="9"/>
        <v>52</v>
      </c>
      <c r="Q34" s="3">
        <f t="shared" si="10"/>
        <v>36</v>
      </c>
      <c r="R34" s="3">
        <f t="shared" si="11"/>
        <v>2</v>
      </c>
      <c r="S34" s="98">
        <v>12</v>
      </c>
      <c r="T34" s="98"/>
      <c r="U34" s="98">
        <v>2</v>
      </c>
      <c r="V34" s="98">
        <v>45</v>
      </c>
      <c r="Z34" s="98">
        <v>4050</v>
      </c>
      <c r="AA34" s="65">
        <f t="shared" ref="AA34" si="12">(((M34+N34+O34)*K34*10)+(L34*10)+(U34*10)+(V34))/Z34*1000</f>
        <v>50.586419753086417</v>
      </c>
      <c r="AB34" s="65"/>
      <c r="AJ34">
        <v>1</v>
      </c>
      <c r="AN34" s="3">
        <v>1</v>
      </c>
      <c r="AQ34" s="3">
        <v>1</v>
      </c>
    </row>
    <row r="35" spans="1:44" x14ac:dyDescent="0.25">
      <c r="A35" s="246"/>
      <c r="B35" s="21" t="s">
        <v>3355</v>
      </c>
      <c r="C35" s="9" t="s">
        <v>3935</v>
      </c>
      <c r="D35" s="20" t="s">
        <v>3819</v>
      </c>
      <c r="E35" s="152" t="s">
        <v>3931</v>
      </c>
      <c r="F35" s="34" t="s">
        <v>3324</v>
      </c>
      <c r="G35" s="28" t="s">
        <v>3358</v>
      </c>
      <c r="H35" s="99">
        <v>5</v>
      </c>
      <c r="I35" s="13">
        <f t="shared" ref="I35:I41" si="13">H35/3</f>
        <v>1.6666666666666667</v>
      </c>
      <c r="J35" s="10" t="s">
        <v>3696</v>
      </c>
      <c r="K35" s="202">
        <v>4.9000000000000004</v>
      </c>
      <c r="L35" s="202">
        <v>5.25</v>
      </c>
      <c r="M35" s="98">
        <v>1</v>
      </c>
      <c r="N35" s="98">
        <v>0.6</v>
      </c>
      <c r="O35" s="98">
        <v>0.1</v>
      </c>
      <c r="P35" s="3">
        <f t="shared" ref="P35:R41" si="14">FLOOR($K35*M35*10,1)</f>
        <v>49</v>
      </c>
      <c r="Q35" s="3">
        <f t="shared" si="14"/>
        <v>29</v>
      </c>
      <c r="R35" s="3">
        <f t="shared" si="14"/>
        <v>4</v>
      </c>
      <c r="S35" s="98">
        <v>6</v>
      </c>
      <c r="T35" s="98"/>
      <c r="U35" s="98">
        <v>10</v>
      </c>
      <c r="V35" s="98">
        <v>54</v>
      </c>
      <c r="Z35" s="98">
        <v>6255</v>
      </c>
      <c r="AA35" s="65">
        <f t="shared" ref="AA35:AA41" si="15">(((M35+N35+O35)*K35*10)+(L35*10)+(U35*10)+(V35))/Z35*1000</f>
        <v>46.330935251798564</v>
      </c>
      <c r="AB35" s="65"/>
      <c r="AI35">
        <v>1</v>
      </c>
      <c r="AN35" s="3">
        <v>1</v>
      </c>
      <c r="AQ35" s="3">
        <v>1</v>
      </c>
    </row>
    <row r="36" spans="1:44" x14ac:dyDescent="0.25">
      <c r="B36" s="21" t="s">
        <v>3359</v>
      </c>
      <c r="C36" s="9" t="s">
        <v>3939</v>
      </c>
      <c r="D36" s="20" t="s">
        <v>3822</v>
      </c>
      <c r="E36" s="152" t="s">
        <v>3931</v>
      </c>
      <c r="F36" s="34" t="s">
        <v>3324</v>
      </c>
      <c r="G36" s="28" t="s">
        <v>3358</v>
      </c>
      <c r="H36" s="99">
        <v>4.5</v>
      </c>
      <c r="I36" s="13">
        <f t="shared" si="13"/>
        <v>1.5</v>
      </c>
      <c r="J36" s="10" t="s">
        <v>3696</v>
      </c>
      <c r="K36" s="202">
        <v>4.75</v>
      </c>
      <c r="L36" s="202">
        <v>5.75</v>
      </c>
      <c r="M36" s="98">
        <v>1</v>
      </c>
      <c r="N36" s="98">
        <v>0.5</v>
      </c>
      <c r="O36" s="98">
        <v>0.3</v>
      </c>
      <c r="P36" s="3">
        <f t="shared" si="14"/>
        <v>47</v>
      </c>
      <c r="Q36" s="3">
        <f t="shared" si="14"/>
        <v>23</v>
      </c>
      <c r="R36" s="3">
        <f t="shared" si="14"/>
        <v>14</v>
      </c>
      <c r="S36" s="98">
        <v>5</v>
      </c>
      <c r="T36" s="98"/>
      <c r="U36" s="98">
        <v>7</v>
      </c>
      <c r="V36" s="98">
        <v>58</v>
      </c>
      <c r="Z36" s="98">
        <v>3250</v>
      </c>
      <c r="AA36" s="65">
        <f t="shared" si="15"/>
        <v>83.384615384615387</v>
      </c>
      <c r="AB36" s="65"/>
      <c r="AI36">
        <v>1</v>
      </c>
      <c r="AN36" s="3">
        <v>1</v>
      </c>
      <c r="AQ36" s="3">
        <v>1</v>
      </c>
    </row>
    <row r="37" spans="1:44" x14ac:dyDescent="0.25">
      <c r="B37" s="21" t="s">
        <v>3361</v>
      </c>
      <c r="C37" s="9" t="s">
        <v>3941</v>
      </c>
      <c r="D37" s="20" t="s">
        <v>3824</v>
      </c>
      <c r="E37" s="152" t="s">
        <v>3931</v>
      </c>
      <c r="F37" s="34" t="s">
        <v>3324</v>
      </c>
      <c r="G37" s="28" t="s">
        <v>3358</v>
      </c>
      <c r="H37" s="99">
        <v>4.7</v>
      </c>
      <c r="I37" s="13">
        <f t="shared" si="13"/>
        <v>1.5666666666666667</v>
      </c>
      <c r="J37" s="10" t="s">
        <v>3696</v>
      </c>
      <c r="K37" s="202">
        <v>3.9</v>
      </c>
      <c r="L37" s="202">
        <v>4.25</v>
      </c>
      <c r="M37" s="98">
        <v>1</v>
      </c>
      <c r="N37" s="98">
        <v>0.5</v>
      </c>
      <c r="O37" s="98">
        <v>0.1</v>
      </c>
      <c r="P37" s="3">
        <f t="shared" si="14"/>
        <v>39</v>
      </c>
      <c r="Q37" s="3">
        <f t="shared" si="14"/>
        <v>19</v>
      </c>
      <c r="R37" s="3">
        <f t="shared" si="14"/>
        <v>3</v>
      </c>
      <c r="S37" s="98">
        <v>4</v>
      </c>
      <c r="T37" s="98"/>
      <c r="U37" s="98">
        <v>6</v>
      </c>
      <c r="V37" s="98">
        <v>45</v>
      </c>
      <c r="Z37" s="98">
        <v>850</v>
      </c>
      <c r="AA37" s="65">
        <f t="shared" si="15"/>
        <v>246.94117647058826</v>
      </c>
      <c r="AB37" s="65"/>
      <c r="AI37">
        <v>1</v>
      </c>
      <c r="AN37" s="3">
        <v>1</v>
      </c>
      <c r="AQ37" s="3">
        <v>1</v>
      </c>
    </row>
    <row r="38" spans="1:44" x14ac:dyDescent="0.25">
      <c r="A38" s="203"/>
      <c r="B38" s="21" t="s">
        <v>3362</v>
      </c>
      <c r="C38" s="9" t="s">
        <v>3942</v>
      </c>
      <c r="D38" s="20" t="s">
        <v>3825</v>
      </c>
      <c r="E38" s="152" t="s">
        <v>3931</v>
      </c>
      <c r="F38" s="34" t="s">
        <v>3324</v>
      </c>
      <c r="G38" s="28" t="s">
        <v>3358</v>
      </c>
      <c r="H38" s="99">
        <v>4.4000000000000004</v>
      </c>
      <c r="I38" s="13">
        <f t="shared" si="13"/>
        <v>1.4666666666666668</v>
      </c>
      <c r="J38" s="10" t="s">
        <v>3696</v>
      </c>
      <c r="K38" s="202">
        <v>5.6</v>
      </c>
      <c r="L38" s="202">
        <v>5.5</v>
      </c>
      <c r="M38" s="98">
        <v>1</v>
      </c>
      <c r="N38" s="98">
        <v>0.6</v>
      </c>
      <c r="O38" s="98">
        <v>0.1</v>
      </c>
      <c r="P38" s="3">
        <f t="shared" si="14"/>
        <v>56</v>
      </c>
      <c r="Q38" s="3">
        <f t="shared" si="14"/>
        <v>33</v>
      </c>
      <c r="R38" s="3">
        <f t="shared" si="14"/>
        <v>5</v>
      </c>
      <c r="S38" s="98">
        <v>10</v>
      </c>
      <c r="T38" s="98"/>
      <c r="U38" s="98">
        <v>8</v>
      </c>
      <c r="V38" s="98">
        <v>65</v>
      </c>
      <c r="Z38" s="98">
        <v>7650</v>
      </c>
      <c r="AA38" s="65">
        <f t="shared" si="15"/>
        <v>38.588235294117645</v>
      </c>
      <c r="AB38" s="65"/>
      <c r="AI38">
        <v>1</v>
      </c>
      <c r="AN38" s="3">
        <v>1</v>
      </c>
      <c r="AQ38" s="3">
        <v>1</v>
      </c>
    </row>
    <row r="39" spans="1:44" x14ac:dyDescent="0.25">
      <c r="A39" s="205"/>
      <c r="B39" s="21" t="s">
        <v>3363</v>
      </c>
      <c r="C39" s="76" t="s">
        <v>5582</v>
      </c>
      <c r="D39" s="20" t="s">
        <v>3826</v>
      </c>
      <c r="E39" s="152" t="s">
        <v>3931</v>
      </c>
      <c r="F39" s="34" t="s">
        <v>3324</v>
      </c>
      <c r="G39" s="28" t="s">
        <v>3358</v>
      </c>
      <c r="H39" s="99">
        <v>4.5</v>
      </c>
      <c r="I39" s="13">
        <f t="shared" si="13"/>
        <v>1.5</v>
      </c>
      <c r="J39" s="10" t="s">
        <v>3696</v>
      </c>
      <c r="K39" s="202">
        <v>5.35</v>
      </c>
      <c r="L39" s="202">
        <v>6</v>
      </c>
      <c r="M39" s="98">
        <v>1</v>
      </c>
      <c r="N39" s="98">
        <v>0.55000000000000004</v>
      </c>
      <c r="O39" s="98">
        <v>0.1</v>
      </c>
      <c r="P39" s="3">
        <f t="shared" si="14"/>
        <v>53</v>
      </c>
      <c r="Q39" s="3">
        <f t="shared" si="14"/>
        <v>29</v>
      </c>
      <c r="R39" s="3">
        <f t="shared" si="14"/>
        <v>5</v>
      </c>
      <c r="S39" s="98">
        <v>9</v>
      </c>
      <c r="T39" s="98"/>
      <c r="U39" s="98">
        <v>8</v>
      </c>
      <c r="V39" s="98">
        <v>75</v>
      </c>
      <c r="Z39" s="98">
        <v>6500</v>
      </c>
      <c r="AA39" s="65">
        <f t="shared" si="15"/>
        <v>46.657692307692301</v>
      </c>
      <c r="AB39" s="65"/>
      <c r="AI39">
        <v>1</v>
      </c>
      <c r="AN39" s="3">
        <v>1</v>
      </c>
      <c r="AQ39" s="3">
        <v>1</v>
      </c>
    </row>
    <row r="40" spans="1:44" x14ac:dyDescent="0.25">
      <c r="A40" s="203"/>
      <c r="B40" s="21" t="s">
        <v>3365</v>
      </c>
      <c r="C40" s="9" t="s">
        <v>3944</v>
      </c>
      <c r="D40" s="20" t="s">
        <v>3828</v>
      </c>
      <c r="E40" s="152" t="s">
        <v>3931</v>
      </c>
      <c r="F40" s="34" t="s">
        <v>3324</v>
      </c>
      <c r="G40" s="28" t="s">
        <v>3358</v>
      </c>
      <c r="H40" s="99">
        <v>4.3</v>
      </c>
      <c r="I40" s="13">
        <f t="shared" si="13"/>
        <v>1.4333333333333333</v>
      </c>
      <c r="J40" s="10" t="s">
        <v>3696</v>
      </c>
      <c r="K40" s="202">
        <v>5</v>
      </c>
      <c r="L40" s="202">
        <v>6.45</v>
      </c>
      <c r="M40" s="98">
        <v>1</v>
      </c>
      <c r="N40" s="98">
        <v>0.6</v>
      </c>
      <c r="O40" s="98">
        <v>0.05</v>
      </c>
      <c r="P40" s="3">
        <f t="shared" si="14"/>
        <v>50</v>
      </c>
      <c r="Q40" s="3">
        <f t="shared" si="14"/>
        <v>30</v>
      </c>
      <c r="R40" s="3">
        <f t="shared" si="14"/>
        <v>2</v>
      </c>
      <c r="S40" s="98">
        <v>9</v>
      </c>
      <c r="T40" s="98"/>
      <c r="U40" s="98">
        <v>12</v>
      </c>
      <c r="V40" s="98">
        <v>62</v>
      </c>
      <c r="Z40" s="98">
        <v>6000</v>
      </c>
      <c r="AA40" s="65">
        <f t="shared" si="15"/>
        <v>54.833333333333329</v>
      </c>
      <c r="AB40" s="65"/>
      <c r="AI40">
        <v>1</v>
      </c>
      <c r="AN40" s="3">
        <v>1</v>
      </c>
      <c r="AQ40" s="3">
        <v>1</v>
      </c>
    </row>
    <row r="41" spans="1:44" x14ac:dyDescent="0.25">
      <c r="B41" s="21" t="s">
        <v>3367</v>
      </c>
      <c r="C41" s="9" t="s">
        <v>3941</v>
      </c>
      <c r="D41" s="20" t="s">
        <v>3830</v>
      </c>
      <c r="E41" s="152" t="s">
        <v>3931</v>
      </c>
      <c r="F41" s="34" t="s">
        <v>3324</v>
      </c>
      <c r="G41" s="28" t="s">
        <v>3358</v>
      </c>
      <c r="H41" s="99">
        <v>5.2</v>
      </c>
      <c r="I41" s="13">
        <f t="shared" si="13"/>
        <v>1.7333333333333334</v>
      </c>
      <c r="J41" s="10" t="s">
        <v>3696</v>
      </c>
      <c r="K41" s="202">
        <v>3.5</v>
      </c>
      <c r="L41" s="202">
        <v>3.75</v>
      </c>
      <c r="M41" s="98">
        <v>1</v>
      </c>
      <c r="N41" s="98">
        <v>0.5</v>
      </c>
      <c r="O41" s="98">
        <v>0.1</v>
      </c>
      <c r="P41" s="124">
        <f t="shared" si="14"/>
        <v>35</v>
      </c>
      <c r="Q41" s="124">
        <f t="shared" si="14"/>
        <v>17</v>
      </c>
      <c r="R41" s="124">
        <f t="shared" si="14"/>
        <v>3</v>
      </c>
      <c r="S41" s="98">
        <v>3</v>
      </c>
      <c r="T41" s="98"/>
      <c r="U41" s="98">
        <v>4</v>
      </c>
      <c r="V41" s="98">
        <v>30</v>
      </c>
      <c r="Z41" s="98">
        <v>450</v>
      </c>
      <c r="AA41" s="66">
        <f t="shared" si="15"/>
        <v>363.33333333333331</v>
      </c>
      <c r="AB41" s="65"/>
      <c r="AM41" s="3">
        <v>1</v>
      </c>
      <c r="AR41" s="3">
        <v>1</v>
      </c>
    </row>
    <row r="42" spans="1:44" x14ac:dyDescent="0.25">
      <c r="B42" s="134" t="s">
        <v>3354</v>
      </c>
      <c r="C42" s="9" t="s">
        <v>3933</v>
      </c>
      <c r="D42" s="20" t="s">
        <v>3818</v>
      </c>
      <c r="E42" s="29" t="s">
        <v>3934</v>
      </c>
      <c r="F42" s="34" t="s">
        <v>3324</v>
      </c>
      <c r="G42" s="28" t="s">
        <v>3358</v>
      </c>
      <c r="H42" s="99">
        <v>4</v>
      </c>
      <c r="I42" s="13">
        <f t="shared" si="1"/>
        <v>1.3333333333333333</v>
      </c>
      <c r="J42" s="10" t="s">
        <v>3696</v>
      </c>
      <c r="K42" s="202">
        <v>5.8</v>
      </c>
      <c r="L42" s="202">
        <v>5.25</v>
      </c>
      <c r="M42" s="98">
        <v>1</v>
      </c>
      <c r="N42" s="98">
        <v>0.05</v>
      </c>
      <c r="O42" s="98">
        <v>0.15</v>
      </c>
      <c r="P42" s="3">
        <f t="shared" si="9"/>
        <v>58</v>
      </c>
      <c r="Q42" s="3">
        <f t="shared" si="10"/>
        <v>2</v>
      </c>
      <c r="R42" s="3">
        <f t="shared" si="11"/>
        <v>8</v>
      </c>
      <c r="S42" s="98"/>
      <c r="T42" s="98">
        <v>10</v>
      </c>
      <c r="U42" s="98">
        <v>6</v>
      </c>
      <c r="V42" s="98">
        <v>50</v>
      </c>
      <c r="Z42" s="98">
        <v>2500</v>
      </c>
      <c r="AA42" s="137" t="s">
        <v>4391</v>
      </c>
      <c r="AB42" s="65"/>
    </row>
    <row r="43" spans="1:44" x14ac:dyDescent="0.25">
      <c r="A43" s="246"/>
      <c r="B43" s="134" t="s">
        <v>3356</v>
      </c>
      <c r="C43" s="9" t="s">
        <v>3936</v>
      </c>
      <c r="D43" s="20" t="s">
        <v>3820</v>
      </c>
      <c r="E43" s="29" t="s">
        <v>3934</v>
      </c>
      <c r="F43" s="34" t="s">
        <v>3324</v>
      </c>
      <c r="G43" s="28" t="s">
        <v>3358</v>
      </c>
      <c r="H43" s="99">
        <v>3.6</v>
      </c>
      <c r="I43" s="13">
        <f t="shared" si="1"/>
        <v>1.2</v>
      </c>
      <c r="J43" s="10" t="s">
        <v>3696</v>
      </c>
      <c r="K43" s="202">
        <v>6.5</v>
      </c>
      <c r="L43" s="202">
        <v>6.75</v>
      </c>
      <c r="M43" s="98">
        <v>1</v>
      </c>
      <c r="N43" s="98">
        <v>0.05</v>
      </c>
      <c r="O43" s="98">
        <v>0.15</v>
      </c>
      <c r="P43" s="3">
        <f t="shared" si="9"/>
        <v>65</v>
      </c>
      <c r="Q43" s="3">
        <f t="shared" si="10"/>
        <v>3</v>
      </c>
      <c r="R43" s="3">
        <f>FLOOR($K43*O43*10,1)</f>
        <v>9</v>
      </c>
      <c r="S43" s="98"/>
      <c r="T43" s="98">
        <v>14</v>
      </c>
      <c r="U43" s="98">
        <v>12</v>
      </c>
      <c r="V43" s="98">
        <v>54</v>
      </c>
      <c r="Z43" s="98">
        <v>5500</v>
      </c>
      <c r="AA43" s="137" t="s">
        <v>4391</v>
      </c>
      <c r="AB43" s="65"/>
    </row>
    <row r="44" spans="1:44" x14ac:dyDescent="0.25">
      <c r="B44" s="134" t="s">
        <v>3357</v>
      </c>
      <c r="C44" s="9" t="s">
        <v>3938</v>
      </c>
      <c r="D44" s="20" t="s">
        <v>3821</v>
      </c>
      <c r="E44" s="29" t="s">
        <v>3934</v>
      </c>
      <c r="F44" s="34" t="s">
        <v>3324</v>
      </c>
      <c r="G44" s="28" t="s">
        <v>3358</v>
      </c>
      <c r="H44" s="99">
        <v>3.8</v>
      </c>
      <c r="I44" s="13">
        <f t="shared" si="1"/>
        <v>1.2666666666666666</v>
      </c>
      <c r="J44" s="10" t="s">
        <v>3696</v>
      </c>
      <c r="K44" s="202">
        <v>8</v>
      </c>
      <c r="L44" s="202">
        <v>8.65</v>
      </c>
      <c r="M44" s="98">
        <v>1</v>
      </c>
      <c r="N44" s="98">
        <v>0.05</v>
      </c>
      <c r="O44" s="98">
        <v>0.25</v>
      </c>
      <c r="P44" s="3">
        <f t="shared" si="9"/>
        <v>80</v>
      </c>
      <c r="Q44" s="3">
        <f t="shared" si="10"/>
        <v>4</v>
      </c>
      <c r="R44" s="3">
        <f>FLOOR($K44*O44*10,1)</f>
        <v>20</v>
      </c>
      <c r="S44" s="98"/>
      <c r="T44" s="98">
        <v>16</v>
      </c>
      <c r="U44" s="98">
        <v>11</v>
      </c>
      <c r="V44" s="98">
        <v>70</v>
      </c>
      <c r="Z44" s="98">
        <v>6000</v>
      </c>
      <c r="AA44" s="137" t="s">
        <v>4391</v>
      </c>
      <c r="AB44" s="65"/>
    </row>
    <row r="45" spans="1:44" x14ac:dyDescent="0.25">
      <c r="B45" s="134" t="s">
        <v>3360</v>
      </c>
      <c r="C45" s="9" t="s">
        <v>3940</v>
      </c>
      <c r="D45" s="20" t="s">
        <v>3823</v>
      </c>
      <c r="E45" s="29" t="s">
        <v>3934</v>
      </c>
      <c r="F45" s="34" t="s">
        <v>3324</v>
      </c>
      <c r="G45" s="28" t="s">
        <v>3358</v>
      </c>
      <c r="H45" s="99">
        <v>3.9</v>
      </c>
      <c r="I45" s="13">
        <f t="shared" si="1"/>
        <v>1.3</v>
      </c>
      <c r="J45" s="10" t="s">
        <v>3696</v>
      </c>
      <c r="K45" s="202">
        <v>7</v>
      </c>
      <c r="L45" s="202">
        <v>7.25</v>
      </c>
      <c r="M45" s="98">
        <v>1</v>
      </c>
      <c r="N45" s="98">
        <v>0.05</v>
      </c>
      <c r="O45" s="98">
        <v>0.25</v>
      </c>
      <c r="P45" s="3">
        <f t="shared" si="9"/>
        <v>70</v>
      </c>
      <c r="Q45" s="3">
        <f t="shared" si="10"/>
        <v>3</v>
      </c>
      <c r="R45" s="3">
        <f t="shared" si="11"/>
        <v>17</v>
      </c>
      <c r="S45" s="98"/>
      <c r="T45" s="98">
        <v>13</v>
      </c>
      <c r="U45" s="98">
        <v>8</v>
      </c>
      <c r="V45" s="98">
        <v>58</v>
      </c>
      <c r="Z45" s="98">
        <v>4000</v>
      </c>
      <c r="AA45" s="137" t="s">
        <v>4391</v>
      </c>
      <c r="AB45" s="65"/>
    </row>
    <row r="46" spans="1:44" x14ac:dyDescent="0.25">
      <c r="B46" s="134" t="s">
        <v>3364</v>
      </c>
      <c r="C46" s="9" t="s">
        <v>3943</v>
      </c>
      <c r="D46" s="20" t="s">
        <v>3827</v>
      </c>
      <c r="E46" s="29" t="s">
        <v>3934</v>
      </c>
      <c r="F46" s="34" t="s">
        <v>3324</v>
      </c>
      <c r="G46" s="28" t="s">
        <v>3358</v>
      </c>
      <c r="H46" s="99">
        <v>4.0999999999999996</v>
      </c>
      <c r="I46" s="13">
        <f t="shared" si="1"/>
        <v>1.3666666666666665</v>
      </c>
      <c r="J46" s="10" t="s">
        <v>3696</v>
      </c>
      <c r="K46" s="202">
        <v>6.2</v>
      </c>
      <c r="L46" s="202">
        <v>6.5</v>
      </c>
      <c r="M46" s="98">
        <v>1</v>
      </c>
      <c r="N46" s="98">
        <v>0.05</v>
      </c>
      <c r="O46" s="98">
        <v>0.2</v>
      </c>
      <c r="P46" s="3">
        <f t="shared" si="9"/>
        <v>62</v>
      </c>
      <c r="Q46" s="3">
        <f t="shared" si="10"/>
        <v>3</v>
      </c>
      <c r="R46" s="3">
        <f t="shared" si="11"/>
        <v>12</v>
      </c>
      <c r="S46" s="98"/>
      <c r="T46" s="98">
        <v>11</v>
      </c>
      <c r="U46" s="98">
        <v>5</v>
      </c>
      <c r="V46" s="98">
        <v>48</v>
      </c>
      <c r="Z46" s="98">
        <v>2800</v>
      </c>
      <c r="AA46" s="137" t="s">
        <v>4391</v>
      </c>
      <c r="AB46" s="65"/>
    </row>
    <row r="47" spans="1:44" x14ac:dyDescent="0.25">
      <c r="B47" s="134" t="s">
        <v>3366</v>
      </c>
      <c r="C47" s="9" t="s">
        <v>3945</v>
      </c>
      <c r="D47" s="20" t="s">
        <v>3829</v>
      </c>
      <c r="E47" s="29" t="s">
        <v>3934</v>
      </c>
      <c r="F47" s="34" t="s">
        <v>3324</v>
      </c>
      <c r="G47" s="28" t="s">
        <v>3358</v>
      </c>
      <c r="H47" s="99">
        <v>4.0999999999999996</v>
      </c>
      <c r="I47" s="13">
        <f t="shared" si="1"/>
        <v>1.3666666666666665</v>
      </c>
      <c r="J47" s="10" t="s">
        <v>3696</v>
      </c>
      <c r="K47" s="202">
        <v>6.8</v>
      </c>
      <c r="L47" s="202">
        <v>6.75</v>
      </c>
      <c r="M47" s="98">
        <v>1</v>
      </c>
      <c r="N47" s="98">
        <v>0.05</v>
      </c>
      <c r="O47" s="98">
        <v>0.2</v>
      </c>
      <c r="P47" s="3">
        <f t="shared" si="9"/>
        <v>68</v>
      </c>
      <c r="Q47" s="3">
        <f t="shared" si="10"/>
        <v>3</v>
      </c>
      <c r="R47" s="3">
        <f t="shared" si="11"/>
        <v>13</v>
      </c>
      <c r="S47" s="98"/>
      <c r="T47" s="98">
        <v>12</v>
      </c>
      <c r="U47" s="98">
        <v>7</v>
      </c>
      <c r="V47" s="98">
        <v>75</v>
      </c>
      <c r="Z47" s="98">
        <v>3600</v>
      </c>
      <c r="AA47" s="137" t="s">
        <v>4391</v>
      </c>
      <c r="AB47" s="65"/>
    </row>
    <row r="48" spans="1:44" x14ac:dyDescent="0.25">
      <c r="B48" s="229" t="s">
        <v>3368</v>
      </c>
      <c r="C48" s="230" t="s">
        <v>3946</v>
      </c>
      <c r="D48" s="231" t="s">
        <v>3831</v>
      </c>
      <c r="E48" s="184" t="s">
        <v>3934</v>
      </c>
      <c r="F48" s="230" t="s">
        <v>3324</v>
      </c>
      <c r="G48" s="232" t="s">
        <v>3358</v>
      </c>
      <c r="H48" s="233"/>
      <c r="I48" s="234">
        <f t="shared" si="1"/>
        <v>0</v>
      </c>
      <c r="J48" s="235" t="s">
        <v>3696</v>
      </c>
      <c r="K48" s="236">
        <v>1.3</v>
      </c>
      <c r="L48" s="236">
        <v>1.3</v>
      </c>
      <c r="M48" s="237">
        <v>1</v>
      </c>
      <c r="N48" s="237">
        <v>1</v>
      </c>
      <c r="O48" s="237">
        <v>1</v>
      </c>
      <c r="P48" s="237">
        <f t="shared" si="9"/>
        <v>13</v>
      </c>
      <c r="Q48" s="237">
        <f t="shared" si="10"/>
        <v>13</v>
      </c>
      <c r="R48" s="237">
        <f t="shared" si="11"/>
        <v>13</v>
      </c>
      <c r="S48" s="237"/>
      <c r="T48" s="237"/>
      <c r="U48" s="237"/>
      <c r="V48" s="237"/>
      <c r="W48" s="237"/>
      <c r="X48" s="237"/>
      <c r="Y48" s="237"/>
      <c r="Z48" s="237"/>
      <c r="AA48" s="191"/>
      <c r="AB48" s="65"/>
    </row>
    <row r="49" spans="2:45" x14ac:dyDescent="0.25">
      <c r="B49" s="299" t="s">
        <v>3383</v>
      </c>
      <c r="C49" s="209"/>
      <c r="D49" s="210"/>
      <c r="E49" s="211"/>
      <c r="F49" s="209"/>
      <c r="G49" s="211"/>
      <c r="H49" s="212"/>
      <c r="I49" s="213"/>
      <c r="J49" s="214"/>
      <c r="K49" s="311" t="s">
        <v>5591</v>
      </c>
      <c r="L49" s="311"/>
      <c r="M49" s="311"/>
      <c r="N49" s="311"/>
      <c r="O49" s="311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6"/>
      <c r="AB49" s="65"/>
    </row>
    <row r="50" spans="2:45" x14ac:dyDescent="0.25">
      <c r="B50" s="21" t="s">
        <v>3369</v>
      </c>
      <c r="C50" s="9" t="s">
        <v>3775</v>
      </c>
      <c r="D50" s="20" t="s">
        <v>3761</v>
      </c>
      <c r="E50" s="29" t="s">
        <v>3775</v>
      </c>
      <c r="F50" s="34" t="s">
        <v>3324</v>
      </c>
      <c r="G50" s="29" t="s">
        <v>3383</v>
      </c>
      <c r="H50" s="99">
        <v>6.8</v>
      </c>
      <c r="I50" s="13">
        <f t="shared" si="1"/>
        <v>2.2666666666666666</v>
      </c>
      <c r="J50" s="10" t="s">
        <v>3696</v>
      </c>
      <c r="K50" s="202">
        <v>2.8</v>
      </c>
      <c r="L50" s="202">
        <v>2.75</v>
      </c>
      <c r="M50" s="98">
        <v>1</v>
      </c>
      <c r="N50" s="98">
        <v>0.95</v>
      </c>
      <c r="O50" s="98">
        <v>0.05</v>
      </c>
      <c r="P50" s="3">
        <f>FLOOR($K50*M50*10,1)</f>
        <v>28</v>
      </c>
      <c r="Q50" s="3">
        <f t="shared" ref="Q50:R50" si="16">FLOOR($K50*N50*10,1)</f>
        <v>26</v>
      </c>
      <c r="R50" s="3">
        <f t="shared" si="16"/>
        <v>1</v>
      </c>
      <c r="S50" s="98">
        <v>2</v>
      </c>
      <c r="U50" s="98">
        <v>2</v>
      </c>
      <c r="V50" s="98">
        <v>22</v>
      </c>
      <c r="Z50" s="98">
        <v>380</v>
      </c>
      <c r="AA50" s="65">
        <f>(((M50+N50+O50)*K50*10)+(L50*10)+(U50*10)+(V50))/Z50*1000</f>
        <v>330.26315789473688</v>
      </c>
      <c r="AB50" s="65"/>
      <c r="AD50">
        <v>1</v>
      </c>
      <c r="AF50">
        <v>1</v>
      </c>
      <c r="AK50">
        <v>1</v>
      </c>
      <c r="AL50">
        <v>1</v>
      </c>
      <c r="AO50" s="3">
        <v>1</v>
      </c>
      <c r="AR50" s="3">
        <v>1</v>
      </c>
      <c r="AS50">
        <v>1</v>
      </c>
    </row>
    <row r="51" spans="2:45" x14ac:dyDescent="0.25">
      <c r="B51" s="21" t="s">
        <v>3369</v>
      </c>
      <c r="C51" s="9" t="s">
        <v>3775</v>
      </c>
      <c r="D51" s="20" t="s">
        <v>3762</v>
      </c>
      <c r="E51" s="29" t="s">
        <v>3775</v>
      </c>
      <c r="F51" s="34" t="s">
        <v>3324</v>
      </c>
      <c r="G51" s="29" t="s">
        <v>3383</v>
      </c>
      <c r="H51" s="99">
        <v>8</v>
      </c>
      <c r="I51" s="13">
        <f t="shared" si="1"/>
        <v>2.6666666666666665</v>
      </c>
      <c r="J51" s="10" t="s">
        <v>3696</v>
      </c>
      <c r="K51" s="202">
        <v>3.7</v>
      </c>
      <c r="L51" s="202">
        <v>3.75</v>
      </c>
      <c r="M51" s="98">
        <v>1</v>
      </c>
      <c r="N51" s="98">
        <v>0.9</v>
      </c>
      <c r="O51" s="98">
        <v>0.3</v>
      </c>
      <c r="P51" s="3">
        <f t="shared" ref="P51:P60" si="17">FLOOR($K51*M51*10,1)</f>
        <v>37</v>
      </c>
      <c r="Q51" s="3">
        <f t="shared" ref="Q51:Q60" si="18">FLOOR($K51*N51*10,1)</f>
        <v>33</v>
      </c>
      <c r="R51" s="3">
        <f t="shared" ref="R51:R60" si="19">FLOOR($K51*O51*10,1)</f>
        <v>11</v>
      </c>
      <c r="S51" s="98">
        <v>5</v>
      </c>
      <c r="U51" s="98">
        <v>4</v>
      </c>
      <c r="V51" s="98">
        <v>44</v>
      </c>
      <c r="Z51" s="98">
        <v>1350</v>
      </c>
      <c r="AA51" s="65">
        <f t="shared" ref="AA51:AA60" si="20">(((M51+N51+O51)*K51*10)+(L51*10)+(U51*10)+(V51))/Z51*1000</f>
        <v>150.29629629629628</v>
      </c>
      <c r="AB51" s="65"/>
      <c r="AJ51">
        <v>1</v>
      </c>
      <c r="AM51"/>
      <c r="AO51" s="3">
        <v>1</v>
      </c>
      <c r="AR51" s="3">
        <v>1</v>
      </c>
      <c r="AS51" s="3"/>
    </row>
    <row r="52" spans="2:45" x14ac:dyDescent="0.25">
      <c r="B52" s="21" t="s">
        <v>3370</v>
      </c>
      <c r="C52" s="9" t="s">
        <v>3776</v>
      </c>
      <c r="D52" s="20" t="s">
        <v>3763</v>
      </c>
      <c r="E52" s="29" t="s">
        <v>3775</v>
      </c>
      <c r="F52" s="34" t="s">
        <v>3324</v>
      </c>
      <c r="G52" s="29" t="s">
        <v>3383</v>
      </c>
      <c r="H52" s="99">
        <v>6.6</v>
      </c>
      <c r="I52" s="13">
        <f t="shared" si="1"/>
        <v>2.1999999999999997</v>
      </c>
      <c r="J52" s="10" t="s">
        <v>3696</v>
      </c>
      <c r="K52" s="202">
        <v>3.4</v>
      </c>
      <c r="L52" s="202">
        <v>3.25</v>
      </c>
      <c r="M52" s="98">
        <v>1</v>
      </c>
      <c r="N52" s="98">
        <v>0.9</v>
      </c>
      <c r="O52" s="98">
        <v>0.05</v>
      </c>
      <c r="P52" s="3">
        <f t="shared" si="17"/>
        <v>34</v>
      </c>
      <c r="Q52" s="3">
        <f t="shared" si="18"/>
        <v>30</v>
      </c>
      <c r="R52" s="3">
        <f t="shared" si="19"/>
        <v>1</v>
      </c>
      <c r="S52" s="98">
        <v>3</v>
      </c>
      <c r="U52" s="98">
        <v>3</v>
      </c>
      <c r="V52" s="98">
        <v>35</v>
      </c>
      <c r="Z52" s="98">
        <v>680</v>
      </c>
      <c r="AA52" s="65">
        <f t="shared" si="20"/>
        <v>240.88235294117649</v>
      </c>
      <c r="AB52" s="65"/>
      <c r="AJ52">
        <v>1</v>
      </c>
      <c r="AM52"/>
      <c r="AO52" s="3">
        <v>1</v>
      </c>
      <c r="AR52" s="3">
        <v>1</v>
      </c>
    </row>
    <row r="53" spans="2:45" x14ac:dyDescent="0.25">
      <c r="B53" s="21" t="s">
        <v>3371</v>
      </c>
      <c r="C53" s="9" t="s">
        <v>3777</v>
      </c>
      <c r="D53" s="20" t="s">
        <v>3764</v>
      </c>
      <c r="E53" s="29" t="s">
        <v>3775</v>
      </c>
      <c r="F53" s="34" t="s">
        <v>3324</v>
      </c>
      <c r="G53" s="29" t="s">
        <v>3383</v>
      </c>
      <c r="H53" s="99">
        <v>7</v>
      </c>
      <c r="I53" s="13">
        <f t="shared" si="1"/>
        <v>2.3333333333333335</v>
      </c>
      <c r="J53" s="10" t="s">
        <v>3696</v>
      </c>
      <c r="K53" s="202">
        <v>3.9</v>
      </c>
      <c r="L53" s="202">
        <v>3.5</v>
      </c>
      <c r="M53" s="98">
        <v>1</v>
      </c>
      <c r="N53" s="98">
        <v>0.95</v>
      </c>
      <c r="O53" s="98">
        <v>0.3</v>
      </c>
      <c r="P53" s="3">
        <f t="shared" si="17"/>
        <v>39</v>
      </c>
      <c r="Q53" s="3">
        <f t="shared" si="18"/>
        <v>37</v>
      </c>
      <c r="R53" s="3">
        <f t="shared" si="19"/>
        <v>11</v>
      </c>
      <c r="S53" s="98">
        <v>5</v>
      </c>
      <c r="U53" s="98">
        <v>6</v>
      </c>
      <c r="V53" s="98">
        <v>45</v>
      </c>
      <c r="Z53" s="98">
        <v>1800</v>
      </c>
      <c r="AA53" s="65">
        <f t="shared" si="20"/>
        <v>126.52777777777777</v>
      </c>
      <c r="AB53" s="65"/>
      <c r="AJ53">
        <v>1</v>
      </c>
      <c r="AM53"/>
      <c r="AO53" s="3">
        <v>1</v>
      </c>
      <c r="AR53" s="3">
        <v>1</v>
      </c>
    </row>
    <row r="54" spans="2:45" x14ac:dyDescent="0.25">
      <c r="B54" s="21" t="s">
        <v>3372</v>
      </c>
      <c r="C54" s="9" t="s">
        <v>3778</v>
      </c>
      <c r="D54" s="20" t="s">
        <v>3765</v>
      </c>
      <c r="E54" s="29" t="s">
        <v>3775</v>
      </c>
      <c r="F54" s="34" t="s">
        <v>3324</v>
      </c>
      <c r="G54" s="29" t="s">
        <v>3383</v>
      </c>
      <c r="H54" s="99">
        <v>8.6</v>
      </c>
      <c r="I54" s="13">
        <f t="shared" si="1"/>
        <v>2.8666666666666667</v>
      </c>
      <c r="J54" s="10" t="s">
        <v>3696</v>
      </c>
      <c r="K54" s="202">
        <v>2.6</v>
      </c>
      <c r="L54" s="202">
        <v>2.75</v>
      </c>
      <c r="M54" s="98">
        <v>1</v>
      </c>
      <c r="N54" s="98">
        <v>0.9</v>
      </c>
      <c r="O54" s="98">
        <v>0.05</v>
      </c>
      <c r="P54" s="3">
        <f t="shared" si="17"/>
        <v>26</v>
      </c>
      <c r="Q54" s="3">
        <f t="shared" si="18"/>
        <v>23</v>
      </c>
      <c r="R54" s="3">
        <f t="shared" si="19"/>
        <v>1</v>
      </c>
      <c r="S54" s="98">
        <v>2</v>
      </c>
      <c r="U54" s="98">
        <v>2</v>
      </c>
      <c r="V54" s="98">
        <v>18</v>
      </c>
      <c r="Z54" s="98">
        <v>310</v>
      </c>
      <c r="AA54" s="65">
        <f t="shared" si="20"/>
        <v>374.83870967741939</v>
      </c>
      <c r="AB54" s="65"/>
      <c r="AF54">
        <v>1</v>
      </c>
      <c r="AK54">
        <v>1</v>
      </c>
      <c r="AL54">
        <v>1</v>
      </c>
      <c r="AR54" s="3">
        <v>1</v>
      </c>
    </row>
    <row r="55" spans="2:45" x14ac:dyDescent="0.25">
      <c r="B55" s="21" t="s">
        <v>3373</v>
      </c>
      <c r="C55" s="9" t="s">
        <v>3779</v>
      </c>
      <c r="D55" s="20" t="s">
        <v>3766</v>
      </c>
      <c r="E55" s="29" t="s">
        <v>3775</v>
      </c>
      <c r="F55" s="34" t="s">
        <v>3324</v>
      </c>
      <c r="G55" s="29" t="s">
        <v>3383</v>
      </c>
      <c r="H55" s="99">
        <v>7.5</v>
      </c>
      <c r="I55" s="13">
        <f t="shared" si="1"/>
        <v>2.5</v>
      </c>
      <c r="J55" s="10" t="s">
        <v>3696</v>
      </c>
      <c r="K55" s="202">
        <v>2.75</v>
      </c>
      <c r="L55" s="202">
        <v>2.8</v>
      </c>
      <c r="M55" s="98">
        <v>1</v>
      </c>
      <c r="N55" s="98">
        <v>0.9</v>
      </c>
      <c r="O55" s="98">
        <v>0.05</v>
      </c>
      <c r="P55" s="3">
        <f t="shared" si="17"/>
        <v>27</v>
      </c>
      <c r="Q55" s="3">
        <f t="shared" si="18"/>
        <v>24</v>
      </c>
      <c r="R55" s="3">
        <f t="shared" si="19"/>
        <v>1</v>
      </c>
      <c r="S55" s="98">
        <v>3</v>
      </c>
      <c r="U55" s="98">
        <v>2</v>
      </c>
      <c r="V55" s="98">
        <v>20</v>
      </c>
      <c r="Z55" s="98">
        <v>275</v>
      </c>
      <c r="AA55" s="65">
        <f t="shared" si="20"/>
        <v>442.27272727272725</v>
      </c>
      <c r="AB55" s="65"/>
      <c r="AF55">
        <v>1</v>
      </c>
      <c r="AJ55">
        <v>1</v>
      </c>
      <c r="AK55">
        <v>1</v>
      </c>
      <c r="AL55">
        <v>1</v>
      </c>
      <c r="AR55" s="3">
        <v>1</v>
      </c>
    </row>
    <row r="56" spans="2:45" x14ac:dyDescent="0.25">
      <c r="B56" s="134" t="s">
        <v>3374</v>
      </c>
      <c r="C56" s="9" t="s">
        <v>3780</v>
      </c>
      <c r="D56" s="20" t="s">
        <v>3767</v>
      </c>
      <c r="E56" s="29" t="s">
        <v>3775</v>
      </c>
      <c r="F56" s="34" t="s">
        <v>3324</v>
      </c>
      <c r="G56" s="29" t="s">
        <v>3383</v>
      </c>
      <c r="H56" s="99">
        <v>7</v>
      </c>
      <c r="I56" s="13">
        <f t="shared" si="1"/>
        <v>2.3333333333333335</v>
      </c>
      <c r="J56" s="10" t="s">
        <v>3696</v>
      </c>
      <c r="K56" s="202">
        <v>3.5</v>
      </c>
      <c r="L56" s="202">
        <v>4</v>
      </c>
      <c r="M56" s="98">
        <v>1</v>
      </c>
      <c r="N56" s="98">
        <v>0.95</v>
      </c>
      <c r="O56" s="98">
        <v>0.05</v>
      </c>
      <c r="P56" s="3">
        <f t="shared" si="17"/>
        <v>35</v>
      </c>
      <c r="Q56" s="3">
        <f t="shared" si="18"/>
        <v>33</v>
      </c>
      <c r="R56" s="3">
        <f t="shared" si="19"/>
        <v>1</v>
      </c>
      <c r="S56" s="98">
        <v>4</v>
      </c>
      <c r="U56" s="98">
        <v>3</v>
      </c>
      <c r="V56" s="98">
        <v>38</v>
      </c>
      <c r="Z56" s="98">
        <v>1200</v>
      </c>
      <c r="AA56" s="137" t="s">
        <v>4391</v>
      </c>
      <c r="AB56" s="65"/>
    </row>
    <row r="57" spans="2:45" x14ac:dyDescent="0.25">
      <c r="B57" s="21" t="s">
        <v>3375</v>
      </c>
      <c r="C57" s="9" t="s">
        <v>3781</v>
      </c>
      <c r="D57" s="20" t="s">
        <v>3768</v>
      </c>
      <c r="E57" s="29" t="s">
        <v>3775</v>
      </c>
      <c r="F57" s="34" t="s">
        <v>3324</v>
      </c>
      <c r="G57" s="29" t="s">
        <v>3383</v>
      </c>
      <c r="H57" s="99">
        <v>9.5</v>
      </c>
      <c r="I57" s="13">
        <f t="shared" si="1"/>
        <v>3.1666666666666665</v>
      </c>
      <c r="J57" s="10" t="s">
        <v>3696</v>
      </c>
      <c r="K57" s="202">
        <v>4.4000000000000004</v>
      </c>
      <c r="L57" s="202">
        <v>4.4000000000000004</v>
      </c>
      <c r="M57" s="98">
        <v>1</v>
      </c>
      <c r="N57" s="98">
        <v>0.85</v>
      </c>
      <c r="O57" s="98">
        <v>0.3</v>
      </c>
      <c r="P57" s="3">
        <f t="shared" si="17"/>
        <v>44</v>
      </c>
      <c r="Q57" s="3">
        <f t="shared" si="18"/>
        <v>37</v>
      </c>
      <c r="R57" s="3">
        <f t="shared" si="19"/>
        <v>13</v>
      </c>
      <c r="S57" s="98">
        <v>6</v>
      </c>
      <c r="U57" s="98">
        <v>9</v>
      </c>
      <c r="V57" s="98">
        <v>52</v>
      </c>
      <c r="Z57" s="98">
        <v>2800</v>
      </c>
      <c r="AA57" s="65">
        <f t="shared" si="20"/>
        <v>100.21428571428572</v>
      </c>
      <c r="AB57" s="65"/>
      <c r="AI57">
        <v>1</v>
      </c>
      <c r="AN57" s="3">
        <v>1</v>
      </c>
      <c r="AQ57" s="3">
        <v>1</v>
      </c>
    </row>
    <row r="58" spans="2:45" x14ac:dyDescent="0.25">
      <c r="B58" s="21" t="s">
        <v>3376</v>
      </c>
      <c r="C58" s="9" t="s">
        <v>3782</v>
      </c>
      <c r="D58" s="20" t="s">
        <v>3769</v>
      </c>
      <c r="E58" s="29" t="s">
        <v>3775</v>
      </c>
      <c r="F58" s="34" t="s">
        <v>3324</v>
      </c>
      <c r="G58" s="29" t="s">
        <v>3383</v>
      </c>
      <c r="H58" s="99">
        <v>8</v>
      </c>
      <c r="I58" s="13">
        <f t="shared" si="1"/>
        <v>2.6666666666666665</v>
      </c>
      <c r="J58" s="10" t="s">
        <v>3696</v>
      </c>
      <c r="K58" s="202">
        <v>4.7</v>
      </c>
      <c r="L58" s="202">
        <v>4.5999999999999996</v>
      </c>
      <c r="M58" s="98">
        <v>1</v>
      </c>
      <c r="N58" s="98">
        <v>0.9</v>
      </c>
      <c r="O58" s="98">
        <v>0.05</v>
      </c>
      <c r="P58" s="3">
        <f t="shared" si="17"/>
        <v>47</v>
      </c>
      <c r="Q58" s="3">
        <f t="shared" si="18"/>
        <v>42</v>
      </c>
      <c r="R58" s="3">
        <f t="shared" si="19"/>
        <v>2</v>
      </c>
      <c r="S58" s="98">
        <v>7</v>
      </c>
      <c r="U58" s="98">
        <v>11</v>
      </c>
      <c r="V58" s="98">
        <v>64</v>
      </c>
      <c r="Z58" s="98">
        <v>5600</v>
      </c>
      <c r="AA58" s="65">
        <f t="shared" si="20"/>
        <v>55.651785714285708</v>
      </c>
      <c r="AB58" s="65"/>
      <c r="AI58">
        <v>1</v>
      </c>
      <c r="AN58" s="3">
        <v>1</v>
      </c>
      <c r="AQ58" s="3">
        <v>1</v>
      </c>
    </row>
    <row r="59" spans="2:45" x14ac:dyDescent="0.25">
      <c r="B59" s="21" t="s">
        <v>3376</v>
      </c>
      <c r="C59" s="9" t="s">
        <v>3782</v>
      </c>
      <c r="D59" s="20" t="s">
        <v>3770</v>
      </c>
      <c r="E59" s="29" t="s">
        <v>3775</v>
      </c>
      <c r="F59" s="34" t="s">
        <v>3324</v>
      </c>
      <c r="G59" s="29" t="s">
        <v>3383</v>
      </c>
      <c r="H59" s="99">
        <v>8.8000000000000007</v>
      </c>
      <c r="I59" s="13">
        <f t="shared" si="1"/>
        <v>2.9333333333333336</v>
      </c>
      <c r="J59" s="10" t="s">
        <v>3696</v>
      </c>
      <c r="K59" s="202">
        <v>5.0999999999999996</v>
      </c>
      <c r="L59" s="202">
        <v>7.75</v>
      </c>
      <c r="M59" s="98">
        <v>1</v>
      </c>
      <c r="N59" s="98">
        <v>0.85</v>
      </c>
      <c r="O59" s="98">
        <v>0.4</v>
      </c>
      <c r="P59" s="3">
        <f t="shared" si="17"/>
        <v>51</v>
      </c>
      <c r="Q59" s="3">
        <f t="shared" si="18"/>
        <v>43</v>
      </c>
      <c r="R59" s="3">
        <f t="shared" si="19"/>
        <v>20</v>
      </c>
      <c r="S59" s="98">
        <v>8</v>
      </c>
      <c r="U59" s="98">
        <v>10</v>
      </c>
      <c r="V59" s="98">
        <v>66</v>
      </c>
      <c r="Z59" s="98">
        <v>7450</v>
      </c>
      <c r="AA59" s="65">
        <f t="shared" si="20"/>
        <v>48.087248322147651</v>
      </c>
      <c r="AB59" s="65"/>
      <c r="AI59">
        <v>1</v>
      </c>
      <c r="AN59" s="3">
        <v>1</v>
      </c>
      <c r="AQ59" s="3">
        <v>1</v>
      </c>
    </row>
    <row r="60" spans="2:45" x14ac:dyDescent="0.25">
      <c r="B60" s="21" t="s">
        <v>3378</v>
      </c>
      <c r="C60" s="9" t="s">
        <v>3783</v>
      </c>
      <c r="D60" s="20" t="s">
        <v>3772</v>
      </c>
      <c r="E60" s="29" t="s">
        <v>3775</v>
      </c>
      <c r="F60" s="34" t="s">
        <v>3324</v>
      </c>
      <c r="G60" s="29" t="s">
        <v>3383</v>
      </c>
      <c r="H60" s="99">
        <v>6</v>
      </c>
      <c r="I60" s="13">
        <f t="shared" si="1"/>
        <v>2</v>
      </c>
      <c r="J60" s="10" t="s">
        <v>3696</v>
      </c>
      <c r="K60" s="202">
        <v>2.2999999999999998</v>
      </c>
      <c r="L60" s="202">
        <v>2.5</v>
      </c>
      <c r="M60" s="98">
        <v>1</v>
      </c>
      <c r="N60" s="98">
        <v>0.9</v>
      </c>
      <c r="O60" s="98">
        <v>0.05</v>
      </c>
      <c r="P60" s="3">
        <f t="shared" si="17"/>
        <v>23</v>
      </c>
      <c r="Q60" s="3">
        <f t="shared" si="18"/>
        <v>20</v>
      </c>
      <c r="R60" s="3">
        <f t="shared" si="19"/>
        <v>1</v>
      </c>
      <c r="S60" s="98">
        <v>2</v>
      </c>
      <c r="U60" s="98">
        <v>2</v>
      </c>
      <c r="V60" s="98">
        <v>15</v>
      </c>
      <c r="Z60" s="98">
        <v>180</v>
      </c>
      <c r="AA60" s="65">
        <f t="shared" si="20"/>
        <v>582.5</v>
      </c>
      <c r="AB60" s="65"/>
      <c r="AF60">
        <v>1</v>
      </c>
      <c r="AK60">
        <v>1</v>
      </c>
      <c r="AL60">
        <v>1</v>
      </c>
      <c r="AR60" s="3">
        <v>1</v>
      </c>
    </row>
    <row r="61" spans="2:45" x14ac:dyDescent="0.25">
      <c r="B61" s="134" t="s">
        <v>3379</v>
      </c>
      <c r="C61" s="9" t="s">
        <v>3784</v>
      </c>
      <c r="D61" s="20" t="s">
        <v>3773</v>
      </c>
      <c r="E61" s="29" t="s">
        <v>3775</v>
      </c>
      <c r="F61" s="34" t="s">
        <v>3324</v>
      </c>
      <c r="G61" s="29" t="s">
        <v>3383</v>
      </c>
      <c r="H61" s="99">
        <v>4</v>
      </c>
      <c r="I61" s="13">
        <f t="shared" si="1"/>
        <v>1.3333333333333333</v>
      </c>
      <c r="J61" s="10" t="s">
        <v>3696</v>
      </c>
      <c r="K61" s="202">
        <v>0.1</v>
      </c>
      <c r="L61" s="202">
        <v>0.1</v>
      </c>
      <c r="M61" s="98">
        <v>0.25</v>
      </c>
      <c r="N61" s="98">
        <v>1</v>
      </c>
      <c r="O61" s="98">
        <v>0.25</v>
      </c>
      <c r="P61" s="98"/>
      <c r="Q61" s="98"/>
      <c r="R61" s="98"/>
      <c r="S61" s="98">
        <v>1</v>
      </c>
      <c r="T61" s="98"/>
      <c r="U61" s="98">
        <v>1</v>
      </c>
      <c r="V61" s="98">
        <v>25</v>
      </c>
      <c r="AA61" s="15"/>
      <c r="AB61" s="15"/>
    </row>
    <row r="62" spans="2:45" x14ac:dyDescent="0.25">
      <c r="B62" s="249" t="s">
        <v>3377</v>
      </c>
      <c r="C62" s="250"/>
      <c r="D62" s="251" t="s">
        <v>3771</v>
      </c>
      <c r="E62" s="252" t="s">
        <v>3775</v>
      </c>
      <c r="F62" s="250" t="s">
        <v>3324</v>
      </c>
      <c r="G62" s="252" t="s">
        <v>3383</v>
      </c>
      <c r="H62" s="253">
        <v>4</v>
      </c>
      <c r="I62" s="254">
        <f>H62/3</f>
        <v>1.3333333333333333</v>
      </c>
      <c r="J62" s="255" t="s">
        <v>3696</v>
      </c>
      <c r="K62" s="256">
        <v>4.18</v>
      </c>
      <c r="L62" s="256">
        <v>4.18</v>
      </c>
      <c r="M62" s="227">
        <v>0.8</v>
      </c>
      <c r="N62" s="227">
        <v>0.75</v>
      </c>
      <c r="O62" s="227">
        <v>0.5</v>
      </c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57">
        <f>Z62/((M62+N62+O62)*K62)</f>
        <v>0</v>
      </c>
      <c r="AB62" s="257"/>
      <c r="AC62" s="258"/>
      <c r="AD62" s="258"/>
    </row>
    <row r="63" spans="2:45" x14ac:dyDescent="0.25">
      <c r="B63" s="259" t="s">
        <v>3380</v>
      </c>
      <c r="C63" s="260" t="s">
        <v>3785</v>
      </c>
      <c r="D63" s="261" t="s">
        <v>3774</v>
      </c>
      <c r="E63" s="262" t="s">
        <v>3775</v>
      </c>
      <c r="F63" s="260" t="s">
        <v>3324</v>
      </c>
      <c r="G63" s="262" t="s">
        <v>3383</v>
      </c>
      <c r="H63" s="263">
        <v>5</v>
      </c>
      <c r="I63" s="264">
        <f t="shared" si="1"/>
        <v>1.6666666666666667</v>
      </c>
      <c r="J63" s="265" t="s">
        <v>3696</v>
      </c>
      <c r="K63" s="266">
        <v>1.3</v>
      </c>
      <c r="L63" s="266">
        <v>1.3</v>
      </c>
      <c r="M63" s="208">
        <v>1</v>
      </c>
      <c r="N63" s="208">
        <v>1</v>
      </c>
      <c r="O63" s="208">
        <v>1</v>
      </c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67">
        <f t="shared" ref="AA63" si="21">Z63/((M63+N63+O63)*K63)</f>
        <v>0</v>
      </c>
      <c r="AB63" s="267"/>
      <c r="AC63" s="258"/>
      <c r="AD63" s="258"/>
    </row>
    <row r="64" spans="2:45" x14ac:dyDescent="0.25">
      <c r="B64" s="299" t="s">
        <v>3382</v>
      </c>
      <c r="C64" s="239"/>
      <c r="D64" s="240"/>
      <c r="E64" s="241"/>
      <c r="F64" s="241"/>
      <c r="G64" s="241"/>
      <c r="H64" s="312" t="s">
        <v>5592</v>
      </c>
      <c r="I64" s="312"/>
      <c r="J64" s="312"/>
      <c r="K64" s="312"/>
      <c r="L64" s="312"/>
      <c r="M64" s="312"/>
      <c r="N64" s="242"/>
      <c r="O64" s="281"/>
      <c r="P64" s="281" t="s">
        <v>5589</v>
      </c>
      <c r="Q64" s="281"/>
      <c r="R64" s="242"/>
      <c r="S64" s="242"/>
      <c r="T64" s="242"/>
      <c r="U64" s="242"/>
      <c r="V64" s="242"/>
      <c r="W64" s="242"/>
      <c r="X64" s="242"/>
      <c r="Y64" s="242"/>
      <c r="Z64" s="242"/>
      <c r="AA64" s="243"/>
      <c r="AB64" s="238"/>
    </row>
    <row r="65" spans="1:43" x14ac:dyDescent="0.25">
      <c r="B65" s="21" t="s">
        <v>3381</v>
      </c>
      <c r="C65" s="9" t="s">
        <v>3947</v>
      </c>
      <c r="D65" s="20" t="s">
        <v>3832</v>
      </c>
      <c r="E65" s="29" t="s">
        <v>3949</v>
      </c>
      <c r="F65" s="34" t="s">
        <v>3324</v>
      </c>
      <c r="G65" s="30" t="s">
        <v>3382</v>
      </c>
      <c r="H65" s="99">
        <v>5.4</v>
      </c>
      <c r="I65" s="13">
        <f t="shared" si="1"/>
        <v>1.8</v>
      </c>
      <c r="J65" s="10" t="s">
        <v>3696</v>
      </c>
      <c r="K65" s="202">
        <v>4.2</v>
      </c>
      <c r="L65" s="296">
        <v>8</v>
      </c>
      <c r="M65" s="98">
        <v>1.25</v>
      </c>
      <c r="N65" s="98">
        <v>0.2</v>
      </c>
      <c r="O65" s="98">
        <v>0.9</v>
      </c>
      <c r="P65" s="3">
        <f>FLOOR($K65*M65*10,1)</f>
        <v>52</v>
      </c>
      <c r="Q65" s="3">
        <f t="shared" ref="Q65" si="22">FLOOR($K65*N65*10,1)</f>
        <v>8</v>
      </c>
      <c r="R65" s="3">
        <f t="shared" ref="R65" si="23">FLOOR($K65*O65*10,1)</f>
        <v>37</v>
      </c>
      <c r="S65" s="98">
        <v>9</v>
      </c>
      <c r="U65" s="98">
        <v>7</v>
      </c>
      <c r="V65" s="98">
        <v>30</v>
      </c>
      <c r="Z65" s="101">
        <v>6650</v>
      </c>
      <c r="AA65" s="65">
        <f>(((M65+N65+O65)*K65*10)+(L65*10)+(U65*10)+(V65))/Z65*1000</f>
        <v>41.909774436090231</v>
      </c>
      <c r="AB65" s="15"/>
      <c r="AI65">
        <v>1</v>
      </c>
      <c r="AN65" s="3">
        <v>1</v>
      </c>
      <c r="AP65" s="3">
        <v>1</v>
      </c>
      <c r="AQ65" s="3">
        <v>1</v>
      </c>
    </row>
    <row r="66" spans="1:43" x14ac:dyDescent="0.25">
      <c r="B66" s="21" t="s">
        <v>3385</v>
      </c>
      <c r="C66" s="9" t="s">
        <v>3950</v>
      </c>
      <c r="D66" s="20" t="s">
        <v>3837</v>
      </c>
      <c r="E66" s="29" t="s">
        <v>3949</v>
      </c>
      <c r="F66" s="34" t="s">
        <v>3324</v>
      </c>
      <c r="G66" s="30" t="s">
        <v>3382</v>
      </c>
      <c r="H66" s="99">
        <v>5.4</v>
      </c>
      <c r="I66" s="13">
        <f t="shared" si="1"/>
        <v>1.8</v>
      </c>
      <c r="J66" s="10" t="s">
        <v>3696</v>
      </c>
      <c r="K66" s="202">
        <v>5.6</v>
      </c>
      <c r="L66" s="296">
        <v>9.9</v>
      </c>
      <c r="M66" s="98">
        <v>1.1000000000000001</v>
      </c>
      <c r="N66" s="98">
        <v>0.1</v>
      </c>
      <c r="O66" s="98">
        <v>1.1000000000000001</v>
      </c>
      <c r="P66" s="3">
        <f t="shared" ref="P66:P84" si="24">FLOOR($K66*M66*10,1)</f>
        <v>61</v>
      </c>
      <c r="Q66" s="3">
        <f t="shared" ref="Q66:Q84" si="25">FLOOR($K66*N66*10,1)</f>
        <v>5</v>
      </c>
      <c r="R66" s="3">
        <f t="shared" ref="R66:R84" si="26">FLOOR($K66*O66*10,1)</f>
        <v>61</v>
      </c>
      <c r="S66" s="98">
        <v>13</v>
      </c>
      <c r="U66" s="98">
        <v>12</v>
      </c>
      <c r="V66" s="98">
        <v>42</v>
      </c>
      <c r="Z66" s="101">
        <v>14500</v>
      </c>
      <c r="AA66" s="65">
        <f t="shared" ref="AA66:AA84" si="27">(((M66+N66+O66)*K66*10)+(L66*10)+(U66*10)+(V66))/Z66*1000</f>
        <v>26.882758620689657</v>
      </c>
      <c r="AB66" s="15"/>
      <c r="AN66" s="3">
        <v>1</v>
      </c>
    </row>
    <row r="67" spans="1:43" x14ac:dyDescent="0.25">
      <c r="B67" s="134" t="s">
        <v>3386</v>
      </c>
      <c r="C67" s="9" t="s">
        <v>3951</v>
      </c>
      <c r="D67" s="20" t="s">
        <v>3838</v>
      </c>
      <c r="E67" s="29" t="s">
        <v>3949</v>
      </c>
      <c r="F67" s="34" t="s">
        <v>3324</v>
      </c>
      <c r="G67" s="30" t="s">
        <v>3382</v>
      </c>
      <c r="H67" s="99">
        <v>6</v>
      </c>
      <c r="I67" s="13">
        <f t="shared" si="1"/>
        <v>2</v>
      </c>
      <c r="J67" s="10" t="s">
        <v>3696</v>
      </c>
      <c r="K67" s="202">
        <v>4</v>
      </c>
      <c r="L67" s="296">
        <v>8</v>
      </c>
      <c r="M67" s="98">
        <v>1</v>
      </c>
      <c r="N67" s="98">
        <v>0.2</v>
      </c>
      <c r="O67" s="98">
        <v>0.8</v>
      </c>
      <c r="P67" s="3">
        <f t="shared" si="24"/>
        <v>40</v>
      </c>
      <c r="Q67" s="3">
        <f t="shared" si="25"/>
        <v>8</v>
      </c>
      <c r="R67" s="3">
        <f t="shared" si="26"/>
        <v>32</v>
      </c>
      <c r="S67" s="98">
        <v>6</v>
      </c>
      <c r="U67" s="98">
        <v>2</v>
      </c>
      <c r="V67" s="98">
        <v>40</v>
      </c>
      <c r="Z67" s="101">
        <v>7800</v>
      </c>
      <c r="AA67" s="137" t="s">
        <v>4391</v>
      </c>
      <c r="AB67" s="15"/>
    </row>
    <row r="68" spans="1:43" x14ac:dyDescent="0.25">
      <c r="B68" s="21" t="s">
        <v>3387</v>
      </c>
      <c r="C68" s="9" t="s">
        <v>3952</v>
      </c>
      <c r="D68" s="20" t="s">
        <v>3839</v>
      </c>
      <c r="E68" s="29" t="s">
        <v>3949</v>
      </c>
      <c r="F68" s="34" t="s">
        <v>3324</v>
      </c>
      <c r="G68" s="30" t="s">
        <v>3382</v>
      </c>
      <c r="H68" s="99">
        <v>5.4</v>
      </c>
      <c r="I68" s="13">
        <f t="shared" si="1"/>
        <v>1.8</v>
      </c>
      <c r="J68" s="10" t="s">
        <v>3696</v>
      </c>
      <c r="K68" s="202">
        <v>4.8</v>
      </c>
      <c r="L68" s="296">
        <v>10.8</v>
      </c>
      <c r="M68" s="98">
        <v>1</v>
      </c>
      <c r="N68" s="98">
        <v>0.1</v>
      </c>
      <c r="O68" s="98">
        <v>0.9</v>
      </c>
      <c r="P68" s="3">
        <f t="shared" si="24"/>
        <v>48</v>
      </c>
      <c r="Q68" s="3">
        <f t="shared" si="25"/>
        <v>4</v>
      </c>
      <c r="R68" s="3">
        <f t="shared" si="26"/>
        <v>43</v>
      </c>
      <c r="S68" s="98">
        <v>8</v>
      </c>
      <c r="U68" s="98">
        <v>7</v>
      </c>
      <c r="V68" s="98">
        <v>75</v>
      </c>
      <c r="Z68" s="101">
        <v>8200</v>
      </c>
      <c r="AA68" s="65">
        <f t="shared" si="27"/>
        <v>42.560975609756099</v>
      </c>
      <c r="AB68" s="15"/>
      <c r="AN68" s="3">
        <v>1</v>
      </c>
    </row>
    <row r="69" spans="1:43" x14ac:dyDescent="0.25">
      <c r="B69" s="21" t="s">
        <v>3388</v>
      </c>
      <c r="C69" s="9" t="s">
        <v>3953</v>
      </c>
      <c r="D69" s="20" t="s">
        <v>3840</v>
      </c>
      <c r="E69" s="29" t="s">
        <v>3949</v>
      </c>
      <c r="F69" s="34" t="s">
        <v>3324</v>
      </c>
      <c r="G69" s="30" t="s">
        <v>3382</v>
      </c>
      <c r="H69" s="99">
        <v>5.5</v>
      </c>
      <c r="I69" s="13">
        <f t="shared" si="1"/>
        <v>1.8333333333333333</v>
      </c>
      <c r="J69" s="10" t="s">
        <v>3696</v>
      </c>
      <c r="K69" s="202">
        <v>7.2</v>
      </c>
      <c r="L69" s="296">
        <v>11</v>
      </c>
      <c r="M69" s="98">
        <v>1</v>
      </c>
      <c r="N69" s="98">
        <v>0.15</v>
      </c>
      <c r="O69" s="98">
        <v>0.8</v>
      </c>
      <c r="P69" s="3">
        <f t="shared" si="24"/>
        <v>72</v>
      </c>
      <c r="Q69" s="3">
        <f t="shared" si="25"/>
        <v>10</v>
      </c>
      <c r="R69" s="3">
        <f t="shared" si="26"/>
        <v>57</v>
      </c>
      <c r="S69" s="98">
        <v>15</v>
      </c>
      <c r="U69" s="98">
        <v>15</v>
      </c>
      <c r="V69" s="98">
        <v>60</v>
      </c>
      <c r="Z69" s="101">
        <v>22000</v>
      </c>
      <c r="AA69" s="65">
        <f t="shared" si="27"/>
        <v>20.927272727272726</v>
      </c>
      <c r="AB69" s="15"/>
      <c r="AI69">
        <v>1</v>
      </c>
      <c r="AQ69" s="3">
        <v>1</v>
      </c>
    </row>
    <row r="70" spans="1:43" x14ac:dyDescent="0.25">
      <c r="B70" s="21" t="s">
        <v>3389</v>
      </c>
      <c r="C70" s="9" t="s">
        <v>3954</v>
      </c>
      <c r="D70" s="20" t="s">
        <v>3841</v>
      </c>
      <c r="E70" s="29" t="s">
        <v>3949</v>
      </c>
      <c r="F70" s="34" t="s">
        <v>3324</v>
      </c>
      <c r="G70" s="30" t="s">
        <v>3382</v>
      </c>
      <c r="H70" s="99">
        <v>5.3</v>
      </c>
      <c r="I70" s="13">
        <f t="shared" si="1"/>
        <v>1.7666666666666666</v>
      </c>
      <c r="J70" s="10" t="s">
        <v>3696</v>
      </c>
      <c r="K70" s="202">
        <v>4.4000000000000004</v>
      </c>
      <c r="L70" s="296">
        <v>8.25</v>
      </c>
      <c r="M70" s="98">
        <v>0.75</v>
      </c>
      <c r="N70" s="98">
        <v>0.1</v>
      </c>
      <c r="O70" s="98">
        <v>1.25</v>
      </c>
      <c r="P70" s="3">
        <f t="shared" si="24"/>
        <v>33</v>
      </c>
      <c r="Q70" s="3">
        <f t="shared" si="25"/>
        <v>4</v>
      </c>
      <c r="R70" s="3">
        <f t="shared" si="26"/>
        <v>55</v>
      </c>
      <c r="S70" s="98">
        <v>5</v>
      </c>
      <c r="U70" s="98">
        <v>4</v>
      </c>
      <c r="V70" s="98">
        <v>50</v>
      </c>
      <c r="Z70" s="101">
        <v>3400</v>
      </c>
      <c r="AA70" s="65">
        <f t="shared" si="27"/>
        <v>77.911764705882362</v>
      </c>
      <c r="AB70" s="15"/>
      <c r="AI70">
        <v>1</v>
      </c>
      <c r="AN70" s="3">
        <v>1</v>
      </c>
      <c r="AQ70" s="3">
        <v>1</v>
      </c>
    </row>
    <row r="71" spans="1:43" x14ac:dyDescent="0.25">
      <c r="B71" s="134" t="s">
        <v>3390</v>
      </c>
      <c r="C71" s="9" t="s">
        <v>3955</v>
      </c>
      <c r="D71" s="20" t="s">
        <v>3842</v>
      </c>
      <c r="E71" s="29" t="s">
        <v>3949</v>
      </c>
      <c r="F71" s="34" t="s">
        <v>3324</v>
      </c>
      <c r="G71" s="30" t="s">
        <v>3382</v>
      </c>
      <c r="H71" s="99">
        <v>5.4</v>
      </c>
      <c r="I71" s="13">
        <f t="shared" ref="I71:I142" si="28">H71/3</f>
        <v>1.8</v>
      </c>
      <c r="J71" s="10" t="s">
        <v>3696</v>
      </c>
      <c r="K71" s="202">
        <v>6.15</v>
      </c>
      <c r="L71" s="296">
        <v>11</v>
      </c>
      <c r="M71" s="98">
        <v>0.9</v>
      </c>
      <c r="N71" s="98">
        <v>0.1</v>
      </c>
      <c r="O71" s="98">
        <v>1.1000000000000001</v>
      </c>
      <c r="P71" s="3">
        <f t="shared" si="24"/>
        <v>55</v>
      </c>
      <c r="Q71" s="3">
        <f t="shared" si="25"/>
        <v>6</v>
      </c>
      <c r="R71" s="3">
        <f t="shared" si="26"/>
        <v>67</v>
      </c>
      <c r="S71" s="98">
        <v>12</v>
      </c>
      <c r="U71" s="98">
        <v>15</v>
      </c>
      <c r="V71" s="98">
        <v>77</v>
      </c>
      <c r="Z71" s="101">
        <v>20000</v>
      </c>
      <c r="AA71" s="137" t="s">
        <v>4391</v>
      </c>
      <c r="AB71" s="15"/>
    </row>
    <row r="72" spans="1:43" x14ac:dyDescent="0.25">
      <c r="A72" s="205"/>
      <c r="B72" s="134" t="s">
        <v>3391</v>
      </c>
      <c r="C72" s="9" t="s">
        <v>3956</v>
      </c>
      <c r="D72" s="20" t="s">
        <v>3843</v>
      </c>
      <c r="E72" s="29" t="s">
        <v>3949</v>
      </c>
      <c r="F72" s="34" t="s">
        <v>3324</v>
      </c>
      <c r="G72" s="30" t="s">
        <v>3382</v>
      </c>
      <c r="H72" s="99">
        <v>5.4</v>
      </c>
      <c r="I72" s="13">
        <f t="shared" si="28"/>
        <v>1.8</v>
      </c>
      <c r="J72" s="10" t="s">
        <v>3696</v>
      </c>
      <c r="K72" s="202">
        <v>5.6</v>
      </c>
      <c r="L72" s="296">
        <v>12.6</v>
      </c>
      <c r="M72" s="98">
        <v>1</v>
      </c>
      <c r="N72" s="98">
        <v>0.15</v>
      </c>
      <c r="O72" s="98">
        <v>1</v>
      </c>
      <c r="P72" s="3">
        <f t="shared" si="24"/>
        <v>56</v>
      </c>
      <c r="Q72" s="3">
        <f t="shared" si="25"/>
        <v>8</v>
      </c>
      <c r="R72" s="3">
        <f t="shared" si="26"/>
        <v>56</v>
      </c>
      <c r="S72" s="98">
        <v>12</v>
      </c>
      <c r="U72" s="98">
        <v>17</v>
      </c>
      <c r="V72" s="98">
        <v>110</v>
      </c>
      <c r="Z72" s="101">
        <v>24000</v>
      </c>
      <c r="AA72" s="137" t="s">
        <v>4391</v>
      </c>
      <c r="AB72" s="15"/>
    </row>
    <row r="73" spans="1:43" x14ac:dyDescent="0.25">
      <c r="A73" s="196"/>
      <c r="B73" s="21" t="s">
        <v>3392</v>
      </c>
      <c r="C73" s="9" t="s">
        <v>3957</v>
      </c>
      <c r="D73" s="20" t="s">
        <v>3844</v>
      </c>
      <c r="E73" s="29" t="s">
        <v>3949</v>
      </c>
      <c r="F73" s="34" t="s">
        <v>3324</v>
      </c>
      <c r="G73" s="30" t="s">
        <v>3382</v>
      </c>
      <c r="H73" s="99">
        <v>5.3</v>
      </c>
      <c r="I73" s="13">
        <f t="shared" si="28"/>
        <v>1.7666666666666666</v>
      </c>
      <c r="J73" s="10" t="s">
        <v>3696</v>
      </c>
      <c r="K73" s="202">
        <v>5</v>
      </c>
      <c r="L73" s="296">
        <v>9.4</v>
      </c>
      <c r="M73" s="98">
        <v>1</v>
      </c>
      <c r="N73" s="98">
        <v>0.1</v>
      </c>
      <c r="O73" s="98">
        <v>0.9</v>
      </c>
      <c r="P73" s="3">
        <f t="shared" si="24"/>
        <v>50</v>
      </c>
      <c r="Q73" s="3">
        <f t="shared" si="25"/>
        <v>5</v>
      </c>
      <c r="R73" s="3">
        <f t="shared" si="26"/>
        <v>45</v>
      </c>
      <c r="S73" s="98">
        <v>9</v>
      </c>
      <c r="U73" s="98">
        <v>9</v>
      </c>
      <c r="V73" s="98">
        <v>55</v>
      </c>
      <c r="Z73" s="101">
        <v>9500</v>
      </c>
      <c r="AA73" s="65">
        <f t="shared" si="27"/>
        <v>35.684210526315788</v>
      </c>
      <c r="AB73" s="15"/>
      <c r="AH73">
        <v>1</v>
      </c>
      <c r="AI73">
        <v>1</v>
      </c>
      <c r="AQ73" s="3">
        <v>1</v>
      </c>
    </row>
    <row r="74" spans="1:43" x14ac:dyDescent="0.25">
      <c r="A74" s="195"/>
      <c r="B74" s="285" t="s">
        <v>3393</v>
      </c>
      <c r="C74" s="286" t="s">
        <v>3958</v>
      </c>
      <c r="D74" s="287" t="s">
        <v>3845</v>
      </c>
      <c r="E74" s="288" t="s">
        <v>3949</v>
      </c>
      <c r="F74" s="286" t="s">
        <v>3324</v>
      </c>
      <c r="G74" s="288" t="s">
        <v>3382</v>
      </c>
      <c r="H74" s="289">
        <v>5.4</v>
      </c>
      <c r="I74" s="290">
        <f t="shared" si="28"/>
        <v>1.8</v>
      </c>
      <c r="J74" s="291" t="s">
        <v>3696</v>
      </c>
      <c r="K74" s="292">
        <v>1.3</v>
      </c>
      <c r="L74" s="291">
        <v>1</v>
      </c>
      <c r="M74" s="293">
        <v>1</v>
      </c>
      <c r="N74" s="293">
        <v>1</v>
      </c>
      <c r="O74" s="293">
        <v>1</v>
      </c>
      <c r="P74" s="293"/>
      <c r="Q74" s="293"/>
      <c r="R74" s="293"/>
      <c r="S74" s="293">
        <v>1</v>
      </c>
      <c r="T74" s="293"/>
      <c r="U74" s="293">
        <v>5</v>
      </c>
      <c r="V74" s="293">
        <v>1</v>
      </c>
      <c r="W74" s="293"/>
      <c r="X74" s="293"/>
      <c r="Y74" s="293"/>
      <c r="Z74" s="293"/>
      <c r="AA74" s="294"/>
      <c r="AB74" s="15"/>
    </row>
    <row r="75" spans="1:43" x14ac:dyDescent="0.25">
      <c r="B75" s="21" t="s">
        <v>3394</v>
      </c>
      <c r="C75" s="9" t="s">
        <v>3954</v>
      </c>
      <c r="D75" s="20" t="s">
        <v>3846</v>
      </c>
      <c r="E75" s="29" t="s">
        <v>3949</v>
      </c>
      <c r="F75" s="34" t="s">
        <v>3324</v>
      </c>
      <c r="G75" s="30" t="s">
        <v>3382</v>
      </c>
      <c r="H75" s="99">
        <v>5.5</v>
      </c>
      <c r="I75" s="13">
        <f t="shared" si="28"/>
        <v>1.8333333333333333</v>
      </c>
      <c r="J75" s="10" t="s">
        <v>3696</v>
      </c>
      <c r="K75" s="202">
        <v>5</v>
      </c>
      <c r="L75" s="296">
        <v>9.8000000000000007</v>
      </c>
      <c r="M75" s="98">
        <v>0.8</v>
      </c>
      <c r="N75" s="98">
        <v>0.1</v>
      </c>
      <c r="O75" s="98">
        <v>1.25</v>
      </c>
      <c r="P75" s="3">
        <f t="shared" si="24"/>
        <v>40</v>
      </c>
      <c r="Q75" s="3">
        <f t="shared" si="25"/>
        <v>5</v>
      </c>
      <c r="R75" s="3">
        <f t="shared" si="26"/>
        <v>62</v>
      </c>
      <c r="S75" s="98">
        <v>7</v>
      </c>
      <c r="U75" s="98">
        <v>7</v>
      </c>
      <c r="V75" s="98">
        <v>30</v>
      </c>
      <c r="Z75" s="101">
        <v>4880</v>
      </c>
      <c r="AA75" s="65">
        <f t="shared" si="27"/>
        <v>62.602459016393439</v>
      </c>
      <c r="AB75" s="15"/>
      <c r="AI75">
        <v>1</v>
      </c>
      <c r="AQ75" s="3">
        <v>1</v>
      </c>
    </row>
    <row r="76" spans="1:43" x14ac:dyDescent="0.25">
      <c r="B76" s="134" t="s">
        <v>3395</v>
      </c>
      <c r="C76" s="9" t="s">
        <v>3959</v>
      </c>
      <c r="D76" s="20" t="s">
        <v>3847</v>
      </c>
      <c r="E76" s="29" t="s">
        <v>3949</v>
      </c>
      <c r="F76" s="34" t="s">
        <v>3324</v>
      </c>
      <c r="G76" s="30" t="s">
        <v>3382</v>
      </c>
      <c r="H76" s="99">
        <v>5.5</v>
      </c>
      <c r="I76" s="13">
        <f t="shared" si="28"/>
        <v>1.8333333333333333</v>
      </c>
      <c r="J76" s="10" t="s">
        <v>3696</v>
      </c>
      <c r="K76" s="202">
        <v>6.5</v>
      </c>
      <c r="L76" s="296">
        <v>10</v>
      </c>
      <c r="M76" s="98">
        <v>1</v>
      </c>
      <c r="N76" s="98">
        <v>0.1</v>
      </c>
      <c r="O76" s="98">
        <v>1</v>
      </c>
      <c r="P76" s="3">
        <f t="shared" si="24"/>
        <v>65</v>
      </c>
      <c r="Q76" s="3">
        <f t="shared" si="25"/>
        <v>6</v>
      </c>
      <c r="R76" s="3">
        <f t="shared" si="26"/>
        <v>65</v>
      </c>
      <c r="S76" s="98">
        <v>14</v>
      </c>
      <c r="U76" s="98">
        <v>17</v>
      </c>
      <c r="V76" s="98">
        <v>45</v>
      </c>
      <c r="Z76" s="101">
        <v>16500</v>
      </c>
      <c r="AA76" s="137" t="s">
        <v>4391</v>
      </c>
      <c r="AB76" s="15"/>
    </row>
    <row r="77" spans="1:43" x14ac:dyDescent="0.25">
      <c r="A77" s="195"/>
      <c r="B77" s="21" t="s">
        <v>3396</v>
      </c>
      <c r="C77" s="9" t="s">
        <v>3960</v>
      </c>
      <c r="D77" s="20" t="s">
        <v>3848</v>
      </c>
      <c r="E77" s="29" t="s">
        <v>3949</v>
      </c>
      <c r="F77" s="34" t="s">
        <v>3324</v>
      </c>
      <c r="G77" s="30" t="s">
        <v>3382</v>
      </c>
      <c r="H77" s="99">
        <v>5.6</v>
      </c>
      <c r="I77" s="13">
        <f t="shared" si="28"/>
        <v>1.8666666666666665</v>
      </c>
      <c r="J77" s="10" t="s">
        <v>3696</v>
      </c>
      <c r="K77" s="202">
        <v>4</v>
      </c>
      <c r="L77" s="296">
        <v>8</v>
      </c>
      <c r="M77" s="98">
        <v>1</v>
      </c>
      <c r="N77" s="98">
        <v>0.1</v>
      </c>
      <c r="O77" s="98">
        <v>0.9</v>
      </c>
      <c r="P77" s="3">
        <f t="shared" si="24"/>
        <v>40</v>
      </c>
      <c r="Q77" s="3">
        <f t="shared" si="25"/>
        <v>4</v>
      </c>
      <c r="R77" s="3">
        <f t="shared" si="26"/>
        <v>36</v>
      </c>
      <c r="S77" s="98">
        <v>5</v>
      </c>
      <c r="U77" s="98">
        <v>2</v>
      </c>
      <c r="V77" s="98">
        <v>25</v>
      </c>
      <c r="Z77" s="101">
        <v>3400</v>
      </c>
      <c r="AA77" s="65">
        <f t="shared" si="27"/>
        <v>60.294117647058826</v>
      </c>
      <c r="AB77" s="15"/>
      <c r="AF77">
        <v>1</v>
      </c>
      <c r="AK77">
        <v>1</v>
      </c>
    </row>
    <row r="78" spans="1:43" x14ac:dyDescent="0.25">
      <c r="A78" s="198"/>
      <c r="B78" s="143" t="s">
        <v>3397</v>
      </c>
      <c r="C78" s="9" t="s">
        <v>3961</v>
      </c>
      <c r="D78" s="20" t="s">
        <v>3849</v>
      </c>
      <c r="E78" s="29" t="s">
        <v>3949</v>
      </c>
      <c r="F78" s="34" t="s">
        <v>3324</v>
      </c>
      <c r="G78" s="30" t="s">
        <v>3382</v>
      </c>
      <c r="H78" s="99">
        <v>5.4</v>
      </c>
      <c r="I78" s="13">
        <f t="shared" si="28"/>
        <v>1.8</v>
      </c>
      <c r="J78" s="10" t="s">
        <v>3696</v>
      </c>
      <c r="K78" s="202">
        <v>4.7</v>
      </c>
      <c r="L78" s="296">
        <v>8.85</v>
      </c>
      <c r="M78" s="98">
        <v>1.1000000000000001</v>
      </c>
      <c r="N78" s="98">
        <v>0.1</v>
      </c>
      <c r="O78" s="98">
        <v>1.1000000000000001</v>
      </c>
      <c r="P78" s="3">
        <f t="shared" si="24"/>
        <v>51</v>
      </c>
      <c r="Q78" s="3">
        <f t="shared" si="25"/>
        <v>4</v>
      </c>
      <c r="R78" s="3">
        <f t="shared" si="26"/>
        <v>51</v>
      </c>
      <c r="S78" s="98">
        <v>10</v>
      </c>
      <c r="U78" s="98">
        <v>7</v>
      </c>
      <c r="V78" s="98">
        <v>38</v>
      </c>
      <c r="Z78" s="101">
        <v>8215</v>
      </c>
      <c r="AA78" s="65">
        <f t="shared" si="27"/>
        <v>37.078514911746808</v>
      </c>
      <c r="AB78" s="15"/>
      <c r="AI78">
        <v>1</v>
      </c>
      <c r="AN78" s="3">
        <v>1</v>
      </c>
      <c r="AP78" s="3">
        <v>1</v>
      </c>
      <c r="AQ78" s="3">
        <v>1</v>
      </c>
    </row>
    <row r="79" spans="1:43" x14ac:dyDescent="0.25">
      <c r="B79" s="134" t="s">
        <v>3398</v>
      </c>
      <c r="C79" s="9" t="s">
        <v>3962</v>
      </c>
      <c r="D79" s="20" t="s">
        <v>3850</v>
      </c>
      <c r="E79" s="29" t="s">
        <v>3949</v>
      </c>
      <c r="F79" s="34" t="s">
        <v>3324</v>
      </c>
      <c r="G79" s="30" t="s">
        <v>3382</v>
      </c>
      <c r="H79" s="99">
        <v>5.3</v>
      </c>
      <c r="I79" s="13">
        <f t="shared" si="28"/>
        <v>1.7666666666666666</v>
      </c>
      <c r="J79" s="10" t="s">
        <v>3696</v>
      </c>
      <c r="K79" s="202">
        <v>4.5</v>
      </c>
      <c r="L79" s="296">
        <v>8</v>
      </c>
      <c r="M79" s="98">
        <v>1</v>
      </c>
      <c r="N79" s="98">
        <v>0.1</v>
      </c>
      <c r="O79" s="98">
        <v>1</v>
      </c>
      <c r="P79" s="3">
        <f t="shared" si="24"/>
        <v>45</v>
      </c>
      <c r="Q79" s="3">
        <f t="shared" si="25"/>
        <v>4</v>
      </c>
      <c r="R79" s="3">
        <f t="shared" si="26"/>
        <v>45</v>
      </c>
      <c r="S79" s="98">
        <v>8</v>
      </c>
      <c r="T79" s="101"/>
      <c r="U79" s="98">
        <v>6</v>
      </c>
      <c r="V79" s="98">
        <v>50</v>
      </c>
      <c r="W79" s="101"/>
      <c r="X79" s="101"/>
      <c r="Y79" s="101"/>
      <c r="Z79" s="101">
        <v>6000</v>
      </c>
      <c r="AA79" s="137" t="s">
        <v>4391</v>
      </c>
      <c r="AB79" s="15"/>
    </row>
    <row r="80" spans="1:43" x14ac:dyDescent="0.25">
      <c r="B80" s="21" t="s">
        <v>3399</v>
      </c>
      <c r="C80" s="9" t="s">
        <v>3963</v>
      </c>
      <c r="D80" s="20" t="s">
        <v>3851</v>
      </c>
      <c r="E80" s="29" t="s">
        <v>3949</v>
      </c>
      <c r="F80" s="34" t="s">
        <v>3324</v>
      </c>
      <c r="G80" s="30" t="s">
        <v>3382</v>
      </c>
      <c r="H80" s="99">
        <v>5.4</v>
      </c>
      <c r="I80" s="13">
        <f t="shared" si="28"/>
        <v>1.8</v>
      </c>
      <c r="J80" s="10" t="s">
        <v>3696</v>
      </c>
      <c r="K80" s="202">
        <v>5</v>
      </c>
      <c r="L80" s="296">
        <v>9.5</v>
      </c>
      <c r="M80" s="98">
        <v>1.1000000000000001</v>
      </c>
      <c r="N80" s="98">
        <v>0.25</v>
      </c>
      <c r="O80" s="98">
        <v>0.75</v>
      </c>
      <c r="P80" s="3">
        <f t="shared" si="24"/>
        <v>55</v>
      </c>
      <c r="Q80" s="3">
        <f t="shared" si="25"/>
        <v>12</v>
      </c>
      <c r="R80" s="3">
        <f t="shared" si="26"/>
        <v>37</v>
      </c>
      <c r="S80" s="98">
        <v>10</v>
      </c>
      <c r="U80" s="98">
        <v>9</v>
      </c>
      <c r="V80" s="98">
        <v>50</v>
      </c>
      <c r="Z80" s="101">
        <v>10100</v>
      </c>
      <c r="AA80" s="65">
        <f t="shared" si="27"/>
        <v>33.663366336633665</v>
      </c>
      <c r="AB80" s="15"/>
      <c r="AI80">
        <v>1</v>
      </c>
      <c r="AQ80" s="3">
        <v>1</v>
      </c>
    </row>
    <row r="81" spans="1:44" x14ac:dyDescent="0.25">
      <c r="B81" s="134" t="s">
        <v>3400</v>
      </c>
      <c r="C81" s="9" t="s">
        <v>3964</v>
      </c>
      <c r="D81" s="20" t="s">
        <v>3852</v>
      </c>
      <c r="E81" s="29" t="s">
        <v>3949</v>
      </c>
      <c r="F81" s="34" t="s">
        <v>3324</v>
      </c>
      <c r="G81" s="30" t="s">
        <v>3382</v>
      </c>
      <c r="H81" s="99">
        <v>5.2</v>
      </c>
      <c r="I81" s="13">
        <f t="shared" si="28"/>
        <v>1.7333333333333334</v>
      </c>
      <c r="J81" s="10" t="s">
        <v>3696</v>
      </c>
      <c r="K81" s="202">
        <v>7.2</v>
      </c>
      <c r="L81" s="296">
        <v>11</v>
      </c>
      <c r="M81" s="98">
        <v>1</v>
      </c>
      <c r="N81" s="98">
        <v>0.1</v>
      </c>
      <c r="O81" s="98">
        <v>1</v>
      </c>
      <c r="P81" s="3">
        <f t="shared" si="24"/>
        <v>72</v>
      </c>
      <c r="Q81" s="3">
        <f t="shared" si="25"/>
        <v>7</v>
      </c>
      <c r="R81" s="3">
        <f t="shared" si="26"/>
        <v>72</v>
      </c>
      <c r="S81" s="98">
        <v>16</v>
      </c>
      <c r="T81" s="101"/>
      <c r="U81" s="98">
        <v>18</v>
      </c>
      <c r="V81" s="98">
        <v>65</v>
      </c>
      <c r="W81" s="101"/>
      <c r="X81" s="101"/>
      <c r="Y81" s="101"/>
      <c r="Z81" s="101">
        <v>22000</v>
      </c>
      <c r="AA81" s="137" t="s">
        <v>4391</v>
      </c>
      <c r="AB81" s="15"/>
    </row>
    <row r="82" spans="1:44" x14ac:dyDescent="0.25">
      <c r="B82" s="134" t="s">
        <v>3401</v>
      </c>
      <c r="C82" s="9" t="s">
        <v>3965</v>
      </c>
      <c r="D82" s="20" t="s">
        <v>3853</v>
      </c>
      <c r="E82" s="29" t="s">
        <v>3949</v>
      </c>
      <c r="F82" s="34" t="s">
        <v>3324</v>
      </c>
      <c r="G82" s="30" t="s">
        <v>3382</v>
      </c>
      <c r="H82" s="99">
        <v>5.3</v>
      </c>
      <c r="I82" s="13">
        <f t="shared" si="28"/>
        <v>1.7666666666666666</v>
      </c>
      <c r="J82" s="10" t="s">
        <v>3696</v>
      </c>
      <c r="K82" s="202">
        <v>5.8</v>
      </c>
      <c r="L82" s="296">
        <v>10.8</v>
      </c>
      <c r="M82" s="98">
        <v>1</v>
      </c>
      <c r="N82" s="98">
        <v>0.1</v>
      </c>
      <c r="O82" s="98">
        <v>0.95</v>
      </c>
      <c r="P82" s="3">
        <f t="shared" si="24"/>
        <v>58</v>
      </c>
      <c r="Q82" s="3">
        <f t="shared" si="25"/>
        <v>5</v>
      </c>
      <c r="R82" s="3">
        <f t="shared" si="26"/>
        <v>55</v>
      </c>
      <c r="S82" s="98">
        <v>12</v>
      </c>
      <c r="U82" s="98">
        <v>16</v>
      </c>
      <c r="V82" s="98">
        <v>75</v>
      </c>
      <c r="Z82" s="101">
        <v>15000</v>
      </c>
      <c r="AA82" s="137" t="s">
        <v>4391</v>
      </c>
      <c r="AB82" s="15"/>
    </row>
    <row r="83" spans="1:44" x14ac:dyDescent="0.25">
      <c r="A83" s="195"/>
      <c r="B83" s="21" t="s">
        <v>3403</v>
      </c>
      <c r="C83" s="9" t="s">
        <v>3967</v>
      </c>
      <c r="D83" s="20" t="s">
        <v>3855</v>
      </c>
      <c r="E83" s="29" t="s">
        <v>3949</v>
      </c>
      <c r="F83" s="34" t="s">
        <v>3324</v>
      </c>
      <c r="G83" s="30" t="s">
        <v>3382</v>
      </c>
      <c r="H83" s="99">
        <v>5.4</v>
      </c>
      <c r="I83" s="13">
        <f t="shared" si="28"/>
        <v>1.8</v>
      </c>
      <c r="J83" s="10" t="s">
        <v>3696</v>
      </c>
      <c r="K83" s="202">
        <v>3.5</v>
      </c>
      <c r="L83" s="296">
        <v>9</v>
      </c>
      <c r="M83" s="98">
        <v>1</v>
      </c>
      <c r="N83" s="98">
        <v>0.15</v>
      </c>
      <c r="O83" s="98">
        <v>0.8</v>
      </c>
      <c r="P83" s="3">
        <f t="shared" si="24"/>
        <v>35</v>
      </c>
      <c r="Q83" s="3">
        <f t="shared" si="25"/>
        <v>5</v>
      </c>
      <c r="R83" s="3">
        <f t="shared" si="26"/>
        <v>28</v>
      </c>
      <c r="S83" s="98">
        <v>4</v>
      </c>
      <c r="U83" s="98">
        <v>4</v>
      </c>
      <c r="V83" s="98">
        <v>55</v>
      </c>
      <c r="Z83" s="101">
        <v>3000</v>
      </c>
      <c r="AA83" s="65">
        <f t="shared" si="27"/>
        <v>84.416666666666671</v>
      </c>
      <c r="AB83" s="15"/>
      <c r="AI83">
        <v>1</v>
      </c>
      <c r="AN83" s="3">
        <v>1</v>
      </c>
      <c r="AP83" s="3">
        <v>1</v>
      </c>
      <c r="AQ83" s="3">
        <v>1</v>
      </c>
    </row>
    <row r="84" spans="1:44" x14ac:dyDescent="0.25">
      <c r="B84" s="86" t="s">
        <v>3707</v>
      </c>
      <c r="C84" s="87" t="s">
        <v>3968</v>
      </c>
      <c r="D84" s="94" t="s">
        <v>3858</v>
      </c>
      <c r="E84" s="29" t="s">
        <v>3949</v>
      </c>
      <c r="F84" s="88" t="s">
        <v>3324</v>
      </c>
      <c r="G84" s="244" t="s">
        <v>3382</v>
      </c>
      <c r="H84" s="106">
        <v>5.4</v>
      </c>
      <c r="I84" s="90">
        <f>H84/3</f>
        <v>1.8</v>
      </c>
      <c r="J84" s="64" t="s">
        <v>3696</v>
      </c>
      <c r="K84" s="200">
        <v>5.25</v>
      </c>
      <c r="L84" s="297">
        <v>9.75</v>
      </c>
      <c r="M84" s="118">
        <v>1.1000000000000001</v>
      </c>
      <c r="N84" s="118">
        <v>0.15</v>
      </c>
      <c r="O84" s="118">
        <v>1.1000000000000001</v>
      </c>
      <c r="P84" s="3">
        <f t="shared" si="24"/>
        <v>57</v>
      </c>
      <c r="Q84" s="3">
        <f t="shared" si="25"/>
        <v>7</v>
      </c>
      <c r="R84" s="3">
        <f t="shared" si="26"/>
        <v>57</v>
      </c>
      <c r="S84" s="118">
        <v>13</v>
      </c>
      <c r="T84" s="92"/>
      <c r="U84" s="118">
        <v>14</v>
      </c>
      <c r="V84" s="118">
        <v>75</v>
      </c>
      <c r="W84" s="92"/>
      <c r="X84" s="92"/>
      <c r="Y84" s="92"/>
      <c r="Z84" s="206">
        <v>13300</v>
      </c>
      <c r="AA84" s="65">
        <f t="shared" si="27"/>
        <v>32.772556390977449</v>
      </c>
      <c r="AB84" s="63"/>
      <c r="AQ84" s="3">
        <v>1</v>
      </c>
    </row>
    <row r="85" spans="1:44" x14ac:dyDescent="0.25">
      <c r="B85" s="21" t="s">
        <v>3350</v>
      </c>
      <c r="C85" s="9" t="s">
        <v>3758</v>
      </c>
      <c r="D85" s="20" t="s">
        <v>3856</v>
      </c>
      <c r="E85" s="29" t="s">
        <v>3949</v>
      </c>
      <c r="F85" s="34" t="s">
        <v>3324</v>
      </c>
      <c r="G85" s="30" t="s">
        <v>3382</v>
      </c>
      <c r="I85" s="13">
        <f t="shared" si="28"/>
        <v>0</v>
      </c>
      <c r="J85" s="10" t="s">
        <v>3696</v>
      </c>
      <c r="K85" s="16">
        <v>0.5</v>
      </c>
      <c r="L85" s="10"/>
      <c r="M85" s="3">
        <v>1</v>
      </c>
      <c r="N85" s="3">
        <v>0.05</v>
      </c>
      <c r="O85" s="3">
        <v>1</v>
      </c>
      <c r="AA85" s="15">
        <f t="shared" ref="AA85:AA123" si="29">Z85/((M85+N85+O85)*K85)</f>
        <v>0</v>
      </c>
      <c r="AB85" s="15"/>
    </row>
    <row r="86" spans="1:44" x14ac:dyDescent="0.25">
      <c r="B86" s="21" t="s">
        <v>3350</v>
      </c>
      <c r="C86" s="9" t="s">
        <v>3758</v>
      </c>
      <c r="D86" s="20" t="s">
        <v>3857</v>
      </c>
      <c r="E86" s="29" t="s">
        <v>3949</v>
      </c>
      <c r="F86" s="34" t="s">
        <v>3324</v>
      </c>
      <c r="G86" s="30" t="s">
        <v>3382</v>
      </c>
      <c r="I86" s="13">
        <f t="shared" si="28"/>
        <v>0</v>
      </c>
      <c r="J86" s="10" t="s">
        <v>3696</v>
      </c>
      <c r="K86" s="16">
        <v>6.75</v>
      </c>
      <c r="L86" s="10"/>
      <c r="M86" s="3">
        <v>1.1000000000000001</v>
      </c>
      <c r="N86" s="3">
        <v>0.05</v>
      </c>
      <c r="O86" s="3">
        <v>1.1000000000000001</v>
      </c>
      <c r="AA86" s="15">
        <f t="shared" si="29"/>
        <v>0</v>
      </c>
      <c r="AB86" s="15"/>
    </row>
    <row r="87" spans="1:44" x14ac:dyDescent="0.25">
      <c r="B87" s="249" t="s">
        <v>3384</v>
      </c>
      <c r="C87" s="250" t="s">
        <v>3948</v>
      </c>
      <c r="D87" s="251" t="s">
        <v>3833</v>
      </c>
      <c r="E87" s="252" t="s">
        <v>3949</v>
      </c>
      <c r="F87" s="250" t="s">
        <v>3324</v>
      </c>
      <c r="G87" s="252" t="s">
        <v>3382</v>
      </c>
      <c r="H87" s="253"/>
      <c r="I87" s="254">
        <f>H87/3</f>
        <v>0</v>
      </c>
      <c r="J87" s="255" t="s">
        <v>3696</v>
      </c>
      <c r="K87" s="256">
        <v>1.3</v>
      </c>
      <c r="L87" s="255"/>
      <c r="M87" s="227">
        <v>1</v>
      </c>
      <c r="N87" s="227">
        <v>1</v>
      </c>
      <c r="O87" s="227">
        <v>1</v>
      </c>
      <c r="P87" s="227"/>
      <c r="Q87" s="227"/>
      <c r="R87" s="227"/>
      <c r="S87" s="227">
        <v>1</v>
      </c>
      <c r="T87" s="227"/>
      <c r="U87" s="227"/>
      <c r="V87" s="227"/>
      <c r="W87" s="227"/>
      <c r="X87" s="227"/>
      <c r="Y87" s="227"/>
      <c r="Z87" s="227"/>
      <c r="AA87" s="257">
        <f>Z87/((M87+N87+O87)*K87)</f>
        <v>0</v>
      </c>
      <c r="AB87" s="257"/>
      <c r="AC87" s="258"/>
      <c r="AD87" s="258"/>
      <c r="AE87" s="227"/>
    </row>
    <row r="88" spans="1:44" x14ac:dyDescent="0.25">
      <c r="B88" s="249" t="s">
        <v>3384</v>
      </c>
      <c r="C88" s="250" t="s">
        <v>3948</v>
      </c>
      <c r="D88" s="251" t="s">
        <v>3834</v>
      </c>
      <c r="E88" s="252" t="s">
        <v>3949</v>
      </c>
      <c r="F88" s="250" t="s">
        <v>3324</v>
      </c>
      <c r="G88" s="252" t="s">
        <v>3382</v>
      </c>
      <c r="H88" s="253"/>
      <c r="I88" s="254">
        <f>H88/3</f>
        <v>0</v>
      </c>
      <c r="J88" s="255" t="s">
        <v>3696</v>
      </c>
      <c r="K88" s="256">
        <v>1.3</v>
      </c>
      <c r="L88" s="255"/>
      <c r="M88" s="227">
        <v>1</v>
      </c>
      <c r="N88" s="227">
        <v>1</v>
      </c>
      <c r="O88" s="227">
        <v>1</v>
      </c>
      <c r="P88" s="227"/>
      <c r="Q88" s="227" t="s">
        <v>4397</v>
      </c>
      <c r="R88" s="227"/>
      <c r="S88" s="227">
        <v>1</v>
      </c>
      <c r="T88" s="227"/>
      <c r="U88" s="227"/>
      <c r="V88" s="227"/>
      <c r="W88" s="227"/>
      <c r="X88" s="227"/>
      <c r="Y88" s="227"/>
      <c r="Z88" s="227"/>
      <c r="AA88" s="257">
        <f>Z88/((M88+N88+O88)*K88)</f>
        <v>0</v>
      </c>
      <c r="AB88" s="257"/>
      <c r="AC88" s="258"/>
      <c r="AD88" s="258"/>
      <c r="AE88" s="227"/>
    </row>
    <row r="89" spans="1:44" x14ac:dyDescent="0.25">
      <c r="B89" s="249" t="s">
        <v>3384</v>
      </c>
      <c r="C89" s="250" t="s">
        <v>3948</v>
      </c>
      <c r="D89" s="251" t="s">
        <v>3835</v>
      </c>
      <c r="E89" s="252" t="s">
        <v>3949</v>
      </c>
      <c r="F89" s="250" t="s">
        <v>3324</v>
      </c>
      <c r="G89" s="252" t="s">
        <v>3382</v>
      </c>
      <c r="H89" s="253"/>
      <c r="I89" s="254">
        <f>H89/3</f>
        <v>0</v>
      </c>
      <c r="J89" s="255" t="s">
        <v>3696</v>
      </c>
      <c r="K89" s="256">
        <v>1.3</v>
      </c>
      <c r="L89" s="255"/>
      <c r="M89" s="227">
        <v>1</v>
      </c>
      <c r="N89" s="227">
        <v>1</v>
      </c>
      <c r="O89" s="227">
        <v>1</v>
      </c>
      <c r="P89" s="227"/>
      <c r="Q89" s="227"/>
      <c r="R89" s="227"/>
      <c r="S89" s="227"/>
      <c r="T89" s="227"/>
      <c r="U89" s="227"/>
      <c r="V89" s="227"/>
      <c r="W89" s="227"/>
      <c r="X89" s="227"/>
      <c r="Y89" s="227"/>
      <c r="Z89" s="227"/>
      <c r="AA89" s="257">
        <f>Z89/((M89+N89+O89)*K89)</f>
        <v>0</v>
      </c>
      <c r="AB89" s="257"/>
      <c r="AC89" s="258"/>
      <c r="AD89" s="258"/>
      <c r="AE89" s="227"/>
    </row>
    <row r="90" spans="1:44" x14ac:dyDescent="0.25">
      <c r="B90" s="249" t="s">
        <v>3384</v>
      </c>
      <c r="C90" s="250" t="s">
        <v>3948</v>
      </c>
      <c r="D90" s="251" t="s">
        <v>3836</v>
      </c>
      <c r="E90" s="252" t="s">
        <v>3949</v>
      </c>
      <c r="F90" s="250" t="s">
        <v>3324</v>
      </c>
      <c r="G90" s="252" t="s">
        <v>3382</v>
      </c>
      <c r="H90" s="253"/>
      <c r="I90" s="254">
        <f>H90/3</f>
        <v>0</v>
      </c>
      <c r="J90" s="255" t="s">
        <v>3696</v>
      </c>
      <c r="K90" s="256">
        <v>1.3</v>
      </c>
      <c r="L90" s="255"/>
      <c r="M90" s="227">
        <v>1</v>
      </c>
      <c r="N90" s="227">
        <v>1</v>
      </c>
      <c r="O90" s="227">
        <v>1</v>
      </c>
      <c r="P90" s="227"/>
      <c r="Q90" s="227"/>
      <c r="R90" s="227"/>
      <c r="S90" s="227"/>
      <c r="T90" s="227"/>
      <c r="U90" s="227"/>
      <c r="V90" s="227"/>
      <c r="W90" s="227"/>
      <c r="X90" s="227"/>
      <c r="Y90" s="227"/>
      <c r="Z90" s="227"/>
      <c r="AA90" s="257">
        <f>Z90/((M90+N90+O90)*K90)</f>
        <v>0</v>
      </c>
      <c r="AB90" s="257"/>
      <c r="AC90" s="258"/>
      <c r="AD90" s="258"/>
      <c r="AE90" s="227"/>
    </row>
    <row r="91" spans="1:44" x14ac:dyDescent="0.25">
      <c r="B91" s="249" t="s">
        <v>3402</v>
      </c>
      <c r="C91" s="250" t="s">
        <v>3966</v>
      </c>
      <c r="D91" s="251" t="s">
        <v>3854</v>
      </c>
      <c r="E91" s="252" t="s">
        <v>3949</v>
      </c>
      <c r="F91" s="250" t="s">
        <v>3324</v>
      </c>
      <c r="G91" s="252" t="s">
        <v>3382</v>
      </c>
      <c r="H91" s="253"/>
      <c r="I91" s="254">
        <f>H91/3</f>
        <v>0</v>
      </c>
      <c r="J91" s="255" t="s">
        <v>3696</v>
      </c>
      <c r="K91" s="256">
        <v>4.5</v>
      </c>
      <c r="L91" s="255"/>
      <c r="M91" s="227">
        <v>1</v>
      </c>
      <c r="N91" s="227">
        <v>0.05</v>
      </c>
      <c r="O91" s="227">
        <v>1</v>
      </c>
      <c r="P91" s="227"/>
      <c r="Q91" s="227"/>
      <c r="R91" s="227"/>
      <c r="S91" s="227"/>
      <c r="T91" s="227"/>
      <c r="U91" s="227"/>
      <c r="V91" s="227"/>
      <c r="W91" s="227"/>
      <c r="X91" s="227"/>
      <c r="Y91" s="227"/>
      <c r="Z91" s="227"/>
      <c r="AA91" s="257">
        <f>Z91/((M91+N91+O91)*K91)</f>
        <v>0</v>
      </c>
      <c r="AB91" s="257"/>
      <c r="AC91" s="258"/>
      <c r="AD91" s="258"/>
      <c r="AE91" s="227"/>
    </row>
    <row r="92" spans="1:44" x14ac:dyDescent="0.25">
      <c r="B92" s="299" t="s">
        <v>3404</v>
      </c>
      <c r="C92" s="43"/>
      <c r="D92" s="44"/>
      <c r="E92" s="46"/>
      <c r="F92" s="46"/>
      <c r="G92" s="46"/>
      <c r="H92" s="46"/>
      <c r="I92" s="312" t="s">
        <v>5584</v>
      </c>
      <c r="J92" s="312"/>
      <c r="K92" s="312"/>
      <c r="L92" s="312"/>
      <c r="M92" s="312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1"/>
      <c r="AB92" s="63"/>
    </row>
    <row r="93" spans="1:44" x14ac:dyDescent="0.25">
      <c r="B93" s="21" t="s">
        <v>3405</v>
      </c>
      <c r="C93" s="9" t="s">
        <v>3802</v>
      </c>
      <c r="D93" s="20" t="s">
        <v>3786</v>
      </c>
      <c r="E93" s="29" t="s">
        <v>3804</v>
      </c>
      <c r="F93" s="34" t="s">
        <v>3324</v>
      </c>
      <c r="G93" s="31" t="s">
        <v>3404</v>
      </c>
      <c r="H93" s="99">
        <v>9.5</v>
      </c>
      <c r="I93" s="13">
        <f t="shared" si="28"/>
        <v>3.1666666666666665</v>
      </c>
      <c r="J93" s="10" t="s">
        <v>3696</v>
      </c>
      <c r="K93" s="202">
        <v>5</v>
      </c>
      <c r="L93" s="121">
        <v>3.05</v>
      </c>
      <c r="M93" s="98">
        <v>0.05</v>
      </c>
      <c r="N93" s="98">
        <v>1</v>
      </c>
      <c r="O93" s="98">
        <v>0.15</v>
      </c>
      <c r="P93" s="3">
        <f>FLOOR($K93*M93*10,1)</f>
        <v>2</v>
      </c>
      <c r="Q93" s="3">
        <f t="shared" ref="Q93" si="30">FLOOR($K93*N93*10,1)</f>
        <v>50</v>
      </c>
      <c r="R93" s="3">
        <f t="shared" ref="R93" si="31">FLOOR($K93*O93*10,1)</f>
        <v>7</v>
      </c>
      <c r="S93" s="98">
        <v>8</v>
      </c>
      <c r="T93" s="101"/>
      <c r="U93" s="98">
        <v>15</v>
      </c>
      <c r="V93" s="98">
        <v>85</v>
      </c>
      <c r="W93" s="101"/>
      <c r="X93" s="101"/>
      <c r="Y93" s="101"/>
      <c r="Z93" s="98">
        <v>8200</v>
      </c>
      <c r="AA93" s="65">
        <f>(((M93+N93+O93)*K93*10)+(L93*10)+(U93*10)+(V93))/Z93*1000</f>
        <v>39.695121951219512</v>
      </c>
      <c r="AB93" s="15"/>
      <c r="AI93">
        <v>1</v>
      </c>
      <c r="AN93" s="3">
        <v>1</v>
      </c>
      <c r="AP93" s="3">
        <v>1</v>
      </c>
      <c r="AQ93" s="3">
        <v>1</v>
      </c>
    </row>
    <row r="94" spans="1:44" x14ac:dyDescent="0.25">
      <c r="B94" s="21" t="s">
        <v>3406</v>
      </c>
      <c r="C94" s="9" t="s">
        <v>3803</v>
      </c>
      <c r="D94" s="20" t="s">
        <v>3787</v>
      </c>
      <c r="E94" s="29" t="s">
        <v>3804</v>
      </c>
      <c r="F94" s="34" t="s">
        <v>3324</v>
      </c>
      <c r="G94" s="31" t="s">
        <v>3404</v>
      </c>
      <c r="H94" s="99">
        <v>3</v>
      </c>
      <c r="I94" s="13">
        <f t="shared" si="28"/>
        <v>1</v>
      </c>
      <c r="J94" s="10" t="s">
        <v>3696</v>
      </c>
      <c r="K94" s="202">
        <v>3</v>
      </c>
      <c r="L94" s="121">
        <v>2</v>
      </c>
      <c r="M94" s="98">
        <v>0.05</v>
      </c>
      <c r="N94" s="98">
        <v>1</v>
      </c>
      <c r="O94" s="98">
        <v>0.05</v>
      </c>
      <c r="P94" s="3">
        <f t="shared" ref="P94:P106" si="32">FLOOR($K94*M94*10,1)</f>
        <v>1</v>
      </c>
      <c r="Q94" s="3">
        <f t="shared" ref="Q94:Q106" si="33">FLOOR($K94*N94*10,1)</f>
        <v>30</v>
      </c>
      <c r="R94" s="3">
        <f t="shared" ref="R94:R106" si="34">FLOOR($K94*O94*10,1)</f>
        <v>1</v>
      </c>
      <c r="S94" s="98">
        <v>2</v>
      </c>
      <c r="U94" s="98">
        <v>2</v>
      </c>
      <c r="V94" s="98">
        <v>15</v>
      </c>
      <c r="W94" s="101"/>
      <c r="X94" s="101"/>
      <c r="Y94" s="101"/>
      <c r="Z94" s="98">
        <v>60</v>
      </c>
      <c r="AA94" s="298">
        <f t="shared" ref="AA94:AA105" si="35">(((M94+N94+O94)*K94*10)+(L94*10)+(U94*10)+(V94))/Z94*1000</f>
        <v>1466.6666666666665</v>
      </c>
      <c r="AB94" s="15"/>
      <c r="AF94">
        <v>1</v>
      </c>
      <c r="AK94">
        <v>1</v>
      </c>
      <c r="AL94">
        <v>1</v>
      </c>
      <c r="AR94" s="3">
        <v>1</v>
      </c>
    </row>
    <row r="95" spans="1:44" x14ac:dyDescent="0.25">
      <c r="B95" s="134" t="s">
        <v>3406</v>
      </c>
      <c r="C95" s="9" t="s">
        <v>3803</v>
      </c>
      <c r="D95" s="20" t="s">
        <v>3788</v>
      </c>
      <c r="E95" s="29" t="s">
        <v>3804</v>
      </c>
      <c r="F95" s="34" t="s">
        <v>3324</v>
      </c>
      <c r="G95" s="31" t="s">
        <v>3404</v>
      </c>
      <c r="H95" s="99">
        <v>3</v>
      </c>
      <c r="I95" s="13">
        <f t="shared" si="28"/>
        <v>1</v>
      </c>
      <c r="J95" s="10" t="s">
        <v>3696</v>
      </c>
      <c r="K95" s="202">
        <v>3</v>
      </c>
      <c r="L95" s="121">
        <v>2</v>
      </c>
      <c r="M95" s="98">
        <v>0.05</v>
      </c>
      <c r="N95" s="98">
        <v>1</v>
      </c>
      <c r="O95" s="98">
        <v>0.05</v>
      </c>
      <c r="P95" s="3">
        <f t="shared" si="32"/>
        <v>1</v>
      </c>
      <c r="Q95" s="3">
        <f t="shared" si="33"/>
        <v>30</v>
      </c>
      <c r="R95" s="3">
        <f t="shared" si="34"/>
        <v>1</v>
      </c>
      <c r="S95" s="98">
        <v>2</v>
      </c>
      <c r="U95" s="98">
        <v>2</v>
      </c>
      <c r="V95" s="98">
        <v>15</v>
      </c>
      <c r="W95" s="101"/>
      <c r="X95" s="101"/>
      <c r="Y95" s="101"/>
      <c r="Z95" s="98">
        <v>60</v>
      </c>
      <c r="AA95" s="298">
        <f t="shared" si="35"/>
        <v>1466.6666666666665</v>
      </c>
      <c r="AB95" s="15"/>
    </row>
    <row r="96" spans="1:44" x14ac:dyDescent="0.25">
      <c r="B96" s="21" t="s">
        <v>3407</v>
      </c>
      <c r="C96" s="9" t="s">
        <v>3805</v>
      </c>
      <c r="D96" s="20" t="s">
        <v>3789</v>
      </c>
      <c r="E96" s="29" t="s">
        <v>3804</v>
      </c>
      <c r="F96" s="34" t="s">
        <v>3324</v>
      </c>
      <c r="G96" s="31" t="s">
        <v>3404</v>
      </c>
      <c r="H96" s="99">
        <v>8.1999999999999993</v>
      </c>
      <c r="I96" s="13">
        <f t="shared" si="28"/>
        <v>2.7333333333333329</v>
      </c>
      <c r="J96" s="10" t="s">
        <v>3696</v>
      </c>
      <c r="K96" s="202">
        <v>4.5</v>
      </c>
      <c r="L96" s="121">
        <v>3.5</v>
      </c>
      <c r="M96" s="98">
        <v>0.05</v>
      </c>
      <c r="N96" s="98">
        <v>1.1000000000000001</v>
      </c>
      <c r="O96" s="98">
        <v>0.05</v>
      </c>
      <c r="P96" s="3">
        <f t="shared" si="32"/>
        <v>2</v>
      </c>
      <c r="Q96" s="3">
        <f t="shared" si="33"/>
        <v>49</v>
      </c>
      <c r="R96" s="3">
        <f t="shared" si="34"/>
        <v>2</v>
      </c>
      <c r="S96" s="98">
        <v>8</v>
      </c>
      <c r="U96" s="98">
        <v>14</v>
      </c>
      <c r="V96" s="98">
        <v>85</v>
      </c>
      <c r="Z96" s="98">
        <v>7200</v>
      </c>
      <c r="AA96" s="65">
        <f t="shared" si="35"/>
        <v>43.611111111111114</v>
      </c>
      <c r="AB96" s="15"/>
      <c r="AI96">
        <v>1</v>
      </c>
      <c r="AN96" s="3">
        <v>1</v>
      </c>
      <c r="AQ96" s="3">
        <v>1</v>
      </c>
    </row>
    <row r="97" spans="1:44" x14ac:dyDescent="0.25">
      <c r="B97" s="21" t="s">
        <v>3408</v>
      </c>
      <c r="C97" s="9" t="s">
        <v>3806</v>
      </c>
      <c r="D97" s="20" t="s">
        <v>3790</v>
      </c>
      <c r="E97" s="29" t="s">
        <v>3804</v>
      </c>
      <c r="F97" s="34" t="s">
        <v>3324</v>
      </c>
      <c r="G97" s="31" t="s">
        <v>3404</v>
      </c>
      <c r="H97" s="99">
        <v>10</v>
      </c>
      <c r="I97" s="13">
        <f t="shared" si="28"/>
        <v>3.3333333333333335</v>
      </c>
      <c r="J97" s="10" t="s">
        <v>3696</v>
      </c>
      <c r="K97" s="202">
        <v>6</v>
      </c>
      <c r="L97" s="121">
        <v>4.25</v>
      </c>
      <c r="M97" s="98">
        <v>0.05</v>
      </c>
      <c r="N97" s="98">
        <v>1.1000000000000001</v>
      </c>
      <c r="O97" s="98">
        <v>0.05</v>
      </c>
      <c r="P97" s="3">
        <f t="shared" si="32"/>
        <v>3</v>
      </c>
      <c r="Q97" s="3">
        <f t="shared" si="33"/>
        <v>66</v>
      </c>
      <c r="R97" s="3">
        <f t="shared" si="34"/>
        <v>3</v>
      </c>
      <c r="S97" s="98">
        <v>15</v>
      </c>
      <c r="U97" s="98">
        <v>17</v>
      </c>
      <c r="V97" s="98">
        <v>95</v>
      </c>
      <c r="Z97" s="98">
        <v>17000</v>
      </c>
      <c r="AA97" s="65">
        <f t="shared" si="35"/>
        <v>22.323529411764707</v>
      </c>
      <c r="AB97" s="15"/>
      <c r="AI97">
        <v>1</v>
      </c>
      <c r="AN97" s="3">
        <v>1</v>
      </c>
      <c r="AQ97" s="3">
        <v>1</v>
      </c>
    </row>
    <row r="98" spans="1:44" x14ac:dyDescent="0.25">
      <c r="B98" s="134" t="s">
        <v>3409</v>
      </c>
      <c r="C98" s="9" t="s">
        <v>3807</v>
      </c>
      <c r="D98" s="20" t="s">
        <v>3791</v>
      </c>
      <c r="E98" s="29" t="s">
        <v>3804</v>
      </c>
      <c r="F98" s="34" t="s">
        <v>3324</v>
      </c>
      <c r="G98" s="31" t="s">
        <v>3404</v>
      </c>
      <c r="H98" s="99">
        <v>9.6</v>
      </c>
      <c r="I98" s="13">
        <f t="shared" si="28"/>
        <v>3.1999999999999997</v>
      </c>
      <c r="J98" s="10" t="s">
        <v>3696</v>
      </c>
      <c r="K98" s="202">
        <v>5.2</v>
      </c>
      <c r="L98" s="121">
        <v>3.75</v>
      </c>
      <c r="M98" s="98">
        <v>0.25</v>
      </c>
      <c r="N98" s="98">
        <v>1.1000000000000001</v>
      </c>
      <c r="O98" s="98">
        <v>0.5</v>
      </c>
      <c r="P98" s="3">
        <f t="shared" si="32"/>
        <v>13</v>
      </c>
      <c r="Q98" s="3">
        <f t="shared" si="33"/>
        <v>57</v>
      </c>
      <c r="R98" s="3">
        <f t="shared" si="34"/>
        <v>26</v>
      </c>
      <c r="S98" s="98">
        <v>13</v>
      </c>
      <c r="U98" s="98">
        <v>10</v>
      </c>
      <c r="V98" s="98">
        <v>50</v>
      </c>
      <c r="Z98" s="98">
        <v>8800</v>
      </c>
      <c r="AA98" s="137" t="s">
        <v>4391</v>
      </c>
      <c r="AB98" s="15"/>
    </row>
    <row r="99" spans="1:44" x14ac:dyDescent="0.25">
      <c r="B99" s="134" t="s">
        <v>3409</v>
      </c>
      <c r="C99" s="9" t="s">
        <v>3808</v>
      </c>
      <c r="D99" s="20" t="s">
        <v>3792</v>
      </c>
      <c r="E99" s="29" t="s">
        <v>3804</v>
      </c>
      <c r="F99" s="34" t="s">
        <v>3324</v>
      </c>
      <c r="G99" s="31" t="s">
        <v>3404</v>
      </c>
      <c r="H99" s="99">
        <v>9.8000000000000007</v>
      </c>
      <c r="I99" s="13">
        <f t="shared" si="28"/>
        <v>3.2666666666666671</v>
      </c>
      <c r="J99" s="10" t="s">
        <v>3696</v>
      </c>
      <c r="K99" s="202">
        <v>5.5</v>
      </c>
      <c r="L99" s="121">
        <v>3.6</v>
      </c>
      <c r="M99" s="98">
        <v>0.05</v>
      </c>
      <c r="N99" s="98">
        <v>1.1000000000000001</v>
      </c>
      <c r="O99" s="98">
        <v>0.3</v>
      </c>
      <c r="P99" s="3">
        <f t="shared" si="32"/>
        <v>2</v>
      </c>
      <c r="Q99" s="3">
        <f t="shared" si="33"/>
        <v>60</v>
      </c>
      <c r="R99" s="3">
        <f t="shared" si="34"/>
        <v>16</v>
      </c>
      <c r="S99" s="98">
        <v>13</v>
      </c>
      <c r="U99" s="98">
        <v>12</v>
      </c>
      <c r="V99" s="98">
        <v>75</v>
      </c>
      <c r="Z99" s="98">
        <v>7200</v>
      </c>
      <c r="AA99" s="137" t="s">
        <v>4391</v>
      </c>
      <c r="AB99" s="15"/>
    </row>
    <row r="100" spans="1:44" x14ac:dyDescent="0.25">
      <c r="B100" s="21" t="s">
        <v>3410</v>
      </c>
      <c r="C100" s="40" t="s">
        <v>3804</v>
      </c>
      <c r="D100" s="20" t="s">
        <v>3793</v>
      </c>
      <c r="E100" s="29" t="s">
        <v>3804</v>
      </c>
      <c r="F100" s="34" t="s">
        <v>3324</v>
      </c>
      <c r="G100" s="31" t="s">
        <v>3404</v>
      </c>
      <c r="H100" s="99">
        <v>8.5</v>
      </c>
      <c r="I100" s="13">
        <f t="shared" si="28"/>
        <v>2.8333333333333335</v>
      </c>
      <c r="J100" s="10" t="s">
        <v>3696</v>
      </c>
      <c r="K100" s="202">
        <v>3.9</v>
      </c>
      <c r="L100" s="121">
        <v>2.5</v>
      </c>
      <c r="M100" s="98">
        <v>7.0000000000000007E-2</v>
      </c>
      <c r="N100" s="98">
        <v>1</v>
      </c>
      <c r="O100" s="98">
        <v>0.05</v>
      </c>
      <c r="P100" s="3">
        <f t="shared" si="32"/>
        <v>2</v>
      </c>
      <c r="Q100" s="3">
        <f t="shared" si="33"/>
        <v>39</v>
      </c>
      <c r="R100" s="3">
        <f t="shared" si="34"/>
        <v>1</v>
      </c>
      <c r="S100" s="98">
        <v>5</v>
      </c>
      <c r="U100" s="98">
        <v>3</v>
      </c>
      <c r="V100" s="98">
        <v>25</v>
      </c>
      <c r="Z100" s="98">
        <v>1350</v>
      </c>
      <c r="AA100" s="65">
        <f t="shared" si="35"/>
        <v>91.614814814814821</v>
      </c>
      <c r="AB100" s="15"/>
      <c r="AI100">
        <v>1</v>
      </c>
      <c r="AN100" s="3">
        <v>1</v>
      </c>
      <c r="AQ100" s="3">
        <v>1</v>
      </c>
    </row>
    <row r="101" spans="1:44" x14ac:dyDescent="0.25">
      <c r="B101" s="21" t="s">
        <v>3411</v>
      </c>
      <c r="C101" s="9" t="s">
        <v>3809</v>
      </c>
      <c r="D101" s="20" t="s">
        <v>3794</v>
      </c>
      <c r="E101" s="29" t="s">
        <v>3804</v>
      </c>
      <c r="F101" s="34" t="s">
        <v>3324</v>
      </c>
      <c r="G101" s="31" t="s">
        <v>3404</v>
      </c>
      <c r="H101" s="99">
        <v>9.5</v>
      </c>
      <c r="I101" s="13">
        <f t="shared" si="28"/>
        <v>3.1666666666666665</v>
      </c>
      <c r="J101" s="10" t="s">
        <v>3696</v>
      </c>
      <c r="K101" s="202">
        <v>4.0999999999999996</v>
      </c>
      <c r="L101" s="121">
        <v>2.75</v>
      </c>
      <c r="M101" s="98">
        <v>0.05</v>
      </c>
      <c r="N101" s="98">
        <v>1</v>
      </c>
      <c r="O101" s="98">
        <v>0.25</v>
      </c>
      <c r="P101" s="3">
        <f t="shared" si="32"/>
        <v>2</v>
      </c>
      <c r="Q101" s="3">
        <f t="shared" si="33"/>
        <v>41</v>
      </c>
      <c r="R101" s="3">
        <f t="shared" si="34"/>
        <v>10</v>
      </c>
      <c r="S101" s="98">
        <v>6</v>
      </c>
      <c r="U101" s="98">
        <v>4</v>
      </c>
      <c r="V101" s="98">
        <v>35</v>
      </c>
      <c r="Z101" s="98">
        <v>2400</v>
      </c>
      <c r="AA101" s="65">
        <f t="shared" si="35"/>
        <v>64.916666666666671</v>
      </c>
      <c r="AB101" s="15"/>
      <c r="AI101">
        <v>1</v>
      </c>
      <c r="AN101" s="3">
        <v>1</v>
      </c>
      <c r="AQ101" s="3">
        <v>1</v>
      </c>
    </row>
    <row r="102" spans="1:44" x14ac:dyDescent="0.25">
      <c r="B102" s="21" t="s">
        <v>3412</v>
      </c>
      <c r="C102" s="9" t="s">
        <v>3810</v>
      </c>
      <c r="D102" s="20" t="s">
        <v>3795</v>
      </c>
      <c r="E102" s="29" t="s">
        <v>3804</v>
      </c>
      <c r="F102" s="34" t="s">
        <v>3324</v>
      </c>
      <c r="G102" s="31" t="s">
        <v>3404</v>
      </c>
      <c r="H102" s="99">
        <v>8</v>
      </c>
      <c r="I102" s="13">
        <f t="shared" si="28"/>
        <v>2.6666666666666665</v>
      </c>
      <c r="J102" s="10" t="s">
        <v>3696</v>
      </c>
      <c r="K102" s="202">
        <v>4.0999999999999996</v>
      </c>
      <c r="L102" s="121">
        <v>2.75</v>
      </c>
      <c r="M102" s="98">
        <v>0.25</v>
      </c>
      <c r="N102" s="98">
        <v>1</v>
      </c>
      <c r="O102" s="98">
        <v>0.05</v>
      </c>
      <c r="P102" s="3">
        <f t="shared" si="32"/>
        <v>10</v>
      </c>
      <c r="Q102" s="3">
        <f t="shared" si="33"/>
        <v>41</v>
      </c>
      <c r="R102" s="3">
        <f t="shared" si="34"/>
        <v>2</v>
      </c>
      <c r="S102" s="98">
        <v>6</v>
      </c>
      <c r="U102" s="98">
        <v>5</v>
      </c>
      <c r="V102" s="98">
        <v>38</v>
      </c>
      <c r="Z102" s="98">
        <v>2700</v>
      </c>
      <c r="AA102" s="65">
        <f t="shared" si="35"/>
        <v>62.518518518518526</v>
      </c>
      <c r="AB102" s="15"/>
      <c r="AI102">
        <v>1</v>
      </c>
      <c r="AN102" s="3">
        <v>1</v>
      </c>
      <c r="AQ102" s="3">
        <v>1</v>
      </c>
    </row>
    <row r="103" spans="1:44" x14ac:dyDescent="0.25">
      <c r="B103" s="134" t="s">
        <v>3413</v>
      </c>
      <c r="C103" s="9" t="s">
        <v>3811</v>
      </c>
      <c r="D103" s="20" t="s">
        <v>3796</v>
      </c>
      <c r="E103" s="29" t="s">
        <v>3804</v>
      </c>
      <c r="F103" s="34" t="s">
        <v>3324</v>
      </c>
      <c r="G103" s="31" t="s">
        <v>3404</v>
      </c>
      <c r="H103" s="99">
        <v>9.1999999999999993</v>
      </c>
      <c r="I103" s="13">
        <f t="shared" si="28"/>
        <v>3.0666666666666664</v>
      </c>
      <c r="J103" s="10" t="s">
        <v>3696</v>
      </c>
      <c r="K103" s="202">
        <v>5.7</v>
      </c>
      <c r="L103" s="121">
        <v>4.25</v>
      </c>
      <c r="M103" s="98">
        <v>0.05</v>
      </c>
      <c r="N103" s="98">
        <v>1</v>
      </c>
      <c r="O103" s="98">
        <v>0.3</v>
      </c>
      <c r="P103" s="3">
        <f t="shared" si="32"/>
        <v>2</v>
      </c>
      <c r="Q103" s="3">
        <f t="shared" si="33"/>
        <v>57</v>
      </c>
      <c r="R103" s="3">
        <f t="shared" si="34"/>
        <v>17</v>
      </c>
      <c r="S103" s="98">
        <v>12</v>
      </c>
      <c r="U103" s="98">
        <v>14</v>
      </c>
      <c r="V103" s="98">
        <v>100</v>
      </c>
      <c r="Z103" s="98">
        <v>8000</v>
      </c>
      <c r="AA103" s="137" t="s">
        <v>4391</v>
      </c>
      <c r="AB103" s="15"/>
    </row>
    <row r="104" spans="1:44" x14ac:dyDescent="0.25">
      <c r="B104" s="134" t="s">
        <v>3414</v>
      </c>
      <c r="C104" s="9" t="s">
        <v>3812</v>
      </c>
      <c r="D104" s="20" t="s">
        <v>3797</v>
      </c>
      <c r="E104" s="29" t="s">
        <v>3804</v>
      </c>
      <c r="F104" s="34" t="s">
        <v>3324</v>
      </c>
      <c r="G104" s="31" t="s">
        <v>3404</v>
      </c>
      <c r="H104" s="99">
        <v>18</v>
      </c>
      <c r="I104" s="13">
        <f t="shared" si="28"/>
        <v>6</v>
      </c>
      <c r="J104" s="10" t="s">
        <v>3696</v>
      </c>
      <c r="K104" s="202">
        <v>5.8</v>
      </c>
      <c r="L104" s="121">
        <v>3.5</v>
      </c>
      <c r="M104" s="98">
        <v>0.05</v>
      </c>
      <c r="N104" s="98">
        <v>1.1000000000000001</v>
      </c>
      <c r="O104" s="98">
        <v>0.05</v>
      </c>
      <c r="S104" s="98">
        <v>14</v>
      </c>
      <c r="U104" s="98">
        <v>4</v>
      </c>
      <c r="V104" s="98">
        <v>70</v>
      </c>
      <c r="Z104" s="98">
        <v>6000</v>
      </c>
      <c r="AA104" s="137" t="s">
        <v>4391</v>
      </c>
      <c r="AB104" s="15"/>
    </row>
    <row r="105" spans="1:44" x14ac:dyDescent="0.25">
      <c r="B105" s="21" t="s">
        <v>3415</v>
      </c>
      <c r="C105" s="9" t="s">
        <v>3813</v>
      </c>
      <c r="D105" s="20" t="s">
        <v>3798</v>
      </c>
      <c r="E105" s="29" t="s">
        <v>3804</v>
      </c>
      <c r="F105" s="34" t="s">
        <v>3324</v>
      </c>
      <c r="G105" s="31" t="s">
        <v>3404</v>
      </c>
      <c r="H105" s="99">
        <v>8</v>
      </c>
      <c r="I105" s="13">
        <f t="shared" si="28"/>
        <v>2.6666666666666665</v>
      </c>
      <c r="J105" s="10" t="s">
        <v>3696</v>
      </c>
      <c r="K105" s="202">
        <v>3.7</v>
      </c>
      <c r="L105" s="121">
        <v>2.2999999999999998</v>
      </c>
      <c r="M105" s="98">
        <v>0.05</v>
      </c>
      <c r="N105" s="98">
        <v>1</v>
      </c>
      <c r="O105" s="98">
        <v>0.35</v>
      </c>
      <c r="P105" s="3">
        <f t="shared" si="32"/>
        <v>1</v>
      </c>
      <c r="Q105" s="3">
        <f t="shared" si="33"/>
        <v>37</v>
      </c>
      <c r="R105" s="3">
        <f t="shared" si="34"/>
        <v>12</v>
      </c>
      <c r="S105" s="98">
        <v>4</v>
      </c>
      <c r="U105" s="98">
        <v>2</v>
      </c>
      <c r="V105" s="98">
        <v>20</v>
      </c>
      <c r="Z105" s="98">
        <v>420</v>
      </c>
      <c r="AA105" s="65">
        <f t="shared" si="35"/>
        <v>273.33333333333331</v>
      </c>
      <c r="AB105" s="15"/>
      <c r="AF105">
        <v>1</v>
      </c>
      <c r="AK105">
        <v>1</v>
      </c>
      <c r="AL105">
        <v>1</v>
      </c>
      <c r="AR105" s="3">
        <v>1</v>
      </c>
    </row>
    <row r="106" spans="1:44" x14ac:dyDescent="0.25">
      <c r="B106" s="134" t="s">
        <v>3416</v>
      </c>
      <c r="C106" s="9" t="s">
        <v>3814</v>
      </c>
      <c r="D106" s="20" t="s">
        <v>3799</v>
      </c>
      <c r="E106" s="29" t="s">
        <v>3804</v>
      </c>
      <c r="F106" s="34" t="s">
        <v>3324</v>
      </c>
      <c r="G106" s="31" t="s">
        <v>3404</v>
      </c>
      <c r="H106" s="99">
        <v>7.4</v>
      </c>
      <c r="I106" s="13">
        <f t="shared" si="28"/>
        <v>2.4666666666666668</v>
      </c>
      <c r="J106" s="10" t="s">
        <v>3696</v>
      </c>
      <c r="K106" s="202">
        <v>4.5999999999999996</v>
      </c>
      <c r="L106" s="121">
        <v>2.9</v>
      </c>
      <c r="M106" s="98">
        <v>0.05</v>
      </c>
      <c r="N106" s="98">
        <v>1</v>
      </c>
      <c r="O106" s="98">
        <v>0.3</v>
      </c>
      <c r="P106" s="3">
        <f t="shared" si="32"/>
        <v>2</v>
      </c>
      <c r="Q106" s="3">
        <f t="shared" si="33"/>
        <v>46</v>
      </c>
      <c r="R106" s="3">
        <f t="shared" si="34"/>
        <v>13</v>
      </c>
      <c r="S106" s="98">
        <v>7</v>
      </c>
      <c r="U106" s="98">
        <v>5</v>
      </c>
      <c r="V106" s="98">
        <v>38</v>
      </c>
      <c r="Z106" s="98">
        <v>3100</v>
      </c>
      <c r="AA106" s="137" t="s">
        <v>4391</v>
      </c>
      <c r="AB106" s="15"/>
    </row>
    <row r="107" spans="1:44" x14ac:dyDescent="0.25">
      <c r="B107" s="282" t="s">
        <v>3418</v>
      </c>
      <c r="C107" s="87" t="s">
        <v>3815</v>
      </c>
      <c r="D107" s="94" t="s">
        <v>3801</v>
      </c>
      <c r="E107" s="78" t="s">
        <v>3804</v>
      </c>
      <c r="F107" s="88" t="s">
        <v>3324</v>
      </c>
      <c r="G107" s="245" t="s">
        <v>3404</v>
      </c>
      <c r="H107" s="106">
        <v>6.8</v>
      </c>
      <c r="I107" s="90">
        <f>H107/3</f>
        <v>2.2666666666666666</v>
      </c>
      <c r="J107" s="64" t="s">
        <v>3696</v>
      </c>
      <c r="K107" s="200">
        <v>4.5999999999999996</v>
      </c>
      <c r="L107" s="120">
        <v>2.75</v>
      </c>
      <c r="M107" s="118">
        <v>0.05</v>
      </c>
      <c r="N107" s="118">
        <v>1.1000000000000001</v>
      </c>
      <c r="O107" s="118">
        <v>0.05</v>
      </c>
      <c r="P107" s="92">
        <f>FLOOR($K107*M107*10,1)</f>
        <v>2</v>
      </c>
      <c r="Q107" s="92">
        <f>FLOOR($K107*N107*10,1)</f>
        <v>50</v>
      </c>
      <c r="R107" s="92">
        <f>FLOOR($K107*O107*10,1)</f>
        <v>2</v>
      </c>
      <c r="S107" s="118">
        <v>8</v>
      </c>
      <c r="T107" s="92"/>
      <c r="U107" s="118">
        <v>5</v>
      </c>
      <c r="V107" s="118">
        <v>48</v>
      </c>
      <c r="W107" s="92"/>
      <c r="X107" s="92"/>
      <c r="Y107" s="92"/>
      <c r="Z107" s="118">
        <v>4000</v>
      </c>
      <c r="AA107" s="137" t="s">
        <v>4391</v>
      </c>
      <c r="AB107" s="63"/>
      <c r="AC107" s="144"/>
      <c r="AD107" s="144"/>
    </row>
    <row r="108" spans="1:44" x14ac:dyDescent="0.25">
      <c r="A108" s="193"/>
      <c r="B108" s="270" t="s">
        <v>3417</v>
      </c>
      <c r="C108" s="271"/>
      <c r="D108" s="272" t="s">
        <v>3800</v>
      </c>
      <c r="E108" s="273" t="s">
        <v>3804</v>
      </c>
      <c r="F108" s="271" t="s">
        <v>3324</v>
      </c>
      <c r="G108" s="273" t="s">
        <v>3404</v>
      </c>
      <c r="H108" s="274">
        <v>5</v>
      </c>
      <c r="I108" s="275">
        <f>H108/3</f>
        <v>1.6666666666666667</v>
      </c>
      <c r="J108" s="276" t="s">
        <v>3696</v>
      </c>
      <c r="K108" s="277">
        <v>1.3</v>
      </c>
      <c r="L108" s="278">
        <v>1</v>
      </c>
      <c r="M108" s="279">
        <v>1</v>
      </c>
      <c r="N108" s="279">
        <v>1</v>
      </c>
      <c r="O108" s="279">
        <v>1</v>
      </c>
      <c r="P108" s="279"/>
      <c r="Q108" s="279"/>
      <c r="R108" s="279"/>
      <c r="S108" s="279">
        <v>1</v>
      </c>
      <c r="T108" s="279"/>
      <c r="U108" s="279"/>
      <c r="V108" s="279"/>
      <c r="W108" s="279"/>
      <c r="X108" s="279"/>
      <c r="Y108" s="279"/>
      <c r="Z108" s="279">
        <v>666</v>
      </c>
      <c r="AA108" s="280">
        <f>Z108/((M108+N108+O108)*K108)</f>
        <v>170.76923076923075</v>
      </c>
      <c r="AB108" s="267"/>
      <c r="AC108" s="269"/>
      <c r="AD108" s="269"/>
      <c r="AE108" s="92"/>
    </row>
    <row r="109" spans="1:44" x14ac:dyDescent="0.25">
      <c r="B109" s="86"/>
      <c r="C109" s="87"/>
      <c r="D109" s="94"/>
      <c r="E109" s="89"/>
      <c r="F109" s="89"/>
      <c r="G109" s="89"/>
      <c r="H109" s="89"/>
      <c r="I109" s="90"/>
      <c r="J109" s="64"/>
      <c r="K109" s="91"/>
      <c r="L109" s="129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63"/>
      <c r="AB109" s="63"/>
    </row>
    <row r="110" spans="1:44" x14ac:dyDescent="0.25">
      <c r="B110" s="21" t="s">
        <v>3370</v>
      </c>
      <c r="C110" s="9" t="s">
        <v>3969</v>
      </c>
      <c r="D110" s="20" t="s">
        <v>3859</v>
      </c>
      <c r="E110" s="29" t="s">
        <v>3970</v>
      </c>
      <c r="F110" s="34" t="s">
        <v>3324</v>
      </c>
      <c r="G110" s="32" t="s">
        <v>3419</v>
      </c>
      <c r="H110" s="306">
        <v>11.5</v>
      </c>
      <c r="I110" s="13">
        <f t="shared" ref="I110" si="36">H110/3</f>
        <v>3.8333333333333335</v>
      </c>
      <c r="J110" s="10" t="s">
        <v>3696</v>
      </c>
      <c r="K110">
        <v>8.36</v>
      </c>
      <c r="L110">
        <v>6</v>
      </c>
      <c r="M110">
        <v>1.25</v>
      </c>
      <c r="N110">
        <v>0.05</v>
      </c>
      <c r="O110">
        <v>0.9</v>
      </c>
      <c r="P110"/>
      <c r="Q110"/>
      <c r="R110"/>
      <c r="S110">
        <v>7</v>
      </c>
      <c r="T110">
        <v>0</v>
      </c>
      <c r="U110">
        <v>6</v>
      </c>
      <c r="V110">
        <v>50</v>
      </c>
      <c r="W110"/>
      <c r="X110"/>
      <c r="Y110"/>
      <c r="Z110">
        <v>1500</v>
      </c>
      <c r="AA110" s="15">
        <f t="shared" si="29"/>
        <v>81.557198782079169</v>
      </c>
      <c r="AB110" s="15"/>
    </row>
    <row r="111" spans="1:44" x14ac:dyDescent="0.25">
      <c r="B111" s="21" t="s">
        <v>3420</v>
      </c>
      <c r="C111" s="9" t="s">
        <v>3776</v>
      </c>
      <c r="D111" s="20" t="s">
        <v>3860</v>
      </c>
      <c r="E111" s="29" t="s">
        <v>3970</v>
      </c>
      <c r="F111" s="34" t="s">
        <v>3324</v>
      </c>
      <c r="G111" s="32" t="s">
        <v>3419</v>
      </c>
      <c r="H111" s="306">
        <v>14</v>
      </c>
      <c r="I111" s="13">
        <f t="shared" ref="I111:I121" si="37">H111/3</f>
        <v>4.666666666666667</v>
      </c>
      <c r="J111" s="10" t="s">
        <v>3696</v>
      </c>
      <c r="K111">
        <v>8.82</v>
      </c>
      <c r="L111">
        <v>7</v>
      </c>
      <c r="M111">
        <v>0.9</v>
      </c>
      <c r="N111">
        <v>0.25</v>
      </c>
      <c r="O111">
        <v>0.75</v>
      </c>
      <c r="P111"/>
      <c r="Q111"/>
      <c r="R111"/>
      <c r="S111">
        <v>8</v>
      </c>
      <c r="T111">
        <v>0</v>
      </c>
      <c r="U111">
        <v>7</v>
      </c>
      <c r="V111">
        <v>50</v>
      </c>
      <c r="W111"/>
      <c r="X111"/>
      <c r="Y111"/>
      <c r="Z111">
        <v>1570</v>
      </c>
      <c r="AA111" s="15">
        <f t="shared" si="29"/>
        <v>93.686597445995943</v>
      </c>
      <c r="AB111" s="15"/>
    </row>
    <row r="112" spans="1:44" x14ac:dyDescent="0.25">
      <c r="B112" s="21" t="s">
        <v>3421</v>
      </c>
      <c r="C112" s="9" t="s">
        <v>3971</v>
      </c>
      <c r="D112" s="20" t="s">
        <v>3861</v>
      </c>
      <c r="E112" s="29" t="s">
        <v>3970</v>
      </c>
      <c r="F112" s="34" t="s">
        <v>3324</v>
      </c>
      <c r="G112" s="32" t="s">
        <v>3419</v>
      </c>
      <c r="H112" s="306">
        <v>12</v>
      </c>
      <c r="I112" s="13">
        <f t="shared" si="37"/>
        <v>4</v>
      </c>
      <c r="J112" s="10" t="s">
        <v>3696</v>
      </c>
      <c r="K112">
        <v>10.64</v>
      </c>
      <c r="L112">
        <v>8</v>
      </c>
      <c r="M112">
        <v>0.75</v>
      </c>
      <c r="N112">
        <v>0.25</v>
      </c>
      <c r="O112">
        <v>1.1000000000000001</v>
      </c>
      <c r="P112"/>
      <c r="Q112"/>
      <c r="R112"/>
      <c r="S112">
        <v>13</v>
      </c>
      <c r="T112">
        <v>0</v>
      </c>
      <c r="U112">
        <v>7</v>
      </c>
      <c r="V112">
        <v>77</v>
      </c>
      <c r="W112"/>
      <c r="X112"/>
      <c r="Y112"/>
      <c r="Z112">
        <v>6120</v>
      </c>
      <c r="AA112" s="15">
        <f t="shared" si="29"/>
        <v>273.89903329752951</v>
      </c>
      <c r="AB112" s="15"/>
    </row>
    <row r="113" spans="1:42" x14ac:dyDescent="0.25">
      <c r="B113" s="21" t="s">
        <v>3422</v>
      </c>
      <c r="C113" s="9" t="s">
        <v>3972</v>
      </c>
      <c r="D113" s="20" t="s">
        <v>3862</v>
      </c>
      <c r="E113" s="29" t="s">
        <v>3970</v>
      </c>
      <c r="F113" s="34" t="s">
        <v>3324</v>
      </c>
      <c r="G113" s="32" t="s">
        <v>3419</v>
      </c>
      <c r="H113" s="306">
        <v>11</v>
      </c>
      <c r="I113" s="13">
        <f t="shared" si="37"/>
        <v>3.6666666666666665</v>
      </c>
      <c r="J113" s="10" t="s">
        <v>3696</v>
      </c>
      <c r="K113">
        <v>7.45</v>
      </c>
      <c r="L113">
        <v>6</v>
      </c>
      <c r="M113">
        <v>1</v>
      </c>
      <c r="N113">
        <v>0.05</v>
      </c>
      <c r="O113">
        <v>1</v>
      </c>
      <c r="P113"/>
      <c r="Q113"/>
      <c r="R113"/>
      <c r="S113">
        <v>5</v>
      </c>
      <c r="T113">
        <v>0</v>
      </c>
      <c r="U113">
        <v>6</v>
      </c>
      <c r="V113">
        <v>26</v>
      </c>
      <c r="W113"/>
      <c r="X113"/>
      <c r="Y113"/>
      <c r="Z113">
        <v>577</v>
      </c>
      <c r="AA113" s="15">
        <f t="shared" si="29"/>
        <v>37.780324111965953</v>
      </c>
      <c r="AB113" s="15"/>
    </row>
    <row r="114" spans="1:42" x14ac:dyDescent="0.25">
      <c r="B114" s="21" t="s">
        <v>3423</v>
      </c>
      <c r="C114" s="9" t="s">
        <v>3973</v>
      </c>
      <c r="D114" s="20" t="s">
        <v>3863</v>
      </c>
      <c r="E114" s="29" t="s">
        <v>3970</v>
      </c>
      <c r="F114" s="34" t="s">
        <v>3324</v>
      </c>
      <c r="G114" s="32" t="s">
        <v>3419</v>
      </c>
      <c r="H114" s="306">
        <v>11</v>
      </c>
      <c r="I114" s="13">
        <f t="shared" si="37"/>
        <v>3.6666666666666665</v>
      </c>
      <c r="J114" s="10" t="s">
        <v>3696</v>
      </c>
      <c r="K114">
        <v>11.09</v>
      </c>
      <c r="L114">
        <v>8</v>
      </c>
      <c r="M114">
        <v>1.1000000000000001</v>
      </c>
      <c r="N114">
        <v>0.25</v>
      </c>
      <c r="O114">
        <v>0.9</v>
      </c>
      <c r="P114"/>
      <c r="Q114"/>
      <c r="R114"/>
      <c r="S114">
        <v>14</v>
      </c>
      <c r="T114">
        <v>0</v>
      </c>
      <c r="U114">
        <v>7</v>
      </c>
      <c r="V114">
        <v>94</v>
      </c>
      <c r="W114"/>
      <c r="X114"/>
      <c r="Y114"/>
      <c r="Z114">
        <v>10314</v>
      </c>
      <c r="AA114" s="15">
        <f t="shared" si="29"/>
        <v>413.34535617673578</v>
      </c>
      <c r="AB114" s="15"/>
    </row>
    <row r="115" spans="1:42" x14ac:dyDescent="0.25">
      <c r="B115" s="21" t="s">
        <v>3424</v>
      </c>
      <c r="C115" s="9" t="s">
        <v>3974</v>
      </c>
      <c r="D115" s="20" t="s">
        <v>3864</v>
      </c>
      <c r="E115" s="29" t="s">
        <v>3970</v>
      </c>
      <c r="F115" s="34" t="s">
        <v>3324</v>
      </c>
      <c r="G115" s="32" t="s">
        <v>3419</v>
      </c>
      <c r="H115" s="306">
        <v>10.5</v>
      </c>
      <c r="I115" s="13">
        <f t="shared" si="37"/>
        <v>3.5</v>
      </c>
      <c r="J115" s="10" t="s">
        <v>3696</v>
      </c>
      <c r="K115">
        <v>9.73</v>
      </c>
      <c r="L115">
        <v>8</v>
      </c>
      <c r="M115">
        <v>0.25</v>
      </c>
      <c r="N115">
        <v>0.25</v>
      </c>
      <c r="O115">
        <v>1.25</v>
      </c>
      <c r="P115"/>
      <c r="Q115"/>
      <c r="R115"/>
      <c r="S115">
        <v>11</v>
      </c>
      <c r="T115">
        <v>0</v>
      </c>
      <c r="U115">
        <v>7</v>
      </c>
      <c r="V115">
        <v>75</v>
      </c>
      <c r="W115"/>
      <c r="X115"/>
      <c r="Y115"/>
      <c r="Z115">
        <v>2063</v>
      </c>
      <c r="AA115" s="15">
        <f t="shared" si="29"/>
        <v>121.15695198942886</v>
      </c>
      <c r="AB115" s="15"/>
    </row>
    <row r="116" spans="1:42" x14ac:dyDescent="0.25">
      <c r="B116" s="21" t="s">
        <v>3425</v>
      </c>
      <c r="C116" s="9" t="s">
        <v>3975</v>
      </c>
      <c r="D116" s="20" t="s">
        <v>3865</v>
      </c>
      <c r="E116" s="29" t="s">
        <v>3970</v>
      </c>
      <c r="F116" s="34" t="s">
        <v>3324</v>
      </c>
      <c r="G116" s="32" t="s">
        <v>3419</v>
      </c>
      <c r="H116" s="306">
        <v>11</v>
      </c>
      <c r="I116" s="13">
        <f t="shared" si="37"/>
        <v>3.6666666666666665</v>
      </c>
      <c r="J116" s="10" t="s">
        <v>3696</v>
      </c>
      <c r="K116">
        <v>7.91</v>
      </c>
      <c r="L116">
        <v>6</v>
      </c>
      <c r="M116">
        <v>1</v>
      </c>
      <c r="N116">
        <v>0.05</v>
      </c>
      <c r="O116">
        <v>1</v>
      </c>
      <c r="P116"/>
      <c r="Q116"/>
      <c r="R116"/>
      <c r="S116">
        <v>6</v>
      </c>
      <c r="T116">
        <v>0</v>
      </c>
      <c r="U116">
        <v>6</v>
      </c>
      <c r="V116">
        <v>40</v>
      </c>
      <c r="W116"/>
      <c r="X116"/>
      <c r="Y116"/>
      <c r="Z116">
        <v>810</v>
      </c>
      <c r="AA116" s="15">
        <f t="shared" si="29"/>
        <v>49.952206222441497</v>
      </c>
      <c r="AB116" s="15"/>
    </row>
    <row r="117" spans="1:42" x14ac:dyDescent="0.25">
      <c r="B117" s="21" t="s">
        <v>3426</v>
      </c>
      <c r="C117" s="9" t="s">
        <v>3976</v>
      </c>
      <c r="D117" s="20" t="s">
        <v>3866</v>
      </c>
      <c r="E117" s="29" t="s">
        <v>3970</v>
      </c>
      <c r="F117" s="34" t="s">
        <v>3324</v>
      </c>
      <c r="G117" s="32" t="s">
        <v>3419</v>
      </c>
      <c r="H117" s="306">
        <v>14</v>
      </c>
      <c r="I117" s="13">
        <f t="shared" si="37"/>
        <v>4.666666666666667</v>
      </c>
      <c r="J117" s="10" t="s">
        <v>3696</v>
      </c>
      <c r="K117">
        <v>11.55</v>
      </c>
      <c r="L117">
        <v>8</v>
      </c>
      <c r="M117">
        <v>0.05</v>
      </c>
      <c r="N117">
        <v>0.75</v>
      </c>
      <c r="O117">
        <v>0.5</v>
      </c>
      <c r="P117"/>
      <c r="Q117"/>
      <c r="R117"/>
      <c r="S117">
        <v>15</v>
      </c>
      <c r="T117">
        <v>0</v>
      </c>
      <c r="U117">
        <v>7</v>
      </c>
      <c r="V117">
        <v>100</v>
      </c>
      <c r="W117"/>
      <c r="X117"/>
      <c r="Y117"/>
      <c r="Z117">
        <v>5325</v>
      </c>
      <c r="AA117" s="15">
        <f t="shared" si="29"/>
        <v>354.64535464535464</v>
      </c>
      <c r="AB117" s="15"/>
    </row>
    <row r="118" spans="1:42" x14ac:dyDescent="0.25">
      <c r="B118" s="21" t="s">
        <v>3427</v>
      </c>
      <c r="C118" s="9" t="s">
        <v>3977</v>
      </c>
      <c r="D118" s="20" t="s">
        <v>3867</v>
      </c>
      <c r="E118" s="78" t="s">
        <v>3970</v>
      </c>
      <c r="F118" s="34" t="s">
        <v>3324</v>
      </c>
      <c r="G118" s="32" t="s">
        <v>3419</v>
      </c>
      <c r="H118" s="306">
        <v>10</v>
      </c>
      <c r="I118" s="13">
        <f t="shared" si="37"/>
        <v>3.3333333333333335</v>
      </c>
      <c r="J118" s="10" t="s">
        <v>3696</v>
      </c>
      <c r="K118">
        <v>7</v>
      </c>
      <c r="L118">
        <v>6</v>
      </c>
      <c r="M118">
        <v>0.75</v>
      </c>
      <c r="N118">
        <v>0.05</v>
      </c>
      <c r="O118">
        <v>1</v>
      </c>
      <c r="P118"/>
      <c r="Q118"/>
      <c r="R118"/>
      <c r="S118">
        <v>4</v>
      </c>
      <c r="T118">
        <v>0</v>
      </c>
      <c r="U118">
        <v>4</v>
      </c>
      <c r="V118">
        <v>15</v>
      </c>
      <c r="W118"/>
      <c r="X118"/>
      <c r="Y118"/>
      <c r="Z118">
        <v>217</v>
      </c>
      <c r="AA118" s="15">
        <f t="shared" si="29"/>
        <v>17.222222222222221</v>
      </c>
      <c r="AB118" s="15"/>
    </row>
    <row r="119" spans="1:42" x14ac:dyDescent="0.25">
      <c r="B119" s="21" t="s">
        <v>3414</v>
      </c>
      <c r="C119" s="9" t="s">
        <v>3812</v>
      </c>
      <c r="D119" s="20" t="s">
        <v>3868</v>
      </c>
      <c r="E119" s="78" t="s">
        <v>3970</v>
      </c>
      <c r="F119" s="34" t="s">
        <v>3324</v>
      </c>
      <c r="G119" s="32" t="s">
        <v>3419</v>
      </c>
      <c r="H119" s="306">
        <v>18</v>
      </c>
      <c r="I119" s="13">
        <f t="shared" si="37"/>
        <v>6</v>
      </c>
      <c r="J119" s="10" t="s">
        <v>3696</v>
      </c>
      <c r="K119">
        <v>12</v>
      </c>
      <c r="L119">
        <v>8</v>
      </c>
      <c r="M119">
        <v>0.05</v>
      </c>
      <c r="N119">
        <v>1</v>
      </c>
      <c r="O119">
        <v>0.05</v>
      </c>
      <c r="P119"/>
      <c r="Q119"/>
      <c r="R119"/>
      <c r="S119">
        <v>16</v>
      </c>
      <c r="T119">
        <v>0</v>
      </c>
      <c r="U119">
        <v>10</v>
      </c>
      <c r="V119">
        <v>85</v>
      </c>
      <c r="W119"/>
      <c r="X119"/>
      <c r="Y119"/>
      <c r="Z119">
        <v>6609</v>
      </c>
      <c r="AA119" s="15">
        <f t="shared" si="29"/>
        <v>500.68181818181813</v>
      </c>
      <c r="AB119" s="15"/>
    </row>
    <row r="120" spans="1:42" x14ac:dyDescent="0.25">
      <c r="B120" s="21" t="s">
        <v>3428</v>
      </c>
      <c r="C120" s="9" t="s">
        <v>3978</v>
      </c>
      <c r="D120" s="20" t="s">
        <v>3869</v>
      </c>
      <c r="E120" s="29" t="s">
        <v>3970</v>
      </c>
      <c r="F120" s="34" t="s">
        <v>3324</v>
      </c>
      <c r="G120" s="32" t="s">
        <v>3419</v>
      </c>
      <c r="H120" s="306">
        <v>10</v>
      </c>
      <c r="I120" s="13">
        <f t="shared" si="37"/>
        <v>3.3333333333333335</v>
      </c>
      <c r="J120" s="10" t="s">
        <v>3696</v>
      </c>
      <c r="K120">
        <v>9.27</v>
      </c>
      <c r="L120">
        <v>7</v>
      </c>
      <c r="M120">
        <v>0.5</v>
      </c>
      <c r="N120">
        <v>0.1</v>
      </c>
      <c r="O120">
        <v>1.25</v>
      </c>
      <c r="P120"/>
      <c r="Q120"/>
      <c r="R120"/>
      <c r="S120">
        <v>9</v>
      </c>
      <c r="T120">
        <v>0</v>
      </c>
      <c r="U120">
        <v>7</v>
      </c>
      <c r="V120">
        <v>55</v>
      </c>
      <c r="W120"/>
      <c r="X120"/>
      <c r="Y120"/>
      <c r="Z120">
        <v>1314</v>
      </c>
      <c r="AA120" s="15">
        <f t="shared" si="29"/>
        <v>76.620309630018369</v>
      </c>
      <c r="AB120" s="15"/>
    </row>
    <row r="121" spans="1:42" x14ac:dyDescent="0.25">
      <c r="B121" s="21" t="s">
        <v>3430</v>
      </c>
      <c r="C121" s="9" t="s">
        <v>3979</v>
      </c>
      <c r="D121" s="20" t="s">
        <v>3871</v>
      </c>
      <c r="E121" s="78" t="s">
        <v>3970</v>
      </c>
      <c r="F121" s="34" t="s">
        <v>3324</v>
      </c>
      <c r="G121" s="32" t="s">
        <v>3419</v>
      </c>
      <c r="H121" s="306">
        <v>5</v>
      </c>
      <c r="I121" s="13">
        <f t="shared" si="37"/>
        <v>1.6666666666666667</v>
      </c>
      <c r="J121" s="10" t="s">
        <v>3696</v>
      </c>
      <c r="K121">
        <v>0.2</v>
      </c>
      <c r="L121">
        <v>7</v>
      </c>
      <c r="M121">
        <v>1</v>
      </c>
      <c r="N121">
        <v>1</v>
      </c>
      <c r="O121">
        <v>1</v>
      </c>
      <c r="P121"/>
      <c r="Q121"/>
      <c r="R121"/>
      <c r="S121">
        <v>1</v>
      </c>
      <c r="T121">
        <v>1</v>
      </c>
      <c r="U121">
        <v>1</v>
      </c>
      <c r="V121">
        <v>25</v>
      </c>
      <c r="W121"/>
      <c r="X121"/>
      <c r="Y121"/>
      <c r="Z121">
        <v>0</v>
      </c>
      <c r="AA121" s="15">
        <f t="shared" si="29"/>
        <v>0</v>
      </c>
      <c r="AB121" s="15"/>
    </row>
    <row r="122" spans="1:42" x14ac:dyDescent="0.25">
      <c r="B122" s="249" t="s">
        <v>3429</v>
      </c>
      <c r="C122" s="250" t="s">
        <v>3966</v>
      </c>
      <c r="D122" s="251" t="s">
        <v>3870</v>
      </c>
      <c r="E122" s="252" t="s">
        <v>3970</v>
      </c>
      <c r="F122" s="250" t="s">
        <v>3324</v>
      </c>
      <c r="G122" s="252" t="s">
        <v>3419</v>
      </c>
      <c r="H122" s="253">
        <v>10</v>
      </c>
      <c r="I122" s="254">
        <f>H122/3</f>
        <v>3.3333333333333335</v>
      </c>
      <c r="J122" s="255" t="s">
        <v>3696</v>
      </c>
      <c r="K122" s="256">
        <v>10.18182</v>
      </c>
      <c r="L122" s="255"/>
      <c r="M122" s="227">
        <v>1</v>
      </c>
      <c r="N122" s="227">
        <v>0.05</v>
      </c>
      <c r="O122" s="227">
        <v>1</v>
      </c>
      <c r="P122" s="227"/>
      <c r="Q122" s="227"/>
      <c r="R122" s="227"/>
      <c r="S122" s="227"/>
      <c r="T122" s="227">
        <v>7</v>
      </c>
      <c r="U122" s="227"/>
      <c r="V122" s="227"/>
      <c r="W122" s="227"/>
      <c r="X122" s="227"/>
      <c r="Y122" s="227"/>
      <c r="Z122" s="227">
        <v>2888</v>
      </c>
      <c r="AA122" s="257">
        <f>Z122/((M122+N122+O122)*K122)</f>
        <v>138.36234463041757</v>
      </c>
      <c r="AB122" s="257"/>
    </row>
    <row r="123" spans="1:42" x14ac:dyDescent="0.25">
      <c r="B123" s="270" t="s">
        <v>3380</v>
      </c>
      <c r="C123" s="271" t="s">
        <v>3785</v>
      </c>
      <c r="D123" s="272" t="s">
        <v>3872</v>
      </c>
      <c r="E123" s="252" t="s">
        <v>3970</v>
      </c>
      <c r="F123" s="271" t="s">
        <v>3324</v>
      </c>
      <c r="G123" s="273" t="s">
        <v>3419</v>
      </c>
      <c r="H123" s="274">
        <v>5</v>
      </c>
      <c r="I123" s="275">
        <f t="shared" si="28"/>
        <v>1.6666666666666667</v>
      </c>
      <c r="J123" s="276" t="s">
        <v>3696</v>
      </c>
      <c r="K123" s="277">
        <v>1.3</v>
      </c>
      <c r="L123" s="276"/>
      <c r="M123" s="279">
        <v>1</v>
      </c>
      <c r="N123" s="279">
        <v>1</v>
      </c>
      <c r="O123" s="279">
        <v>1</v>
      </c>
      <c r="P123" s="279"/>
      <c r="Q123" s="279"/>
      <c r="R123" s="279"/>
      <c r="S123" s="279"/>
      <c r="T123" s="279">
        <v>5</v>
      </c>
      <c r="U123" s="279"/>
      <c r="V123" s="279"/>
      <c r="W123" s="279"/>
      <c r="X123" s="279"/>
      <c r="Y123" s="279"/>
      <c r="Z123" s="279">
        <v>666</v>
      </c>
      <c r="AA123" s="280">
        <f t="shared" si="29"/>
        <v>170.76923076923075</v>
      </c>
      <c r="AB123" s="267"/>
    </row>
    <row r="124" spans="1:42" x14ac:dyDescent="0.25">
      <c r="B124" s="299" t="s">
        <v>3431</v>
      </c>
      <c r="C124" s="146"/>
      <c r="D124" s="147"/>
      <c r="E124" s="46"/>
      <c r="F124" s="89"/>
      <c r="G124" s="89"/>
      <c r="H124" s="89"/>
      <c r="I124" s="90"/>
      <c r="J124" s="64"/>
      <c r="K124" s="91"/>
      <c r="L124" s="64"/>
      <c r="M124" s="308" t="s">
        <v>4406</v>
      </c>
      <c r="N124" s="308"/>
      <c r="O124" s="308"/>
      <c r="P124" s="308"/>
      <c r="Q124" s="308"/>
      <c r="R124" s="92"/>
      <c r="S124" s="92"/>
      <c r="T124" s="92"/>
      <c r="U124" s="92"/>
      <c r="V124" s="92"/>
      <c r="W124" s="92"/>
      <c r="X124" s="92"/>
      <c r="Y124" s="92"/>
      <c r="Z124" s="92"/>
      <c r="AA124" s="63"/>
      <c r="AB124" s="63"/>
    </row>
    <row r="125" spans="1:42" x14ac:dyDescent="0.25">
      <c r="B125" s="143" t="s">
        <v>3432</v>
      </c>
      <c r="C125" s="76" t="s">
        <v>4403</v>
      </c>
      <c r="D125" s="20" t="s">
        <v>3873</v>
      </c>
      <c r="E125" s="29" t="s">
        <v>3986</v>
      </c>
      <c r="F125" s="35" t="s">
        <v>3431</v>
      </c>
      <c r="G125" s="27" t="s">
        <v>3431</v>
      </c>
      <c r="H125" s="99">
        <v>9</v>
      </c>
      <c r="I125" s="13">
        <f t="shared" si="28"/>
        <v>3</v>
      </c>
      <c r="J125" s="10" t="s">
        <v>3696</v>
      </c>
      <c r="K125" s="16">
        <v>0</v>
      </c>
      <c r="L125" s="99">
        <v>9.75</v>
      </c>
      <c r="S125" s="98">
        <v>5</v>
      </c>
      <c r="U125" s="98">
        <v>6</v>
      </c>
      <c r="V125" s="98">
        <v>40</v>
      </c>
      <c r="Z125" s="3">
        <v>700</v>
      </c>
      <c r="AA125" s="65">
        <f t="shared" ref="AA125:AA131" si="38">(((L125+(V125/100)+(U125*0.1*0.5))))/Z125*100000</f>
        <v>1492.8571428571429</v>
      </c>
      <c r="AB125" s="65"/>
      <c r="AE125" s="141">
        <v>1</v>
      </c>
      <c r="AF125" s="3"/>
      <c r="AG125" s="3"/>
      <c r="AH125" s="3"/>
      <c r="AI125" s="3"/>
      <c r="AJ125" s="3"/>
      <c r="AK125" s="3"/>
      <c r="AL125" s="3"/>
      <c r="AM125" s="142"/>
    </row>
    <row r="126" spans="1:42" x14ac:dyDescent="0.25">
      <c r="B126" s="143" t="s">
        <v>3432</v>
      </c>
      <c r="C126" s="80" t="s">
        <v>3980</v>
      </c>
      <c r="D126" s="20" t="s">
        <v>3874</v>
      </c>
      <c r="E126" s="79" t="s">
        <v>3986</v>
      </c>
      <c r="F126" s="35" t="s">
        <v>3431</v>
      </c>
      <c r="G126" s="27" t="s">
        <v>3431</v>
      </c>
      <c r="H126" s="99">
        <v>9</v>
      </c>
      <c r="I126" s="13">
        <f t="shared" si="28"/>
        <v>3</v>
      </c>
      <c r="J126" s="10" t="s">
        <v>3696</v>
      </c>
      <c r="K126" s="16">
        <v>0</v>
      </c>
      <c r="L126" s="99">
        <v>9.75</v>
      </c>
      <c r="S126" s="98">
        <v>5</v>
      </c>
      <c r="U126" s="98">
        <v>6</v>
      </c>
      <c r="V126" s="98">
        <v>40</v>
      </c>
      <c r="Z126" s="3">
        <v>700</v>
      </c>
      <c r="AA126" s="65">
        <f t="shared" si="38"/>
        <v>1492.8571428571429</v>
      </c>
      <c r="AB126" s="65"/>
      <c r="AE126" s="141"/>
      <c r="AF126" s="3"/>
      <c r="AG126" s="3"/>
      <c r="AH126" s="3"/>
      <c r="AI126" s="3"/>
      <c r="AJ126" s="3"/>
      <c r="AK126" s="3"/>
      <c r="AL126" s="3"/>
      <c r="AM126" s="141">
        <v>1</v>
      </c>
    </row>
    <row r="127" spans="1:42" x14ac:dyDescent="0.25">
      <c r="B127" s="21" t="s">
        <v>3433</v>
      </c>
      <c r="C127" s="9" t="s">
        <v>3981</v>
      </c>
      <c r="D127" s="20" t="s">
        <v>3875</v>
      </c>
      <c r="E127" s="79" t="s">
        <v>3986</v>
      </c>
      <c r="F127" s="35" t="s">
        <v>3431</v>
      </c>
      <c r="G127" s="27" t="s">
        <v>3431</v>
      </c>
      <c r="H127" s="99">
        <v>12</v>
      </c>
      <c r="I127" s="13">
        <f t="shared" si="28"/>
        <v>4</v>
      </c>
      <c r="J127" s="10" t="s">
        <v>3696</v>
      </c>
      <c r="K127" s="16">
        <v>0</v>
      </c>
      <c r="L127" s="99">
        <v>15</v>
      </c>
      <c r="S127" s="98">
        <v>7</v>
      </c>
      <c r="U127" s="98">
        <v>10</v>
      </c>
      <c r="V127" s="98">
        <v>80</v>
      </c>
      <c r="Z127" s="3">
        <v>6000</v>
      </c>
      <c r="AA127" s="65">
        <f t="shared" si="38"/>
        <v>271.66666666666669</v>
      </c>
      <c r="AB127" s="65"/>
      <c r="AE127" s="3">
        <v>1</v>
      </c>
      <c r="AF127" s="3"/>
      <c r="AG127" s="3"/>
      <c r="AH127" s="3"/>
      <c r="AI127" s="3"/>
      <c r="AJ127" s="3"/>
      <c r="AK127" s="3"/>
      <c r="AL127" s="3"/>
      <c r="AM127" s="3">
        <v>1</v>
      </c>
      <c r="AP127" s="3">
        <v>1</v>
      </c>
    </row>
    <row r="128" spans="1:42" x14ac:dyDescent="0.25">
      <c r="A128" t="s">
        <v>3742</v>
      </c>
      <c r="B128" s="21" t="s">
        <v>3433</v>
      </c>
      <c r="C128" s="9" t="s">
        <v>3981</v>
      </c>
      <c r="D128" s="20" t="s">
        <v>3876</v>
      </c>
      <c r="E128" s="79" t="s">
        <v>3986</v>
      </c>
      <c r="F128" s="35" t="s">
        <v>3431</v>
      </c>
      <c r="G128" s="27" t="s">
        <v>3431</v>
      </c>
      <c r="H128" s="99">
        <v>12</v>
      </c>
      <c r="I128" s="13">
        <f t="shared" si="28"/>
        <v>4</v>
      </c>
      <c r="J128" s="10" t="s">
        <v>3696</v>
      </c>
      <c r="K128" s="16">
        <v>0</v>
      </c>
      <c r="L128" s="99">
        <v>15</v>
      </c>
      <c r="S128" s="98">
        <v>7</v>
      </c>
      <c r="U128" s="98">
        <v>16</v>
      </c>
      <c r="V128" s="98">
        <v>80</v>
      </c>
      <c r="Z128" s="3">
        <v>8000</v>
      </c>
      <c r="AA128" s="65">
        <f t="shared" si="38"/>
        <v>207.5</v>
      </c>
      <c r="AB128" s="65"/>
      <c r="AE128" s="3">
        <v>1</v>
      </c>
      <c r="AF128" s="3"/>
      <c r="AG128" s="3"/>
      <c r="AH128" s="3"/>
      <c r="AI128" s="3"/>
      <c r="AJ128" s="3"/>
      <c r="AK128" s="3"/>
      <c r="AL128" s="3"/>
      <c r="AM128" s="3">
        <v>1</v>
      </c>
      <c r="AP128" s="3">
        <v>1</v>
      </c>
    </row>
    <row r="129" spans="1:44" x14ac:dyDescent="0.25">
      <c r="B129" s="21" t="s">
        <v>3433</v>
      </c>
      <c r="C129" s="9" t="s">
        <v>3981</v>
      </c>
      <c r="D129" s="20" t="s">
        <v>3877</v>
      </c>
      <c r="E129" s="79" t="s">
        <v>3986</v>
      </c>
      <c r="F129" s="35" t="s">
        <v>3431</v>
      </c>
      <c r="G129" s="27" t="s">
        <v>3431</v>
      </c>
      <c r="H129" s="99">
        <v>12</v>
      </c>
      <c r="I129" s="13">
        <f t="shared" si="28"/>
        <v>4</v>
      </c>
      <c r="J129" s="10" t="s">
        <v>3696</v>
      </c>
      <c r="K129" s="16">
        <v>0</v>
      </c>
      <c r="L129" s="99">
        <v>15</v>
      </c>
      <c r="S129" s="98">
        <v>7</v>
      </c>
      <c r="U129" s="98">
        <v>10</v>
      </c>
      <c r="V129" s="98">
        <v>80</v>
      </c>
      <c r="Z129" s="3">
        <v>6000</v>
      </c>
      <c r="AA129" s="65">
        <f t="shared" si="38"/>
        <v>271.66666666666669</v>
      </c>
      <c r="AB129" s="65"/>
      <c r="AE129" s="3">
        <v>1</v>
      </c>
      <c r="AF129" s="3"/>
      <c r="AG129" s="3"/>
      <c r="AH129" s="3"/>
      <c r="AI129" s="3"/>
      <c r="AJ129" s="3"/>
      <c r="AK129" s="3"/>
      <c r="AL129" s="3"/>
      <c r="AP129" s="3">
        <v>1</v>
      </c>
    </row>
    <row r="130" spans="1:44" x14ac:dyDescent="0.25">
      <c r="B130" s="21" t="s">
        <v>3434</v>
      </c>
      <c r="C130" s="76" t="s">
        <v>3999</v>
      </c>
      <c r="D130" s="20" t="s">
        <v>3878</v>
      </c>
      <c r="E130" s="29" t="s">
        <v>3986</v>
      </c>
      <c r="F130" s="35" t="s">
        <v>3431</v>
      </c>
      <c r="G130" s="27" t="s">
        <v>3431</v>
      </c>
      <c r="H130" s="99">
        <v>8</v>
      </c>
      <c r="I130" s="13">
        <f t="shared" si="28"/>
        <v>2.6666666666666665</v>
      </c>
      <c r="J130" s="10" t="s">
        <v>3696</v>
      </c>
      <c r="K130" s="16">
        <v>0</v>
      </c>
      <c r="L130" s="99">
        <v>8</v>
      </c>
      <c r="S130" s="98">
        <v>4</v>
      </c>
      <c r="U130" s="98">
        <v>4</v>
      </c>
      <c r="V130" s="98">
        <v>25</v>
      </c>
      <c r="Z130" s="3">
        <v>300</v>
      </c>
      <c r="AA130" s="65">
        <f t="shared" si="38"/>
        <v>2816.6666666666661</v>
      </c>
      <c r="AB130" s="65"/>
      <c r="AF130" s="3">
        <v>1</v>
      </c>
      <c r="AG130" s="3"/>
      <c r="AH130" s="3"/>
      <c r="AI130" s="3"/>
      <c r="AJ130" s="3"/>
      <c r="AK130" s="3">
        <v>1</v>
      </c>
      <c r="AL130" s="3">
        <v>1</v>
      </c>
      <c r="AR130" s="3">
        <v>1</v>
      </c>
    </row>
    <row r="131" spans="1:44" x14ac:dyDescent="0.25">
      <c r="B131" s="21" t="s">
        <v>3434</v>
      </c>
      <c r="C131" s="81" t="s">
        <v>3982</v>
      </c>
      <c r="D131" s="20" t="s">
        <v>3879</v>
      </c>
      <c r="E131" s="29" t="s">
        <v>3986</v>
      </c>
      <c r="F131" s="35" t="s">
        <v>3431</v>
      </c>
      <c r="G131" s="27" t="s">
        <v>3431</v>
      </c>
      <c r="H131" s="99">
        <v>8</v>
      </c>
      <c r="I131" s="13">
        <f t="shared" si="28"/>
        <v>2.6666666666666665</v>
      </c>
      <c r="J131" s="10" t="s">
        <v>3696</v>
      </c>
      <c r="K131" s="16">
        <v>0</v>
      </c>
      <c r="L131" s="99">
        <v>8</v>
      </c>
      <c r="S131" s="98">
        <v>4</v>
      </c>
      <c r="U131" s="98">
        <v>4</v>
      </c>
      <c r="V131" s="98">
        <v>25</v>
      </c>
      <c r="Z131" s="3">
        <v>300</v>
      </c>
      <c r="AA131" s="65">
        <f t="shared" si="38"/>
        <v>2816.6666666666661</v>
      </c>
      <c r="AB131" s="65"/>
      <c r="AF131" s="3">
        <v>1</v>
      </c>
      <c r="AG131" s="3"/>
      <c r="AH131" s="3"/>
      <c r="AI131" s="3"/>
      <c r="AJ131" s="3"/>
      <c r="AK131" s="3">
        <v>1</v>
      </c>
      <c r="AL131" s="3">
        <v>1</v>
      </c>
      <c r="AR131" s="3">
        <v>1</v>
      </c>
    </row>
    <row r="132" spans="1:44" x14ac:dyDescent="0.25">
      <c r="B132" s="136" t="s">
        <v>3435</v>
      </c>
      <c r="C132" s="139" t="s">
        <v>4000</v>
      </c>
      <c r="D132" s="20" t="s">
        <v>3880</v>
      </c>
      <c r="E132" s="29" t="s">
        <v>3986</v>
      </c>
      <c r="F132" s="35" t="s">
        <v>3431</v>
      </c>
      <c r="G132" s="27" t="s">
        <v>3431</v>
      </c>
      <c r="H132" s="99">
        <v>10</v>
      </c>
      <c r="I132" s="13">
        <f t="shared" si="28"/>
        <v>3.3333333333333335</v>
      </c>
      <c r="J132" s="10" t="s">
        <v>3696</v>
      </c>
      <c r="K132" s="16">
        <v>0</v>
      </c>
      <c r="L132" s="99">
        <v>12.25</v>
      </c>
      <c r="S132" s="98">
        <v>6</v>
      </c>
      <c r="T132" s="98">
        <v>4</v>
      </c>
      <c r="U132" s="98">
        <v>3</v>
      </c>
      <c r="V132" s="98">
        <v>68</v>
      </c>
      <c r="Z132" s="3">
        <v>1000</v>
      </c>
      <c r="AA132" s="137" t="s">
        <v>4391</v>
      </c>
      <c r="AB132" s="137"/>
      <c r="AF132" s="3"/>
      <c r="AG132" s="3"/>
      <c r="AH132" s="3"/>
      <c r="AI132" s="3"/>
      <c r="AJ132" s="3"/>
      <c r="AK132" s="3"/>
      <c r="AL132" s="3"/>
    </row>
    <row r="133" spans="1:44" x14ac:dyDescent="0.25">
      <c r="B133" s="136" t="s">
        <v>3435</v>
      </c>
      <c r="C133" s="140" t="s">
        <v>3983</v>
      </c>
      <c r="D133" s="20" t="s">
        <v>3881</v>
      </c>
      <c r="E133" s="29" t="s">
        <v>3986</v>
      </c>
      <c r="F133" s="35" t="s">
        <v>3431</v>
      </c>
      <c r="G133" s="27" t="s">
        <v>3431</v>
      </c>
      <c r="H133" s="99">
        <v>10</v>
      </c>
      <c r="I133" s="13">
        <f t="shared" si="28"/>
        <v>3.3333333333333335</v>
      </c>
      <c r="J133" s="10" t="s">
        <v>3696</v>
      </c>
      <c r="K133" s="16">
        <v>0</v>
      </c>
      <c r="L133" s="99">
        <v>12.25</v>
      </c>
      <c r="S133" s="98">
        <v>6</v>
      </c>
      <c r="T133" s="98">
        <v>4</v>
      </c>
      <c r="U133" s="98">
        <v>3</v>
      </c>
      <c r="V133" s="98">
        <v>68</v>
      </c>
      <c r="Z133" s="3">
        <v>1000</v>
      </c>
      <c r="AA133" s="137" t="s">
        <v>4391</v>
      </c>
      <c r="AB133" s="137"/>
      <c r="AF133" s="3"/>
      <c r="AG133" s="3"/>
      <c r="AH133" s="3"/>
      <c r="AI133" s="3"/>
      <c r="AJ133" s="3"/>
      <c r="AK133" s="3"/>
      <c r="AL133" s="3"/>
    </row>
    <row r="134" spans="1:44" x14ac:dyDescent="0.25">
      <c r="B134" s="136" t="s">
        <v>3435</v>
      </c>
      <c r="C134" s="140" t="s">
        <v>3983</v>
      </c>
      <c r="D134" s="20" t="s">
        <v>3882</v>
      </c>
      <c r="E134" s="29" t="s">
        <v>3986</v>
      </c>
      <c r="F134" s="35" t="s">
        <v>3431</v>
      </c>
      <c r="G134" s="27" t="s">
        <v>3431</v>
      </c>
      <c r="H134" s="99">
        <v>10</v>
      </c>
      <c r="I134" s="13">
        <f t="shared" si="28"/>
        <v>3.3333333333333335</v>
      </c>
      <c r="J134" s="10" t="s">
        <v>3696</v>
      </c>
      <c r="K134" s="16">
        <v>0</v>
      </c>
      <c r="L134" s="99">
        <v>12.25</v>
      </c>
      <c r="S134" s="98">
        <v>6</v>
      </c>
      <c r="T134" s="98">
        <v>4</v>
      </c>
      <c r="U134" s="98">
        <v>3</v>
      </c>
      <c r="V134" s="98">
        <v>68</v>
      </c>
      <c r="Z134" s="3">
        <v>1000</v>
      </c>
      <c r="AA134" s="137" t="s">
        <v>4391</v>
      </c>
      <c r="AB134" s="137"/>
      <c r="AF134" s="3"/>
      <c r="AG134" s="3"/>
      <c r="AH134" s="3"/>
      <c r="AI134" s="3"/>
      <c r="AJ134" s="3"/>
      <c r="AK134" s="3"/>
      <c r="AL134" s="3"/>
    </row>
    <row r="135" spans="1:44" x14ac:dyDescent="0.25">
      <c r="B135" s="136" t="s">
        <v>3435</v>
      </c>
      <c r="C135" s="140" t="s">
        <v>3983</v>
      </c>
      <c r="D135" s="20" t="s">
        <v>3883</v>
      </c>
      <c r="E135" s="29" t="s">
        <v>3986</v>
      </c>
      <c r="F135" s="35" t="s">
        <v>3431</v>
      </c>
      <c r="G135" s="27" t="s">
        <v>3431</v>
      </c>
      <c r="H135" s="99">
        <v>10</v>
      </c>
      <c r="I135" s="13">
        <f t="shared" si="28"/>
        <v>3.3333333333333335</v>
      </c>
      <c r="J135" s="10" t="s">
        <v>3696</v>
      </c>
      <c r="K135" s="16">
        <v>0</v>
      </c>
      <c r="L135" s="99">
        <v>12.25</v>
      </c>
      <c r="S135" s="98">
        <v>6</v>
      </c>
      <c r="T135" s="98">
        <v>4</v>
      </c>
      <c r="U135" s="98">
        <v>3</v>
      </c>
      <c r="V135" s="98">
        <v>68</v>
      </c>
      <c r="Z135" s="3">
        <v>1000</v>
      </c>
      <c r="AA135" s="137" t="s">
        <v>4391</v>
      </c>
      <c r="AB135" s="137"/>
      <c r="AF135" s="3"/>
      <c r="AG135" s="3"/>
      <c r="AH135" s="3"/>
      <c r="AI135" s="3"/>
      <c r="AJ135" s="3"/>
      <c r="AK135" s="3"/>
      <c r="AL135" s="3"/>
    </row>
    <row r="136" spans="1:44" x14ac:dyDescent="0.25">
      <c r="B136" s="136" t="s">
        <v>3436</v>
      </c>
      <c r="C136" s="139" t="s">
        <v>3984</v>
      </c>
      <c r="D136" s="20" t="s">
        <v>3884</v>
      </c>
      <c r="E136" s="29" t="s">
        <v>3986</v>
      </c>
      <c r="F136" s="35" t="s">
        <v>3431</v>
      </c>
      <c r="G136" s="27" t="s">
        <v>3431</v>
      </c>
      <c r="H136" s="99">
        <v>8</v>
      </c>
      <c r="I136" s="13">
        <f t="shared" si="28"/>
        <v>2.6666666666666665</v>
      </c>
      <c r="J136" s="10" t="s">
        <v>3696</v>
      </c>
      <c r="K136" s="16">
        <v>0</v>
      </c>
      <c r="L136" s="99">
        <v>11.5</v>
      </c>
      <c r="S136" s="98">
        <v>5</v>
      </c>
      <c r="T136" s="98">
        <v>3</v>
      </c>
      <c r="U136" s="98">
        <v>3</v>
      </c>
      <c r="V136" s="98">
        <v>44</v>
      </c>
      <c r="Z136" s="3">
        <v>800</v>
      </c>
      <c r="AA136" s="137" t="s">
        <v>4391</v>
      </c>
      <c r="AB136" s="137"/>
      <c r="AF136" s="3"/>
      <c r="AG136" s="3"/>
      <c r="AH136" s="3"/>
      <c r="AI136" s="3"/>
      <c r="AJ136" s="3"/>
      <c r="AK136" s="3"/>
      <c r="AL136" s="3"/>
    </row>
    <row r="137" spans="1:44" x14ac:dyDescent="0.25">
      <c r="B137" s="136" t="s">
        <v>3436</v>
      </c>
      <c r="C137" s="139" t="s">
        <v>3984</v>
      </c>
      <c r="D137" s="20" t="s">
        <v>3885</v>
      </c>
      <c r="E137" s="29" t="s">
        <v>3986</v>
      </c>
      <c r="F137" s="35" t="s">
        <v>3431</v>
      </c>
      <c r="G137" s="27" t="s">
        <v>3431</v>
      </c>
      <c r="H137" s="99">
        <v>8</v>
      </c>
      <c r="I137" s="13">
        <f t="shared" si="28"/>
        <v>2.6666666666666665</v>
      </c>
      <c r="J137" s="10" t="s">
        <v>3696</v>
      </c>
      <c r="K137" s="16">
        <v>0</v>
      </c>
      <c r="L137" s="99">
        <v>11.5</v>
      </c>
      <c r="S137" s="98">
        <v>5</v>
      </c>
      <c r="T137" s="98">
        <v>3</v>
      </c>
      <c r="U137" s="98">
        <v>3</v>
      </c>
      <c r="V137" s="98">
        <v>44</v>
      </c>
      <c r="Z137" s="3">
        <v>800</v>
      </c>
      <c r="AA137" s="137" t="s">
        <v>4391</v>
      </c>
      <c r="AB137" s="137"/>
      <c r="AF137" s="3"/>
      <c r="AG137" s="3"/>
      <c r="AH137" s="3"/>
      <c r="AI137" s="3"/>
      <c r="AJ137" s="3"/>
      <c r="AK137" s="3"/>
      <c r="AL137" s="3"/>
    </row>
    <row r="138" spans="1:44" x14ac:dyDescent="0.25">
      <c r="B138" s="136" t="s">
        <v>3436</v>
      </c>
      <c r="C138" s="139" t="s">
        <v>3984</v>
      </c>
      <c r="D138" s="20" t="s">
        <v>3886</v>
      </c>
      <c r="E138" s="29" t="s">
        <v>3986</v>
      </c>
      <c r="F138" s="35" t="s">
        <v>3431</v>
      </c>
      <c r="G138" s="27" t="s">
        <v>3431</v>
      </c>
      <c r="H138" s="99">
        <v>8</v>
      </c>
      <c r="I138" s="13">
        <f t="shared" si="28"/>
        <v>2.6666666666666665</v>
      </c>
      <c r="J138" s="10" t="s">
        <v>3696</v>
      </c>
      <c r="K138" s="16">
        <v>0</v>
      </c>
      <c r="L138" s="99">
        <v>11.5</v>
      </c>
      <c r="S138" s="98">
        <v>5</v>
      </c>
      <c r="T138" s="98">
        <v>3</v>
      </c>
      <c r="U138" s="98">
        <v>3</v>
      </c>
      <c r="V138" s="98">
        <v>44</v>
      </c>
      <c r="Z138" s="3">
        <v>800</v>
      </c>
      <c r="AA138" s="137" t="s">
        <v>4391</v>
      </c>
      <c r="AB138" s="137"/>
      <c r="AF138" s="3"/>
      <c r="AG138" s="3"/>
      <c r="AH138" s="3"/>
      <c r="AI138" s="3"/>
      <c r="AJ138" s="3"/>
      <c r="AK138" s="3"/>
      <c r="AL138" s="3"/>
    </row>
    <row r="139" spans="1:44" x14ac:dyDescent="0.25">
      <c r="B139" s="21" t="s">
        <v>3437</v>
      </c>
      <c r="C139" s="82" t="s">
        <v>4001</v>
      </c>
      <c r="D139" s="20" t="s">
        <v>3887</v>
      </c>
      <c r="E139" s="29" t="s">
        <v>3986</v>
      </c>
      <c r="F139" s="35" t="s">
        <v>3431</v>
      </c>
      <c r="G139" s="27" t="s">
        <v>3431</v>
      </c>
      <c r="H139" s="99">
        <v>9</v>
      </c>
      <c r="I139" s="13">
        <f t="shared" si="28"/>
        <v>3</v>
      </c>
      <c r="J139" s="10" t="s">
        <v>3696</v>
      </c>
      <c r="K139" s="16">
        <v>0</v>
      </c>
      <c r="L139" s="99">
        <v>11</v>
      </c>
      <c r="S139" s="98">
        <v>5</v>
      </c>
      <c r="U139" s="98">
        <v>15</v>
      </c>
      <c r="V139" s="98">
        <v>55</v>
      </c>
      <c r="Z139" s="3">
        <v>2100</v>
      </c>
      <c r="AA139" s="65">
        <f>(((L139+(V139/100)+(U139*0.1*0.5))))/Z139*100000</f>
        <v>585.71428571428578</v>
      </c>
      <c r="AB139" s="65"/>
      <c r="AE139" s="3">
        <v>1</v>
      </c>
      <c r="AF139" s="3"/>
      <c r="AG139" s="3"/>
      <c r="AH139" s="3"/>
      <c r="AI139" s="3"/>
      <c r="AJ139" s="3"/>
      <c r="AK139" s="3"/>
      <c r="AL139" s="3"/>
      <c r="AP139" s="3">
        <v>1</v>
      </c>
    </row>
    <row r="140" spans="1:44" x14ac:dyDescent="0.25">
      <c r="B140" s="21" t="s">
        <v>3437</v>
      </c>
      <c r="C140" s="80" t="s">
        <v>3985</v>
      </c>
      <c r="D140" s="20" t="s">
        <v>3888</v>
      </c>
      <c r="E140" s="29" t="s">
        <v>3986</v>
      </c>
      <c r="F140" s="35" t="s">
        <v>3431</v>
      </c>
      <c r="G140" s="27" t="s">
        <v>3431</v>
      </c>
      <c r="H140" s="99">
        <v>9</v>
      </c>
      <c r="I140" s="13">
        <f t="shared" si="28"/>
        <v>3</v>
      </c>
      <c r="J140" s="10" t="s">
        <v>3696</v>
      </c>
      <c r="K140" s="16">
        <v>0</v>
      </c>
      <c r="L140" s="99">
        <v>11</v>
      </c>
      <c r="S140" s="98">
        <v>5</v>
      </c>
      <c r="U140" s="98">
        <v>14</v>
      </c>
      <c r="V140" s="98">
        <v>55</v>
      </c>
      <c r="Z140" s="3">
        <v>1750</v>
      </c>
      <c r="AA140" s="65">
        <f>(((L140+(V140/100)+(U140*0.1*0.5))))/Z140*100000</f>
        <v>700</v>
      </c>
      <c r="AB140" s="65"/>
      <c r="AF140" s="3"/>
      <c r="AG140" s="3"/>
      <c r="AH140" s="3"/>
      <c r="AI140" s="3"/>
      <c r="AJ140" s="3"/>
      <c r="AK140" s="3"/>
      <c r="AL140" s="3"/>
      <c r="AM140" s="3">
        <v>1</v>
      </c>
    </row>
    <row r="141" spans="1:44" x14ac:dyDescent="0.25">
      <c r="B141" s="143" t="s">
        <v>3438</v>
      </c>
      <c r="C141" s="76" t="s">
        <v>4407</v>
      </c>
      <c r="D141" s="20" t="s">
        <v>3889</v>
      </c>
      <c r="E141" s="29" t="s">
        <v>3986</v>
      </c>
      <c r="F141" s="35" t="s">
        <v>3431</v>
      </c>
      <c r="G141" s="27" t="s">
        <v>3431</v>
      </c>
      <c r="H141" s="99">
        <v>10</v>
      </c>
      <c r="I141" s="13">
        <f t="shared" si="28"/>
        <v>3.3333333333333335</v>
      </c>
      <c r="J141" s="10" t="s">
        <v>3696</v>
      </c>
      <c r="K141" s="16">
        <v>0</v>
      </c>
      <c r="L141" s="99">
        <v>13</v>
      </c>
      <c r="S141" s="98">
        <v>6</v>
      </c>
      <c r="U141" s="98">
        <v>15</v>
      </c>
      <c r="V141" s="98">
        <v>68</v>
      </c>
      <c r="Z141" s="3">
        <v>3325</v>
      </c>
      <c r="AA141" s="65">
        <f>(((L141+(V141/100)+(U141*0.1*0.5))))/Z141*100000</f>
        <v>433.98496240601503</v>
      </c>
      <c r="AB141" s="65"/>
      <c r="AE141" s="142">
        <v>1</v>
      </c>
      <c r="AF141" s="3"/>
      <c r="AG141" s="3"/>
      <c r="AH141" s="3"/>
      <c r="AI141" s="3"/>
      <c r="AJ141" s="3"/>
      <c r="AK141" s="3"/>
      <c r="AL141" s="3"/>
    </row>
    <row r="142" spans="1:44" x14ac:dyDescent="0.25">
      <c r="B142" s="143" t="s">
        <v>3438</v>
      </c>
      <c r="C142" s="80" t="s">
        <v>3987</v>
      </c>
      <c r="D142" s="20" t="s">
        <v>3890</v>
      </c>
      <c r="E142" s="29" t="s">
        <v>3986</v>
      </c>
      <c r="F142" s="35" t="s">
        <v>3431</v>
      </c>
      <c r="G142" s="27" t="s">
        <v>3431</v>
      </c>
      <c r="H142" s="99">
        <v>10</v>
      </c>
      <c r="I142" s="13">
        <f t="shared" si="28"/>
        <v>3.3333333333333335</v>
      </c>
      <c r="J142" s="10" t="s">
        <v>3696</v>
      </c>
      <c r="K142" s="16">
        <v>0</v>
      </c>
      <c r="L142" s="99">
        <v>13</v>
      </c>
      <c r="S142" s="98">
        <v>6</v>
      </c>
      <c r="U142" s="98">
        <v>15</v>
      </c>
      <c r="V142" s="98">
        <v>68</v>
      </c>
      <c r="Z142" s="3">
        <v>3325</v>
      </c>
      <c r="AA142" s="65">
        <f t="shared" ref="AA142:AA175" si="39">(((L142+(V142/100)+(U142*0.1*0.5))))/Z142*100000</f>
        <v>433.98496240601503</v>
      </c>
      <c r="AB142" s="65"/>
      <c r="AE142" s="142"/>
      <c r="AF142" s="3"/>
      <c r="AG142" s="3"/>
      <c r="AH142" s="3"/>
      <c r="AI142" s="3"/>
      <c r="AJ142" s="3"/>
      <c r="AK142" s="3"/>
      <c r="AL142" s="3"/>
      <c r="AM142" s="3">
        <v>1</v>
      </c>
    </row>
    <row r="143" spans="1:44" x14ac:dyDescent="0.25">
      <c r="B143" s="143" t="s">
        <v>3438</v>
      </c>
      <c r="C143" s="80" t="s">
        <v>3987</v>
      </c>
      <c r="D143" s="20" t="s">
        <v>3891</v>
      </c>
      <c r="E143" s="29" t="s">
        <v>3986</v>
      </c>
      <c r="F143" s="35" t="s">
        <v>3431</v>
      </c>
      <c r="G143" s="27" t="s">
        <v>3431</v>
      </c>
      <c r="H143" s="99">
        <v>10</v>
      </c>
      <c r="I143" s="13">
        <f t="shared" ref="I143:I223" si="40">H143/3</f>
        <v>3.3333333333333335</v>
      </c>
      <c r="J143" s="10" t="s">
        <v>3696</v>
      </c>
      <c r="K143" s="16">
        <v>0</v>
      </c>
      <c r="L143" s="99">
        <v>13</v>
      </c>
      <c r="S143" s="98">
        <v>6</v>
      </c>
      <c r="U143" s="98">
        <v>15</v>
      </c>
      <c r="V143" s="98">
        <v>68</v>
      </c>
      <c r="Z143" s="3">
        <v>3325</v>
      </c>
      <c r="AA143" s="65">
        <f t="shared" si="39"/>
        <v>433.98496240601503</v>
      </c>
      <c r="AB143" s="65"/>
      <c r="AE143" s="142"/>
      <c r="AF143" s="3"/>
      <c r="AG143" s="3"/>
      <c r="AH143" s="3"/>
      <c r="AI143" s="3"/>
      <c r="AJ143" s="3"/>
      <c r="AK143" s="3"/>
      <c r="AL143" s="3"/>
    </row>
    <row r="144" spans="1:44" x14ac:dyDescent="0.25">
      <c r="A144" s="144" t="s">
        <v>4404</v>
      </c>
      <c r="B144" s="134" t="s">
        <v>3438</v>
      </c>
      <c r="C144" s="76" t="s">
        <v>4002</v>
      </c>
      <c r="D144" s="20" t="s">
        <v>3892</v>
      </c>
      <c r="E144" s="29" t="s">
        <v>3986</v>
      </c>
      <c r="F144" s="35" t="s">
        <v>3431</v>
      </c>
      <c r="G144" s="27" t="s">
        <v>3431</v>
      </c>
      <c r="H144" s="99">
        <v>10</v>
      </c>
      <c r="I144" s="13">
        <f t="shared" si="40"/>
        <v>3.3333333333333335</v>
      </c>
      <c r="J144" s="10" t="s">
        <v>3696</v>
      </c>
      <c r="K144" s="16">
        <v>0</v>
      </c>
      <c r="L144" s="99">
        <v>13</v>
      </c>
      <c r="S144" s="98">
        <v>6</v>
      </c>
      <c r="U144" s="98">
        <v>7</v>
      </c>
      <c r="V144" s="98">
        <v>68</v>
      </c>
      <c r="Z144" s="3">
        <v>3325</v>
      </c>
      <c r="AA144" s="65">
        <f t="shared" si="39"/>
        <v>421.95488721804514</v>
      </c>
      <c r="AB144" s="65"/>
      <c r="AE144" s="11" t="s">
        <v>4398</v>
      </c>
      <c r="AF144" s="3"/>
      <c r="AG144" s="3"/>
      <c r="AH144" s="3"/>
      <c r="AI144" s="3"/>
      <c r="AJ144" s="3"/>
      <c r="AK144" s="3"/>
      <c r="AL144" s="3"/>
    </row>
    <row r="145" spans="1:39" x14ac:dyDescent="0.25">
      <c r="B145" s="143" t="s">
        <v>3438</v>
      </c>
      <c r="C145" s="80" t="s">
        <v>3987</v>
      </c>
      <c r="D145" s="20" t="s">
        <v>3893</v>
      </c>
      <c r="E145" s="29" t="s">
        <v>3986</v>
      </c>
      <c r="F145" s="35" t="s">
        <v>3431</v>
      </c>
      <c r="G145" s="27" t="s">
        <v>3431</v>
      </c>
      <c r="H145" s="99">
        <v>10</v>
      </c>
      <c r="I145" s="13">
        <f t="shared" si="40"/>
        <v>3.3333333333333335</v>
      </c>
      <c r="J145" s="10" t="s">
        <v>3696</v>
      </c>
      <c r="K145" s="16">
        <v>0</v>
      </c>
      <c r="L145" s="99">
        <v>13</v>
      </c>
      <c r="S145" s="98">
        <v>6</v>
      </c>
      <c r="U145" s="98">
        <v>15</v>
      </c>
      <c r="V145" s="98">
        <v>68</v>
      </c>
      <c r="Z145" s="3">
        <v>3325</v>
      </c>
      <c r="AA145" s="65">
        <f t="shared" si="39"/>
        <v>433.98496240601503</v>
      </c>
      <c r="AB145" s="65"/>
      <c r="AE145" s="142"/>
      <c r="AF145" s="3"/>
      <c r="AG145" s="3"/>
      <c r="AH145" s="3"/>
      <c r="AI145" s="3"/>
      <c r="AJ145" s="3"/>
      <c r="AK145" s="3"/>
      <c r="AL145" s="3"/>
      <c r="AM145" s="3">
        <v>1</v>
      </c>
    </row>
    <row r="146" spans="1:39" x14ac:dyDescent="0.25">
      <c r="B146" s="21" t="s">
        <v>3439</v>
      </c>
      <c r="C146" s="9" t="s">
        <v>3988</v>
      </c>
      <c r="D146" s="20" t="s">
        <v>3894</v>
      </c>
      <c r="E146" s="29" t="s">
        <v>3986</v>
      </c>
      <c r="F146" s="35" t="s">
        <v>3431</v>
      </c>
      <c r="G146" s="27" t="s">
        <v>3431</v>
      </c>
      <c r="H146" s="99">
        <v>9</v>
      </c>
      <c r="I146" s="13">
        <f t="shared" si="40"/>
        <v>3</v>
      </c>
      <c r="J146" s="10" t="s">
        <v>3696</v>
      </c>
      <c r="K146" s="16">
        <v>0</v>
      </c>
      <c r="L146" s="99">
        <v>9.75</v>
      </c>
      <c r="S146" s="98">
        <v>5</v>
      </c>
      <c r="U146" s="98">
        <v>5</v>
      </c>
      <c r="V146" s="98">
        <v>38</v>
      </c>
      <c r="Z146" s="3">
        <v>720</v>
      </c>
      <c r="AA146" s="65">
        <f t="shared" si="39"/>
        <v>1441.6666666666667</v>
      </c>
      <c r="AB146" s="65"/>
      <c r="AF146" s="3"/>
      <c r="AG146" s="3"/>
      <c r="AH146" s="3"/>
      <c r="AI146" s="3"/>
      <c r="AJ146" s="3"/>
      <c r="AK146" s="3"/>
      <c r="AL146" s="3"/>
      <c r="AM146" s="3">
        <v>1</v>
      </c>
    </row>
    <row r="147" spans="1:39" x14ac:dyDescent="0.25">
      <c r="B147" s="21" t="s">
        <v>3439</v>
      </c>
      <c r="C147" s="9" t="s">
        <v>3988</v>
      </c>
      <c r="D147" s="20" t="s">
        <v>3895</v>
      </c>
      <c r="E147" s="29" t="s">
        <v>3986</v>
      </c>
      <c r="F147" s="35" t="s">
        <v>3431</v>
      </c>
      <c r="G147" s="27" t="s">
        <v>3431</v>
      </c>
      <c r="H147" s="99">
        <v>9</v>
      </c>
      <c r="I147" s="13">
        <f t="shared" si="40"/>
        <v>3</v>
      </c>
      <c r="J147" s="10" t="s">
        <v>3696</v>
      </c>
      <c r="K147" s="16">
        <v>0</v>
      </c>
      <c r="L147" s="99">
        <v>9.75</v>
      </c>
      <c r="S147" s="98">
        <v>5</v>
      </c>
      <c r="U147" s="98">
        <v>5</v>
      </c>
      <c r="V147" s="98">
        <v>38</v>
      </c>
      <c r="Z147" s="3">
        <v>720</v>
      </c>
      <c r="AA147" s="65">
        <f t="shared" si="39"/>
        <v>1441.6666666666667</v>
      </c>
      <c r="AB147" s="65"/>
      <c r="AF147" s="3"/>
      <c r="AG147" s="3"/>
      <c r="AH147" s="3"/>
      <c r="AI147" s="3"/>
      <c r="AJ147" s="3"/>
      <c r="AK147" s="3"/>
      <c r="AL147" s="3"/>
      <c r="AM147" s="3">
        <v>1</v>
      </c>
    </row>
    <row r="148" spans="1:39" x14ac:dyDescent="0.25">
      <c r="B148" s="21" t="s">
        <v>3439</v>
      </c>
      <c r="C148" s="9" t="s">
        <v>3988</v>
      </c>
      <c r="D148" s="20" t="s">
        <v>3896</v>
      </c>
      <c r="E148" s="29" t="s">
        <v>3986</v>
      </c>
      <c r="F148" s="35" t="s">
        <v>3431</v>
      </c>
      <c r="G148" s="27" t="s">
        <v>3431</v>
      </c>
      <c r="H148" s="99">
        <v>9</v>
      </c>
      <c r="I148" s="13">
        <f t="shared" si="40"/>
        <v>3</v>
      </c>
      <c r="J148" s="10" t="s">
        <v>3696</v>
      </c>
      <c r="K148" s="16">
        <v>0</v>
      </c>
      <c r="L148" s="99">
        <v>9.75</v>
      </c>
      <c r="S148" s="98">
        <v>5</v>
      </c>
      <c r="U148" s="98">
        <v>5</v>
      </c>
      <c r="V148" s="98">
        <v>38</v>
      </c>
      <c r="Z148" s="3">
        <v>720</v>
      </c>
      <c r="AA148" s="65">
        <f t="shared" si="39"/>
        <v>1441.6666666666667</v>
      </c>
      <c r="AB148" s="65"/>
      <c r="AF148" s="3"/>
      <c r="AG148" s="3"/>
      <c r="AH148" s="3"/>
      <c r="AI148" s="3"/>
      <c r="AJ148" s="3"/>
      <c r="AK148" s="3"/>
      <c r="AL148" s="3"/>
      <c r="AM148" s="3">
        <v>1</v>
      </c>
    </row>
    <row r="149" spans="1:39" x14ac:dyDescent="0.25">
      <c r="B149" s="136" t="s">
        <v>3440</v>
      </c>
      <c r="C149" s="76" t="s">
        <v>4003</v>
      </c>
      <c r="D149" s="20" t="s">
        <v>3897</v>
      </c>
      <c r="E149" s="29" t="s">
        <v>3986</v>
      </c>
      <c r="F149" s="35" t="s">
        <v>3431</v>
      </c>
      <c r="G149" s="27" t="s">
        <v>3431</v>
      </c>
      <c r="H149" s="99">
        <v>9</v>
      </c>
      <c r="I149" s="13">
        <f t="shared" si="40"/>
        <v>3</v>
      </c>
      <c r="J149" s="10" t="s">
        <v>3696</v>
      </c>
      <c r="K149" s="16">
        <v>0</v>
      </c>
      <c r="L149" s="99">
        <v>9.75</v>
      </c>
      <c r="S149" s="98">
        <v>5</v>
      </c>
      <c r="T149" s="98"/>
      <c r="U149" s="98">
        <v>5</v>
      </c>
      <c r="V149" s="98">
        <v>38</v>
      </c>
      <c r="Z149" s="3">
        <v>720</v>
      </c>
      <c r="AA149" s="65">
        <f t="shared" si="39"/>
        <v>1441.6666666666667</v>
      </c>
      <c r="AB149" s="65"/>
      <c r="AE149" s="11" t="s">
        <v>4398</v>
      </c>
      <c r="AF149" s="3"/>
      <c r="AG149" s="3"/>
      <c r="AH149" s="3"/>
      <c r="AI149" s="3"/>
      <c r="AJ149" s="3"/>
      <c r="AK149" s="3"/>
      <c r="AL149" s="3"/>
    </row>
    <row r="150" spans="1:39" x14ac:dyDescent="0.25">
      <c r="B150" s="136" t="s">
        <v>3440</v>
      </c>
      <c r="C150" s="80" t="s">
        <v>3989</v>
      </c>
      <c r="D150" s="20" t="s">
        <v>3898</v>
      </c>
      <c r="E150" s="29" t="s">
        <v>3986</v>
      </c>
      <c r="F150" s="35" t="s">
        <v>3431</v>
      </c>
      <c r="G150" s="27" t="s">
        <v>3431</v>
      </c>
      <c r="H150" s="99">
        <v>9</v>
      </c>
      <c r="I150" s="13">
        <f t="shared" si="40"/>
        <v>3</v>
      </c>
      <c r="J150" s="10" t="s">
        <v>3696</v>
      </c>
      <c r="K150" s="16">
        <v>0</v>
      </c>
      <c r="L150" s="99">
        <v>9.75</v>
      </c>
      <c r="S150" s="98">
        <v>5</v>
      </c>
      <c r="T150" s="98"/>
      <c r="U150" s="98">
        <v>5</v>
      </c>
      <c r="V150" s="98">
        <v>38</v>
      </c>
      <c r="Z150" s="3">
        <v>720</v>
      </c>
      <c r="AA150" s="65">
        <f t="shared" si="39"/>
        <v>1441.6666666666667</v>
      </c>
      <c r="AB150" s="65"/>
      <c r="AE150" s="11" t="s">
        <v>4398</v>
      </c>
      <c r="AF150" s="3"/>
      <c r="AG150" s="3"/>
      <c r="AH150" s="3"/>
      <c r="AI150" s="3"/>
      <c r="AJ150" s="3"/>
      <c r="AK150" s="3"/>
      <c r="AL150" s="3"/>
    </row>
    <row r="151" spans="1:39" x14ac:dyDescent="0.25">
      <c r="B151" s="136" t="s">
        <v>3440</v>
      </c>
      <c r="C151" s="80" t="s">
        <v>3989</v>
      </c>
      <c r="D151" s="20" t="s">
        <v>3899</v>
      </c>
      <c r="E151" s="29" t="s">
        <v>3986</v>
      </c>
      <c r="F151" s="35" t="s">
        <v>3431</v>
      </c>
      <c r="G151" s="27" t="s">
        <v>3431</v>
      </c>
      <c r="H151" s="99">
        <v>9</v>
      </c>
      <c r="I151" s="13">
        <f t="shared" si="40"/>
        <v>3</v>
      </c>
      <c r="J151" s="10" t="s">
        <v>3696</v>
      </c>
      <c r="K151" s="16">
        <v>0</v>
      </c>
      <c r="L151" s="99">
        <v>9.75</v>
      </c>
      <c r="S151" s="98">
        <v>5</v>
      </c>
      <c r="T151" s="98"/>
      <c r="U151" s="98">
        <v>5</v>
      </c>
      <c r="V151" s="98">
        <v>38</v>
      </c>
      <c r="Z151" s="3">
        <v>720</v>
      </c>
      <c r="AA151" s="65">
        <f t="shared" si="39"/>
        <v>1441.6666666666667</v>
      </c>
      <c r="AB151" s="65"/>
      <c r="AE151" s="11" t="s">
        <v>4398</v>
      </c>
      <c r="AF151" s="3"/>
      <c r="AG151" s="3"/>
      <c r="AH151" s="3"/>
      <c r="AI151" s="3"/>
      <c r="AJ151" s="3"/>
      <c r="AK151" s="3"/>
      <c r="AL151" s="3"/>
    </row>
    <row r="152" spans="1:39" x14ac:dyDescent="0.25">
      <c r="B152" s="143" t="s">
        <v>3441</v>
      </c>
      <c r="C152" s="76" t="s">
        <v>4405</v>
      </c>
      <c r="D152" s="20" t="s">
        <v>3900</v>
      </c>
      <c r="E152" s="29" t="s">
        <v>3986</v>
      </c>
      <c r="F152" s="35" t="s">
        <v>3431</v>
      </c>
      <c r="G152" s="27" t="s">
        <v>3431</v>
      </c>
      <c r="H152" s="99">
        <v>15</v>
      </c>
      <c r="I152" s="13">
        <f t="shared" si="40"/>
        <v>5</v>
      </c>
      <c r="J152" s="10" t="s">
        <v>3696</v>
      </c>
      <c r="K152" s="16">
        <v>0</v>
      </c>
      <c r="L152" s="99">
        <v>15.5</v>
      </c>
      <c r="S152" s="98">
        <v>7</v>
      </c>
      <c r="T152" s="98"/>
      <c r="U152" s="98">
        <v>5</v>
      </c>
      <c r="V152" s="98">
        <v>74</v>
      </c>
      <c r="Z152" s="3">
        <v>4400</v>
      </c>
      <c r="AA152" s="65">
        <f t="shared" si="39"/>
        <v>374.77272727272725</v>
      </c>
      <c r="AB152" s="65"/>
      <c r="AE152" s="142">
        <v>1</v>
      </c>
      <c r="AF152" s="3"/>
      <c r="AG152" s="3"/>
      <c r="AH152" s="3"/>
      <c r="AI152" s="3"/>
      <c r="AJ152" s="3"/>
      <c r="AK152" s="3"/>
      <c r="AL152" s="3"/>
    </row>
    <row r="153" spans="1:39" x14ac:dyDescent="0.25">
      <c r="A153" t="s">
        <v>4409</v>
      </c>
      <c r="B153" s="145" t="s">
        <v>3441</v>
      </c>
      <c r="C153" s="80" t="s">
        <v>3990</v>
      </c>
      <c r="D153" s="20" t="s">
        <v>3901</v>
      </c>
      <c r="E153" s="29" t="s">
        <v>3986</v>
      </c>
      <c r="F153" s="35" t="s">
        <v>3431</v>
      </c>
      <c r="G153" s="27" t="s">
        <v>3431</v>
      </c>
      <c r="H153" s="99">
        <v>15</v>
      </c>
      <c r="I153" s="13">
        <f t="shared" si="40"/>
        <v>5</v>
      </c>
      <c r="J153" s="10" t="s">
        <v>3696</v>
      </c>
      <c r="K153" s="16">
        <v>0</v>
      </c>
      <c r="L153" s="99">
        <v>15.5</v>
      </c>
      <c r="S153" s="98">
        <v>7</v>
      </c>
      <c r="T153" s="98"/>
      <c r="U153" s="98">
        <v>5</v>
      </c>
      <c r="V153" s="98">
        <v>74</v>
      </c>
      <c r="Z153" s="3">
        <v>4400</v>
      </c>
      <c r="AA153" s="65">
        <f t="shared" si="39"/>
        <v>374.77272727272725</v>
      </c>
      <c r="AB153" s="65"/>
      <c r="AE153" s="11" t="s">
        <v>4398</v>
      </c>
      <c r="AF153" s="3"/>
      <c r="AG153" s="3"/>
      <c r="AH153" s="3"/>
      <c r="AI153" s="3"/>
      <c r="AJ153" s="3"/>
      <c r="AK153" s="3"/>
      <c r="AL153" s="3"/>
    </row>
    <row r="154" spans="1:39" x14ac:dyDescent="0.25">
      <c r="B154" s="143" t="s">
        <v>3441</v>
      </c>
      <c r="C154" s="80" t="s">
        <v>3990</v>
      </c>
      <c r="D154" s="20" t="s">
        <v>3902</v>
      </c>
      <c r="E154" s="29" t="s">
        <v>3986</v>
      </c>
      <c r="F154" s="35" t="s">
        <v>3431</v>
      </c>
      <c r="G154" s="27" t="s">
        <v>3431</v>
      </c>
      <c r="H154" s="99">
        <v>15</v>
      </c>
      <c r="I154" s="13">
        <f t="shared" si="40"/>
        <v>5</v>
      </c>
      <c r="J154" s="10" t="s">
        <v>3696</v>
      </c>
      <c r="K154" s="16">
        <v>0</v>
      </c>
      <c r="L154" s="99">
        <v>15.5</v>
      </c>
      <c r="S154" s="98">
        <v>7</v>
      </c>
      <c r="T154" s="98"/>
      <c r="U154" s="98">
        <v>5</v>
      </c>
      <c r="V154" s="98">
        <v>74</v>
      </c>
      <c r="Z154" s="3">
        <v>4400</v>
      </c>
      <c r="AA154" s="65">
        <f t="shared" si="39"/>
        <v>374.77272727272725</v>
      </c>
      <c r="AB154" s="65"/>
      <c r="AE154" s="142">
        <v>1</v>
      </c>
      <c r="AF154" s="3"/>
      <c r="AG154" s="3"/>
      <c r="AH154" s="3"/>
      <c r="AI154" s="3"/>
      <c r="AJ154" s="3"/>
      <c r="AK154" s="3"/>
      <c r="AL154" s="3"/>
    </row>
    <row r="155" spans="1:39" x14ac:dyDescent="0.25">
      <c r="B155" s="143" t="s">
        <v>3441</v>
      </c>
      <c r="C155" s="80" t="s">
        <v>3990</v>
      </c>
      <c r="D155" s="20" t="s">
        <v>3903</v>
      </c>
      <c r="E155" s="29" t="s">
        <v>3986</v>
      </c>
      <c r="F155" s="35" t="s">
        <v>3431</v>
      </c>
      <c r="G155" s="27" t="s">
        <v>3431</v>
      </c>
      <c r="H155" s="99">
        <v>15</v>
      </c>
      <c r="I155" s="13">
        <f t="shared" si="40"/>
        <v>5</v>
      </c>
      <c r="J155" s="10" t="s">
        <v>3696</v>
      </c>
      <c r="K155" s="16">
        <v>0</v>
      </c>
      <c r="L155" s="99">
        <v>15.5</v>
      </c>
      <c r="S155" s="98">
        <v>7</v>
      </c>
      <c r="T155" s="98"/>
      <c r="U155" s="98">
        <v>5</v>
      </c>
      <c r="V155" s="98">
        <v>74</v>
      </c>
      <c r="Z155" s="3">
        <v>4400</v>
      </c>
      <c r="AA155" s="65">
        <f t="shared" si="39"/>
        <v>374.77272727272725</v>
      </c>
      <c r="AB155" s="65"/>
      <c r="AE155" s="142"/>
      <c r="AF155" s="3"/>
      <c r="AG155" s="3"/>
      <c r="AH155" s="3"/>
      <c r="AI155" s="3"/>
      <c r="AJ155" s="3"/>
      <c r="AK155" s="3"/>
      <c r="AL155" s="3"/>
      <c r="AM155" s="3">
        <v>1</v>
      </c>
    </row>
    <row r="156" spans="1:39" x14ac:dyDescent="0.25">
      <c r="B156" s="143" t="s">
        <v>3441</v>
      </c>
      <c r="C156" s="80" t="s">
        <v>3990</v>
      </c>
      <c r="D156" s="20" t="s">
        <v>3904</v>
      </c>
      <c r="E156" s="29" t="s">
        <v>3986</v>
      </c>
      <c r="F156" s="35" t="s">
        <v>3431</v>
      </c>
      <c r="G156" s="27" t="s">
        <v>3431</v>
      </c>
      <c r="H156" s="99">
        <v>15</v>
      </c>
      <c r="I156" s="13">
        <f t="shared" si="40"/>
        <v>5</v>
      </c>
      <c r="J156" s="10" t="s">
        <v>3696</v>
      </c>
      <c r="K156" s="16">
        <v>0</v>
      </c>
      <c r="L156" s="99">
        <v>15.5</v>
      </c>
      <c r="S156" s="98">
        <v>7</v>
      </c>
      <c r="T156" s="98"/>
      <c r="U156" s="98">
        <v>5</v>
      </c>
      <c r="V156" s="98">
        <v>74</v>
      </c>
      <c r="Z156" s="3">
        <v>4400</v>
      </c>
      <c r="AA156" s="65">
        <f t="shared" si="39"/>
        <v>374.77272727272725</v>
      </c>
      <c r="AB156" s="65"/>
      <c r="AE156" s="142"/>
      <c r="AF156" s="3"/>
      <c r="AG156" s="3"/>
      <c r="AH156" s="3"/>
      <c r="AI156" s="3"/>
      <c r="AJ156" s="3"/>
      <c r="AK156" s="3"/>
      <c r="AL156" s="3"/>
      <c r="AM156" s="3">
        <v>1</v>
      </c>
    </row>
    <row r="157" spans="1:39" x14ac:dyDescent="0.25">
      <c r="A157" t="s">
        <v>4409</v>
      </c>
      <c r="B157" s="145" t="s">
        <v>3441</v>
      </c>
      <c r="C157" s="80" t="s">
        <v>3990</v>
      </c>
      <c r="D157" s="20" t="s">
        <v>3905</v>
      </c>
      <c r="E157" s="29" t="s">
        <v>3986</v>
      </c>
      <c r="F157" s="35" t="s">
        <v>3431</v>
      </c>
      <c r="G157" s="27" t="s">
        <v>3431</v>
      </c>
      <c r="H157" s="99">
        <v>15</v>
      </c>
      <c r="I157" s="13">
        <f t="shared" si="40"/>
        <v>5</v>
      </c>
      <c r="J157" s="10" t="s">
        <v>3696</v>
      </c>
      <c r="K157" s="16">
        <v>0</v>
      </c>
      <c r="L157" s="99">
        <v>15.5</v>
      </c>
      <c r="S157" s="98">
        <v>7</v>
      </c>
      <c r="T157" s="98"/>
      <c r="U157" s="98">
        <v>5</v>
      </c>
      <c r="V157" s="98">
        <v>74</v>
      </c>
      <c r="Z157" s="3">
        <v>4400</v>
      </c>
      <c r="AA157" s="65">
        <f t="shared" si="39"/>
        <v>374.77272727272725</v>
      </c>
      <c r="AB157" s="65"/>
      <c r="AE157" s="11" t="s">
        <v>4398</v>
      </c>
      <c r="AF157" s="3"/>
      <c r="AG157" s="3"/>
      <c r="AH157" s="3"/>
      <c r="AI157" s="3"/>
      <c r="AJ157" s="3"/>
      <c r="AK157" s="3"/>
      <c r="AL157" s="3"/>
    </row>
    <row r="158" spans="1:39" x14ac:dyDescent="0.25">
      <c r="A158" t="s">
        <v>4409</v>
      </c>
      <c r="B158" s="145" t="s">
        <v>3441</v>
      </c>
      <c r="C158" s="80" t="s">
        <v>3990</v>
      </c>
      <c r="D158" s="20" t="s">
        <v>3906</v>
      </c>
      <c r="E158" s="29" t="s">
        <v>3986</v>
      </c>
      <c r="F158" s="35" t="s">
        <v>3431</v>
      </c>
      <c r="G158" s="27" t="s">
        <v>3431</v>
      </c>
      <c r="H158" s="99">
        <v>15</v>
      </c>
      <c r="I158" s="13">
        <f t="shared" si="40"/>
        <v>5</v>
      </c>
      <c r="J158" s="10" t="s">
        <v>3696</v>
      </c>
      <c r="K158" s="16">
        <v>0</v>
      </c>
      <c r="L158" s="99">
        <v>15.5</v>
      </c>
      <c r="S158" s="98">
        <v>7</v>
      </c>
      <c r="T158" s="98"/>
      <c r="U158" s="98">
        <v>5</v>
      </c>
      <c r="V158" s="98">
        <v>74</v>
      </c>
      <c r="Z158" s="3">
        <v>4400</v>
      </c>
      <c r="AA158" s="65">
        <f t="shared" si="39"/>
        <v>374.77272727272725</v>
      </c>
      <c r="AB158" s="65"/>
      <c r="AE158" s="11" t="s">
        <v>4398</v>
      </c>
      <c r="AF158" s="3"/>
      <c r="AG158" s="3"/>
      <c r="AH158" s="3"/>
      <c r="AI158" s="3"/>
      <c r="AJ158" s="3"/>
      <c r="AK158" s="3"/>
      <c r="AL158" s="3"/>
    </row>
    <row r="159" spans="1:39" x14ac:dyDescent="0.25">
      <c r="A159" t="s">
        <v>4409</v>
      </c>
      <c r="B159" s="145" t="s">
        <v>3441</v>
      </c>
      <c r="C159" s="80" t="s">
        <v>3990</v>
      </c>
      <c r="D159" s="20" t="s">
        <v>3907</v>
      </c>
      <c r="E159" s="29" t="s">
        <v>3986</v>
      </c>
      <c r="F159" s="35" t="s">
        <v>3431</v>
      </c>
      <c r="G159" s="27" t="s">
        <v>3431</v>
      </c>
      <c r="H159" s="99">
        <v>15</v>
      </c>
      <c r="I159" s="13">
        <f t="shared" si="40"/>
        <v>5</v>
      </c>
      <c r="J159" s="10" t="s">
        <v>3696</v>
      </c>
      <c r="K159" s="16">
        <v>0</v>
      </c>
      <c r="L159" s="99">
        <v>15.5</v>
      </c>
      <c r="S159" s="98">
        <v>7</v>
      </c>
      <c r="T159" s="98"/>
      <c r="U159" s="98">
        <v>5</v>
      </c>
      <c r="V159" s="98">
        <v>74</v>
      </c>
      <c r="Z159" s="3">
        <v>4400</v>
      </c>
      <c r="AA159" s="65">
        <f t="shared" si="39"/>
        <v>374.77272727272725</v>
      </c>
      <c r="AB159" s="65"/>
      <c r="AE159" s="11" t="s">
        <v>4398</v>
      </c>
      <c r="AF159" s="3"/>
      <c r="AG159" s="3"/>
      <c r="AH159" s="3"/>
      <c r="AI159" s="3"/>
      <c r="AJ159" s="3"/>
      <c r="AK159" s="3"/>
      <c r="AL159" s="3"/>
    </row>
    <row r="160" spans="1:39" x14ac:dyDescent="0.25">
      <c r="B160" s="21" t="s">
        <v>3442</v>
      </c>
      <c r="C160" s="9" t="s">
        <v>3991</v>
      </c>
      <c r="D160" s="20" t="s">
        <v>3908</v>
      </c>
      <c r="E160" s="29" t="s">
        <v>3986</v>
      </c>
      <c r="F160" s="35" t="s">
        <v>3431</v>
      </c>
      <c r="G160" s="27" t="s">
        <v>3431</v>
      </c>
      <c r="H160" s="99">
        <v>9</v>
      </c>
      <c r="I160" s="13">
        <f t="shared" si="40"/>
        <v>3</v>
      </c>
      <c r="J160" s="10" t="s">
        <v>3696</v>
      </c>
      <c r="K160" s="16">
        <v>0</v>
      </c>
      <c r="L160" s="99">
        <v>9.75</v>
      </c>
      <c r="S160" s="98">
        <v>5</v>
      </c>
      <c r="U160" s="98">
        <v>5</v>
      </c>
      <c r="V160" s="98">
        <v>38</v>
      </c>
      <c r="Z160" s="3">
        <v>720</v>
      </c>
      <c r="AA160" s="65">
        <f t="shared" si="39"/>
        <v>1441.6666666666667</v>
      </c>
      <c r="AB160" s="65"/>
      <c r="AE160" s="3">
        <v>1</v>
      </c>
      <c r="AF160" s="3"/>
      <c r="AG160" s="3"/>
      <c r="AH160" s="3"/>
      <c r="AI160" s="3"/>
      <c r="AJ160" s="3"/>
      <c r="AK160" s="3"/>
      <c r="AL160" s="3"/>
    </row>
    <row r="161" spans="1:42" x14ac:dyDescent="0.25">
      <c r="B161" s="21" t="s">
        <v>3442</v>
      </c>
      <c r="C161" s="9" t="s">
        <v>3991</v>
      </c>
      <c r="D161" s="93" t="s">
        <v>3909</v>
      </c>
      <c r="E161" s="29" t="s">
        <v>3986</v>
      </c>
      <c r="F161" s="35" t="s">
        <v>3431</v>
      </c>
      <c r="G161" s="27" t="s">
        <v>3431</v>
      </c>
      <c r="H161" s="99">
        <v>9</v>
      </c>
      <c r="I161" s="13">
        <f t="shared" si="40"/>
        <v>3</v>
      </c>
      <c r="J161" s="10" t="s">
        <v>3696</v>
      </c>
      <c r="K161" s="16">
        <v>0</v>
      </c>
      <c r="L161" s="99">
        <v>9.75</v>
      </c>
      <c r="S161" s="98">
        <v>5</v>
      </c>
      <c r="U161" s="98">
        <v>5</v>
      </c>
      <c r="V161" s="98">
        <v>38</v>
      </c>
      <c r="Z161" s="3">
        <v>720</v>
      </c>
      <c r="AA161" s="65">
        <f t="shared" si="39"/>
        <v>1441.6666666666667</v>
      </c>
      <c r="AB161" s="65"/>
      <c r="AE161" s="3">
        <v>1</v>
      </c>
      <c r="AF161" s="3"/>
      <c r="AG161" s="3"/>
      <c r="AH161" s="3"/>
      <c r="AI161" s="3"/>
      <c r="AJ161" s="3"/>
      <c r="AK161" s="3"/>
      <c r="AL161" s="3"/>
    </row>
    <row r="162" spans="1:42" x14ac:dyDescent="0.25">
      <c r="B162" s="21" t="s">
        <v>3442</v>
      </c>
      <c r="C162" s="9" t="s">
        <v>3991</v>
      </c>
      <c r="D162" s="20" t="s">
        <v>3910</v>
      </c>
      <c r="E162" s="29" t="s">
        <v>3986</v>
      </c>
      <c r="F162" s="35" t="s">
        <v>3431</v>
      </c>
      <c r="G162" s="27" t="s">
        <v>3431</v>
      </c>
      <c r="H162" s="99">
        <v>9</v>
      </c>
      <c r="I162" s="13">
        <f t="shared" si="40"/>
        <v>3</v>
      </c>
      <c r="J162" s="10" t="s">
        <v>3696</v>
      </c>
      <c r="K162" s="16">
        <v>0</v>
      </c>
      <c r="L162" s="99">
        <v>9.75</v>
      </c>
      <c r="S162" s="98">
        <v>5</v>
      </c>
      <c r="U162" s="98">
        <v>5</v>
      </c>
      <c r="V162" s="98">
        <v>38</v>
      </c>
      <c r="Z162" s="3">
        <v>720</v>
      </c>
      <c r="AA162" s="65">
        <f t="shared" si="39"/>
        <v>1441.6666666666667</v>
      </c>
      <c r="AB162" s="65"/>
      <c r="AE162" s="3">
        <v>1</v>
      </c>
      <c r="AF162" s="3"/>
      <c r="AG162" s="3"/>
      <c r="AH162" s="3"/>
      <c r="AI162" s="3"/>
      <c r="AJ162" s="3"/>
      <c r="AK162" s="3"/>
      <c r="AL162" s="3"/>
    </row>
    <row r="163" spans="1:42" x14ac:dyDescent="0.25">
      <c r="B163" s="136" t="s">
        <v>4408</v>
      </c>
      <c r="C163" s="76" t="s">
        <v>4003</v>
      </c>
      <c r="D163" s="20" t="s">
        <v>3911</v>
      </c>
      <c r="E163" s="29" t="s">
        <v>3986</v>
      </c>
      <c r="F163" s="35" t="s">
        <v>3431</v>
      </c>
      <c r="G163" s="27" t="s">
        <v>3431</v>
      </c>
      <c r="H163" s="99">
        <v>10</v>
      </c>
      <c r="I163" s="13">
        <f t="shared" si="40"/>
        <v>3.3333333333333335</v>
      </c>
      <c r="J163" s="10" t="s">
        <v>3696</v>
      </c>
      <c r="K163" s="16">
        <v>0</v>
      </c>
      <c r="L163" s="99">
        <v>11.5</v>
      </c>
      <c r="S163" s="98">
        <v>6</v>
      </c>
      <c r="U163" s="98">
        <v>8</v>
      </c>
      <c r="V163" s="98">
        <v>64</v>
      </c>
      <c r="Z163" s="3">
        <v>720</v>
      </c>
      <c r="AA163" s="65">
        <f t="shared" si="39"/>
        <v>1741.6666666666667</v>
      </c>
      <c r="AB163" s="65"/>
      <c r="AE163" s="11" t="s">
        <v>4398</v>
      </c>
      <c r="AF163" s="3"/>
      <c r="AG163" s="3"/>
      <c r="AH163" s="3"/>
      <c r="AI163" s="3"/>
      <c r="AJ163" s="3"/>
      <c r="AK163" s="3"/>
      <c r="AL163" s="3"/>
    </row>
    <row r="164" spans="1:42" x14ac:dyDescent="0.25">
      <c r="B164" s="21" t="s">
        <v>3443</v>
      </c>
      <c r="C164" s="9" t="s">
        <v>3992</v>
      </c>
      <c r="D164" s="20" t="s">
        <v>3912</v>
      </c>
      <c r="E164" s="29" t="s">
        <v>3986</v>
      </c>
      <c r="F164" s="35" t="s">
        <v>3431</v>
      </c>
      <c r="G164" s="27" t="s">
        <v>3431</v>
      </c>
      <c r="H164" s="99">
        <v>9</v>
      </c>
      <c r="I164" s="13">
        <f t="shared" si="40"/>
        <v>3</v>
      </c>
      <c r="J164" s="10" t="s">
        <v>3696</v>
      </c>
      <c r="K164" s="16">
        <v>0</v>
      </c>
      <c r="L164" s="99">
        <v>9.75</v>
      </c>
      <c r="S164" s="98">
        <v>5</v>
      </c>
      <c r="U164" s="98">
        <v>5</v>
      </c>
      <c r="V164" s="98">
        <v>38</v>
      </c>
      <c r="Z164" s="3">
        <v>720</v>
      </c>
      <c r="AA164" s="65">
        <f>(((L165+(V164/100)+(U164*0.1*0.5))))/Z164*100000</f>
        <v>1441.6666666666667</v>
      </c>
      <c r="AB164" s="65"/>
      <c r="AF164" s="3"/>
      <c r="AG164" s="3"/>
      <c r="AH164" s="3"/>
      <c r="AI164" s="3"/>
      <c r="AJ164" s="3"/>
      <c r="AK164" s="3"/>
      <c r="AL164" s="3"/>
      <c r="AP164" s="3">
        <v>1</v>
      </c>
    </row>
    <row r="165" spans="1:42" x14ac:dyDescent="0.25">
      <c r="B165" s="21" t="s">
        <v>3443</v>
      </c>
      <c r="C165" s="9" t="s">
        <v>3992</v>
      </c>
      <c r="D165" s="20" t="s">
        <v>3913</v>
      </c>
      <c r="E165" s="29" t="s">
        <v>3986</v>
      </c>
      <c r="F165" s="35" t="s">
        <v>3431</v>
      </c>
      <c r="G165" s="27" t="s">
        <v>3431</v>
      </c>
      <c r="H165" s="99">
        <v>9</v>
      </c>
      <c r="I165" s="13">
        <f t="shared" si="40"/>
        <v>3</v>
      </c>
      <c r="J165" s="10" t="s">
        <v>3696</v>
      </c>
      <c r="K165" s="16">
        <v>0</v>
      </c>
      <c r="L165" s="99">
        <v>9.75</v>
      </c>
      <c r="S165" s="98">
        <v>5</v>
      </c>
      <c r="U165" s="98">
        <v>5</v>
      </c>
      <c r="V165" s="98">
        <v>38</v>
      </c>
      <c r="Z165" s="3">
        <v>720</v>
      </c>
      <c r="AA165" s="65">
        <f>(((L163+(V165/100)+(U165*0.1*0.5))))/Z165*100000</f>
        <v>1684.7222222222222</v>
      </c>
      <c r="AB165" s="65"/>
      <c r="AF165" s="3"/>
      <c r="AG165" s="3"/>
      <c r="AH165" s="3"/>
      <c r="AI165" s="3"/>
      <c r="AJ165" s="3"/>
      <c r="AK165" s="3"/>
      <c r="AL165" s="3"/>
      <c r="AP165" s="3">
        <v>1</v>
      </c>
    </row>
    <row r="166" spans="1:42" x14ac:dyDescent="0.25">
      <c r="B166" s="21" t="s">
        <v>3443</v>
      </c>
      <c r="C166" s="9" t="s">
        <v>3992</v>
      </c>
      <c r="D166" s="20" t="s">
        <v>3914</v>
      </c>
      <c r="E166" s="29" t="s">
        <v>3986</v>
      </c>
      <c r="F166" s="35" t="s">
        <v>3431</v>
      </c>
      <c r="G166" s="27" t="s">
        <v>3431</v>
      </c>
      <c r="H166" s="99">
        <v>9</v>
      </c>
      <c r="I166" s="13">
        <f t="shared" si="40"/>
        <v>3</v>
      </c>
      <c r="J166" s="10" t="s">
        <v>3696</v>
      </c>
      <c r="K166" s="16">
        <v>0</v>
      </c>
      <c r="L166" s="99">
        <v>9.75</v>
      </c>
      <c r="S166" s="98">
        <v>5</v>
      </c>
      <c r="U166" s="98">
        <v>5</v>
      </c>
      <c r="V166" s="98">
        <v>38</v>
      </c>
      <c r="Z166" s="3">
        <v>720</v>
      </c>
      <c r="AA166" s="65">
        <f t="shared" si="39"/>
        <v>1441.6666666666667</v>
      </c>
      <c r="AB166" s="65"/>
      <c r="AF166" s="3"/>
      <c r="AG166" s="3"/>
      <c r="AH166" s="3"/>
      <c r="AI166" s="3"/>
      <c r="AJ166" s="3"/>
      <c r="AK166" s="3"/>
      <c r="AL166" s="3"/>
      <c r="AP166" s="3">
        <v>1</v>
      </c>
    </row>
    <row r="167" spans="1:42" x14ac:dyDescent="0.25">
      <c r="B167" s="21" t="s">
        <v>3443</v>
      </c>
      <c r="C167" s="9" t="s">
        <v>3992</v>
      </c>
      <c r="D167" s="20" t="s">
        <v>3915</v>
      </c>
      <c r="E167" s="29" t="s">
        <v>3986</v>
      </c>
      <c r="F167" s="35" t="s">
        <v>3431</v>
      </c>
      <c r="G167" s="27" t="s">
        <v>3431</v>
      </c>
      <c r="H167" s="99">
        <v>9</v>
      </c>
      <c r="I167" s="13">
        <f t="shared" si="40"/>
        <v>3</v>
      </c>
      <c r="J167" s="10" t="s">
        <v>3696</v>
      </c>
      <c r="K167" s="16">
        <v>0</v>
      </c>
      <c r="L167" s="99">
        <v>9.75</v>
      </c>
      <c r="S167" s="98">
        <v>5</v>
      </c>
      <c r="U167" s="98">
        <v>5</v>
      </c>
      <c r="V167" s="98">
        <v>38</v>
      </c>
      <c r="Z167" s="3">
        <v>720</v>
      </c>
      <c r="AA167" s="65">
        <f t="shared" si="39"/>
        <v>1441.6666666666667</v>
      </c>
      <c r="AB167" s="65"/>
      <c r="AF167" s="3"/>
      <c r="AG167" s="3"/>
      <c r="AH167" s="3"/>
      <c r="AI167" s="3"/>
      <c r="AJ167" s="3"/>
      <c r="AK167" s="3"/>
      <c r="AL167" s="3"/>
      <c r="AP167" s="3">
        <v>1</v>
      </c>
    </row>
    <row r="168" spans="1:42" x14ac:dyDescent="0.25">
      <c r="B168" s="21" t="s">
        <v>3443</v>
      </c>
      <c r="C168" s="9" t="s">
        <v>3992</v>
      </c>
      <c r="D168" s="20" t="s">
        <v>3916</v>
      </c>
      <c r="E168" s="29" t="s">
        <v>3986</v>
      </c>
      <c r="F168" s="35" t="s">
        <v>3431</v>
      </c>
      <c r="G168" s="27" t="s">
        <v>3431</v>
      </c>
      <c r="H168" s="99">
        <v>9</v>
      </c>
      <c r="I168" s="13">
        <f t="shared" ref="I168" si="41">H168/3</f>
        <v>3</v>
      </c>
      <c r="J168" s="10" t="s">
        <v>3696</v>
      </c>
      <c r="K168" s="16">
        <v>0</v>
      </c>
      <c r="L168" s="99">
        <v>9.75</v>
      </c>
      <c r="S168" s="98">
        <v>5</v>
      </c>
      <c r="U168" s="98">
        <v>5</v>
      </c>
      <c r="V168" s="98">
        <v>38</v>
      </c>
      <c r="Z168" s="3">
        <v>720</v>
      </c>
      <c r="AA168" s="65">
        <f t="shared" ref="AA168:AA171" si="42">(((L168+(V168/100)+(U168*0.1*0.5))))/Z168*100000</f>
        <v>1441.6666666666667</v>
      </c>
      <c r="AB168" s="65"/>
      <c r="AF168" s="3"/>
      <c r="AG168" s="3"/>
      <c r="AH168" s="3"/>
      <c r="AI168" s="3"/>
      <c r="AJ168" s="3"/>
      <c r="AK168" s="3"/>
      <c r="AL168" s="3"/>
    </row>
    <row r="169" spans="1:42" x14ac:dyDescent="0.25">
      <c r="B169" s="73" t="s">
        <v>3444</v>
      </c>
      <c r="C169" s="74"/>
      <c r="D169" s="75" t="s">
        <v>3916</v>
      </c>
      <c r="E169" s="72" t="s">
        <v>3986</v>
      </c>
      <c r="F169" s="130" t="s">
        <v>3431</v>
      </c>
      <c r="G169" s="132" t="s">
        <v>3431</v>
      </c>
      <c r="H169" s="99">
        <v>9</v>
      </c>
      <c r="I169" s="131">
        <f t="shared" si="40"/>
        <v>3</v>
      </c>
      <c r="J169" s="114" t="s">
        <v>3696</v>
      </c>
      <c r="K169" s="115">
        <v>0</v>
      </c>
      <c r="L169" s="112">
        <v>1</v>
      </c>
      <c r="S169" s="100">
        <v>4</v>
      </c>
      <c r="T169" s="100"/>
      <c r="U169" s="100">
        <v>14</v>
      </c>
      <c r="V169" s="100">
        <v>55</v>
      </c>
      <c r="W169" s="100"/>
      <c r="X169" s="100"/>
      <c r="Y169" s="100"/>
      <c r="Z169" s="100">
        <v>666</v>
      </c>
      <c r="AA169" s="65"/>
      <c r="AB169" s="65"/>
      <c r="AF169" s="3"/>
      <c r="AG169" s="3"/>
      <c r="AH169" s="3"/>
      <c r="AI169" s="3"/>
      <c r="AJ169" s="3"/>
      <c r="AK169" s="3"/>
      <c r="AL169" s="3"/>
    </row>
    <row r="170" spans="1:42" x14ac:dyDescent="0.25">
      <c r="B170" s="136" t="s">
        <v>3917</v>
      </c>
      <c r="C170" s="138" t="s">
        <v>3993</v>
      </c>
      <c r="D170" s="20" t="s">
        <v>3923</v>
      </c>
      <c r="E170" s="29" t="s">
        <v>3986</v>
      </c>
      <c r="F170" s="35" t="s">
        <v>3431</v>
      </c>
      <c r="G170" s="27" t="s">
        <v>3431</v>
      </c>
      <c r="H170" s="99">
        <v>9</v>
      </c>
      <c r="I170" s="13">
        <f t="shared" ref="I170:I175" si="43">H170/3</f>
        <v>3</v>
      </c>
      <c r="J170" s="10" t="s">
        <v>3696</v>
      </c>
      <c r="K170" s="16">
        <v>0</v>
      </c>
      <c r="L170" s="99">
        <v>9.75</v>
      </c>
      <c r="S170" s="98">
        <v>5</v>
      </c>
      <c r="U170" s="98">
        <v>5</v>
      </c>
      <c r="V170" s="98">
        <v>42</v>
      </c>
      <c r="Z170" s="3">
        <v>750</v>
      </c>
      <c r="AA170" s="65">
        <f t="shared" si="42"/>
        <v>1389.3333333333335</v>
      </c>
      <c r="AB170" s="65"/>
      <c r="AE170" s="11" t="s">
        <v>4398</v>
      </c>
      <c r="AF170" s="3"/>
      <c r="AG170" s="3"/>
      <c r="AH170" s="3"/>
      <c r="AI170" s="3"/>
      <c r="AJ170" s="3"/>
      <c r="AK170" s="3"/>
      <c r="AL170" s="3"/>
    </row>
    <row r="171" spans="1:42" x14ac:dyDescent="0.25">
      <c r="B171" s="148" t="s">
        <v>3918</v>
      </c>
      <c r="C171" s="9" t="s">
        <v>3994</v>
      </c>
      <c r="D171" s="20" t="s">
        <v>3924</v>
      </c>
      <c r="E171" s="29" t="s">
        <v>3986</v>
      </c>
      <c r="F171" s="35" t="s">
        <v>3431</v>
      </c>
      <c r="G171" s="27" t="s">
        <v>3431</v>
      </c>
      <c r="H171" s="99">
        <v>9</v>
      </c>
      <c r="I171" s="13">
        <f t="shared" si="43"/>
        <v>3</v>
      </c>
      <c r="J171" s="10" t="s">
        <v>3696</v>
      </c>
      <c r="K171" s="16">
        <v>0</v>
      </c>
      <c r="L171" s="99">
        <v>9.75</v>
      </c>
      <c r="S171" s="98">
        <v>5</v>
      </c>
      <c r="U171" s="98">
        <v>4</v>
      </c>
      <c r="V171" s="98">
        <v>42</v>
      </c>
      <c r="Z171" s="3">
        <v>750</v>
      </c>
      <c r="AA171" s="65">
        <f t="shared" si="42"/>
        <v>1382.6666666666665</v>
      </c>
      <c r="AB171" s="65"/>
      <c r="AE171" s="11" t="s">
        <v>4398</v>
      </c>
      <c r="AF171" s="3"/>
      <c r="AG171" s="3"/>
      <c r="AH171" s="3"/>
      <c r="AI171" s="3"/>
      <c r="AJ171" s="3"/>
      <c r="AK171" s="3"/>
      <c r="AL171" s="3"/>
    </row>
    <row r="172" spans="1:42" x14ac:dyDescent="0.25">
      <c r="B172" s="148" t="s">
        <v>3919</v>
      </c>
      <c r="C172" s="9" t="s">
        <v>3994</v>
      </c>
      <c r="D172" s="20" t="s">
        <v>3925</v>
      </c>
      <c r="E172" s="29" t="s">
        <v>3986</v>
      </c>
      <c r="F172" s="35" t="s">
        <v>3431</v>
      </c>
      <c r="G172" s="27" t="s">
        <v>3431</v>
      </c>
      <c r="H172" s="99">
        <v>9</v>
      </c>
      <c r="I172" s="13">
        <f t="shared" si="43"/>
        <v>3</v>
      </c>
      <c r="J172" s="10" t="s">
        <v>3696</v>
      </c>
      <c r="K172" s="16">
        <v>0</v>
      </c>
      <c r="L172" s="99">
        <v>9.75</v>
      </c>
      <c r="S172" s="98">
        <v>5</v>
      </c>
      <c r="U172" s="98">
        <v>5</v>
      </c>
      <c r="V172" s="98">
        <v>42</v>
      </c>
      <c r="Z172" s="3">
        <v>750</v>
      </c>
      <c r="AA172" s="65">
        <f t="shared" si="39"/>
        <v>1389.3333333333335</v>
      </c>
      <c r="AB172" s="65"/>
      <c r="AE172" s="11" t="s">
        <v>4398</v>
      </c>
      <c r="AF172" s="3"/>
      <c r="AG172" s="3"/>
      <c r="AH172" s="3"/>
      <c r="AI172" s="3"/>
      <c r="AJ172" s="3"/>
      <c r="AK172" s="3"/>
      <c r="AL172" s="3"/>
    </row>
    <row r="173" spans="1:42" x14ac:dyDescent="0.25">
      <c r="B173" s="21" t="s">
        <v>3920</v>
      </c>
      <c r="C173" s="9" t="s">
        <v>3995</v>
      </c>
      <c r="D173" s="20" t="s">
        <v>3926</v>
      </c>
      <c r="E173" s="29" t="s">
        <v>3986</v>
      </c>
      <c r="F173" s="35" t="s">
        <v>3431</v>
      </c>
      <c r="G173" s="27" t="s">
        <v>3431</v>
      </c>
      <c r="H173" s="99">
        <v>11</v>
      </c>
      <c r="I173" s="13">
        <f t="shared" si="43"/>
        <v>3.6666666666666665</v>
      </c>
      <c r="J173" s="10" t="s">
        <v>3696</v>
      </c>
      <c r="K173" s="16">
        <v>0</v>
      </c>
      <c r="L173" s="99">
        <v>13.75</v>
      </c>
      <c r="S173" s="98">
        <v>6</v>
      </c>
      <c r="U173" s="98">
        <v>12</v>
      </c>
      <c r="V173" s="98">
        <v>74</v>
      </c>
      <c r="Z173" s="3">
        <v>5200</v>
      </c>
      <c r="AA173" s="65">
        <f t="shared" si="39"/>
        <v>290.19230769230774</v>
      </c>
      <c r="AB173" s="65"/>
      <c r="AF173" s="3"/>
      <c r="AG173" s="3"/>
      <c r="AH173" s="3"/>
      <c r="AI173" s="3"/>
      <c r="AJ173" s="3"/>
      <c r="AK173" s="3"/>
      <c r="AL173" s="3"/>
      <c r="AP173" s="3">
        <v>1</v>
      </c>
    </row>
    <row r="174" spans="1:42" x14ac:dyDescent="0.25">
      <c r="B174" s="134" t="s">
        <v>3921</v>
      </c>
      <c r="C174" s="9" t="s">
        <v>3996</v>
      </c>
      <c r="D174" s="20" t="s">
        <v>3927</v>
      </c>
      <c r="E174" s="29" t="s">
        <v>3986</v>
      </c>
      <c r="F174" s="35" t="s">
        <v>3431</v>
      </c>
      <c r="G174" s="27" t="s">
        <v>3431</v>
      </c>
      <c r="H174" s="99">
        <v>11</v>
      </c>
      <c r="I174" s="13">
        <f t="shared" si="43"/>
        <v>3.6666666666666665</v>
      </c>
      <c r="J174" s="10" t="s">
        <v>3696</v>
      </c>
      <c r="K174" s="16">
        <v>0</v>
      </c>
      <c r="L174" s="99">
        <v>13.5</v>
      </c>
      <c r="S174" s="98">
        <v>6</v>
      </c>
      <c r="U174" s="98">
        <v>16</v>
      </c>
      <c r="V174" s="98">
        <v>70</v>
      </c>
      <c r="Z174" s="3">
        <v>7200</v>
      </c>
      <c r="AA174" s="65">
        <f t="shared" si="39"/>
        <v>208.33333333333334</v>
      </c>
      <c r="AB174" s="65"/>
      <c r="AE174" s="11" t="s">
        <v>4398</v>
      </c>
      <c r="AF174" s="3"/>
      <c r="AG174" s="3"/>
      <c r="AH174" s="3"/>
      <c r="AI174" s="3"/>
      <c r="AJ174" s="3"/>
      <c r="AK174" s="3"/>
      <c r="AL174" s="3"/>
    </row>
    <row r="175" spans="1:42" x14ac:dyDescent="0.25">
      <c r="B175" s="136" t="s">
        <v>3922</v>
      </c>
      <c r="C175" s="138" t="s">
        <v>3993</v>
      </c>
      <c r="D175" s="20" t="s">
        <v>3928</v>
      </c>
      <c r="E175" s="29" t="s">
        <v>3986</v>
      </c>
      <c r="F175" s="35" t="s">
        <v>3431</v>
      </c>
      <c r="G175" s="27" t="s">
        <v>3431</v>
      </c>
      <c r="H175" s="99">
        <v>9</v>
      </c>
      <c r="I175" s="13">
        <f t="shared" si="43"/>
        <v>3</v>
      </c>
      <c r="J175" s="10" t="s">
        <v>3696</v>
      </c>
      <c r="K175" s="16">
        <v>0</v>
      </c>
      <c r="L175" s="99">
        <v>9.75</v>
      </c>
      <c r="S175" s="98">
        <v>5</v>
      </c>
      <c r="U175" s="98">
        <v>5</v>
      </c>
      <c r="V175" s="98">
        <v>42</v>
      </c>
      <c r="Z175" s="3">
        <v>750</v>
      </c>
      <c r="AA175" s="65">
        <f t="shared" si="39"/>
        <v>1389.3333333333335</v>
      </c>
      <c r="AB175" s="65"/>
      <c r="AE175" s="11" t="s">
        <v>4398</v>
      </c>
      <c r="AF175" s="3"/>
      <c r="AG175" s="3"/>
      <c r="AH175" s="3"/>
      <c r="AI175" s="3"/>
      <c r="AJ175" s="3"/>
      <c r="AK175" s="3"/>
      <c r="AL175" s="3"/>
    </row>
    <row r="176" spans="1:42" x14ac:dyDescent="0.25">
      <c r="A176" s="304"/>
      <c r="B176" s="304"/>
      <c r="C176" s="304"/>
      <c r="D176" s="304"/>
      <c r="E176" s="304"/>
      <c r="F176" s="304"/>
      <c r="G176" s="304"/>
      <c r="H176" s="30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4"/>
      <c r="S176" s="304"/>
      <c r="T176" s="304"/>
      <c r="U176" s="304"/>
      <c r="V176" s="304"/>
      <c r="W176" s="304"/>
      <c r="X176" s="304"/>
      <c r="Y176" s="304"/>
      <c r="Z176" s="304"/>
      <c r="AA176" s="304"/>
      <c r="AB176" s="304"/>
      <c r="AC176" s="304"/>
      <c r="AD176" s="304"/>
      <c r="AE176" s="304"/>
      <c r="AF176" s="304"/>
      <c r="AG176" s="304"/>
      <c r="AH176" s="304"/>
      <c r="AI176" s="3"/>
      <c r="AJ176" s="3"/>
      <c r="AK176" s="3"/>
      <c r="AL176" s="3"/>
    </row>
    <row r="177" spans="2:28" x14ac:dyDescent="0.25">
      <c r="B177" s="42" t="s">
        <v>3445</v>
      </c>
      <c r="C177" s="43" t="s">
        <v>3997</v>
      </c>
      <c r="D177" s="44" t="s">
        <v>3929</v>
      </c>
      <c r="E177" s="45"/>
      <c r="F177" s="68" t="s">
        <v>3431</v>
      </c>
      <c r="G177" s="69" t="s">
        <v>3446</v>
      </c>
      <c r="H177" s="46"/>
      <c r="I177" s="47">
        <f t="shared" si="40"/>
        <v>0</v>
      </c>
      <c r="J177" s="48" t="s">
        <v>3696</v>
      </c>
      <c r="K177" s="49">
        <v>0</v>
      </c>
      <c r="L177" s="127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1"/>
      <c r="AB177" s="63"/>
    </row>
    <row r="178" spans="2:28" x14ac:dyDescent="0.25">
      <c r="B178" s="52" t="s">
        <v>3708</v>
      </c>
      <c r="C178" s="53" t="s">
        <v>3998</v>
      </c>
      <c r="D178" s="54" t="s">
        <v>3930</v>
      </c>
      <c r="E178" s="55"/>
      <c r="F178" s="70" t="s">
        <v>3431</v>
      </c>
      <c r="G178" s="71" t="s">
        <v>3446</v>
      </c>
      <c r="H178" s="57"/>
      <c r="I178" s="58">
        <f t="shared" si="40"/>
        <v>0</v>
      </c>
      <c r="J178" s="59" t="s">
        <v>3696</v>
      </c>
      <c r="K178" s="60">
        <v>0.1</v>
      </c>
      <c r="L178" s="128"/>
      <c r="M178" s="61">
        <v>1</v>
      </c>
      <c r="N178" s="61">
        <v>1</v>
      </c>
      <c r="O178" s="61">
        <v>1</v>
      </c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2"/>
      <c r="AB178" s="63"/>
    </row>
    <row r="179" spans="2:28" x14ac:dyDescent="0.25">
      <c r="B179" s="313" t="s">
        <v>5548</v>
      </c>
      <c r="C179" s="313"/>
      <c r="D179" s="313"/>
      <c r="E179" s="313"/>
      <c r="F179" s="313"/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  <c r="T179" s="313"/>
      <c r="U179" s="313"/>
      <c r="V179" s="313"/>
      <c r="W179" s="313"/>
      <c r="X179" s="313"/>
      <c r="Y179" s="313"/>
      <c r="Z179" s="313"/>
      <c r="AA179" s="313"/>
      <c r="AB179" s="284"/>
    </row>
    <row r="180" spans="2:28" x14ac:dyDescent="0.25">
      <c r="B180" s="300" t="s">
        <v>5599</v>
      </c>
      <c r="C180"/>
      <c r="D180"/>
      <c r="E180"/>
      <c r="F180"/>
      <c r="G180"/>
      <c r="H180" s="306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2:28" x14ac:dyDescent="0.25">
      <c r="B181" s="21" t="s">
        <v>3447</v>
      </c>
      <c r="C181" s="9" t="s">
        <v>4006</v>
      </c>
      <c r="E181" s="29" t="s">
        <v>4005</v>
      </c>
      <c r="F181" s="34" t="s">
        <v>3324</v>
      </c>
      <c r="G181" s="29" t="s">
        <v>3465</v>
      </c>
      <c r="I181" s="13">
        <f t="shared" si="40"/>
        <v>0</v>
      </c>
      <c r="J181" s="10" t="s">
        <v>3696</v>
      </c>
      <c r="K181" s="16">
        <v>0</v>
      </c>
      <c r="L181" s="126"/>
      <c r="AA181" s="15" t="e">
        <f t="shared" ref="AA181:AA218" si="44">Z181/((M181+N181+O181)*K181)</f>
        <v>#DIV/0!</v>
      </c>
      <c r="AB181" s="15"/>
    </row>
    <row r="182" spans="2:28" x14ac:dyDescent="0.25">
      <c r="B182" s="21" t="s">
        <v>3448</v>
      </c>
      <c r="C182" s="9" t="s">
        <v>4007</v>
      </c>
      <c r="E182" s="29" t="s">
        <v>4005</v>
      </c>
      <c r="F182" s="34" t="s">
        <v>3324</v>
      </c>
      <c r="G182" s="29" t="s">
        <v>3465</v>
      </c>
      <c r="I182" s="13">
        <f t="shared" si="40"/>
        <v>0</v>
      </c>
      <c r="J182" s="10" t="s">
        <v>3696</v>
      </c>
      <c r="K182" s="16">
        <v>0</v>
      </c>
      <c r="L182" s="126"/>
      <c r="AA182" s="15" t="e">
        <f t="shared" si="44"/>
        <v>#DIV/0!</v>
      </c>
      <c r="AB182" s="15"/>
    </row>
    <row r="183" spans="2:28" x14ac:dyDescent="0.25">
      <c r="B183" s="21" t="s">
        <v>3449</v>
      </c>
      <c r="C183" s="9" t="s">
        <v>4008</v>
      </c>
      <c r="E183" s="29" t="s">
        <v>4005</v>
      </c>
      <c r="F183" s="34" t="s">
        <v>3324</v>
      </c>
      <c r="G183" s="29" t="s">
        <v>3465</v>
      </c>
      <c r="I183" s="13">
        <f t="shared" si="40"/>
        <v>0</v>
      </c>
      <c r="J183" s="10" t="s">
        <v>3696</v>
      </c>
      <c r="K183" s="16">
        <v>0</v>
      </c>
      <c r="L183" s="126"/>
      <c r="AA183" s="15" t="e">
        <f t="shared" si="44"/>
        <v>#DIV/0!</v>
      </c>
      <c r="AB183" s="15"/>
    </row>
    <row r="184" spans="2:28" x14ac:dyDescent="0.25">
      <c r="B184" s="21" t="s">
        <v>3450</v>
      </c>
      <c r="C184" s="9" t="s">
        <v>4009</v>
      </c>
      <c r="E184" s="29" t="s">
        <v>4005</v>
      </c>
      <c r="F184" s="34" t="s">
        <v>3324</v>
      </c>
      <c r="G184" s="29" t="s">
        <v>3465</v>
      </c>
      <c r="I184" s="13">
        <f t="shared" si="40"/>
        <v>0</v>
      </c>
      <c r="J184" s="10" t="s">
        <v>3696</v>
      </c>
      <c r="K184" s="16">
        <v>0</v>
      </c>
      <c r="L184" s="126"/>
      <c r="AA184" s="15" t="e">
        <f t="shared" si="44"/>
        <v>#DIV/0!</v>
      </c>
      <c r="AB184" s="15"/>
    </row>
    <row r="185" spans="2:28" x14ac:dyDescent="0.25">
      <c r="B185" s="21" t="s">
        <v>3450</v>
      </c>
      <c r="C185" s="9" t="s">
        <v>4009</v>
      </c>
      <c r="E185" s="29" t="s">
        <v>4005</v>
      </c>
      <c r="F185" s="34" t="s">
        <v>3324</v>
      </c>
      <c r="G185" s="29" t="s">
        <v>3465</v>
      </c>
      <c r="I185" s="13">
        <f t="shared" si="40"/>
        <v>0</v>
      </c>
      <c r="J185" s="10" t="s">
        <v>3696</v>
      </c>
      <c r="K185" s="16">
        <v>0</v>
      </c>
      <c r="L185" s="126"/>
      <c r="AA185" s="15" t="e">
        <f t="shared" si="44"/>
        <v>#DIV/0!</v>
      </c>
      <c r="AB185" s="15"/>
    </row>
    <row r="186" spans="2:28" x14ac:dyDescent="0.25">
      <c r="B186" s="21" t="s">
        <v>3450</v>
      </c>
      <c r="C186" s="9" t="s">
        <v>4009</v>
      </c>
      <c r="E186" s="29" t="s">
        <v>4005</v>
      </c>
      <c r="F186" s="34" t="s">
        <v>3324</v>
      </c>
      <c r="G186" s="29" t="s">
        <v>3465</v>
      </c>
      <c r="I186" s="13">
        <f t="shared" si="40"/>
        <v>0</v>
      </c>
      <c r="J186" s="10" t="s">
        <v>3696</v>
      </c>
      <c r="K186" s="16">
        <v>0</v>
      </c>
      <c r="L186" s="126"/>
      <c r="AA186" s="15" t="e">
        <f t="shared" si="44"/>
        <v>#DIV/0!</v>
      </c>
      <c r="AB186" s="15"/>
    </row>
    <row r="187" spans="2:28" x14ac:dyDescent="0.25">
      <c r="B187" s="21" t="s">
        <v>3450</v>
      </c>
      <c r="C187" s="9" t="s">
        <v>4009</v>
      </c>
      <c r="E187" s="29" t="s">
        <v>4005</v>
      </c>
      <c r="F187" s="34" t="s">
        <v>3324</v>
      </c>
      <c r="G187" s="29" t="s">
        <v>3465</v>
      </c>
      <c r="I187" s="13">
        <f t="shared" si="40"/>
        <v>0</v>
      </c>
      <c r="J187" s="10" t="s">
        <v>3696</v>
      </c>
      <c r="K187" s="16">
        <v>0</v>
      </c>
      <c r="L187" s="126"/>
      <c r="AA187" s="15" t="e">
        <f t="shared" si="44"/>
        <v>#DIV/0!</v>
      </c>
      <c r="AB187" s="15"/>
    </row>
    <row r="188" spans="2:28" x14ac:dyDescent="0.25">
      <c r="B188" s="84" t="s">
        <v>4024</v>
      </c>
      <c r="C188" s="85" t="s">
        <v>4022</v>
      </c>
      <c r="E188" s="29" t="s">
        <v>4005</v>
      </c>
      <c r="F188" s="34" t="s">
        <v>3324</v>
      </c>
      <c r="G188" s="29" t="s">
        <v>3465</v>
      </c>
      <c r="I188" s="13">
        <f>H188/3</f>
        <v>0</v>
      </c>
      <c r="J188" s="10" t="s">
        <v>3696</v>
      </c>
      <c r="K188" s="16">
        <v>0</v>
      </c>
      <c r="L188" s="126"/>
      <c r="AA188" s="15" t="e">
        <f>Z188/((M188+N188+O188)*K188)</f>
        <v>#DIV/0!</v>
      </c>
      <c r="AB188" s="15"/>
    </row>
    <row r="189" spans="2:28" x14ac:dyDescent="0.25">
      <c r="B189" s="73" t="s">
        <v>3452</v>
      </c>
      <c r="C189" s="74" t="s">
        <v>4010</v>
      </c>
      <c r="E189" s="29" t="s">
        <v>4005</v>
      </c>
      <c r="F189" s="34" t="s">
        <v>3324</v>
      </c>
      <c r="G189" s="29" t="s">
        <v>3465</v>
      </c>
      <c r="I189" s="13">
        <f t="shared" si="40"/>
        <v>0</v>
      </c>
      <c r="J189" s="10" t="s">
        <v>3696</v>
      </c>
      <c r="K189" s="16">
        <v>0</v>
      </c>
      <c r="L189" s="126"/>
      <c r="AA189" s="15" t="e">
        <f t="shared" si="44"/>
        <v>#DIV/0!</v>
      </c>
      <c r="AB189" s="15"/>
    </row>
    <row r="190" spans="2:28" x14ac:dyDescent="0.25">
      <c r="B190" s="21" t="s">
        <v>3453</v>
      </c>
      <c r="C190" s="9" t="s">
        <v>4011</v>
      </c>
      <c r="E190" s="29" t="s">
        <v>4005</v>
      </c>
      <c r="F190" s="34" t="s">
        <v>3324</v>
      </c>
      <c r="G190" s="29" t="s">
        <v>3465</v>
      </c>
      <c r="I190" s="13">
        <f t="shared" si="40"/>
        <v>0</v>
      </c>
      <c r="J190" s="10" t="s">
        <v>3696</v>
      </c>
      <c r="K190" s="16">
        <v>0</v>
      </c>
      <c r="L190" s="126"/>
      <c r="AA190" s="15" t="e">
        <f t="shared" si="44"/>
        <v>#DIV/0!</v>
      </c>
      <c r="AB190" s="15"/>
    </row>
    <row r="191" spans="2:28" x14ac:dyDescent="0.25">
      <c r="B191" s="21" t="s">
        <v>3454</v>
      </c>
      <c r="C191" s="9" t="s">
        <v>4012</v>
      </c>
      <c r="E191" s="29" t="s">
        <v>4005</v>
      </c>
      <c r="F191" s="34" t="s">
        <v>3324</v>
      </c>
      <c r="G191" s="29" t="s">
        <v>3465</v>
      </c>
      <c r="I191" s="13">
        <f t="shared" si="40"/>
        <v>0</v>
      </c>
      <c r="J191" s="10" t="s">
        <v>3696</v>
      </c>
      <c r="K191" s="16">
        <v>0</v>
      </c>
      <c r="L191" s="126"/>
      <c r="AA191" s="15" t="e">
        <f t="shared" si="44"/>
        <v>#DIV/0!</v>
      </c>
      <c r="AB191" s="15"/>
    </row>
    <row r="192" spans="2:28" x14ac:dyDescent="0.25">
      <c r="B192" s="73" t="s">
        <v>3455</v>
      </c>
      <c r="C192" s="74" t="s">
        <v>4023</v>
      </c>
      <c r="E192" s="29" t="s">
        <v>4005</v>
      </c>
      <c r="F192" s="34" t="s">
        <v>3324</v>
      </c>
      <c r="G192" s="29" t="s">
        <v>3465</v>
      </c>
      <c r="I192" s="13">
        <f t="shared" si="40"/>
        <v>0</v>
      </c>
      <c r="J192" s="10" t="s">
        <v>3696</v>
      </c>
      <c r="K192" s="16">
        <v>0</v>
      </c>
      <c r="L192" s="126"/>
      <c r="AA192" s="15" t="e">
        <f t="shared" si="44"/>
        <v>#DIV/0!</v>
      </c>
      <c r="AB192" s="15"/>
    </row>
    <row r="193" spans="2:28" x14ac:dyDescent="0.25">
      <c r="B193" s="21" t="s">
        <v>3456</v>
      </c>
      <c r="C193" s="9" t="s">
        <v>4013</v>
      </c>
      <c r="E193" s="29" t="s">
        <v>4005</v>
      </c>
      <c r="F193" s="34" t="s">
        <v>3324</v>
      </c>
      <c r="G193" s="29" t="s">
        <v>3465</v>
      </c>
      <c r="I193" s="13">
        <f t="shared" si="40"/>
        <v>0</v>
      </c>
      <c r="J193" s="10" t="s">
        <v>3696</v>
      </c>
      <c r="K193" s="16">
        <v>0</v>
      </c>
      <c r="L193" s="126"/>
      <c r="AA193" s="15" t="e">
        <f t="shared" si="44"/>
        <v>#DIV/0!</v>
      </c>
      <c r="AB193" s="15"/>
    </row>
    <row r="194" spans="2:28" x14ac:dyDescent="0.25">
      <c r="B194" s="21" t="s">
        <v>3457</v>
      </c>
      <c r="C194" s="9" t="s">
        <v>4014</v>
      </c>
      <c r="E194" s="29" t="s">
        <v>4005</v>
      </c>
      <c r="F194" s="34" t="s">
        <v>3324</v>
      </c>
      <c r="G194" s="29" t="s">
        <v>3465</v>
      </c>
      <c r="I194" s="13">
        <f t="shared" si="40"/>
        <v>0</v>
      </c>
      <c r="J194" s="10" t="s">
        <v>3696</v>
      </c>
      <c r="K194" s="16">
        <v>0</v>
      </c>
      <c r="L194" s="126"/>
      <c r="AA194" s="15" t="e">
        <f t="shared" si="44"/>
        <v>#DIV/0!</v>
      </c>
      <c r="AB194" s="15"/>
    </row>
    <row r="195" spans="2:28" x14ac:dyDescent="0.25">
      <c r="B195" s="21" t="s">
        <v>3458</v>
      </c>
      <c r="C195" s="9" t="s">
        <v>4015</v>
      </c>
      <c r="E195" s="29" t="s">
        <v>4005</v>
      </c>
      <c r="F195" s="34" t="s">
        <v>3324</v>
      </c>
      <c r="G195" s="29" t="s">
        <v>3465</v>
      </c>
      <c r="I195" s="13">
        <f t="shared" si="40"/>
        <v>0</v>
      </c>
      <c r="J195" s="10" t="s">
        <v>3696</v>
      </c>
      <c r="K195" s="16">
        <v>0</v>
      </c>
      <c r="L195" s="126"/>
      <c r="AA195" s="15" t="e">
        <f t="shared" si="44"/>
        <v>#DIV/0!</v>
      </c>
      <c r="AB195" s="15"/>
    </row>
    <row r="196" spans="2:28" x14ac:dyDescent="0.25">
      <c r="B196" s="21" t="s">
        <v>3459</v>
      </c>
      <c r="C196" s="9" t="s">
        <v>4016</v>
      </c>
      <c r="E196" s="29" t="s">
        <v>4005</v>
      </c>
      <c r="F196" s="34" t="s">
        <v>3324</v>
      </c>
      <c r="G196" s="29" t="s">
        <v>3465</v>
      </c>
      <c r="I196" s="13">
        <f t="shared" si="40"/>
        <v>0</v>
      </c>
      <c r="J196" s="10" t="s">
        <v>3696</v>
      </c>
      <c r="K196" s="16">
        <v>0</v>
      </c>
      <c r="L196" s="126"/>
      <c r="AA196" s="15" t="e">
        <f t="shared" si="44"/>
        <v>#DIV/0!</v>
      </c>
      <c r="AB196" s="15"/>
    </row>
    <row r="197" spans="2:28" x14ac:dyDescent="0.25">
      <c r="B197" s="21" t="s">
        <v>3460</v>
      </c>
      <c r="C197" s="9" t="s">
        <v>4017</v>
      </c>
      <c r="E197" s="29" t="s">
        <v>4005</v>
      </c>
      <c r="F197" s="34" t="s">
        <v>3324</v>
      </c>
      <c r="G197" s="29" t="s">
        <v>3465</v>
      </c>
      <c r="I197" s="13">
        <f t="shared" si="40"/>
        <v>0</v>
      </c>
      <c r="J197" s="10" t="s">
        <v>3696</v>
      </c>
      <c r="K197" s="16">
        <v>0</v>
      </c>
      <c r="L197" s="126"/>
      <c r="AA197" s="15" t="e">
        <f t="shared" si="44"/>
        <v>#DIV/0!</v>
      </c>
      <c r="AB197" s="15"/>
    </row>
    <row r="198" spans="2:28" x14ac:dyDescent="0.25">
      <c r="B198" s="21" t="s">
        <v>3461</v>
      </c>
      <c r="C198" s="9" t="s">
        <v>4018</v>
      </c>
      <c r="E198" s="29" t="s">
        <v>4005</v>
      </c>
      <c r="F198" s="34" t="s">
        <v>3324</v>
      </c>
      <c r="G198" s="29" t="s">
        <v>3465</v>
      </c>
      <c r="I198" s="13">
        <f t="shared" si="40"/>
        <v>0</v>
      </c>
      <c r="J198" s="10" t="s">
        <v>3696</v>
      </c>
      <c r="K198" s="16">
        <v>0</v>
      </c>
      <c r="L198" s="126"/>
      <c r="AA198" s="15" t="e">
        <f t="shared" si="44"/>
        <v>#DIV/0!</v>
      </c>
      <c r="AB198" s="15"/>
    </row>
    <row r="199" spans="2:28" x14ac:dyDescent="0.25">
      <c r="B199" s="21" t="s">
        <v>3462</v>
      </c>
      <c r="C199" s="9" t="s">
        <v>4019</v>
      </c>
      <c r="E199" s="29" t="s">
        <v>4005</v>
      </c>
      <c r="F199" s="34" t="s">
        <v>3324</v>
      </c>
      <c r="G199" s="29" t="s">
        <v>3465</v>
      </c>
      <c r="I199" s="13">
        <f t="shared" si="40"/>
        <v>0</v>
      </c>
      <c r="J199" s="10" t="s">
        <v>3696</v>
      </c>
      <c r="K199" s="16">
        <v>0</v>
      </c>
      <c r="L199" s="126"/>
      <c r="AA199" s="15" t="e">
        <f t="shared" si="44"/>
        <v>#DIV/0!</v>
      </c>
      <c r="AB199" s="15"/>
    </row>
    <row r="200" spans="2:28" x14ac:dyDescent="0.25">
      <c r="B200" s="21" t="s">
        <v>3463</v>
      </c>
      <c r="C200" s="9" t="s">
        <v>4020</v>
      </c>
      <c r="E200" s="29" t="s">
        <v>4005</v>
      </c>
      <c r="F200" s="34" t="s">
        <v>3324</v>
      </c>
      <c r="G200" s="29" t="s">
        <v>3465</v>
      </c>
      <c r="I200" s="13">
        <f t="shared" si="40"/>
        <v>0</v>
      </c>
      <c r="J200" s="10" t="s">
        <v>3696</v>
      </c>
      <c r="K200" s="16">
        <v>0</v>
      </c>
      <c r="L200" s="126"/>
      <c r="AA200" s="15" t="e">
        <f t="shared" si="44"/>
        <v>#DIV/0!</v>
      </c>
      <c r="AB200" s="15"/>
    </row>
    <row r="201" spans="2:28" x14ac:dyDescent="0.25">
      <c r="B201" s="86" t="s">
        <v>3464</v>
      </c>
      <c r="C201" s="87" t="s">
        <v>4021</v>
      </c>
      <c r="D201" s="94"/>
      <c r="E201" s="78" t="s">
        <v>4005</v>
      </c>
      <c r="F201" s="88" t="s">
        <v>3324</v>
      </c>
      <c r="G201" s="78" t="s">
        <v>3465</v>
      </c>
      <c r="H201" s="89"/>
      <c r="I201" s="90">
        <f t="shared" si="40"/>
        <v>0</v>
      </c>
      <c r="J201" s="64" t="s">
        <v>3696</v>
      </c>
      <c r="K201" s="91">
        <v>0</v>
      </c>
      <c r="L201" s="129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63" t="e">
        <f t="shared" si="44"/>
        <v>#DIV/0!</v>
      </c>
      <c r="AB201" s="63"/>
    </row>
    <row r="202" spans="2:28" x14ac:dyDescent="0.25">
      <c r="B202" s="86" t="s">
        <v>4026</v>
      </c>
      <c r="C202" s="87" t="s">
        <v>4025</v>
      </c>
      <c r="D202" s="94"/>
      <c r="E202" s="78" t="s">
        <v>4005</v>
      </c>
      <c r="F202" s="88" t="s">
        <v>3324</v>
      </c>
      <c r="G202" s="78" t="s">
        <v>3465</v>
      </c>
      <c r="H202" s="89"/>
      <c r="I202" s="90">
        <f t="shared" ref="I202:I203" si="45">H202/3</f>
        <v>0</v>
      </c>
      <c r="J202" s="64" t="s">
        <v>3696</v>
      </c>
      <c r="K202" s="91">
        <v>0</v>
      </c>
      <c r="L202" s="129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63" t="e">
        <f t="shared" ref="AA202:AA203" si="46">Z202/((M202+N202+O202)*K202)</f>
        <v>#DIV/0!</v>
      </c>
      <c r="AB202" s="63"/>
    </row>
    <row r="203" spans="2:28" x14ac:dyDescent="0.25">
      <c r="B203" s="52" t="s">
        <v>4027</v>
      </c>
      <c r="C203" s="53" t="s">
        <v>4028</v>
      </c>
      <c r="D203" s="54"/>
      <c r="E203" s="67" t="s">
        <v>4005</v>
      </c>
      <c r="F203" s="56" t="s">
        <v>3324</v>
      </c>
      <c r="G203" s="67" t="s">
        <v>3465</v>
      </c>
      <c r="H203" s="57"/>
      <c r="I203" s="58">
        <f t="shared" si="45"/>
        <v>0</v>
      </c>
      <c r="J203" s="59" t="s">
        <v>3696</v>
      </c>
      <c r="K203" s="60">
        <v>0</v>
      </c>
      <c r="L203" s="128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2" t="e">
        <f t="shared" si="46"/>
        <v>#DIV/0!</v>
      </c>
      <c r="AB203" s="63"/>
    </row>
    <row r="204" spans="2:28" x14ac:dyDescent="0.25">
      <c r="B204" s="300" t="s">
        <v>3467</v>
      </c>
      <c r="C204" s="87"/>
      <c r="D204" s="94"/>
      <c r="E204" s="89"/>
      <c r="F204" s="89"/>
      <c r="G204" s="89"/>
      <c r="H204" s="89"/>
      <c r="I204" s="90"/>
      <c r="J204" s="64"/>
      <c r="K204" s="91"/>
      <c r="L204" s="129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63"/>
      <c r="AB204" s="63"/>
    </row>
    <row r="205" spans="2:28" x14ac:dyDescent="0.25">
      <c r="B205" s="21" t="s">
        <v>3466</v>
      </c>
      <c r="C205" s="9" t="s">
        <v>4031</v>
      </c>
      <c r="E205" s="29" t="s">
        <v>4004</v>
      </c>
      <c r="F205" s="34" t="s">
        <v>3324</v>
      </c>
      <c r="G205" s="33" t="s">
        <v>3467</v>
      </c>
      <c r="I205" s="13">
        <f t="shared" si="40"/>
        <v>0</v>
      </c>
      <c r="J205" s="10" t="s">
        <v>3696</v>
      </c>
      <c r="K205" s="16">
        <v>0</v>
      </c>
      <c r="L205" s="126"/>
      <c r="AA205" s="15" t="e">
        <f t="shared" si="44"/>
        <v>#DIV/0!</v>
      </c>
      <c r="AB205" s="15"/>
    </row>
    <row r="206" spans="2:28" x14ac:dyDescent="0.25">
      <c r="B206" s="21" t="s">
        <v>3468</v>
      </c>
      <c r="C206" s="9" t="s">
        <v>4032</v>
      </c>
      <c r="E206" s="29" t="s">
        <v>4004</v>
      </c>
      <c r="F206" s="34" t="s">
        <v>3324</v>
      </c>
      <c r="G206" s="33" t="s">
        <v>3467</v>
      </c>
      <c r="I206" s="13">
        <f t="shared" si="40"/>
        <v>0</v>
      </c>
      <c r="J206" s="10" t="s">
        <v>3696</v>
      </c>
      <c r="K206" s="16">
        <v>0</v>
      </c>
      <c r="L206" s="126"/>
      <c r="AA206" s="15" t="e">
        <f t="shared" si="44"/>
        <v>#DIV/0!</v>
      </c>
      <c r="AB206" s="15"/>
    </row>
    <row r="207" spans="2:28" x14ac:dyDescent="0.25">
      <c r="B207" s="21" t="s">
        <v>3468</v>
      </c>
      <c r="C207" s="9" t="s">
        <v>4032</v>
      </c>
      <c r="E207" s="29" t="s">
        <v>4004</v>
      </c>
      <c r="F207" s="34" t="s">
        <v>3324</v>
      </c>
      <c r="G207" s="33" t="s">
        <v>3467</v>
      </c>
      <c r="I207" s="13">
        <f t="shared" si="40"/>
        <v>0</v>
      </c>
      <c r="J207" s="10" t="s">
        <v>3696</v>
      </c>
      <c r="K207" s="16">
        <v>0</v>
      </c>
      <c r="L207" s="126"/>
      <c r="AA207" s="15" t="e">
        <f t="shared" si="44"/>
        <v>#DIV/0!</v>
      </c>
      <c r="AB207" s="15"/>
    </row>
    <row r="208" spans="2:28" x14ac:dyDescent="0.25">
      <c r="B208" s="21" t="s">
        <v>3469</v>
      </c>
      <c r="C208" s="9" t="s">
        <v>4033</v>
      </c>
      <c r="E208" s="29" t="s">
        <v>4004</v>
      </c>
      <c r="F208" s="34" t="s">
        <v>3324</v>
      </c>
      <c r="G208" s="33" t="s">
        <v>3467</v>
      </c>
      <c r="I208" s="13">
        <f t="shared" si="40"/>
        <v>0</v>
      </c>
      <c r="J208" s="10" t="s">
        <v>3696</v>
      </c>
      <c r="K208" s="16">
        <v>0</v>
      </c>
      <c r="L208" s="126"/>
      <c r="AA208" s="15" t="e">
        <f t="shared" si="44"/>
        <v>#DIV/0!</v>
      </c>
      <c r="AB208" s="15"/>
    </row>
    <row r="209" spans="2:31" x14ac:dyDescent="0.25">
      <c r="B209" s="21" t="s">
        <v>3470</v>
      </c>
      <c r="C209" s="9" t="s">
        <v>4034</v>
      </c>
      <c r="E209" s="29" t="s">
        <v>4004</v>
      </c>
      <c r="F209" s="34" t="s">
        <v>3324</v>
      </c>
      <c r="G209" s="33" t="s">
        <v>3467</v>
      </c>
      <c r="I209" s="13">
        <f t="shared" si="40"/>
        <v>0</v>
      </c>
      <c r="J209" s="10" t="s">
        <v>3696</v>
      </c>
      <c r="K209" s="16">
        <v>0</v>
      </c>
      <c r="L209" s="126"/>
      <c r="AA209" s="15" t="e">
        <f t="shared" si="44"/>
        <v>#DIV/0!</v>
      </c>
      <c r="AB209" s="15"/>
    </row>
    <row r="210" spans="2:31" x14ac:dyDescent="0.25">
      <c r="B210" s="21" t="s">
        <v>3471</v>
      </c>
      <c r="C210" s="9" t="s">
        <v>4035</v>
      </c>
      <c r="E210" s="29" t="s">
        <v>4004</v>
      </c>
      <c r="F210" s="34" t="s">
        <v>3324</v>
      </c>
      <c r="G210" s="33" t="s">
        <v>3467</v>
      </c>
      <c r="I210" s="13">
        <f t="shared" si="40"/>
        <v>0</v>
      </c>
      <c r="J210" s="10" t="s">
        <v>3696</v>
      </c>
      <c r="K210" s="16">
        <v>0</v>
      </c>
      <c r="L210" s="126"/>
      <c r="AA210" s="15" t="e">
        <f t="shared" si="44"/>
        <v>#DIV/0!</v>
      </c>
      <c r="AB210" s="15"/>
    </row>
    <row r="211" spans="2:31" x14ac:dyDescent="0.25">
      <c r="B211" s="21" t="s">
        <v>3472</v>
      </c>
      <c r="C211" s="9" t="s">
        <v>4032</v>
      </c>
      <c r="E211" s="29" t="s">
        <v>4004</v>
      </c>
      <c r="F211" s="34" t="s">
        <v>3324</v>
      </c>
      <c r="G211" s="33" t="s">
        <v>3467</v>
      </c>
      <c r="I211" s="13">
        <f t="shared" si="40"/>
        <v>0</v>
      </c>
      <c r="J211" s="10" t="s">
        <v>3696</v>
      </c>
      <c r="K211" s="16">
        <v>0</v>
      </c>
      <c r="L211" s="126"/>
      <c r="AA211" s="15" t="e">
        <f t="shared" si="44"/>
        <v>#DIV/0!</v>
      </c>
      <c r="AB211" s="15"/>
    </row>
    <row r="212" spans="2:31" x14ac:dyDescent="0.25">
      <c r="B212" s="73" t="s">
        <v>3473</v>
      </c>
      <c r="C212" s="74" t="s">
        <v>4036</v>
      </c>
      <c r="E212" s="29" t="s">
        <v>4004</v>
      </c>
      <c r="F212" s="34" t="s">
        <v>3324</v>
      </c>
      <c r="G212" s="33" t="s">
        <v>3467</v>
      </c>
      <c r="I212" s="13">
        <f t="shared" si="40"/>
        <v>0</v>
      </c>
      <c r="J212" s="10" t="s">
        <v>3696</v>
      </c>
      <c r="K212" s="16">
        <v>0</v>
      </c>
      <c r="L212" s="126"/>
      <c r="AA212" s="15" t="e">
        <f t="shared" si="44"/>
        <v>#DIV/0!</v>
      </c>
      <c r="AB212" s="15"/>
    </row>
    <row r="213" spans="2:31" x14ac:dyDescent="0.25">
      <c r="B213" s="21" t="s">
        <v>3474</v>
      </c>
      <c r="C213" s="9" t="s">
        <v>4030</v>
      </c>
      <c r="E213" s="29" t="s">
        <v>4004</v>
      </c>
      <c r="F213" s="34" t="s">
        <v>3324</v>
      </c>
      <c r="G213" s="33" t="s">
        <v>3467</v>
      </c>
      <c r="I213" s="13">
        <f t="shared" si="40"/>
        <v>0</v>
      </c>
      <c r="J213" s="10" t="s">
        <v>3696</v>
      </c>
      <c r="K213" s="16">
        <v>0</v>
      </c>
      <c r="L213" s="126"/>
      <c r="AA213" s="15" t="e">
        <f t="shared" si="44"/>
        <v>#DIV/0!</v>
      </c>
      <c r="AB213" s="15"/>
    </row>
    <row r="214" spans="2:31" x14ac:dyDescent="0.25">
      <c r="B214" s="21" t="s">
        <v>3475</v>
      </c>
      <c r="C214" s="9" t="s">
        <v>4037</v>
      </c>
      <c r="E214" s="29" t="s">
        <v>4004</v>
      </c>
      <c r="F214" s="34" t="s">
        <v>3324</v>
      </c>
      <c r="G214" s="33" t="s">
        <v>3467</v>
      </c>
      <c r="I214" s="13">
        <f t="shared" si="40"/>
        <v>0</v>
      </c>
      <c r="J214" s="10" t="s">
        <v>3696</v>
      </c>
      <c r="K214" s="16">
        <v>0</v>
      </c>
      <c r="L214" s="126"/>
      <c r="AA214" s="15" t="e">
        <f t="shared" si="44"/>
        <v>#DIV/0!</v>
      </c>
      <c r="AB214" s="15"/>
    </row>
    <row r="215" spans="2:31" x14ac:dyDescent="0.25">
      <c r="B215" s="21" t="s">
        <v>3476</v>
      </c>
      <c r="C215" s="9" t="s">
        <v>4029</v>
      </c>
      <c r="E215" s="29" t="s">
        <v>4004</v>
      </c>
      <c r="F215" s="34" t="s">
        <v>3324</v>
      </c>
      <c r="G215" s="33" t="s">
        <v>3467</v>
      </c>
      <c r="I215" s="13">
        <f t="shared" si="40"/>
        <v>0</v>
      </c>
      <c r="J215" s="10" t="s">
        <v>3696</v>
      </c>
      <c r="K215" s="16">
        <v>0</v>
      </c>
      <c r="L215" s="126"/>
      <c r="AA215" s="15" t="e">
        <f t="shared" si="44"/>
        <v>#DIV/0!</v>
      </c>
      <c r="AB215" s="15"/>
    </row>
    <row r="216" spans="2:31" x14ac:dyDescent="0.25">
      <c r="B216" s="21" t="s">
        <v>3477</v>
      </c>
      <c r="C216" s="9" t="s">
        <v>4038</v>
      </c>
      <c r="E216" s="29" t="s">
        <v>4004</v>
      </c>
      <c r="F216" s="34" t="s">
        <v>3324</v>
      </c>
      <c r="G216" s="33" t="s">
        <v>3467</v>
      </c>
      <c r="I216" s="13">
        <f t="shared" si="40"/>
        <v>0</v>
      </c>
      <c r="J216" s="10" t="s">
        <v>3696</v>
      </c>
      <c r="K216" s="16">
        <v>0</v>
      </c>
      <c r="L216" s="126"/>
      <c r="AA216" s="15" t="e">
        <f t="shared" si="44"/>
        <v>#DIV/0!</v>
      </c>
      <c r="AB216" s="15"/>
    </row>
    <row r="217" spans="2:31" x14ac:dyDescent="0.25">
      <c r="B217" s="21" t="s">
        <v>3478</v>
      </c>
      <c r="C217" s="76" t="s">
        <v>4039</v>
      </c>
      <c r="E217" s="29" t="s">
        <v>4004</v>
      </c>
      <c r="F217" s="34" t="s">
        <v>3324</v>
      </c>
      <c r="G217" s="33" t="s">
        <v>3467</v>
      </c>
      <c r="I217" s="13">
        <f t="shared" si="40"/>
        <v>0</v>
      </c>
      <c r="J217" s="10" t="s">
        <v>3696</v>
      </c>
      <c r="K217" s="16">
        <v>0</v>
      </c>
      <c r="L217" s="126"/>
      <c r="AA217" s="15" t="e">
        <f t="shared" si="44"/>
        <v>#DIV/0!</v>
      </c>
      <c r="AB217" s="15"/>
    </row>
    <row r="218" spans="2:31" x14ac:dyDescent="0.25">
      <c r="B218" s="52" t="s">
        <v>3479</v>
      </c>
      <c r="C218" s="53" t="s">
        <v>4040</v>
      </c>
      <c r="D218" s="54"/>
      <c r="E218" s="67" t="s">
        <v>4004</v>
      </c>
      <c r="F218" s="56" t="s">
        <v>3324</v>
      </c>
      <c r="G218" s="83" t="s">
        <v>3467</v>
      </c>
      <c r="H218" s="57"/>
      <c r="I218" s="58">
        <f t="shared" si="40"/>
        <v>0</v>
      </c>
      <c r="J218" s="59" t="s">
        <v>3696</v>
      </c>
      <c r="K218" s="60">
        <v>0</v>
      </c>
      <c r="L218" s="128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2" t="e">
        <f t="shared" si="44"/>
        <v>#DIV/0!</v>
      </c>
      <c r="AB218" s="63"/>
    </row>
    <row r="219" spans="2:31" x14ac:dyDescent="0.25">
      <c r="B219" s="313" t="s">
        <v>5549</v>
      </c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13"/>
      <c r="Y219" s="313"/>
      <c r="Z219" s="313"/>
      <c r="AA219" s="313"/>
      <c r="AB219" s="284"/>
    </row>
    <row r="220" spans="2:31" x14ac:dyDescent="0.25">
      <c r="B220" s="301" t="s">
        <v>5600</v>
      </c>
      <c r="C220" s="222"/>
      <c r="D220" s="222"/>
      <c r="E220" s="222"/>
      <c r="F220" s="222"/>
      <c r="G220" s="222"/>
      <c r="H220" s="314" t="s">
        <v>5595</v>
      </c>
      <c r="I220" s="314"/>
      <c r="J220" s="314"/>
      <c r="K220" s="314"/>
      <c r="L220" s="314"/>
      <c r="M220" s="314"/>
      <c r="N220" s="314"/>
      <c r="O220" s="314"/>
      <c r="P220" s="314"/>
      <c r="Q220" s="314"/>
      <c r="R220" s="222"/>
      <c r="S220" s="222"/>
      <c r="T220" s="222"/>
      <c r="U220" s="222"/>
      <c r="V220" s="222"/>
      <c r="W220" s="222"/>
      <c r="X220" s="222"/>
      <c r="Y220" s="222"/>
      <c r="Z220" s="222"/>
      <c r="AA220" s="222"/>
      <c r="AB220" s="222"/>
    </row>
    <row r="221" spans="2:31" x14ac:dyDescent="0.25">
      <c r="B221" s="102" t="s">
        <v>3586</v>
      </c>
      <c r="C221" s="76" t="s">
        <v>4363</v>
      </c>
      <c r="D221" s="20" t="s">
        <v>4219</v>
      </c>
      <c r="E221" s="33" t="s">
        <v>3585</v>
      </c>
      <c r="F221" s="36" t="s">
        <v>3556</v>
      </c>
      <c r="G221" s="33" t="s">
        <v>4364</v>
      </c>
      <c r="H221" s="99">
        <v>15.5</v>
      </c>
      <c r="I221" s="19">
        <f t="shared" si="40"/>
        <v>5.166666666666667</v>
      </c>
      <c r="J221" s="10" t="s">
        <v>3696</v>
      </c>
      <c r="K221" s="16">
        <v>0</v>
      </c>
      <c r="L221" s="10"/>
      <c r="M221" s="120">
        <v>1.46</v>
      </c>
      <c r="N221" s="120">
        <v>0.1</v>
      </c>
      <c r="O221" s="120">
        <v>0.65</v>
      </c>
      <c r="P221" s="97">
        <f t="shared" ref="P221:R222" si="47">M221*10</f>
        <v>14.6</v>
      </c>
      <c r="Q221" s="97">
        <f t="shared" si="47"/>
        <v>1</v>
      </c>
      <c r="R221" s="97">
        <f t="shared" si="47"/>
        <v>6.5</v>
      </c>
      <c r="S221" s="3">
        <v>1</v>
      </c>
      <c r="U221" s="98">
        <v>4</v>
      </c>
      <c r="V221" s="3">
        <v>45</v>
      </c>
      <c r="Y221" s="3">
        <v>1</v>
      </c>
      <c r="Z221" s="3">
        <v>666</v>
      </c>
      <c r="AA221" s="65"/>
      <c r="AB221" s="65"/>
    </row>
    <row r="222" spans="2:31" x14ac:dyDescent="0.25">
      <c r="B222" s="102" t="s">
        <v>3587</v>
      </c>
      <c r="C222" s="76" t="s">
        <v>4365</v>
      </c>
      <c r="D222" s="20" t="s">
        <v>4220</v>
      </c>
      <c r="E222" s="33" t="s">
        <v>3585</v>
      </c>
      <c r="F222" s="36" t="s">
        <v>3556</v>
      </c>
      <c r="G222" s="33" t="s">
        <v>4364</v>
      </c>
      <c r="H222" s="99">
        <v>15.5</v>
      </c>
      <c r="I222" s="19">
        <f t="shared" si="40"/>
        <v>5.166666666666667</v>
      </c>
      <c r="J222" s="10" t="s">
        <v>3696</v>
      </c>
      <c r="K222" s="16">
        <v>0</v>
      </c>
      <c r="L222" s="10"/>
      <c r="M222" s="120">
        <v>1.46</v>
      </c>
      <c r="N222" s="120">
        <v>0.1</v>
      </c>
      <c r="O222" s="120">
        <v>0.65</v>
      </c>
      <c r="P222" s="97">
        <f t="shared" si="47"/>
        <v>14.6</v>
      </c>
      <c r="Q222" s="97">
        <f t="shared" si="47"/>
        <v>1</v>
      </c>
      <c r="R222" s="97">
        <f t="shared" si="47"/>
        <v>6.5</v>
      </c>
      <c r="S222" s="3">
        <v>1</v>
      </c>
      <c r="U222" s="98">
        <v>4</v>
      </c>
      <c r="V222" s="98">
        <v>45</v>
      </c>
      <c r="Y222" s="3">
        <v>1</v>
      </c>
      <c r="Z222" s="3">
        <v>666</v>
      </c>
      <c r="AA222" s="65"/>
      <c r="AB222" s="65"/>
    </row>
    <row r="223" spans="2:31" x14ac:dyDescent="0.25">
      <c r="B223" s="21" t="s">
        <v>3588</v>
      </c>
      <c r="C223" s="9" t="s">
        <v>4366</v>
      </c>
      <c r="D223" s="20" t="s">
        <v>4221</v>
      </c>
      <c r="E223" s="33" t="s">
        <v>3585</v>
      </c>
      <c r="F223" s="36" t="s">
        <v>3556</v>
      </c>
      <c r="G223" s="33" t="s">
        <v>4364</v>
      </c>
      <c r="H223" s="99">
        <v>15.5</v>
      </c>
      <c r="I223" s="19">
        <f t="shared" si="40"/>
        <v>5.166666666666667</v>
      </c>
      <c r="J223" s="10" t="s">
        <v>3696</v>
      </c>
      <c r="K223" s="16">
        <v>0</v>
      </c>
      <c r="L223" s="10"/>
      <c r="M223" s="120">
        <v>1.46</v>
      </c>
      <c r="N223" s="120">
        <v>0.1</v>
      </c>
      <c r="O223" s="120">
        <v>0.65</v>
      </c>
      <c r="P223" s="97">
        <f t="shared" ref="P223:P227" si="48">M223*10</f>
        <v>14.6</v>
      </c>
      <c r="Q223" s="97">
        <f t="shared" ref="Q223" si="49">N223*10</f>
        <v>1</v>
      </c>
      <c r="R223" s="97">
        <f t="shared" ref="R223" si="50">O223*10</f>
        <v>6.5</v>
      </c>
      <c r="S223" s="3">
        <v>1</v>
      </c>
      <c r="U223" s="98">
        <v>4</v>
      </c>
      <c r="V223" s="98">
        <v>45</v>
      </c>
      <c r="W223" s="101">
        <v>50</v>
      </c>
      <c r="X223" s="101">
        <v>10</v>
      </c>
      <c r="Y223" s="101">
        <v>0.4</v>
      </c>
      <c r="Z223" s="98">
        <v>3800</v>
      </c>
      <c r="AA223" s="65">
        <f>(((M223+N223+O223+(V223/100)+(U223*0.1*0.5))))/Z223*100000</f>
        <v>75.26315789473685</v>
      </c>
      <c r="AB223" s="65"/>
    </row>
    <row r="224" spans="2:31" x14ac:dyDescent="0.25">
      <c r="B224" s="21" t="s">
        <v>3588</v>
      </c>
      <c r="C224" s="9" t="s">
        <v>4366</v>
      </c>
      <c r="D224" s="20" t="s">
        <v>4222</v>
      </c>
      <c r="E224" s="33" t="s">
        <v>3585</v>
      </c>
      <c r="F224" s="36" t="s">
        <v>3556</v>
      </c>
      <c r="G224" s="33" t="s">
        <v>4364</v>
      </c>
      <c r="H224" s="99">
        <v>15.5</v>
      </c>
      <c r="I224" s="19">
        <f t="shared" ref="I224:I227" si="51">H224/3</f>
        <v>5.166666666666667</v>
      </c>
      <c r="J224" s="10" t="s">
        <v>3696</v>
      </c>
      <c r="K224" s="16">
        <v>0</v>
      </c>
      <c r="L224" s="10"/>
      <c r="M224" s="120">
        <v>1.46</v>
      </c>
      <c r="N224" s="120">
        <v>0.1</v>
      </c>
      <c r="O224" s="120">
        <v>0.65</v>
      </c>
      <c r="P224" s="97">
        <f t="shared" ref="P224:P225" si="52">M224*10</f>
        <v>14.6</v>
      </c>
      <c r="Q224" s="97">
        <f t="shared" ref="Q224:Q225" si="53">N224*10</f>
        <v>1</v>
      </c>
      <c r="R224" s="97">
        <f t="shared" ref="R224:R225" si="54">O224*10</f>
        <v>6.5</v>
      </c>
      <c r="S224" s="3">
        <v>1</v>
      </c>
      <c r="U224" s="98">
        <v>4</v>
      </c>
      <c r="V224" s="98">
        <v>45</v>
      </c>
      <c r="W224" s="101">
        <v>61</v>
      </c>
      <c r="X224" s="101">
        <v>55</v>
      </c>
      <c r="Y224" s="101">
        <v>0.98499999999999999</v>
      </c>
      <c r="Z224" s="98">
        <v>3800</v>
      </c>
      <c r="AA224" s="65">
        <f>(((M224+N224+O224+(V224/100)+(U224*0.1*0.5))))/Z224*100000</f>
        <v>75.26315789473685</v>
      </c>
      <c r="AB224" s="65"/>
      <c r="AE224" s="3">
        <v>1</v>
      </c>
    </row>
    <row r="225" spans="2:39" x14ac:dyDescent="0.25">
      <c r="B225" s="136" t="s">
        <v>3589</v>
      </c>
      <c r="C225" s="138" t="s">
        <v>4371</v>
      </c>
      <c r="D225" s="20" t="s">
        <v>4223</v>
      </c>
      <c r="E225" s="33" t="s">
        <v>3585</v>
      </c>
      <c r="F225" s="36" t="s">
        <v>3556</v>
      </c>
      <c r="G225" s="33" t="s">
        <v>4364</v>
      </c>
      <c r="H225" s="99">
        <v>18</v>
      </c>
      <c r="I225" s="19">
        <f t="shared" si="51"/>
        <v>6</v>
      </c>
      <c r="J225" s="10" t="s">
        <v>3696</v>
      </c>
      <c r="K225" s="16">
        <v>0</v>
      </c>
      <c r="L225" s="10"/>
      <c r="M225" s="121">
        <v>1.58</v>
      </c>
      <c r="N225" s="120">
        <v>0.1</v>
      </c>
      <c r="O225" s="121">
        <v>0.71</v>
      </c>
      <c r="P225" s="97">
        <f t="shared" si="52"/>
        <v>15.8</v>
      </c>
      <c r="Q225" s="97">
        <f t="shared" si="53"/>
        <v>1</v>
      </c>
      <c r="R225" s="97">
        <f t="shared" si="54"/>
        <v>7.1</v>
      </c>
      <c r="U225" s="98">
        <v>2</v>
      </c>
      <c r="V225" s="98">
        <v>38</v>
      </c>
      <c r="W225" s="101">
        <v>66</v>
      </c>
      <c r="X225" s="101">
        <v>62</v>
      </c>
      <c r="Y225" s="101">
        <v>0.99</v>
      </c>
      <c r="Z225" s="125">
        <v>1200</v>
      </c>
      <c r="AA225" s="137" t="s">
        <v>4391</v>
      </c>
      <c r="AB225" s="137"/>
    </row>
    <row r="226" spans="2:39" x14ac:dyDescent="0.25">
      <c r="B226" s="21" t="s">
        <v>3590</v>
      </c>
      <c r="C226" s="9" t="s">
        <v>4372</v>
      </c>
      <c r="D226" s="20" t="s">
        <v>4224</v>
      </c>
      <c r="E226" s="33" t="s">
        <v>3585</v>
      </c>
      <c r="F226" s="36" t="s">
        <v>3556</v>
      </c>
      <c r="G226" s="33" t="s">
        <v>4364</v>
      </c>
      <c r="H226" s="99">
        <v>19</v>
      </c>
      <c r="I226" s="19">
        <f t="shared" si="51"/>
        <v>6.333333333333333</v>
      </c>
      <c r="J226" s="10" t="s">
        <v>3696</v>
      </c>
      <c r="K226" s="16">
        <v>0</v>
      </c>
      <c r="L226" s="10"/>
      <c r="M226" s="120">
        <v>1.8</v>
      </c>
      <c r="N226" s="120">
        <v>0.1</v>
      </c>
      <c r="O226" s="120">
        <v>0.81</v>
      </c>
      <c r="P226" s="97">
        <f t="shared" si="48"/>
        <v>18</v>
      </c>
      <c r="Q226" s="97">
        <f t="shared" ref="Q226:Q227" si="55">N226*10</f>
        <v>1</v>
      </c>
      <c r="R226" s="97">
        <f t="shared" ref="R226:R227" si="56">O226*10</f>
        <v>8.1000000000000014</v>
      </c>
      <c r="U226" s="98">
        <v>11</v>
      </c>
      <c r="V226" s="98">
        <v>52</v>
      </c>
      <c r="W226" s="101">
        <v>61</v>
      </c>
      <c r="X226" s="101">
        <v>55</v>
      </c>
      <c r="Y226" s="101">
        <v>0.99</v>
      </c>
      <c r="Z226" s="98">
        <v>6600</v>
      </c>
      <c r="AA226" s="65">
        <f>(((M226+N226+O226+(V226/100)+(U226*0.1*0.5))))/Z226*100000</f>
        <v>57.272727272727273</v>
      </c>
      <c r="AB226" s="65"/>
      <c r="AE226" s="3">
        <v>1</v>
      </c>
    </row>
    <row r="227" spans="2:39" x14ac:dyDescent="0.25">
      <c r="B227" s="21" t="s">
        <v>3590</v>
      </c>
      <c r="C227" s="9" t="s">
        <v>4372</v>
      </c>
      <c r="D227" s="20" t="s">
        <v>4225</v>
      </c>
      <c r="E227" s="33" t="s">
        <v>3585</v>
      </c>
      <c r="F227" s="36" t="s">
        <v>3556</v>
      </c>
      <c r="G227" s="33" t="s">
        <v>4364</v>
      </c>
      <c r="H227" s="99">
        <v>19</v>
      </c>
      <c r="I227" s="19">
        <f t="shared" si="51"/>
        <v>6.333333333333333</v>
      </c>
      <c r="J227" s="10" t="s">
        <v>3696</v>
      </c>
      <c r="K227" s="16">
        <v>0</v>
      </c>
      <c r="L227" s="10"/>
      <c r="M227" s="120">
        <v>1.8</v>
      </c>
      <c r="N227" s="120">
        <v>0.1</v>
      </c>
      <c r="O227" s="120">
        <v>0.81</v>
      </c>
      <c r="P227" s="97">
        <f t="shared" si="48"/>
        <v>18</v>
      </c>
      <c r="Q227" s="97">
        <f t="shared" si="55"/>
        <v>1</v>
      </c>
      <c r="R227" s="97">
        <f t="shared" si="56"/>
        <v>8.1000000000000014</v>
      </c>
      <c r="U227" s="98">
        <v>12</v>
      </c>
      <c r="V227" s="98">
        <v>52</v>
      </c>
      <c r="W227" s="101">
        <v>69</v>
      </c>
      <c r="X227" s="101">
        <v>65</v>
      </c>
      <c r="Y227" s="101">
        <v>0.99</v>
      </c>
      <c r="Z227" s="98">
        <v>7100</v>
      </c>
      <c r="AA227" s="65">
        <f>(((M227+N227+O227+(V227/100)+(U227*0.1*0.5))))/Z227*100000</f>
        <v>53.943661971830991</v>
      </c>
      <c r="AB227" s="65"/>
      <c r="AM227" s="3">
        <v>1</v>
      </c>
    </row>
    <row r="228" spans="2:39" x14ac:dyDescent="0.25">
      <c r="B228" s="21" t="s">
        <v>3593</v>
      </c>
      <c r="C228" s="9" t="s">
        <v>4366</v>
      </c>
      <c r="D228" s="20" t="s">
        <v>4229</v>
      </c>
      <c r="E228" s="33" t="s">
        <v>3585</v>
      </c>
      <c r="F228" s="36" t="s">
        <v>3556</v>
      </c>
      <c r="G228" s="33" t="s">
        <v>4364</v>
      </c>
      <c r="H228" s="99">
        <v>15</v>
      </c>
      <c r="I228" s="19">
        <f t="shared" ref="I228:I250" si="57">H228/3</f>
        <v>5</v>
      </c>
      <c r="J228" s="10" t="s">
        <v>3696</v>
      </c>
      <c r="K228" s="16">
        <v>0</v>
      </c>
      <c r="L228" s="10"/>
      <c r="M228" s="121">
        <v>1.5</v>
      </c>
      <c r="N228" s="120">
        <v>0.1</v>
      </c>
      <c r="O228" s="121">
        <v>0.68</v>
      </c>
      <c r="P228" s="97">
        <f t="shared" ref="P228:P250" si="58">M228*10</f>
        <v>15</v>
      </c>
      <c r="Q228" s="97">
        <f t="shared" ref="Q228:Q250" si="59">N228*10</f>
        <v>1</v>
      </c>
      <c r="R228" s="97">
        <f t="shared" ref="R228:R250" si="60">O228*10</f>
        <v>6.8000000000000007</v>
      </c>
      <c r="U228" s="98">
        <v>4</v>
      </c>
      <c r="V228" s="98">
        <v>50</v>
      </c>
      <c r="W228" s="3">
        <v>51</v>
      </c>
      <c r="X228" s="3">
        <v>55</v>
      </c>
      <c r="Y228" s="3">
        <v>0.99</v>
      </c>
      <c r="Z228" s="98">
        <v>4800</v>
      </c>
      <c r="AA228" s="65">
        <f>(((M228+N228+O228+(V228/100)+(U228*0.1*0.5))))/Z228*100000</f>
        <v>62.083333333333336</v>
      </c>
      <c r="AB228" s="65"/>
      <c r="AM228" s="3">
        <v>1</v>
      </c>
    </row>
    <row r="229" spans="2:39" x14ac:dyDescent="0.25">
      <c r="B229" s="73" t="s">
        <v>3593</v>
      </c>
      <c r="C229" s="74" t="s">
        <v>4366</v>
      </c>
      <c r="D229" s="75" t="s">
        <v>4230</v>
      </c>
      <c r="E229" s="109" t="s">
        <v>3585</v>
      </c>
      <c r="F229" s="110" t="s">
        <v>3556</v>
      </c>
      <c r="G229" s="72" t="s">
        <v>4364</v>
      </c>
      <c r="H229" s="112">
        <v>15</v>
      </c>
      <c r="I229" s="113">
        <f t="shared" si="57"/>
        <v>5</v>
      </c>
      <c r="J229" s="114" t="s">
        <v>3696</v>
      </c>
      <c r="K229" s="115">
        <v>0</v>
      </c>
      <c r="L229" s="114"/>
      <c r="M229" s="122">
        <v>0.1</v>
      </c>
      <c r="N229" s="268">
        <v>0.1</v>
      </c>
      <c r="O229" s="122">
        <v>1</v>
      </c>
      <c r="P229" s="116">
        <f t="shared" si="58"/>
        <v>1</v>
      </c>
      <c r="Q229" s="116">
        <f t="shared" si="59"/>
        <v>1</v>
      </c>
      <c r="R229" s="116">
        <f t="shared" si="60"/>
        <v>10</v>
      </c>
      <c r="S229" s="100">
        <v>1</v>
      </c>
      <c r="T229" s="100"/>
      <c r="U229" s="100"/>
      <c r="V229" s="100"/>
      <c r="W229" s="100"/>
      <c r="X229" s="100"/>
      <c r="Y229" s="100"/>
      <c r="Z229" s="100">
        <v>666</v>
      </c>
      <c r="AA229" s="65"/>
      <c r="AB229" s="65"/>
    </row>
    <row r="230" spans="2:39" x14ac:dyDescent="0.25">
      <c r="B230" s="73" t="s">
        <v>3593</v>
      </c>
      <c r="C230" s="74" t="s">
        <v>4366</v>
      </c>
      <c r="D230" s="75" t="s">
        <v>4228</v>
      </c>
      <c r="E230" s="109" t="s">
        <v>3585</v>
      </c>
      <c r="F230" s="110" t="s">
        <v>3556</v>
      </c>
      <c r="G230" s="72" t="s">
        <v>4364</v>
      </c>
      <c r="H230" s="112">
        <v>15</v>
      </c>
      <c r="I230" s="113">
        <f t="shared" si="57"/>
        <v>5</v>
      </c>
      <c r="J230" s="114" t="s">
        <v>3696</v>
      </c>
      <c r="K230" s="115">
        <v>0</v>
      </c>
      <c r="L230" s="114"/>
      <c r="M230" s="122">
        <v>0.1</v>
      </c>
      <c r="N230" s="268">
        <v>0.1</v>
      </c>
      <c r="O230" s="122">
        <v>0.1</v>
      </c>
      <c r="P230" s="116">
        <f t="shared" si="58"/>
        <v>1</v>
      </c>
      <c r="Q230" s="116">
        <f t="shared" si="59"/>
        <v>1</v>
      </c>
      <c r="R230" s="116">
        <f t="shared" si="60"/>
        <v>1</v>
      </c>
      <c r="S230" s="100">
        <v>1</v>
      </c>
      <c r="T230" s="100"/>
      <c r="U230" s="100"/>
      <c r="V230" s="100"/>
      <c r="W230" s="100"/>
      <c r="X230" s="100"/>
      <c r="Y230" s="100"/>
      <c r="Z230" s="100">
        <v>666</v>
      </c>
      <c r="AA230" s="65"/>
      <c r="AB230" s="65"/>
    </row>
    <row r="231" spans="2:39" x14ac:dyDescent="0.25">
      <c r="B231" s="21" t="s">
        <v>3594</v>
      </c>
      <c r="C231" s="76" t="s">
        <v>4377</v>
      </c>
      <c r="D231" s="20" t="s">
        <v>4231</v>
      </c>
      <c r="E231" s="33" t="s">
        <v>3585</v>
      </c>
      <c r="F231" s="36" t="s">
        <v>3556</v>
      </c>
      <c r="G231" s="33" t="s">
        <v>4364</v>
      </c>
      <c r="H231" s="99">
        <v>19</v>
      </c>
      <c r="I231" s="19">
        <f t="shared" si="57"/>
        <v>6.333333333333333</v>
      </c>
      <c r="J231" s="10" t="s">
        <v>3696</v>
      </c>
      <c r="K231" s="16">
        <v>0</v>
      </c>
      <c r="L231" s="10"/>
      <c r="M231" s="120">
        <v>1.8</v>
      </c>
      <c r="N231" s="120">
        <v>0.1</v>
      </c>
      <c r="O231" s="120">
        <v>0.81</v>
      </c>
      <c r="P231" s="97">
        <f t="shared" si="58"/>
        <v>18</v>
      </c>
      <c r="Q231" s="97">
        <f t="shared" si="59"/>
        <v>1</v>
      </c>
      <c r="R231" s="97">
        <f t="shared" si="60"/>
        <v>8.1000000000000014</v>
      </c>
      <c r="U231" s="98">
        <v>11</v>
      </c>
      <c r="V231" s="98">
        <v>54</v>
      </c>
      <c r="W231" s="3">
        <v>61</v>
      </c>
      <c r="X231" s="3">
        <v>55</v>
      </c>
      <c r="Y231" s="3">
        <v>0.99</v>
      </c>
      <c r="Z231" s="98">
        <v>7000</v>
      </c>
      <c r="AA231" s="65">
        <f>(((M231+N231+O231+(V231/100)+(U231*0.1*0.5))))/Z231*100000</f>
        <v>54.285714285714278</v>
      </c>
      <c r="AB231" s="65"/>
      <c r="AE231" s="3">
        <v>1</v>
      </c>
    </row>
    <row r="232" spans="2:39" x14ac:dyDescent="0.25">
      <c r="B232" s="136" t="s">
        <v>3595</v>
      </c>
      <c r="C232" s="138" t="s">
        <v>4376</v>
      </c>
      <c r="D232" s="20" t="s">
        <v>4232</v>
      </c>
      <c r="E232" s="33" t="s">
        <v>3585</v>
      </c>
      <c r="F232" s="36" t="s">
        <v>3556</v>
      </c>
      <c r="G232" s="33" t="s">
        <v>4364</v>
      </c>
      <c r="H232" s="99">
        <v>15.5</v>
      </c>
      <c r="I232" s="19">
        <f t="shared" si="57"/>
        <v>5.166666666666667</v>
      </c>
      <c r="J232" s="10" t="s">
        <v>3696</v>
      </c>
      <c r="K232" s="16">
        <v>0</v>
      </c>
      <c r="L232" s="10"/>
      <c r="M232" s="121">
        <v>1.4</v>
      </c>
      <c r="N232" s="120">
        <v>0.1</v>
      </c>
      <c r="O232" s="121">
        <v>0.63</v>
      </c>
      <c r="P232" s="97">
        <f t="shared" si="58"/>
        <v>14</v>
      </c>
      <c r="Q232" s="97">
        <f t="shared" si="59"/>
        <v>1</v>
      </c>
      <c r="R232" s="97">
        <f t="shared" si="60"/>
        <v>6.3</v>
      </c>
      <c r="U232" s="98">
        <v>13</v>
      </c>
      <c r="V232" s="98">
        <v>52</v>
      </c>
      <c r="W232" s="3">
        <v>70</v>
      </c>
      <c r="X232" s="3">
        <v>69</v>
      </c>
      <c r="Y232" s="3">
        <v>0.97</v>
      </c>
      <c r="Z232" s="125">
        <v>2000</v>
      </c>
      <c r="AA232" s="137" t="s">
        <v>4391</v>
      </c>
      <c r="AB232" s="137"/>
    </row>
    <row r="233" spans="2:39" x14ac:dyDescent="0.25">
      <c r="B233" s="136" t="s">
        <v>3595</v>
      </c>
      <c r="C233" s="138" t="s">
        <v>4376</v>
      </c>
      <c r="D233" s="20" t="s">
        <v>4233</v>
      </c>
      <c r="E233" s="33" t="s">
        <v>3585</v>
      </c>
      <c r="F233" s="36" t="s">
        <v>3556</v>
      </c>
      <c r="G233" s="33" t="s">
        <v>4364</v>
      </c>
      <c r="H233" s="99">
        <v>15</v>
      </c>
      <c r="I233" s="19">
        <f t="shared" si="57"/>
        <v>5</v>
      </c>
      <c r="J233" s="10" t="s">
        <v>3696</v>
      </c>
      <c r="K233" s="16">
        <v>0</v>
      </c>
      <c r="L233" s="10"/>
      <c r="M233" s="121">
        <v>1.4</v>
      </c>
      <c r="N233" s="120">
        <v>0.1</v>
      </c>
      <c r="O233" s="121">
        <v>0.63</v>
      </c>
      <c r="P233" s="97">
        <f t="shared" si="58"/>
        <v>14</v>
      </c>
      <c r="Q233" s="97">
        <f t="shared" si="59"/>
        <v>1</v>
      </c>
      <c r="R233" s="97">
        <f t="shared" si="60"/>
        <v>6.3</v>
      </c>
      <c r="U233" s="98">
        <v>8</v>
      </c>
      <c r="V233" s="98">
        <v>52</v>
      </c>
      <c r="W233" s="3">
        <v>66</v>
      </c>
      <c r="X233" s="3">
        <v>62</v>
      </c>
      <c r="Y233" s="3">
        <v>0.99</v>
      </c>
      <c r="Z233" s="125">
        <v>2000</v>
      </c>
      <c r="AA233" s="137" t="s">
        <v>4391</v>
      </c>
      <c r="AB233" s="137"/>
    </row>
    <row r="234" spans="2:39" x14ac:dyDescent="0.25">
      <c r="B234" s="21" t="s">
        <v>3596</v>
      </c>
      <c r="C234" s="76" t="s">
        <v>4389</v>
      </c>
      <c r="D234" s="20" t="s">
        <v>4234</v>
      </c>
      <c r="E234" s="33" t="s">
        <v>3585</v>
      </c>
      <c r="F234" s="36" t="s">
        <v>3556</v>
      </c>
      <c r="G234" s="33" t="s">
        <v>4364</v>
      </c>
      <c r="H234" s="99">
        <v>19</v>
      </c>
      <c r="I234" s="19">
        <f t="shared" si="57"/>
        <v>6.333333333333333</v>
      </c>
      <c r="J234" s="10" t="s">
        <v>3696</v>
      </c>
      <c r="K234" s="16">
        <v>0</v>
      </c>
      <c r="L234" s="10"/>
      <c r="M234" s="120">
        <v>1.9</v>
      </c>
      <c r="N234" s="120">
        <v>0.1</v>
      </c>
      <c r="O234" s="120">
        <v>0.86</v>
      </c>
      <c r="P234" s="97">
        <f t="shared" si="58"/>
        <v>19</v>
      </c>
      <c r="Q234" s="97">
        <f t="shared" si="59"/>
        <v>1</v>
      </c>
      <c r="R234" s="97">
        <f t="shared" si="60"/>
        <v>8.6</v>
      </c>
      <c r="U234" s="98">
        <v>8</v>
      </c>
      <c r="V234" s="98">
        <v>58</v>
      </c>
      <c r="W234" s="3">
        <v>66</v>
      </c>
      <c r="X234" s="3">
        <v>62</v>
      </c>
      <c r="Y234" s="3">
        <v>0.99</v>
      </c>
      <c r="Z234" s="98">
        <v>9500</v>
      </c>
      <c r="AA234" s="65">
        <f t="shared" ref="AA234:AA250" si="61">(((M234+N234+O234+(V234/100)+(U234*0.1*0.5))))/Z234*100000</f>
        <v>40.421052631578945</v>
      </c>
      <c r="AB234" s="65"/>
      <c r="AM234" s="3">
        <v>1</v>
      </c>
    </row>
    <row r="235" spans="2:39" x14ac:dyDescent="0.25">
      <c r="B235" s="21" t="s">
        <v>3600</v>
      </c>
      <c r="C235" s="76" t="s">
        <v>4381</v>
      </c>
      <c r="D235" s="20" t="s">
        <v>4240</v>
      </c>
      <c r="E235" s="33" t="s">
        <v>3585</v>
      </c>
      <c r="F235" s="36" t="s">
        <v>3556</v>
      </c>
      <c r="G235" s="33" t="s">
        <v>4364</v>
      </c>
      <c r="H235" s="99">
        <v>14</v>
      </c>
      <c r="I235" s="19">
        <f t="shared" si="57"/>
        <v>4.666666666666667</v>
      </c>
      <c r="J235" s="10" t="s">
        <v>3696</v>
      </c>
      <c r="K235" s="16">
        <v>0</v>
      </c>
      <c r="L235" s="10"/>
      <c r="M235" s="120">
        <v>1.56</v>
      </c>
      <c r="N235" s="120">
        <v>0.1</v>
      </c>
      <c r="O235" s="120">
        <v>0.7</v>
      </c>
      <c r="P235" s="97">
        <f t="shared" si="58"/>
        <v>15.600000000000001</v>
      </c>
      <c r="Q235" s="97">
        <f t="shared" si="59"/>
        <v>1</v>
      </c>
      <c r="R235" s="97">
        <f t="shared" si="60"/>
        <v>7</v>
      </c>
      <c r="U235" s="98">
        <v>10</v>
      </c>
      <c r="V235" s="98">
        <v>58</v>
      </c>
      <c r="Z235" s="98">
        <v>7600</v>
      </c>
      <c r="AA235" s="65">
        <f t="shared" si="61"/>
        <v>45.263157894736842</v>
      </c>
      <c r="AB235" s="65"/>
      <c r="AE235" s="3">
        <v>1</v>
      </c>
    </row>
    <row r="236" spans="2:39" x14ac:dyDescent="0.25">
      <c r="B236" s="136" t="s">
        <v>3603</v>
      </c>
      <c r="C236" s="138" t="s">
        <v>4383</v>
      </c>
      <c r="D236" s="20" t="s">
        <v>4243</v>
      </c>
      <c r="E236" s="31" t="s">
        <v>4390</v>
      </c>
      <c r="F236" s="36" t="s">
        <v>3556</v>
      </c>
      <c r="G236" s="33" t="s">
        <v>4364</v>
      </c>
      <c r="H236" s="99">
        <v>24</v>
      </c>
      <c r="I236" s="19">
        <f t="shared" si="57"/>
        <v>8</v>
      </c>
      <c r="J236" s="10" t="s">
        <v>3696</v>
      </c>
      <c r="K236" s="16">
        <v>0</v>
      </c>
      <c r="L236" s="10"/>
      <c r="M236" s="120">
        <v>1.8</v>
      </c>
      <c r="N236" s="120">
        <v>0.1</v>
      </c>
      <c r="O236" s="120">
        <v>1</v>
      </c>
      <c r="P236" s="97">
        <f t="shared" si="58"/>
        <v>18</v>
      </c>
      <c r="Q236" s="97">
        <f t="shared" si="59"/>
        <v>1</v>
      </c>
      <c r="R236" s="97">
        <f t="shared" si="60"/>
        <v>10</v>
      </c>
      <c r="U236" s="98">
        <v>3</v>
      </c>
      <c r="V236" s="98">
        <v>46</v>
      </c>
      <c r="Z236" s="125">
        <v>2400</v>
      </c>
      <c r="AA236" s="137" t="s">
        <v>4391</v>
      </c>
      <c r="AB236" s="137"/>
    </row>
    <row r="237" spans="2:39" x14ac:dyDescent="0.25">
      <c r="B237" s="21" t="s">
        <v>3605</v>
      </c>
      <c r="C237" s="9" t="s">
        <v>4384</v>
      </c>
      <c r="D237" s="20" t="s">
        <v>4245</v>
      </c>
      <c r="E237" s="33" t="s">
        <v>3585</v>
      </c>
      <c r="F237" s="36" t="s">
        <v>3556</v>
      </c>
      <c r="G237" s="33" t="s">
        <v>4364</v>
      </c>
      <c r="H237" s="99">
        <v>15</v>
      </c>
      <c r="I237" s="19">
        <f t="shared" si="57"/>
        <v>5</v>
      </c>
      <c r="J237" s="10" t="s">
        <v>3696</v>
      </c>
      <c r="K237" s="16">
        <v>0</v>
      </c>
      <c r="L237" s="10"/>
      <c r="M237" s="120">
        <v>1.4</v>
      </c>
      <c r="N237" s="120">
        <v>0.1</v>
      </c>
      <c r="O237" s="120">
        <v>0.63</v>
      </c>
      <c r="P237" s="97">
        <f t="shared" si="58"/>
        <v>14</v>
      </c>
      <c r="Q237" s="97">
        <f t="shared" si="59"/>
        <v>1</v>
      </c>
      <c r="R237" s="97">
        <f t="shared" si="60"/>
        <v>6.3</v>
      </c>
      <c r="U237" s="98">
        <v>3</v>
      </c>
      <c r="V237" s="98">
        <v>37</v>
      </c>
      <c r="Z237" s="98">
        <v>3400</v>
      </c>
      <c r="AA237" s="65">
        <f t="shared" si="61"/>
        <v>77.941176470588232</v>
      </c>
      <c r="AB237" s="65"/>
      <c r="AM237" s="3">
        <v>1</v>
      </c>
    </row>
    <row r="238" spans="2:39" x14ac:dyDescent="0.25">
      <c r="B238" s="21" t="s">
        <v>3605</v>
      </c>
      <c r="C238" s="9" t="s">
        <v>4384</v>
      </c>
      <c r="D238" s="20" t="s">
        <v>4246</v>
      </c>
      <c r="E238" s="33" t="s">
        <v>3585</v>
      </c>
      <c r="F238" s="36" t="s">
        <v>3556</v>
      </c>
      <c r="G238" s="33" t="s">
        <v>4364</v>
      </c>
      <c r="H238" s="99">
        <v>19</v>
      </c>
      <c r="I238" s="19">
        <f t="shared" si="57"/>
        <v>6.333333333333333</v>
      </c>
      <c r="J238" s="10" t="s">
        <v>3696</v>
      </c>
      <c r="K238" s="16">
        <v>0</v>
      </c>
      <c r="L238" s="10"/>
      <c r="M238" s="120">
        <v>1.72</v>
      </c>
      <c r="N238" s="120">
        <v>0.1</v>
      </c>
      <c r="O238" s="120">
        <v>0.77</v>
      </c>
      <c r="P238" s="97">
        <f t="shared" si="58"/>
        <v>17.2</v>
      </c>
      <c r="Q238" s="97">
        <f t="shared" si="59"/>
        <v>1</v>
      </c>
      <c r="R238" s="97">
        <f t="shared" si="60"/>
        <v>7.7</v>
      </c>
      <c r="U238" s="98">
        <v>3</v>
      </c>
      <c r="V238" s="98">
        <v>37</v>
      </c>
      <c r="Z238" s="98">
        <v>4400</v>
      </c>
      <c r="AA238" s="65">
        <f t="shared" si="61"/>
        <v>70.681818181818187</v>
      </c>
      <c r="AB238" s="65"/>
      <c r="AE238" s="3">
        <v>1</v>
      </c>
    </row>
    <row r="239" spans="2:39" x14ac:dyDescent="0.25">
      <c r="B239" s="111" t="s">
        <v>3607</v>
      </c>
      <c r="C239" s="87" t="s">
        <v>4386</v>
      </c>
      <c r="D239" s="94" t="s">
        <v>4248</v>
      </c>
      <c r="E239" s="95" t="s">
        <v>3585</v>
      </c>
      <c r="F239" s="105" t="s">
        <v>3556</v>
      </c>
      <c r="G239" s="95" t="s">
        <v>4364</v>
      </c>
      <c r="H239" s="106">
        <v>20</v>
      </c>
      <c r="I239" s="107">
        <f t="shared" si="57"/>
        <v>6.666666666666667</v>
      </c>
      <c r="J239" s="64" t="s">
        <v>3696</v>
      </c>
      <c r="K239" s="91">
        <v>0</v>
      </c>
      <c r="L239" s="64"/>
      <c r="M239" s="120">
        <v>1.8</v>
      </c>
      <c r="N239" s="120">
        <v>0.1</v>
      </c>
      <c r="O239" s="120">
        <v>0.81</v>
      </c>
      <c r="P239" s="65">
        <f t="shared" si="58"/>
        <v>18</v>
      </c>
      <c r="Q239" s="65">
        <f t="shared" si="59"/>
        <v>1</v>
      </c>
      <c r="R239" s="65">
        <f t="shared" si="60"/>
        <v>8.1000000000000014</v>
      </c>
      <c r="S239" s="92"/>
      <c r="T239" s="92"/>
      <c r="U239" s="118">
        <v>12</v>
      </c>
      <c r="V239" s="118">
        <v>50</v>
      </c>
      <c r="W239" s="92"/>
      <c r="X239" s="92"/>
      <c r="Y239" s="92"/>
      <c r="Z239" s="92">
        <v>10</v>
      </c>
      <c r="AA239" s="65"/>
      <c r="AB239" s="65"/>
    </row>
    <row r="240" spans="2:39" x14ac:dyDescent="0.25">
      <c r="B240" s="21" t="s">
        <v>3591</v>
      </c>
      <c r="C240" s="76" t="s">
        <v>4374</v>
      </c>
      <c r="D240" s="20" t="s">
        <v>4226</v>
      </c>
      <c r="E240" s="33" t="s">
        <v>3585</v>
      </c>
      <c r="F240" s="36" t="s">
        <v>3556</v>
      </c>
      <c r="G240" s="33" t="s">
        <v>3709</v>
      </c>
      <c r="H240" s="99">
        <v>5</v>
      </c>
      <c r="I240" s="19">
        <f t="shared" si="57"/>
        <v>1.6666666666666667</v>
      </c>
      <c r="J240" s="10" t="s">
        <v>3696</v>
      </c>
      <c r="K240" s="16">
        <v>0</v>
      </c>
      <c r="L240" s="10"/>
      <c r="M240" s="121">
        <v>0.6</v>
      </c>
      <c r="N240" s="120">
        <v>0.1</v>
      </c>
      <c r="O240" s="121">
        <v>0.27</v>
      </c>
      <c r="P240" s="97">
        <f t="shared" si="58"/>
        <v>6</v>
      </c>
      <c r="Q240" s="97">
        <f t="shared" si="59"/>
        <v>1</v>
      </c>
      <c r="R240" s="97">
        <f t="shared" si="60"/>
        <v>2.7</v>
      </c>
      <c r="U240" s="98">
        <v>12</v>
      </c>
      <c r="V240" s="98">
        <v>51</v>
      </c>
      <c r="W240" s="101">
        <v>72</v>
      </c>
      <c r="X240" s="101">
        <v>70</v>
      </c>
      <c r="Y240" s="101">
        <v>0.99</v>
      </c>
      <c r="Z240" s="98">
        <v>2250</v>
      </c>
      <c r="AA240" s="65">
        <f t="shared" si="61"/>
        <v>92.444444444444443</v>
      </c>
      <c r="AB240" s="65"/>
      <c r="AE240" s="3">
        <v>1</v>
      </c>
    </row>
    <row r="241" spans="1:39" x14ac:dyDescent="0.25">
      <c r="B241" s="21" t="s">
        <v>3592</v>
      </c>
      <c r="C241" s="76" t="s">
        <v>4375</v>
      </c>
      <c r="D241" s="20" t="s">
        <v>4227</v>
      </c>
      <c r="E241" s="33" t="s">
        <v>3585</v>
      </c>
      <c r="F241" s="36" t="s">
        <v>3556</v>
      </c>
      <c r="G241" s="33" t="s">
        <v>3709</v>
      </c>
      <c r="H241" s="99">
        <v>6</v>
      </c>
      <c r="I241" s="19">
        <f t="shared" si="57"/>
        <v>2</v>
      </c>
      <c r="J241" s="10" t="s">
        <v>3696</v>
      </c>
      <c r="K241" s="16">
        <v>0</v>
      </c>
      <c r="L241" s="10"/>
      <c r="M241" s="121">
        <v>0.7</v>
      </c>
      <c r="N241" s="120">
        <v>0.1</v>
      </c>
      <c r="O241" s="121">
        <v>0.32</v>
      </c>
      <c r="P241" s="97">
        <f t="shared" si="58"/>
        <v>7</v>
      </c>
      <c r="Q241" s="97">
        <f t="shared" si="59"/>
        <v>1</v>
      </c>
      <c r="R241" s="97">
        <f t="shared" si="60"/>
        <v>3.2</v>
      </c>
      <c r="U241" s="98">
        <v>5</v>
      </c>
      <c r="V241" s="98">
        <v>57</v>
      </c>
      <c r="W241" s="3">
        <v>59</v>
      </c>
      <c r="X241" s="3">
        <v>55</v>
      </c>
      <c r="Y241" s="3">
        <v>0.99</v>
      </c>
      <c r="Z241" s="98">
        <v>2100</v>
      </c>
      <c r="AA241" s="65">
        <f t="shared" si="61"/>
        <v>92.38095238095238</v>
      </c>
      <c r="AB241" s="65"/>
      <c r="AE241" s="3">
        <v>1</v>
      </c>
    </row>
    <row r="242" spans="1:39" x14ac:dyDescent="0.25">
      <c r="B242" s="21" t="s">
        <v>3598</v>
      </c>
      <c r="C242" s="9" t="s">
        <v>4380</v>
      </c>
      <c r="D242" s="20" t="s">
        <v>4236</v>
      </c>
      <c r="E242" s="33" t="s">
        <v>3585</v>
      </c>
      <c r="F242" s="36" t="s">
        <v>3556</v>
      </c>
      <c r="G242" s="33" t="s">
        <v>3709</v>
      </c>
      <c r="H242" s="99">
        <v>5</v>
      </c>
      <c r="I242" s="19">
        <f t="shared" si="57"/>
        <v>1.6666666666666667</v>
      </c>
      <c r="J242" s="10" t="s">
        <v>3696</v>
      </c>
      <c r="K242" s="16">
        <v>0</v>
      </c>
      <c r="L242" s="10"/>
      <c r="M242" s="121">
        <v>0.6</v>
      </c>
      <c r="N242" s="120">
        <v>0.1</v>
      </c>
      <c r="O242" s="121">
        <v>0.27</v>
      </c>
      <c r="P242" s="97">
        <f t="shared" si="58"/>
        <v>6</v>
      </c>
      <c r="Q242" s="97">
        <f t="shared" si="59"/>
        <v>1</v>
      </c>
      <c r="R242" s="97">
        <f t="shared" si="60"/>
        <v>2.7</v>
      </c>
      <c r="U242" s="98">
        <v>5</v>
      </c>
      <c r="V242" s="98">
        <v>50</v>
      </c>
      <c r="Z242" s="98">
        <v>1600</v>
      </c>
      <c r="AA242" s="65">
        <f t="shared" si="61"/>
        <v>107.5</v>
      </c>
      <c r="AB242" s="65"/>
      <c r="AM242" s="3">
        <v>1</v>
      </c>
    </row>
    <row r="243" spans="1:39" x14ac:dyDescent="0.25">
      <c r="B243" s="73" t="s">
        <v>3598</v>
      </c>
      <c r="C243" s="74" t="s">
        <v>4380</v>
      </c>
      <c r="D243" s="75" t="s">
        <v>4237</v>
      </c>
      <c r="E243" s="109" t="s">
        <v>3585</v>
      </c>
      <c r="F243" s="110" t="s">
        <v>3556</v>
      </c>
      <c r="G243" s="72" t="s">
        <v>3709</v>
      </c>
      <c r="H243" s="112">
        <v>1.5</v>
      </c>
      <c r="I243" s="113">
        <f t="shared" si="57"/>
        <v>0.5</v>
      </c>
      <c r="J243" s="114" t="s">
        <v>3696</v>
      </c>
      <c r="K243" s="115">
        <v>0</v>
      </c>
      <c r="L243" s="114"/>
      <c r="M243" s="122">
        <v>1.4</v>
      </c>
      <c r="N243" s="268">
        <v>0.1</v>
      </c>
      <c r="O243" s="122">
        <v>1.1200000000000001</v>
      </c>
      <c r="P243" s="116">
        <f t="shared" si="58"/>
        <v>14</v>
      </c>
      <c r="Q243" s="116">
        <f t="shared" si="59"/>
        <v>1</v>
      </c>
      <c r="R243" s="116">
        <f t="shared" si="60"/>
        <v>11.200000000000001</v>
      </c>
      <c r="S243" s="100"/>
      <c r="T243" s="100"/>
      <c r="U243" s="100">
        <v>8</v>
      </c>
      <c r="V243" s="100">
        <v>47</v>
      </c>
      <c r="W243" s="100"/>
      <c r="X243" s="100"/>
      <c r="Y243" s="100"/>
      <c r="Z243" s="100">
        <v>666</v>
      </c>
      <c r="AA243" s="65"/>
      <c r="AB243" s="65"/>
    </row>
    <row r="244" spans="1:39" x14ac:dyDescent="0.25">
      <c r="B244" s="21" t="s">
        <v>3598</v>
      </c>
      <c r="C244" s="9" t="s">
        <v>4380</v>
      </c>
      <c r="D244" s="20" t="s">
        <v>4238</v>
      </c>
      <c r="E244" s="33" t="s">
        <v>3585</v>
      </c>
      <c r="F244" s="36" t="s">
        <v>3556</v>
      </c>
      <c r="G244" s="33" t="s">
        <v>3709</v>
      </c>
      <c r="H244" s="99">
        <v>6.5</v>
      </c>
      <c r="I244" s="19">
        <f t="shared" si="57"/>
        <v>2.1666666666666665</v>
      </c>
      <c r="J244" s="10" t="s">
        <v>3696</v>
      </c>
      <c r="K244" s="16">
        <v>0</v>
      </c>
      <c r="L244" s="10"/>
      <c r="M244" s="121">
        <v>0.6</v>
      </c>
      <c r="N244" s="120">
        <v>0.1</v>
      </c>
      <c r="O244" s="121">
        <v>0.27</v>
      </c>
      <c r="P244" s="97">
        <f t="shared" si="58"/>
        <v>6</v>
      </c>
      <c r="Q244" s="97">
        <f t="shared" si="59"/>
        <v>1</v>
      </c>
      <c r="R244" s="97">
        <f t="shared" si="60"/>
        <v>2.7</v>
      </c>
      <c r="S244" s="3">
        <v>1</v>
      </c>
      <c r="U244" s="98">
        <v>5</v>
      </c>
      <c r="V244" s="98">
        <v>47</v>
      </c>
      <c r="Z244" s="98">
        <v>1500</v>
      </c>
      <c r="AA244" s="65">
        <f t="shared" si="61"/>
        <v>112.66666666666667</v>
      </c>
      <c r="AB244" s="65"/>
      <c r="AM244" s="3">
        <v>1</v>
      </c>
    </row>
    <row r="245" spans="1:39" x14ac:dyDescent="0.25">
      <c r="A245" t="s">
        <v>4397</v>
      </c>
      <c r="B245" s="21" t="s">
        <v>3601</v>
      </c>
      <c r="C245" s="76" t="s">
        <v>4382</v>
      </c>
      <c r="D245" s="20" t="s">
        <v>4241</v>
      </c>
      <c r="E245" s="33" t="s">
        <v>3585</v>
      </c>
      <c r="F245" s="36" t="s">
        <v>3556</v>
      </c>
      <c r="G245" s="33" t="s">
        <v>3709</v>
      </c>
      <c r="H245" s="99">
        <v>6.5</v>
      </c>
      <c r="I245" s="19">
        <f t="shared" si="57"/>
        <v>2.1666666666666665</v>
      </c>
      <c r="J245" s="10" t="s">
        <v>3696</v>
      </c>
      <c r="K245" s="16">
        <v>0</v>
      </c>
      <c r="L245" s="10"/>
      <c r="M245" s="121">
        <v>0.6</v>
      </c>
      <c r="N245" s="120">
        <v>0.1</v>
      </c>
      <c r="O245" s="121">
        <v>0.27</v>
      </c>
      <c r="P245" s="97">
        <f t="shared" si="58"/>
        <v>6</v>
      </c>
      <c r="Q245" s="97">
        <f t="shared" si="59"/>
        <v>1</v>
      </c>
      <c r="R245" s="97">
        <f t="shared" si="60"/>
        <v>2.7</v>
      </c>
      <c r="U245" s="98">
        <v>11</v>
      </c>
      <c r="V245" s="98">
        <v>55</v>
      </c>
      <c r="Z245" s="98">
        <v>2050</v>
      </c>
      <c r="AA245" s="65">
        <f t="shared" si="61"/>
        <v>100.97560975609757</v>
      </c>
      <c r="AB245" s="65"/>
      <c r="AE245" s="3">
        <v>1</v>
      </c>
    </row>
    <row r="246" spans="1:39" x14ac:dyDescent="0.25">
      <c r="B246" s="21" t="s">
        <v>3599</v>
      </c>
      <c r="C246" s="76" t="s">
        <v>4396</v>
      </c>
      <c r="D246" s="20" t="s">
        <v>4239</v>
      </c>
      <c r="E246" s="33" t="s">
        <v>3585</v>
      </c>
      <c r="F246" s="36" t="s">
        <v>3556</v>
      </c>
      <c r="G246" s="33" t="s">
        <v>3709</v>
      </c>
      <c r="H246" s="99">
        <v>3.5</v>
      </c>
      <c r="I246" s="19">
        <f t="shared" si="57"/>
        <v>1.1666666666666667</v>
      </c>
      <c r="J246" s="10" t="s">
        <v>3696</v>
      </c>
      <c r="K246" s="16">
        <v>0</v>
      </c>
      <c r="L246" s="10"/>
      <c r="M246" s="121">
        <v>0.3</v>
      </c>
      <c r="N246" s="120">
        <v>0.1</v>
      </c>
      <c r="O246" s="121">
        <v>0.14000000000000001</v>
      </c>
      <c r="P246" s="97">
        <f t="shared" si="58"/>
        <v>3</v>
      </c>
      <c r="Q246" s="97">
        <f t="shared" si="59"/>
        <v>1</v>
      </c>
      <c r="R246" s="97">
        <f t="shared" si="60"/>
        <v>1.4000000000000001</v>
      </c>
      <c r="U246" s="98">
        <v>6</v>
      </c>
      <c r="V246" s="98">
        <v>38</v>
      </c>
      <c r="Z246" s="98">
        <v>500</v>
      </c>
      <c r="AA246" s="65">
        <f>(((M246+N246+O246+(V246/100)+(U246*0.1*0.5))))/Z246*100000</f>
        <v>244.00000000000003</v>
      </c>
      <c r="AB246" s="65"/>
    </row>
    <row r="247" spans="1:39" x14ac:dyDescent="0.25">
      <c r="B247" s="21" t="s">
        <v>3602</v>
      </c>
      <c r="C247" s="76" t="s">
        <v>4387</v>
      </c>
      <c r="D247" s="20" t="s">
        <v>4242</v>
      </c>
      <c r="E247" s="33" t="s">
        <v>3585</v>
      </c>
      <c r="F247" s="36" t="s">
        <v>3556</v>
      </c>
      <c r="G247" s="33" t="s">
        <v>3709</v>
      </c>
      <c r="H247" s="99">
        <v>3.5</v>
      </c>
      <c r="I247" s="19">
        <f t="shared" si="57"/>
        <v>1.1666666666666667</v>
      </c>
      <c r="J247" s="10" t="s">
        <v>3696</v>
      </c>
      <c r="K247" s="16">
        <v>0</v>
      </c>
      <c r="L247" s="10"/>
      <c r="M247" s="121">
        <v>0.3</v>
      </c>
      <c r="N247" s="120">
        <v>0.1</v>
      </c>
      <c r="O247" s="121">
        <v>0.14000000000000001</v>
      </c>
      <c r="P247" s="97">
        <f t="shared" si="58"/>
        <v>3</v>
      </c>
      <c r="Q247" s="97">
        <f t="shared" si="59"/>
        <v>1</v>
      </c>
      <c r="R247" s="97">
        <f t="shared" si="60"/>
        <v>1.4000000000000001</v>
      </c>
      <c r="U247" s="98">
        <v>12</v>
      </c>
      <c r="V247" s="98">
        <v>52</v>
      </c>
      <c r="Z247" s="98">
        <v>800</v>
      </c>
      <c r="AA247" s="65">
        <f t="shared" si="61"/>
        <v>207.5</v>
      </c>
      <c r="AB247" s="65"/>
      <c r="AE247" s="3">
        <v>1</v>
      </c>
    </row>
    <row r="248" spans="1:39" x14ac:dyDescent="0.25">
      <c r="B248" s="21" t="s">
        <v>3604</v>
      </c>
      <c r="C248" s="76" t="s">
        <v>4388</v>
      </c>
      <c r="D248" s="20" t="s">
        <v>4244</v>
      </c>
      <c r="E248" s="33" t="s">
        <v>3585</v>
      </c>
      <c r="F248" s="36" t="s">
        <v>3556</v>
      </c>
      <c r="G248" s="33" t="s">
        <v>3709</v>
      </c>
      <c r="H248" s="99">
        <v>4</v>
      </c>
      <c r="I248" s="19">
        <f t="shared" si="57"/>
        <v>1.3333333333333333</v>
      </c>
      <c r="J248" s="10" t="s">
        <v>3696</v>
      </c>
      <c r="K248" s="16">
        <v>0</v>
      </c>
      <c r="L248" s="10"/>
      <c r="M248" s="121">
        <v>0.4</v>
      </c>
      <c r="N248" s="120">
        <v>0.1</v>
      </c>
      <c r="O248" s="121">
        <v>0.18</v>
      </c>
      <c r="P248" s="97">
        <f t="shared" si="58"/>
        <v>4</v>
      </c>
      <c r="Q248" s="97">
        <f t="shared" si="59"/>
        <v>1</v>
      </c>
      <c r="R248" s="97">
        <f t="shared" si="60"/>
        <v>1.7999999999999998</v>
      </c>
      <c r="U248" s="98">
        <v>6</v>
      </c>
      <c r="V248" s="98">
        <v>54</v>
      </c>
      <c r="Z248" s="98">
        <v>700</v>
      </c>
      <c r="AA248" s="65">
        <f t="shared" si="61"/>
        <v>217.14285714285717</v>
      </c>
      <c r="AB248" s="65"/>
      <c r="AE248" s="3">
        <v>1</v>
      </c>
    </row>
    <row r="249" spans="1:39" x14ac:dyDescent="0.25">
      <c r="B249" s="102" t="s">
        <v>3606</v>
      </c>
      <c r="C249" s="9" t="s">
        <v>4385</v>
      </c>
      <c r="D249" s="20" t="s">
        <v>4247</v>
      </c>
      <c r="E249" s="33" t="s">
        <v>3585</v>
      </c>
      <c r="F249" s="36" t="s">
        <v>3556</v>
      </c>
      <c r="G249" s="33" t="s">
        <v>3709</v>
      </c>
      <c r="H249" s="99">
        <v>5</v>
      </c>
      <c r="I249" s="19">
        <f t="shared" si="57"/>
        <v>1.6666666666666667</v>
      </c>
      <c r="J249" s="10" t="s">
        <v>3696</v>
      </c>
      <c r="K249" s="16">
        <v>0</v>
      </c>
      <c r="L249" s="10"/>
      <c r="M249" s="121">
        <v>0.3</v>
      </c>
      <c r="N249" s="120">
        <v>0.1</v>
      </c>
      <c r="O249" s="121">
        <v>0.14000000000000001</v>
      </c>
      <c r="P249" s="97">
        <f t="shared" si="58"/>
        <v>3</v>
      </c>
      <c r="Q249" s="97">
        <f t="shared" si="59"/>
        <v>1</v>
      </c>
      <c r="R249" s="97">
        <f t="shared" si="60"/>
        <v>1.4000000000000001</v>
      </c>
      <c r="U249" s="98">
        <v>11</v>
      </c>
      <c r="V249" s="98">
        <v>50</v>
      </c>
      <c r="Z249" s="3">
        <v>10</v>
      </c>
      <c r="AA249" s="65"/>
      <c r="AB249" s="65"/>
    </row>
    <row r="250" spans="1:39" x14ac:dyDescent="0.25">
      <c r="B250" s="52" t="s">
        <v>3597</v>
      </c>
      <c r="C250" s="53" t="s">
        <v>4379</v>
      </c>
      <c r="D250" s="54" t="s">
        <v>4235</v>
      </c>
      <c r="E250" s="83" t="s">
        <v>3585</v>
      </c>
      <c r="F250" s="96" t="s">
        <v>3556</v>
      </c>
      <c r="G250" s="83" t="s">
        <v>4378</v>
      </c>
      <c r="H250" s="104">
        <v>10</v>
      </c>
      <c r="I250" s="108">
        <f t="shared" si="57"/>
        <v>3.3333333333333335</v>
      </c>
      <c r="J250" s="59" t="s">
        <v>3696</v>
      </c>
      <c r="K250" s="60">
        <v>0</v>
      </c>
      <c r="L250" s="59"/>
      <c r="M250" s="123">
        <v>1.26</v>
      </c>
      <c r="N250" s="120">
        <v>0.1</v>
      </c>
      <c r="O250" s="123">
        <v>0.56999999999999995</v>
      </c>
      <c r="P250" s="66">
        <f t="shared" si="58"/>
        <v>12.6</v>
      </c>
      <c r="Q250" s="66">
        <f t="shared" si="59"/>
        <v>1</v>
      </c>
      <c r="R250" s="66">
        <f t="shared" si="60"/>
        <v>5.6999999999999993</v>
      </c>
      <c r="S250" s="61">
        <v>1</v>
      </c>
      <c r="T250" s="61"/>
      <c r="U250" s="117">
        <v>6</v>
      </c>
      <c r="V250" s="117">
        <v>55</v>
      </c>
      <c r="W250" s="61"/>
      <c r="X250" s="61"/>
      <c r="Y250" s="61"/>
      <c r="Z250" s="117">
        <v>9500</v>
      </c>
      <c r="AA250" s="65">
        <f t="shared" si="61"/>
        <v>29.263157894736846</v>
      </c>
      <c r="AB250" s="65"/>
      <c r="AE250" s="3">
        <v>1</v>
      </c>
      <c r="AM250" s="3">
        <v>1</v>
      </c>
    </row>
    <row r="251" spans="1:39" x14ac:dyDescent="0.25">
      <c r="B251" s="153" t="s">
        <v>4459</v>
      </c>
      <c r="D251" s="155" t="s">
        <v>4460</v>
      </c>
      <c r="G251" s="310" t="s">
        <v>4410</v>
      </c>
      <c r="H251" s="310"/>
      <c r="I251" s="310"/>
      <c r="J251" s="310"/>
      <c r="K251" s="310"/>
      <c r="L251" s="309" t="s">
        <v>4421</v>
      </c>
      <c r="M251" s="309"/>
      <c r="N251" s="309"/>
      <c r="O251" s="309"/>
      <c r="P251" s="65"/>
      <c r="Q251" s="154" t="s">
        <v>4462</v>
      </c>
      <c r="R251" s="65"/>
      <c r="S251" s="92"/>
      <c r="T251" s="92"/>
      <c r="W251" s="156" t="s">
        <v>4463</v>
      </c>
      <c r="Z251" s="118"/>
    </row>
    <row r="252" spans="1:39" x14ac:dyDescent="0.25">
      <c r="B252" s="302" t="s">
        <v>3614</v>
      </c>
      <c r="D252" s="155"/>
      <c r="G252" s="314" t="s">
        <v>5594</v>
      </c>
      <c r="H252" s="314"/>
      <c r="I252" s="314"/>
      <c r="J252" s="314"/>
      <c r="K252" s="314"/>
      <c r="L252" s="314"/>
      <c r="M252" s="314"/>
      <c r="N252" s="314"/>
      <c r="O252" s="314"/>
      <c r="P252" s="314"/>
      <c r="Q252" s="154"/>
      <c r="R252" s="65"/>
      <c r="S252" s="92"/>
      <c r="T252" s="92"/>
      <c r="W252" s="156"/>
      <c r="Z252" s="118"/>
    </row>
    <row r="253" spans="1:39" x14ac:dyDescent="0.25">
      <c r="B253" s="21" t="s">
        <v>3566</v>
      </c>
      <c r="C253" s="9" t="s">
        <v>4572</v>
      </c>
      <c r="D253" s="20" t="s">
        <v>4538</v>
      </c>
      <c r="E253" s="38" t="s">
        <v>3614</v>
      </c>
      <c r="F253" s="36" t="s">
        <v>3556</v>
      </c>
      <c r="G253" s="33" t="s">
        <v>4425</v>
      </c>
      <c r="H253" s="158">
        <v>22</v>
      </c>
      <c r="I253" s="19">
        <f t="shared" ref="I253:I278" si="62">H253/3</f>
        <v>7.333333333333333</v>
      </c>
      <c r="J253" s="10" t="s">
        <v>3696</v>
      </c>
      <c r="K253" s="16">
        <v>0</v>
      </c>
      <c r="L253" s="10"/>
      <c r="M253" s="3">
        <v>2.4300000000000002</v>
      </c>
      <c r="N253" s="3">
        <v>0.97199999999999998</v>
      </c>
      <c r="O253" s="3">
        <v>2.4300000000000002</v>
      </c>
      <c r="P253" s="3">
        <v>2.4300000000000002</v>
      </c>
      <c r="Q253" s="3">
        <v>0.97199999999999998</v>
      </c>
      <c r="R253" s="3">
        <v>2.4300000000000002</v>
      </c>
      <c r="S253" s="3">
        <v>0</v>
      </c>
      <c r="U253" s="3">
        <v>15</v>
      </c>
      <c r="V253" s="3">
        <v>78</v>
      </c>
      <c r="Z253" s="3">
        <v>28619</v>
      </c>
      <c r="AA253" s="65">
        <f t="shared" ref="AA253:AA316" si="63">(((M253+N253+O253+(V253/100)+(U253*0.1*0.5))))/Z253*100000</f>
        <v>25.724169258185125</v>
      </c>
    </row>
    <row r="254" spans="1:39" x14ac:dyDescent="0.25">
      <c r="B254" s="21" t="s">
        <v>3567</v>
      </c>
      <c r="C254" s="76" t="s">
        <v>4574</v>
      </c>
      <c r="D254" s="20" t="s">
        <v>4573</v>
      </c>
      <c r="E254" s="38" t="s">
        <v>3614</v>
      </c>
      <c r="F254" s="36" t="s">
        <v>3556</v>
      </c>
      <c r="G254" s="33" t="s">
        <v>4425</v>
      </c>
      <c r="H254" s="158">
        <v>16</v>
      </c>
      <c r="I254" s="19">
        <f t="shared" si="62"/>
        <v>5.333333333333333</v>
      </c>
      <c r="J254" s="10" t="s">
        <v>3696</v>
      </c>
      <c r="K254" s="16">
        <v>0</v>
      </c>
      <c r="L254" s="10"/>
      <c r="M254" s="3">
        <v>1.98</v>
      </c>
      <c r="N254" s="3">
        <v>0.79200000000000004</v>
      </c>
      <c r="O254" s="3">
        <v>1.98</v>
      </c>
      <c r="P254" s="3">
        <v>1.98</v>
      </c>
      <c r="Q254" s="3">
        <v>0.79200000000000004</v>
      </c>
      <c r="R254" s="3">
        <v>1.98</v>
      </c>
      <c r="S254" s="3">
        <v>0</v>
      </c>
      <c r="U254" s="3">
        <v>15</v>
      </c>
      <c r="V254" s="3">
        <v>66</v>
      </c>
      <c r="Z254" s="3">
        <v>15810</v>
      </c>
      <c r="AA254" s="65">
        <f t="shared" si="63"/>
        <v>38.975332068311204</v>
      </c>
    </row>
    <row r="255" spans="1:39" x14ac:dyDescent="0.25">
      <c r="B255" s="21" t="s">
        <v>3567</v>
      </c>
      <c r="C255" s="76" t="s">
        <v>4574</v>
      </c>
      <c r="D255" s="20" t="s">
        <v>4539</v>
      </c>
      <c r="E255" s="38" t="s">
        <v>3614</v>
      </c>
      <c r="F255" s="36" t="s">
        <v>3556</v>
      </c>
      <c r="G255" s="33" t="s">
        <v>4425</v>
      </c>
      <c r="H255" s="14">
        <v>16</v>
      </c>
      <c r="I255" s="19">
        <f t="shared" si="62"/>
        <v>5.333333333333333</v>
      </c>
      <c r="J255" s="10" t="s">
        <v>3696</v>
      </c>
      <c r="K255" s="16">
        <v>0</v>
      </c>
      <c r="L255" s="10"/>
      <c r="M255" s="3">
        <v>1.98</v>
      </c>
      <c r="N255" s="3">
        <v>0.79200000000000004</v>
      </c>
      <c r="O255" s="3">
        <v>1.98</v>
      </c>
      <c r="P255" s="3">
        <v>1.98</v>
      </c>
      <c r="Q255" s="3">
        <v>0.79200000000000004</v>
      </c>
      <c r="R255" s="3">
        <v>1.98</v>
      </c>
      <c r="S255" s="3">
        <v>0</v>
      </c>
      <c r="U255" s="3">
        <v>15</v>
      </c>
      <c r="V255" s="3">
        <v>66</v>
      </c>
      <c r="Z255" s="3">
        <v>15813</v>
      </c>
      <c r="AA255" s="65">
        <f t="shared" si="63"/>
        <v>38.967937772718656</v>
      </c>
    </row>
    <row r="256" spans="1:39" x14ac:dyDescent="0.25">
      <c r="B256" s="21" t="s">
        <v>3568</v>
      </c>
      <c r="C256" s="76" t="s">
        <v>4575</v>
      </c>
      <c r="D256" s="20" t="s">
        <v>4540</v>
      </c>
      <c r="E256" s="38" t="s">
        <v>3614</v>
      </c>
      <c r="F256" s="36" t="s">
        <v>3556</v>
      </c>
      <c r="G256" s="33" t="s">
        <v>4425</v>
      </c>
      <c r="H256" s="14">
        <v>16</v>
      </c>
      <c r="I256" s="19">
        <f t="shared" si="62"/>
        <v>5.333333333333333</v>
      </c>
      <c r="J256" s="10" t="s">
        <v>3696</v>
      </c>
      <c r="K256" s="16">
        <v>0</v>
      </c>
      <c r="L256" s="10"/>
      <c r="M256" s="3">
        <v>1.98</v>
      </c>
      <c r="N256" s="3">
        <v>0.79200000000000004</v>
      </c>
      <c r="O256" s="3">
        <v>1.98</v>
      </c>
      <c r="P256" s="3">
        <v>1.98</v>
      </c>
      <c r="Q256" s="3">
        <v>0.79200000000000004</v>
      </c>
      <c r="R256" s="3">
        <v>1.98</v>
      </c>
      <c r="S256" s="3">
        <v>0</v>
      </c>
      <c r="U256" s="3">
        <v>16</v>
      </c>
      <c r="V256" s="3">
        <v>66</v>
      </c>
      <c r="Z256" s="3">
        <v>16716</v>
      </c>
      <c r="AA256" s="65">
        <f t="shared" si="63"/>
        <v>37.162000478583394</v>
      </c>
    </row>
    <row r="257" spans="2:27" x14ac:dyDescent="0.25">
      <c r="B257" s="21" t="s">
        <v>3568</v>
      </c>
      <c r="C257" s="76" t="s">
        <v>4575</v>
      </c>
      <c r="D257" s="20" t="s">
        <v>4541</v>
      </c>
      <c r="E257" s="38" t="s">
        <v>3614</v>
      </c>
      <c r="F257" s="36" t="s">
        <v>3556</v>
      </c>
      <c r="G257" s="33" t="s">
        <v>4425</v>
      </c>
      <c r="H257" s="14">
        <v>16</v>
      </c>
      <c r="I257" s="19">
        <f t="shared" si="62"/>
        <v>5.333333333333333</v>
      </c>
      <c r="J257" s="10" t="s">
        <v>3696</v>
      </c>
      <c r="K257" s="16">
        <v>0</v>
      </c>
      <c r="L257" s="10"/>
      <c r="M257" s="3">
        <v>1.98</v>
      </c>
      <c r="N257" s="3">
        <v>0.79200000000000004</v>
      </c>
      <c r="O257" s="3">
        <v>1.98</v>
      </c>
      <c r="P257" s="3">
        <v>1.98</v>
      </c>
      <c r="Q257" s="3">
        <v>0.79200000000000004</v>
      </c>
      <c r="R257" s="3">
        <v>1.98</v>
      </c>
      <c r="S257" s="3">
        <v>0</v>
      </c>
      <c r="U257" s="3">
        <v>16</v>
      </c>
      <c r="V257" s="3">
        <v>66</v>
      </c>
      <c r="Z257" s="3">
        <v>16716</v>
      </c>
      <c r="AA257" s="65">
        <f t="shared" si="63"/>
        <v>37.162000478583394</v>
      </c>
    </row>
    <row r="258" spans="2:27" x14ac:dyDescent="0.25">
      <c r="B258" s="21" t="s">
        <v>3568</v>
      </c>
      <c r="C258" s="76" t="s">
        <v>4575</v>
      </c>
      <c r="D258" s="20" t="s">
        <v>4542</v>
      </c>
      <c r="E258" s="38" t="s">
        <v>3614</v>
      </c>
      <c r="F258" s="36" t="s">
        <v>3556</v>
      </c>
      <c r="G258" s="33" t="s">
        <v>4425</v>
      </c>
      <c r="H258" s="14">
        <v>16</v>
      </c>
      <c r="I258" s="19">
        <f t="shared" si="62"/>
        <v>5.333333333333333</v>
      </c>
      <c r="J258" s="10" t="s">
        <v>3696</v>
      </c>
      <c r="K258" s="16">
        <v>0</v>
      </c>
      <c r="L258" s="10"/>
      <c r="M258" s="3">
        <v>1.98</v>
      </c>
      <c r="N258" s="3">
        <v>0.79200000000000004</v>
      </c>
      <c r="O258" s="3">
        <v>1.98</v>
      </c>
      <c r="P258" s="3">
        <v>1.98</v>
      </c>
      <c r="Q258" s="3">
        <v>0.79200000000000004</v>
      </c>
      <c r="R258" s="3">
        <v>1.98</v>
      </c>
      <c r="S258" s="3">
        <v>0</v>
      </c>
      <c r="U258" s="3">
        <v>16</v>
      </c>
      <c r="V258" s="3">
        <v>66</v>
      </c>
      <c r="Z258" s="3">
        <v>16716</v>
      </c>
      <c r="AA258" s="65">
        <f t="shared" si="63"/>
        <v>37.162000478583394</v>
      </c>
    </row>
    <row r="259" spans="2:27" x14ac:dyDescent="0.25">
      <c r="B259" s="21" t="s">
        <v>3568</v>
      </c>
      <c r="C259" s="76" t="s">
        <v>4575</v>
      </c>
      <c r="D259" s="20" t="s">
        <v>4543</v>
      </c>
      <c r="E259" s="38" t="s">
        <v>3614</v>
      </c>
      <c r="F259" s="36" t="s">
        <v>3556</v>
      </c>
      <c r="G259" s="33" t="s">
        <v>4425</v>
      </c>
      <c r="H259" s="14">
        <v>16</v>
      </c>
      <c r="I259" s="19">
        <f t="shared" si="62"/>
        <v>5.333333333333333</v>
      </c>
      <c r="J259" s="10" t="s">
        <v>3696</v>
      </c>
      <c r="K259" s="16">
        <v>0</v>
      </c>
      <c r="L259" s="10"/>
      <c r="M259" s="3">
        <v>1.98</v>
      </c>
      <c r="N259" s="3">
        <v>0.79200000000000004</v>
      </c>
      <c r="O259" s="3">
        <v>1.98</v>
      </c>
      <c r="P259" s="3">
        <v>1.98</v>
      </c>
      <c r="Q259" s="3">
        <v>0.79200000000000004</v>
      </c>
      <c r="R259" s="3">
        <v>1.98</v>
      </c>
      <c r="S259" s="3">
        <v>0</v>
      </c>
      <c r="U259" s="3">
        <v>16</v>
      </c>
      <c r="V259" s="3">
        <v>66</v>
      </c>
      <c r="Z259" s="3">
        <v>16716</v>
      </c>
      <c r="AA259" s="65">
        <f t="shared" si="63"/>
        <v>37.162000478583394</v>
      </c>
    </row>
    <row r="260" spans="2:27" x14ac:dyDescent="0.25">
      <c r="B260" s="21" t="s">
        <v>3569</v>
      </c>
      <c r="C260" s="76" t="s">
        <v>4576</v>
      </c>
      <c r="D260" s="20" t="s">
        <v>4544</v>
      </c>
      <c r="E260" s="38" t="s">
        <v>3614</v>
      </c>
      <c r="F260" s="36" t="s">
        <v>3556</v>
      </c>
      <c r="G260" s="33" t="s">
        <v>4425</v>
      </c>
      <c r="H260" s="14">
        <v>22</v>
      </c>
      <c r="I260" s="19">
        <f t="shared" si="62"/>
        <v>7.333333333333333</v>
      </c>
      <c r="J260" s="10" t="s">
        <v>3696</v>
      </c>
      <c r="K260" s="16">
        <v>0</v>
      </c>
      <c r="L260" s="10"/>
      <c r="M260" s="3">
        <v>2.4300000000000002</v>
      </c>
      <c r="N260" s="3">
        <v>0.97199999999999998</v>
      </c>
      <c r="O260" s="3">
        <v>2.4300000000000002</v>
      </c>
      <c r="P260" s="3">
        <v>2.4300000000000002</v>
      </c>
      <c r="Q260" s="3">
        <v>0.97199999999999998</v>
      </c>
      <c r="R260" s="3">
        <v>2.4300000000000002</v>
      </c>
      <c r="S260" s="3">
        <v>0</v>
      </c>
      <c r="U260" s="3">
        <v>14</v>
      </c>
      <c r="V260" s="3">
        <v>78</v>
      </c>
      <c r="Z260" s="3">
        <v>27912</v>
      </c>
      <c r="AA260" s="65">
        <f t="shared" si="63"/>
        <v>26.196617942103757</v>
      </c>
    </row>
    <row r="261" spans="2:27" x14ac:dyDescent="0.25">
      <c r="B261" s="21" t="s">
        <v>3580</v>
      </c>
      <c r="D261" s="20" t="s">
        <v>4562</v>
      </c>
      <c r="E261" s="38" t="s">
        <v>3614</v>
      </c>
      <c r="F261" s="36" t="s">
        <v>3556</v>
      </c>
      <c r="G261" s="33" t="s">
        <v>4425</v>
      </c>
      <c r="H261" s="14">
        <v>11</v>
      </c>
      <c r="I261" s="19">
        <f t="shared" si="62"/>
        <v>3.6666666666666665</v>
      </c>
      <c r="J261" s="10" t="s">
        <v>3696</v>
      </c>
      <c r="K261" s="16">
        <v>0</v>
      </c>
      <c r="L261" s="10"/>
      <c r="M261" s="3">
        <v>1.75</v>
      </c>
      <c r="N261" s="3">
        <v>0.7</v>
      </c>
      <c r="O261" s="3">
        <v>1.75</v>
      </c>
      <c r="P261" s="3">
        <v>1.75</v>
      </c>
      <c r="Q261" s="3">
        <v>0.7</v>
      </c>
      <c r="R261" s="3">
        <v>1.75</v>
      </c>
      <c r="S261" s="3">
        <v>0</v>
      </c>
      <c r="U261" s="3">
        <v>7</v>
      </c>
      <c r="V261" s="3">
        <v>60</v>
      </c>
      <c r="Z261" s="3">
        <v>9287</v>
      </c>
      <c r="AA261" s="65">
        <f t="shared" si="63"/>
        <v>55.453860234736723</v>
      </c>
    </row>
    <row r="262" spans="2:27" x14ac:dyDescent="0.25">
      <c r="B262" s="21" t="s">
        <v>4578</v>
      </c>
      <c r="C262" s="76" t="s">
        <v>4577</v>
      </c>
      <c r="D262" s="20" t="s">
        <v>4545</v>
      </c>
      <c r="E262" s="38" t="s">
        <v>3614</v>
      </c>
      <c r="F262" s="36" t="s">
        <v>3556</v>
      </c>
      <c r="G262" s="33" t="s">
        <v>4425</v>
      </c>
      <c r="H262" s="14">
        <v>22</v>
      </c>
      <c r="I262" s="19">
        <f t="shared" si="62"/>
        <v>7.333333333333333</v>
      </c>
      <c r="J262" s="10" t="s">
        <v>3696</v>
      </c>
      <c r="K262" s="16">
        <v>0</v>
      </c>
      <c r="L262" s="10"/>
      <c r="M262" s="3">
        <v>2.4300000000000002</v>
      </c>
      <c r="N262" s="3">
        <v>0.97199999999999998</v>
      </c>
      <c r="O262" s="3">
        <v>2.4300000000000002</v>
      </c>
      <c r="P262" s="3">
        <v>2.4300000000000002</v>
      </c>
      <c r="Q262" s="3">
        <v>0.97199999999999998</v>
      </c>
      <c r="R262" s="3">
        <v>2.4300000000000002</v>
      </c>
      <c r="S262" s="3">
        <v>0</v>
      </c>
      <c r="U262" s="3">
        <v>14</v>
      </c>
      <c r="V262" s="3">
        <v>78</v>
      </c>
      <c r="Z262" s="3">
        <v>27910</v>
      </c>
      <c r="AA262" s="65">
        <f t="shared" si="63"/>
        <v>26.19849516302401</v>
      </c>
    </row>
    <row r="263" spans="2:27" x14ac:dyDescent="0.25">
      <c r="B263" s="21" t="s">
        <v>4578</v>
      </c>
      <c r="C263" s="76" t="s">
        <v>4577</v>
      </c>
      <c r="D263" s="20" t="s">
        <v>4546</v>
      </c>
      <c r="E263" s="38" t="s">
        <v>3614</v>
      </c>
      <c r="F263" s="36" t="s">
        <v>3556</v>
      </c>
      <c r="G263" s="33" t="s">
        <v>4425</v>
      </c>
      <c r="H263" s="14">
        <v>22</v>
      </c>
      <c r="I263" s="19">
        <f t="shared" si="62"/>
        <v>7.333333333333333</v>
      </c>
      <c r="J263" s="10" t="s">
        <v>3696</v>
      </c>
      <c r="K263" s="16">
        <v>0</v>
      </c>
      <c r="L263" s="10"/>
      <c r="M263" s="3">
        <v>2.4300000000000002</v>
      </c>
      <c r="N263" s="3">
        <v>0.97199999999999998</v>
      </c>
      <c r="O263" s="3">
        <v>2.4300000000000002</v>
      </c>
      <c r="P263" s="3">
        <v>2.4300000000000002</v>
      </c>
      <c r="Q263" s="3">
        <v>0.97199999999999998</v>
      </c>
      <c r="R263" s="3">
        <v>2.4300000000000002</v>
      </c>
      <c r="S263" s="3">
        <v>0</v>
      </c>
      <c r="U263" s="3">
        <v>15</v>
      </c>
      <c r="V263" s="3">
        <v>78</v>
      </c>
      <c r="Z263" s="3">
        <v>28619</v>
      </c>
      <c r="AA263" s="65">
        <f t="shared" si="63"/>
        <v>25.724169258185125</v>
      </c>
    </row>
    <row r="264" spans="2:27" x14ac:dyDescent="0.25">
      <c r="B264" s="21" t="s">
        <v>4578</v>
      </c>
      <c r="C264" s="76" t="s">
        <v>4577</v>
      </c>
      <c r="D264" s="20" t="s">
        <v>4547</v>
      </c>
      <c r="E264" s="38" t="s">
        <v>3614</v>
      </c>
      <c r="F264" s="36" t="s">
        <v>3556</v>
      </c>
      <c r="G264" s="33" t="s">
        <v>4425</v>
      </c>
      <c r="H264" s="14">
        <v>22</v>
      </c>
      <c r="I264" s="19">
        <f t="shared" si="62"/>
        <v>7.333333333333333</v>
      </c>
      <c r="J264" s="10" t="s">
        <v>3696</v>
      </c>
      <c r="K264" s="16">
        <v>0</v>
      </c>
      <c r="L264" s="10"/>
      <c r="M264" s="3">
        <v>2.4300000000000002</v>
      </c>
      <c r="N264" s="3">
        <v>0.97199999999999998</v>
      </c>
      <c r="O264" s="3">
        <v>2.4300000000000002</v>
      </c>
      <c r="P264" s="3">
        <v>2.4300000000000002</v>
      </c>
      <c r="Q264" s="3">
        <v>0.97199999999999998</v>
      </c>
      <c r="R264" s="3">
        <v>2.4300000000000002</v>
      </c>
      <c r="S264" s="3">
        <v>0</v>
      </c>
      <c r="U264" s="3">
        <v>14</v>
      </c>
      <c r="V264" s="3">
        <v>78</v>
      </c>
      <c r="Z264" s="3">
        <v>27910</v>
      </c>
      <c r="AA264" s="65">
        <f t="shared" si="63"/>
        <v>26.19849516302401</v>
      </c>
    </row>
    <row r="265" spans="2:27" x14ac:dyDescent="0.25">
      <c r="B265" s="21" t="s">
        <v>4578</v>
      </c>
      <c r="C265" s="76" t="s">
        <v>4577</v>
      </c>
      <c r="D265" s="20" t="s">
        <v>4548</v>
      </c>
      <c r="E265" s="38" t="s">
        <v>3614</v>
      </c>
      <c r="F265" s="36" t="s">
        <v>3556</v>
      </c>
      <c r="G265" s="33" t="s">
        <v>4425</v>
      </c>
      <c r="H265" s="14">
        <v>22</v>
      </c>
      <c r="I265" s="19">
        <f t="shared" si="62"/>
        <v>7.333333333333333</v>
      </c>
      <c r="J265" s="10" t="s">
        <v>3696</v>
      </c>
      <c r="K265" s="16">
        <v>0</v>
      </c>
      <c r="L265" s="10"/>
      <c r="M265" s="3">
        <v>2.4300000000000002</v>
      </c>
      <c r="N265" s="3">
        <v>0.97199999999999998</v>
      </c>
      <c r="O265" s="3">
        <v>2.4300000000000002</v>
      </c>
      <c r="P265" s="3">
        <v>2.4300000000000002</v>
      </c>
      <c r="Q265" s="3">
        <v>0.97199999999999998</v>
      </c>
      <c r="R265" s="3">
        <v>2.4300000000000002</v>
      </c>
      <c r="S265" s="3">
        <v>0</v>
      </c>
      <c r="U265" s="3">
        <v>14</v>
      </c>
      <c r="V265" s="3">
        <v>78</v>
      </c>
      <c r="Z265" s="3">
        <v>27910</v>
      </c>
      <c r="AA265" s="65">
        <f t="shared" si="63"/>
        <v>26.19849516302401</v>
      </c>
    </row>
    <row r="266" spans="2:27" x14ac:dyDescent="0.25">
      <c r="B266" s="21" t="s">
        <v>3570</v>
      </c>
      <c r="C266" s="9" t="s">
        <v>4579</v>
      </c>
      <c r="D266" s="20" t="s">
        <v>4549</v>
      </c>
      <c r="E266" s="38" t="s">
        <v>3614</v>
      </c>
      <c r="F266" s="36" t="s">
        <v>3556</v>
      </c>
      <c r="G266" s="33" t="s">
        <v>4425</v>
      </c>
      <c r="H266" s="14">
        <v>15</v>
      </c>
      <c r="I266" s="19">
        <f t="shared" si="62"/>
        <v>5</v>
      </c>
      <c r="J266" s="10" t="s">
        <v>3696</v>
      </c>
      <c r="K266" s="16">
        <v>0</v>
      </c>
      <c r="L266" s="10"/>
      <c r="M266" s="3">
        <v>1.45</v>
      </c>
      <c r="N266" s="3">
        <v>0.57999999999999996</v>
      </c>
      <c r="O266" s="3">
        <v>1.45</v>
      </c>
      <c r="P266" s="3">
        <v>1.45</v>
      </c>
      <c r="Q266" s="3">
        <v>0.57999999999999996</v>
      </c>
      <c r="R266" s="3">
        <v>1.45</v>
      </c>
      <c r="S266" s="3">
        <v>0</v>
      </c>
      <c r="U266" s="3">
        <v>5</v>
      </c>
      <c r="V266" s="3">
        <v>52</v>
      </c>
      <c r="Z266" s="3">
        <v>5342</v>
      </c>
      <c r="AA266" s="65">
        <f t="shared" si="63"/>
        <v>79.558217895919128</v>
      </c>
    </row>
    <row r="267" spans="2:27" x14ac:dyDescent="0.25">
      <c r="B267" s="21" t="s">
        <v>3570</v>
      </c>
      <c r="C267" s="9" t="s">
        <v>4579</v>
      </c>
      <c r="D267" s="20" t="s">
        <v>4550</v>
      </c>
      <c r="E267" s="38" t="s">
        <v>3614</v>
      </c>
      <c r="F267" s="36" t="s">
        <v>3556</v>
      </c>
      <c r="G267" s="33" t="s">
        <v>4425</v>
      </c>
      <c r="H267" s="14">
        <v>15</v>
      </c>
      <c r="I267" s="19">
        <f t="shared" si="62"/>
        <v>5</v>
      </c>
      <c r="J267" s="10" t="s">
        <v>3696</v>
      </c>
      <c r="K267" s="16">
        <v>0</v>
      </c>
      <c r="L267" s="10"/>
      <c r="M267" s="3">
        <v>1.45</v>
      </c>
      <c r="N267" s="3">
        <v>0.57999999999999996</v>
      </c>
      <c r="O267" s="3">
        <v>1.45</v>
      </c>
      <c r="P267" s="3">
        <v>1.45</v>
      </c>
      <c r="Q267" s="3">
        <v>0.57999999999999996</v>
      </c>
      <c r="R267" s="3">
        <v>1.45</v>
      </c>
      <c r="S267" s="3">
        <v>0</v>
      </c>
      <c r="U267" s="3">
        <v>7</v>
      </c>
      <c r="V267" s="3">
        <v>52</v>
      </c>
      <c r="Z267" s="3">
        <v>5380</v>
      </c>
      <c r="AA267" s="65">
        <f t="shared" si="63"/>
        <v>80.85501858736059</v>
      </c>
    </row>
    <row r="268" spans="2:27" x14ac:dyDescent="0.25">
      <c r="B268" s="21" t="s">
        <v>3570</v>
      </c>
      <c r="C268" s="9" t="s">
        <v>4579</v>
      </c>
      <c r="D268" s="93" t="s">
        <v>4551</v>
      </c>
      <c r="E268" s="38" t="s">
        <v>3614</v>
      </c>
      <c r="F268" s="36" t="s">
        <v>3556</v>
      </c>
      <c r="G268" s="33" t="s">
        <v>4425</v>
      </c>
      <c r="H268" s="14">
        <v>15</v>
      </c>
      <c r="I268" s="19">
        <f t="shared" si="62"/>
        <v>5</v>
      </c>
      <c r="J268" s="10" t="s">
        <v>3696</v>
      </c>
      <c r="K268" s="16">
        <v>0</v>
      </c>
      <c r="L268" s="10"/>
      <c r="M268" s="3">
        <v>1.45</v>
      </c>
      <c r="N268" s="3">
        <v>0.57999999999999996</v>
      </c>
      <c r="O268" s="3">
        <v>1.45</v>
      </c>
      <c r="P268" s="3">
        <v>1.45</v>
      </c>
      <c r="Q268" s="3">
        <v>0.57999999999999996</v>
      </c>
      <c r="R268" s="3">
        <v>1.45</v>
      </c>
      <c r="S268" s="3">
        <v>0</v>
      </c>
      <c r="U268" s="3">
        <v>6</v>
      </c>
      <c r="V268" s="3">
        <v>52</v>
      </c>
      <c r="Z268" s="3">
        <v>5353</v>
      </c>
      <c r="AA268" s="65">
        <f t="shared" si="63"/>
        <v>80.328787595740707</v>
      </c>
    </row>
    <row r="269" spans="2:27" x14ac:dyDescent="0.25">
      <c r="B269" s="21" t="s">
        <v>3572</v>
      </c>
      <c r="C269" s="76" t="s">
        <v>4581</v>
      </c>
      <c r="D269" s="20" t="s">
        <v>4553</v>
      </c>
      <c r="E269" s="38" t="s">
        <v>3614</v>
      </c>
      <c r="F269" s="36" t="s">
        <v>3556</v>
      </c>
      <c r="G269" s="33" t="s">
        <v>4425</v>
      </c>
      <c r="H269" s="14">
        <v>15</v>
      </c>
      <c r="I269" s="19">
        <f t="shared" si="62"/>
        <v>5</v>
      </c>
      <c r="J269" s="10" t="s">
        <v>3696</v>
      </c>
      <c r="K269" s="16">
        <v>0</v>
      </c>
      <c r="L269" s="10"/>
      <c r="M269" s="3">
        <v>1.45</v>
      </c>
      <c r="N269" s="3">
        <v>0.57999999999999996</v>
      </c>
      <c r="O269" s="3">
        <v>1.45</v>
      </c>
      <c r="P269" s="3">
        <v>1.45</v>
      </c>
      <c r="Q269" s="3">
        <v>0.57999999999999996</v>
      </c>
      <c r="R269" s="3">
        <v>1.45</v>
      </c>
      <c r="S269" s="3">
        <v>0</v>
      </c>
      <c r="U269" s="3">
        <v>8</v>
      </c>
      <c r="V269" s="3">
        <v>52</v>
      </c>
      <c r="Z269" s="3">
        <v>5443</v>
      </c>
      <c r="AA269" s="65">
        <f t="shared" si="63"/>
        <v>80.837773286790366</v>
      </c>
    </row>
    <row r="270" spans="2:27" x14ac:dyDescent="0.25">
      <c r="B270" s="21" t="s">
        <v>3573</v>
      </c>
      <c r="C270" s="9" t="s">
        <v>4582</v>
      </c>
      <c r="D270" s="93" t="s">
        <v>4554</v>
      </c>
      <c r="E270" s="38" t="s">
        <v>3614</v>
      </c>
      <c r="F270" s="36" t="s">
        <v>3556</v>
      </c>
      <c r="G270" s="33" t="s">
        <v>4425</v>
      </c>
      <c r="H270" s="14">
        <v>22</v>
      </c>
      <c r="I270" s="19">
        <f t="shared" si="62"/>
        <v>7.333333333333333</v>
      </c>
      <c r="J270" s="10" t="s">
        <v>3696</v>
      </c>
      <c r="K270" s="16">
        <v>0</v>
      </c>
      <c r="L270" s="10"/>
      <c r="M270" s="3">
        <v>2.4300000000000002</v>
      </c>
      <c r="N270" s="3">
        <v>0.97199999999999998</v>
      </c>
      <c r="O270" s="3">
        <v>2.4300000000000002</v>
      </c>
      <c r="P270" s="3">
        <v>2.4300000000000002</v>
      </c>
      <c r="Q270" s="3">
        <v>0.97199999999999998</v>
      </c>
      <c r="R270" s="3">
        <v>2.4300000000000002</v>
      </c>
      <c r="S270" s="3">
        <v>0</v>
      </c>
      <c r="U270" s="3">
        <v>13</v>
      </c>
      <c r="V270" s="3">
        <v>78</v>
      </c>
      <c r="Z270" s="3">
        <v>27378</v>
      </c>
      <c r="AA270" s="65">
        <f t="shared" si="63"/>
        <v>26.524947037767557</v>
      </c>
    </row>
    <row r="271" spans="2:27" x14ac:dyDescent="0.25">
      <c r="B271" s="21" t="s">
        <v>3574</v>
      </c>
      <c r="C271" s="9" t="s">
        <v>4583</v>
      </c>
      <c r="D271" s="20" t="s">
        <v>4555</v>
      </c>
      <c r="E271" s="38" t="s">
        <v>3614</v>
      </c>
      <c r="F271" s="36" t="s">
        <v>3556</v>
      </c>
      <c r="G271" s="33" t="s">
        <v>4425</v>
      </c>
      <c r="H271" s="14">
        <v>16</v>
      </c>
      <c r="I271" s="19">
        <f t="shared" si="62"/>
        <v>5.333333333333333</v>
      </c>
      <c r="J271" s="10" t="s">
        <v>3696</v>
      </c>
      <c r="K271" s="16">
        <v>0</v>
      </c>
      <c r="L271" s="10"/>
      <c r="M271" s="3">
        <v>1.3</v>
      </c>
      <c r="N271" s="3">
        <v>0.52</v>
      </c>
      <c r="O271" s="3">
        <v>1.3</v>
      </c>
      <c r="P271" s="3">
        <v>1.3</v>
      </c>
      <c r="Q271" s="3">
        <v>0.52</v>
      </c>
      <c r="R271" s="3">
        <v>1.3</v>
      </c>
      <c r="S271" s="3">
        <v>2</v>
      </c>
      <c r="U271" s="3">
        <v>10</v>
      </c>
      <c r="V271" s="3">
        <v>48</v>
      </c>
      <c r="Z271" s="3">
        <v>4310</v>
      </c>
      <c r="AA271" s="65">
        <f t="shared" si="63"/>
        <v>95.127610208816691</v>
      </c>
    </row>
    <row r="272" spans="2:27" x14ac:dyDescent="0.25">
      <c r="B272" s="21" t="s">
        <v>3575</v>
      </c>
      <c r="C272" s="9" t="s">
        <v>4580</v>
      </c>
      <c r="D272" s="20" t="s">
        <v>4552</v>
      </c>
      <c r="E272" s="38" t="s">
        <v>3614</v>
      </c>
      <c r="F272" s="36" t="s">
        <v>3556</v>
      </c>
      <c r="G272" s="33" t="s">
        <v>4425</v>
      </c>
      <c r="H272" s="14">
        <v>15</v>
      </c>
      <c r="I272" s="19">
        <f t="shared" si="62"/>
        <v>5</v>
      </c>
      <c r="J272" s="10" t="s">
        <v>3696</v>
      </c>
      <c r="K272" s="16">
        <v>0</v>
      </c>
      <c r="L272" s="10"/>
      <c r="M272" s="3">
        <v>1.38</v>
      </c>
      <c r="N272" s="3">
        <v>0.55200000000000005</v>
      </c>
      <c r="O272" s="3">
        <v>1.38</v>
      </c>
      <c r="P272" s="3">
        <v>1.38</v>
      </c>
      <c r="Q272" s="3">
        <v>0.55200000000000005</v>
      </c>
      <c r="R272" s="3">
        <v>1.38</v>
      </c>
      <c r="S272" s="3">
        <v>0</v>
      </c>
      <c r="U272" s="3">
        <v>6</v>
      </c>
      <c r="V272" s="3">
        <v>50</v>
      </c>
      <c r="Z272" s="3">
        <v>4688</v>
      </c>
      <c r="AA272" s="65">
        <f t="shared" si="63"/>
        <v>87.713310580204777</v>
      </c>
    </row>
    <row r="273" spans="2:30" x14ac:dyDescent="0.25">
      <c r="B273" s="21" t="s">
        <v>3575</v>
      </c>
      <c r="C273" s="9" t="s">
        <v>4580</v>
      </c>
      <c r="D273" s="20" t="s">
        <v>4556</v>
      </c>
      <c r="E273" s="38" t="s">
        <v>3614</v>
      </c>
      <c r="F273" s="36" t="s">
        <v>3556</v>
      </c>
      <c r="G273" s="33" t="s">
        <v>4425</v>
      </c>
      <c r="H273" s="14">
        <v>16</v>
      </c>
      <c r="I273" s="19">
        <f t="shared" si="62"/>
        <v>5.333333333333333</v>
      </c>
      <c r="J273" s="10" t="s">
        <v>3696</v>
      </c>
      <c r="K273" s="16">
        <v>0</v>
      </c>
      <c r="L273" s="10"/>
      <c r="M273" s="3">
        <v>1.38</v>
      </c>
      <c r="N273" s="3">
        <v>0.52</v>
      </c>
      <c r="O273" s="3">
        <v>1.3</v>
      </c>
      <c r="P273" s="3">
        <v>1.38</v>
      </c>
      <c r="Q273" s="3">
        <v>0.55200000000000005</v>
      </c>
      <c r="R273" s="3">
        <v>1.38</v>
      </c>
      <c r="S273" s="3">
        <v>0</v>
      </c>
      <c r="U273" s="3">
        <v>5</v>
      </c>
      <c r="V273" s="3">
        <v>50</v>
      </c>
      <c r="Z273" s="3">
        <v>4665</v>
      </c>
      <c r="AA273" s="65">
        <f t="shared" si="63"/>
        <v>84.673097534833872</v>
      </c>
    </row>
    <row r="274" spans="2:30" x14ac:dyDescent="0.25">
      <c r="B274" s="73" t="s">
        <v>3576</v>
      </c>
      <c r="C274" s="74" t="s">
        <v>4584</v>
      </c>
      <c r="D274" s="75" t="s">
        <v>4557</v>
      </c>
      <c r="E274" s="159" t="s">
        <v>3614</v>
      </c>
      <c r="F274" s="110" t="s">
        <v>3556</v>
      </c>
      <c r="G274" s="33" t="s">
        <v>4425</v>
      </c>
      <c r="H274" s="112">
        <v>6</v>
      </c>
      <c r="I274" s="113">
        <f t="shared" si="62"/>
        <v>2</v>
      </c>
      <c r="J274" s="114" t="s">
        <v>3696</v>
      </c>
      <c r="K274" s="115">
        <v>0</v>
      </c>
      <c r="L274" s="114"/>
      <c r="M274" s="100">
        <v>1.4</v>
      </c>
      <c r="N274" s="100">
        <v>0.8</v>
      </c>
      <c r="O274" s="100">
        <v>1.2</v>
      </c>
      <c r="P274" s="100">
        <v>1.4</v>
      </c>
      <c r="Q274" s="100">
        <v>0.8</v>
      </c>
      <c r="R274" s="100">
        <v>1.2</v>
      </c>
      <c r="S274" s="100">
        <v>2</v>
      </c>
      <c r="U274" s="3">
        <v>4</v>
      </c>
      <c r="V274" s="3">
        <v>45</v>
      </c>
      <c r="Z274" s="3">
        <v>660</v>
      </c>
      <c r="AA274" s="65">
        <f t="shared" si="63"/>
        <v>613.63636363636374</v>
      </c>
    </row>
    <row r="275" spans="2:30" x14ac:dyDescent="0.25">
      <c r="B275" s="21" t="s">
        <v>3577</v>
      </c>
      <c r="C275" s="9" t="s">
        <v>4585</v>
      </c>
      <c r="D275" s="20" t="s">
        <v>4558</v>
      </c>
      <c r="E275" s="38" t="s">
        <v>3614</v>
      </c>
      <c r="F275" s="36" t="s">
        <v>3556</v>
      </c>
      <c r="G275" s="33" t="s">
        <v>4425</v>
      </c>
      <c r="H275" s="14">
        <v>16</v>
      </c>
      <c r="I275" s="19">
        <f t="shared" si="62"/>
        <v>5.333333333333333</v>
      </c>
      <c r="J275" s="10" t="s">
        <v>3696</v>
      </c>
      <c r="K275" s="16">
        <v>0</v>
      </c>
      <c r="L275" s="10"/>
      <c r="M275" s="3">
        <v>2.2000000000000002</v>
      </c>
      <c r="N275" s="3">
        <v>0.88</v>
      </c>
      <c r="O275" s="3">
        <v>2.2000000000000002</v>
      </c>
      <c r="P275" s="3">
        <v>2.2000000000000002</v>
      </c>
      <c r="Q275" s="3">
        <v>0.88</v>
      </c>
      <c r="R275" s="3">
        <v>2.2000000000000002</v>
      </c>
      <c r="S275" s="3">
        <v>0</v>
      </c>
      <c r="U275" s="3">
        <v>20</v>
      </c>
      <c r="V275" s="3">
        <v>72</v>
      </c>
      <c r="Z275" s="3">
        <v>160</v>
      </c>
      <c r="AA275" s="65">
        <f t="shared" si="63"/>
        <v>4375</v>
      </c>
    </row>
    <row r="276" spans="2:30" x14ac:dyDescent="0.25">
      <c r="B276" s="21" t="s">
        <v>3583</v>
      </c>
      <c r="C276" s="9" t="s">
        <v>4608</v>
      </c>
      <c r="D276" s="20" t="s">
        <v>4568</v>
      </c>
      <c r="E276" s="38" t="s">
        <v>3614</v>
      </c>
      <c r="F276" s="36" t="s">
        <v>3556</v>
      </c>
      <c r="G276" s="33" t="s">
        <v>4425</v>
      </c>
      <c r="H276" s="14">
        <v>10</v>
      </c>
      <c r="I276" s="19">
        <f t="shared" si="62"/>
        <v>3.3333333333333335</v>
      </c>
      <c r="J276" s="10" t="s">
        <v>3696</v>
      </c>
      <c r="K276" s="16">
        <v>0</v>
      </c>
      <c r="L276" s="10"/>
      <c r="M276" s="3">
        <v>1.75</v>
      </c>
      <c r="N276" s="3">
        <v>0.7</v>
      </c>
      <c r="O276" s="3">
        <v>1.75</v>
      </c>
      <c r="P276" s="3">
        <v>1.75</v>
      </c>
      <c r="Q276" s="3">
        <v>0.7</v>
      </c>
      <c r="R276" s="3">
        <v>1.75</v>
      </c>
      <c r="S276" s="3">
        <v>0</v>
      </c>
      <c r="U276" s="3">
        <v>9</v>
      </c>
      <c r="V276" s="3">
        <v>60</v>
      </c>
      <c r="Z276" s="3">
        <v>9335</v>
      </c>
      <c r="AA276" s="65">
        <f t="shared" si="63"/>
        <v>56.239957150508836</v>
      </c>
    </row>
    <row r="277" spans="2:30" x14ac:dyDescent="0.25">
      <c r="B277" s="21" t="s">
        <v>3583</v>
      </c>
      <c r="C277" s="9" t="s">
        <v>4608</v>
      </c>
      <c r="D277" s="20" t="s">
        <v>4569</v>
      </c>
      <c r="E277" s="38" t="s">
        <v>3614</v>
      </c>
      <c r="F277" s="36" t="s">
        <v>3556</v>
      </c>
      <c r="G277" s="33" t="s">
        <v>4425</v>
      </c>
      <c r="H277" s="14">
        <v>10</v>
      </c>
      <c r="I277" s="19">
        <f t="shared" si="62"/>
        <v>3.3333333333333335</v>
      </c>
      <c r="J277" s="10" t="s">
        <v>3696</v>
      </c>
      <c r="K277" s="16">
        <v>0</v>
      </c>
      <c r="L277" s="10"/>
      <c r="M277" s="3">
        <v>1.75</v>
      </c>
      <c r="N277" s="3">
        <v>0.7</v>
      </c>
      <c r="O277" s="3">
        <v>1.75</v>
      </c>
      <c r="P277" s="3">
        <v>1.75</v>
      </c>
      <c r="Q277" s="3">
        <v>0.7</v>
      </c>
      <c r="R277" s="3">
        <v>1.75</v>
      </c>
      <c r="S277" s="3">
        <v>0</v>
      </c>
      <c r="U277" s="3">
        <v>8</v>
      </c>
      <c r="V277" s="3">
        <v>60</v>
      </c>
      <c r="Z277" s="3">
        <v>9252</v>
      </c>
      <c r="AA277" s="65">
        <f t="shared" si="63"/>
        <v>56.20406398616516</v>
      </c>
    </row>
    <row r="278" spans="2:30" x14ac:dyDescent="0.25">
      <c r="B278" s="21" t="s">
        <v>3608</v>
      </c>
      <c r="C278" s="76" t="s">
        <v>4411</v>
      </c>
      <c r="D278" s="20" t="s">
        <v>4249</v>
      </c>
      <c r="E278" s="38" t="s">
        <v>3614</v>
      </c>
      <c r="F278" s="36" t="s">
        <v>3556</v>
      </c>
      <c r="G278" s="38" t="s">
        <v>4413</v>
      </c>
      <c r="H278" s="99">
        <v>8</v>
      </c>
      <c r="I278" s="19">
        <f t="shared" si="62"/>
        <v>2.6666666666666665</v>
      </c>
      <c r="J278" s="10" t="s">
        <v>3696</v>
      </c>
      <c r="K278" s="16">
        <v>0</v>
      </c>
      <c r="L278" s="10"/>
      <c r="M278" s="3">
        <v>1.1000000000000001</v>
      </c>
      <c r="N278" s="3">
        <v>0.44</v>
      </c>
      <c r="O278" s="3">
        <v>1.1000000000000001</v>
      </c>
      <c r="P278" s="3">
        <v>1.1000000000000001</v>
      </c>
      <c r="Q278" s="3">
        <v>0.44</v>
      </c>
      <c r="R278" s="3">
        <v>1.1000000000000001</v>
      </c>
      <c r="S278" s="3">
        <v>0</v>
      </c>
      <c r="U278" s="3">
        <v>10</v>
      </c>
      <c r="V278" s="3">
        <v>51</v>
      </c>
      <c r="Z278" s="3">
        <v>3243</v>
      </c>
      <c r="AA278" s="65">
        <f t="shared" si="63"/>
        <v>112.55010792476104</v>
      </c>
    </row>
    <row r="279" spans="2:30" x14ac:dyDescent="0.25">
      <c r="B279" s="21" t="s">
        <v>3610</v>
      </c>
      <c r="C279" s="76" t="s">
        <v>4412</v>
      </c>
      <c r="D279" s="20" t="s">
        <v>4250</v>
      </c>
      <c r="E279" s="38" t="s">
        <v>3614</v>
      </c>
      <c r="F279" s="36" t="s">
        <v>3556</v>
      </c>
      <c r="G279" s="38" t="s">
        <v>4413</v>
      </c>
      <c r="H279" s="99">
        <v>8</v>
      </c>
      <c r="I279" s="19">
        <f t="shared" ref="I279:I395" si="64">H279/3</f>
        <v>2.6666666666666665</v>
      </c>
      <c r="J279" s="10" t="s">
        <v>3696</v>
      </c>
      <c r="K279" s="16">
        <v>0</v>
      </c>
      <c r="L279" s="10"/>
      <c r="M279" s="3">
        <v>1.1000000000000001</v>
      </c>
      <c r="N279" s="3">
        <v>0.44</v>
      </c>
      <c r="O279" s="3">
        <v>1.1000000000000001</v>
      </c>
      <c r="P279" s="3">
        <v>1.1000000000000001</v>
      </c>
      <c r="Q279" s="3">
        <v>0.44</v>
      </c>
      <c r="R279" s="3">
        <v>1.1000000000000001</v>
      </c>
      <c r="S279" s="3">
        <v>0</v>
      </c>
      <c r="U279" s="3">
        <v>10</v>
      </c>
      <c r="V279" s="3">
        <v>51</v>
      </c>
      <c r="Z279" s="3">
        <v>3080</v>
      </c>
      <c r="AA279" s="65">
        <f t="shared" si="63"/>
        <v>118.50649350649353</v>
      </c>
    </row>
    <row r="280" spans="2:30" x14ac:dyDescent="0.25">
      <c r="B280" s="21" t="s">
        <v>3611</v>
      </c>
      <c r="C280" s="9" t="s">
        <v>4414</v>
      </c>
      <c r="D280" s="93" t="s">
        <v>4251</v>
      </c>
      <c r="E280" s="38" t="s">
        <v>3614</v>
      </c>
      <c r="F280" s="36" t="s">
        <v>3556</v>
      </c>
      <c r="G280" s="38" t="s">
        <v>4413</v>
      </c>
      <c r="H280" s="99">
        <v>12</v>
      </c>
      <c r="I280" s="19">
        <f t="shared" si="64"/>
        <v>4</v>
      </c>
      <c r="J280" s="10" t="s">
        <v>3696</v>
      </c>
      <c r="K280" s="16">
        <v>0</v>
      </c>
      <c r="L280" s="10"/>
      <c r="M280" s="3">
        <v>1.5</v>
      </c>
      <c r="N280" s="3">
        <v>0.6</v>
      </c>
      <c r="O280" s="3">
        <v>1.5</v>
      </c>
      <c r="P280" s="3">
        <v>1.5</v>
      </c>
      <c r="Q280" s="3">
        <v>0.6</v>
      </c>
      <c r="R280" s="3">
        <v>1.5</v>
      </c>
      <c r="S280" s="3">
        <v>0</v>
      </c>
      <c r="U280" s="3">
        <v>16</v>
      </c>
      <c r="V280" s="3">
        <v>63</v>
      </c>
      <c r="Z280" s="3">
        <v>9545</v>
      </c>
      <c r="AA280" s="65">
        <f t="shared" si="63"/>
        <v>52.697747511786275</v>
      </c>
      <c r="AB280" s="3"/>
      <c r="AC280" s="92"/>
      <c r="AD280" s="92"/>
    </row>
    <row r="281" spans="2:30" x14ac:dyDescent="0.25">
      <c r="B281" s="21" t="s">
        <v>3611</v>
      </c>
      <c r="C281" s="9" t="s">
        <v>4414</v>
      </c>
      <c r="D281" s="20" t="s">
        <v>4252</v>
      </c>
      <c r="E281" s="38" t="s">
        <v>3614</v>
      </c>
      <c r="F281" s="36" t="s">
        <v>3556</v>
      </c>
      <c r="G281" s="38" t="s">
        <v>4413</v>
      </c>
      <c r="H281" s="99">
        <v>12</v>
      </c>
      <c r="I281" s="19">
        <f t="shared" si="64"/>
        <v>4</v>
      </c>
      <c r="J281" s="10" t="s">
        <v>3696</v>
      </c>
      <c r="K281" s="16">
        <v>0</v>
      </c>
      <c r="L281" s="10"/>
      <c r="M281" s="3">
        <v>1.5</v>
      </c>
      <c r="N281" s="3">
        <v>0.6</v>
      </c>
      <c r="O281" s="3">
        <v>1.5</v>
      </c>
      <c r="P281" s="3">
        <v>1.5</v>
      </c>
      <c r="Q281" s="3">
        <v>0.6</v>
      </c>
      <c r="R281" s="3">
        <v>1.5</v>
      </c>
      <c r="S281" s="3">
        <v>0</v>
      </c>
      <c r="U281" s="3">
        <v>16</v>
      </c>
      <c r="V281" s="3">
        <v>63</v>
      </c>
      <c r="Z281" s="3">
        <v>9545</v>
      </c>
      <c r="AA281" s="65">
        <f t="shared" si="63"/>
        <v>52.697747511786275</v>
      </c>
    </row>
    <row r="282" spans="2:30" x14ac:dyDescent="0.25">
      <c r="B282" s="21" t="s">
        <v>3584</v>
      </c>
      <c r="C282" s="76" t="s">
        <v>4609</v>
      </c>
      <c r="D282" s="20" t="s">
        <v>4570</v>
      </c>
      <c r="E282" s="38" t="s">
        <v>3614</v>
      </c>
      <c r="F282" s="36" t="s">
        <v>3556</v>
      </c>
      <c r="G282" s="38" t="s">
        <v>4413</v>
      </c>
      <c r="H282" s="14">
        <v>8</v>
      </c>
      <c r="I282" s="19">
        <f>H282/3</f>
        <v>2.6666666666666665</v>
      </c>
      <c r="J282" s="10" t="s">
        <v>3696</v>
      </c>
      <c r="K282" s="16">
        <v>0</v>
      </c>
      <c r="L282" s="10"/>
      <c r="M282" s="3">
        <v>1.3</v>
      </c>
      <c r="N282" s="3">
        <v>0.52</v>
      </c>
      <c r="O282" s="3">
        <v>1.3</v>
      </c>
      <c r="P282" s="3">
        <v>1.3</v>
      </c>
      <c r="Q282" s="3">
        <v>0.52</v>
      </c>
      <c r="R282" s="3">
        <v>1.3</v>
      </c>
      <c r="S282" s="3">
        <v>0</v>
      </c>
      <c r="U282" s="3">
        <v>12</v>
      </c>
      <c r="V282" s="3">
        <v>57</v>
      </c>
      <c r="Z282" s="3">
        <v>4986</v>
      </c>
      <c r="AA282" s="65">
        <f t="shared" si="63"/>
        <v>86.040914560770162</v>
      </c>
    </row>
    <row r="283" spans="2:30" x14ac:dyDescent="0.25">
      <c r="B283" s="21" t="s">
        <v>3688</v>
      </c>
      <c r="C283" s="9" t="s">
        <v>4601</v>
      </c>
      <c r="D283" s="20" t="s">
        <v>4218</v>
      </c>
      <c r="E283" s="38" t="s">
        <v>3614</v>
      </c>
      <c r="F283" s="36" t="s">
        <v>3556</v>
      </c>
      <c r="G283" s="38" t="s">
        <v>4413</v>
      </c>
      <c r="H283" s="14">
        <v>4</v>
      </c>
      <c r="I283" s="19">
        <f>H283/3</f>
        <v>1.3333333333333333</v>
      </c>
      <c r="J283" s="10" t="s">
        <v>3696</v>
      </c>
      <c r="K283" s="16">
        <v>0</v>
      </c>
      <c r="L283" s="10"/>
      <c r="P283" s="3">
        <v>1</v>
      </c>
      <c r="Q283" s="3">
        <v>0.4</v>
      </c>
      <c r="R283" s="3">
        <v>1</v>
      </c>
      <c r="S283" s="3">
        <v>0</v>
      </c>
      <c r="U283" s="3">
        <v>8</v>
      </c>
      <c r="V283" s="3">
        <v>49</v>
      </c>
      <c r="Z283" s="3">
        <v>2302</v>
      </c>
      <c r="AA283" s="65">
        <f t="shared" si="63"/>
        <v>38.662033014769769</v>
      </c>
    </row>
    <row r="284" spans="2:30" x14ac:dyDescent="0.25">
      <c r="B284" s="21" t="s">
        <v>3612</v>
      </c>
      <c r="C284" s="76" t="s">
        <v>4415</v>
      </c>
      <c r="D284" s="20" t="s">
        <v>4253</v>
      </c>
      <c r="E284" s="38" t="s">
        <v>3614</v>
      </c>
      <c r="F284" s="36" t="s">
        <v>3556</v>
      </c>
      <c r="G284" s="38" t="s">
        <v>4416</v>
      </c>
      <c r="H284" s="99">
        <v>18</v>
      </c>
      <c r="I284" s="19">
        <f t="shared" si="64"/>
        <v>6</v>
      </c>
      <c r="J284" s="10" t="s">
        <v>3696</v>
      </c>
      <c r="K284" s="16">
        <v>0</v>
      </c>
      <c r="L284" s="10"/>
      <c r="M284" s="3">
        <v>1.48</v>
      </c>
      <c r="N284" s="3">
        <v>0.59199999999999997</v>
      </c>
      <c r="O284" s="3">
        <v>1.48</v>
      </c>
      <c r="P284" s="3">
        <v>1.48</v>
      </c>
      <c r="Q284" s="3">
        <v>0.59199999999999997</v>
      </c>
      <c r="R284" s="3">
        <v>1.48</v>
      </c>
      <c r="S284" s="3">
        <v>0</v>
      </c>
      <c r="U284" s="3">
        <v>10</v>
      </c>
      <c r="V284" s="3">
        <v>62</v>
      </c>
      <c r="Z284" s="3">
        <v>6264</v>
      </c>
      <c r="AA284" s="65">
        <f t="shared" si="63"/>
        <v>74.584929757343545</v>
      </c>
    </row>
    <row r="285" spans="2:30" x14ac:dyDescent="0.25">
      <c r="B285" s="21" t="s">
        <v>3612</v>
      </c>
      <c r="C285" s="80" t="s">
        <v>4417</v>
      </c>
      <c r="D285" s="20" t="s">
        <v>4254</v>
      </c>
      <c r="E285" s="38" t="s">
        <v>3614</v>
      </c>
      <c r="F285" s="36" t="s">
        <v>3556</v>
      </c>
      <c r="G285" s="38" t="s">
        <v>4416</v>
      </c>
      <c r="H285" s="99">
        <v>18</v>
      </c>
      <c r="I285" s="19">
        <f t="shared" si="64"/>
        <v>6</v>
      </c>
      <c r="J285" s="10" t="s">
        <v>3696</v>
      </c>
      <c r="K285" s="16">
        <v>0</v>
      </c>
      <c r="L285" s="10"/>
      <c r="M285" s="3">
        <v>1.94</v>
      </c>
      <c r="N285" s="3">
        <v>0.77600000000000002</v>
      </c>
      <c r="O285" s="3">
        <v>1.94</v>
      </c>
      <c r="P285" s="3">
        <v>1.48</v>
      </c>
      <c r="Q285" s="3">
        <v>0.59199999999999997</v>
      </c>
      <c r="R285" s="3">
        <v>1.48</v>
      </c>
      <c r="S285" s="3">
        <v>0</v>
      </c>
      <c r="U285" s="3">
        <v>6</v>
      </c>
      <c r="V285" s="3">
        <v>62</v>
      </c>
      <c r="Z285" s="3">
        <v>5969</v>
      </c>
      <c r="AA285" s="65">
        <f t="shared" si="63"/>
        <v>93.415982576646016</v>
      </c>
    </row>
    <row r="286" spans="2:30" x14ac:dyDescent="0.25">
      <c r="B286" s="21" t="s">
        <v>3612</v>
      </c>
      <c r="C286" s="80" t="s">
        <v>4417</v>
      </c>
      <c r="D286" s="20" t="s">
        <v>4255</v>
      </c>
      <c r="E286" s="38" t="s">
        <v>3614</v>
      </c>
      <c r="F286" s="36" t="s">
        <v>3556</v>
      </c>
      <c r="G286" s="38" t="s">
        <v>4416</v>
      </c>
      <c r="H286" s="99">
        <v>18</v>
      </c>
      <c r="I286" s="19">
        <f t="shared" si="64"/>
        <v>6</v>
      </c>
      <c r="J286" s="10" t="s">
        <v>3696</v>
      </c>
      <c r="K286" s="16">
        <v>0</v>
      </c>
      <c r="L286" s="10"/>
      <c r="M286" s="3">
        <v>1.48</v>
      </c>
      <c r="N286" s="3">
        <v>0.59399999999999997</v>
      </c>
      <c r="O286" s="3">
        <v>1.48</v>
      </c>
      <c r="P286" s="3">
        <v>1.94</v>
      </c>
      <c r="Q286" s="3">
        <v>0.77600000000000002</v>
      </c>
      <c r="R286" s="3">
        <v>1.94</v>
      </c>
      <c r="S286" s="3">
        <v>3</v>
      </c>
      <c r="U286" s="3">
        <v>6</v>
      </c>
      <c r="V286" s="3">
        <v>76</v>
      </c>
      <c r="Z286" s="3">
        <v>13312</v>
      </c>
      <c r="AA286" s="65">
        <f t="shared" si="63"/>
        <v>34.660456730769226</v>
      </c>
    </row>
    <row r="287" spans="2:30" x14ac:dyDescent="0.25">
      <c r="B287" s="21" t="s">
        <v>3613</v>
      </c>
      <c r="C287" s="76" t="s">
        <v>4419</v>
      </c>
      <c r="D287" s="20" t="s">
        <v>4257</v>
      </c>
      <c r="E287" s="38" t="s">
        <v>3614</v>
      </c>
      <c r="F287" s="36" t="s">
        <v>3556</v>
      </c>
      <c r="G287" s="38" t="s">
        <v>4416</v>
      </c>
      <c r="H287" s="99">
        <v>14</v>
      </c>
      <c r="I287" s="19">
        <f>H287/3</f>
        <v>4.666666666666667</v>
      </c>
      <c r="J287" s="10" t="s">
        <v>3696</v>
      </c>
      <c r="K287" s="16">
        <v>0</v>
      </c>
      <c r="L287" s="10"/>
      <c r="M287" s="3">
        <v>0.93</v>
      </c>
      <c r="N287" s="3">
        <v>0.372</v>
      </c>
      <c r="O287" s="3">
        <v>0.93</v>
      </c>
      <c r="P287" s="3">
        <v>0.93</v>
      </c>
      <c r="Q287" s="3">
        <v>0.372</v>
      </c>
      <c r="R287" s="3">
        <v>0.93</v>
      </c>
      <c r="S287" s="3">
        <v>0</v>
      </c>
      <c r="U287" s="3">
        <v>4</v>
      </c>
      <c r="V287" s="3">
        <v>47</v>
      </c>
      <c r="Z287" s="3">
        <v>1861</v>
      </c>
      <c r="AA287" s="65">
        <f t="shared" si="63"/>
        <v>155.93766792047285</v>
      </c>
    </row>
    <row r="288" spans="2:30" x14ac:dyDescent="0.25">
      <c r="B288" s="21" t="s">
        <v>3613</v>
      </c>
      <c r="C288" s="76" t="s">
        <v>4418</v>
      </c>
      <c r="D288" s="20" t="s">
        <v>4256</v>
      </c>
      <c r="E288" s="38" t="s">
        <v>3614</v>
      </c>
      <c r="F288" s="36" t="s">
        <v>3556</v>
      </c>
      <c r="G288" s="38" t="s">
        <v>4416</v>
      </c>
      <c r="H288" s="99">
        <v>12</v>
      </c>
      <c r="I288" s="19">
        <f t="shared" si="64"/>
        <v>4</v>
      </c>
      <c r="J288" s="10" t="s">
        <v>3696</v>
      </c>
      <c r="K288" s="16">
        <v>0</v>
      </c>
      <c r="L288" s="10"/>
      <c r="M288" s="3">
        <v>0.78</v>
      </c>
      <c r="N288" s="3">
        <v>0.312</v>
      </c>
      <c r="O288" s="3">
        <v>0.78</v>
      </c>
      <c r="P288" s="3">
        <v>0.78</v>
      </c>
      <c r="Q288" s="3">
        <v>0.312</v>
      </c>
      <c r="R288" s="3">
        <v>0.78</v>
      </c>
      <c r="S288" s="3">
        <v>0</v>
      </c>
      <c r="U288" s="3">
        <v>11</v>
      </c>
      <c r="V288" s="3">
        <v>42</v>
      </c>
      <c r="Z288" s="3">
        <v>1772</v>
      </c>
      <c r="AA288" s="65">
        <f t="shared" si="63"/>
        <v>160.3837471783296</v>
      </c>
    </row>
    <row r="289" spans="1:27" x14ac:dyDescent="0.25">
      <c r="B289" s="21" t="s">
        <v>3613</v>
      </c>
      <c r="C289" s="76" t="s">
        <v>4418</v>
      </c>
      <c r="D289" s="20" t="s">
        <v>4258</v>
      </c>
      <c r="E289" s="38" t="s">
        <v>3614</v>
      </c>
      <c r="F289" s="36" t="s">
        <v>3556</v>
      </c>
      <c r="G289" s="38" t="s">
        <v>4416</v>
      </c>
      <c r="H289" s="99">
        <v>12</v>
      </c>
      <c r="I289" s="19">
        <f t="shared" si="64"/>
        <v>4</v>
      </c>
      <c r="J289" s="10" t="s">
        <v>3696</v>
      </c>
      <c r="K289" s="16">
        <v>0</v>
      </c>
      <c r="L289" s="10"/>
      <c r="M289" s="3">
        <v>0.78</v>
      </c>
      <c r="N289" s="3">
        <v>0.312</v>
      </c>
      <c r="O289" s="3">
        <v>0.78</v>
      </c>
      <c r="P289" s="3">
        <v>0.78</v>
      </c>
      <c r="Q289" s="3">
        <v>0.312</v>
      </c>
      <c r="R289" s="3">
        <v>0.78</v>
      </c>
      <c r="S289" s="3">
        <v>0</v>
      </c>
      <c r="U289" s="3">
        <v>10</v>
      </c>
      <c r="V289" s="3">
        <v>42</v>
      </c>
      <c r="Z289" s="3">
        <v>1576</v>
      </c>
      <c r="AA289" s="65">
        <f t="shared" si="63"/>
        <v>177.15736040609139</v>
      </c>
    </row>
    <row r="290" spans="1:27" x14ac:dyDescent="0.25">
      <c r="B290" s="21" t="s">
        <v>3613</v>
      </c>
      <c r="C290" s="76" t="s">
        <v>4418</v>
      </c>
      <c r="D290" s="20" t="s">
        <v>4259</v>
      </c>
      <c r="E290" s="38" t="s">
        <v>3614</v>
      </c>
      <c r="F290" s="36" t="s">
        <v>3556</v>
      </c>
      <c r="G290" s="38" t="s">
        <v>4416</v>
      </c>
      <c r="H290" s="99">
        <v>12</v>
      </c>
      <c r="I290" s="19">
        <f t="shared" si="64"/>
        <v>4</v>
      </c>
      <c r="J290" s="10" t="s">
        <v>3696</v>
      </c>
      <c r="K290" s="16">
        <v>0</v>
      </c>
      <c r="L290" s="10"/>
      <c r="M290" s="3">
        <v>0.78</v>
      </c>
      <c r="N290" s="3">
        <v>0.312</v>
      </c>
      <c r="O290" s="3">
        <v>0.78</v>
      </c>
      <c r="P290" s="3">
        <v>0.86</v>
      </c>
      <c r="Q290" s="3">
        <v>0.34399999999999997</v>
      </c>
      <c r="R290" s="3">
        <v>0.86</v>
      </c>
      <c r="S290" s="3">
        <v>0</v>
      </c>
      <c r="U290" s="3">
        <v>10</v>
      </c>
      <c r="V290" s="3">
        <v>44</v>
      </c>
      <c r="Z290" s="3">
        <v>1866</v>
      </c>
      <c r="AA290" s="65">
        <f t="shared" si="63"/>
        <v>150.69667738478029</v>
      </c>
    </row>
    <row r="291" spans="1:27" x14ac:dyDescent="0.25">
      <c r="B291" s="21" t="s">
        <v>3613</v>
      </c>
      <c r="C291" s="76" t="s">
        <v>4418</v>
      </c>
      <c r="D291" s="20" t="s">
        <v>4260</v>
      </c>
      <c r="E291" s="38" t="s">
        <v>3614</v>
      </c>
      <c r="F291" s="36" t="s">
        <v>3556</v>
      </c>
      <c r="G291" s="38" t="s">
        <v>4416</v>
      </c>
      <c r="H291" s="99">
        <v>12</v>
      </c>
      <c r="I291" s="19">
        <f t="shared" si="64"/>
        <v>4</v>
      </c>
      <c r="J291" s="10" t="s">
        <v>3696</v>
      </c>
      <c r="K291" s="16">
        <v>0</v>
      </c>
      <c r="L291" s="10"/>
      <c r="M291" s="3">
        <v>0.78</v>
      </c>
      <c r="N291" s="3">
        <v>0.312</v>
      </c>
      <c r="O291" s="3">
        <v>0.78</v>
      </c>
      <c r="P291" s="3">
        <v>0.78</v>
      </c>
      <c r="Q291" s="3">
        <v>0.312</v>
      </c>
      <c r="R291" s="3">
        <v>0.78</v>
      </c>
      <c r="S291" s="3">
        <v>0</v>
      </c>
      <c r="U291" s="3">
        <v>13</v>
      </c>
      <c r="V291" s="3">
        <v>42</v>
      </c>
      <c r="Z291" s="3">
        <v>2444</v>
      </c>
      <c r="AA291" s="65">
        <f t="shared" si="63"/>
        <v>120.37643207855974</v>
      </c>
    </row>
    <row r="292" spans="1:27" x14ac:dyDescent="0.25">
      <c r="B292" s="21" t="s">
        <v>3613</v>
      </c>
      <c r="C292" s="76" t="s">
        <v>4418</v>
      </c>
      <c r="D292" s="20" t="s">
        <v>4261</v>
      </c>
      <c r="E292" s="38" t="s">
        <v>3614</v>
      </c>
      <c r="F292" s="36" t="s">
        <v>3556</v>
      </c>
      <c r="G292" s="38" t="s">
        <v>4416</v>
      </c>
      <c r="H292" s="99">
        <v>12</v>
      </c>
      <c r="I292" s="19">
        <f t="shared" si="64"/>
        <v>4</v>
      </c>
      <c r="J292" s="10" t="s">
        <v>3696</v>
      </c>
      <c r="K292" s="16">
        <v>0</v>
      </c>
      <c r="L292" s="10"/>
      <c r="M292" s="3">
        <v>0.86</v>
      </c>
      <c r="N292" s="3">
        <v>0.34399999999999997</v>
      </c>
      <c r="O292" s="3">
        <v>0.86</v>
      </c>
      <c r="P292" s="3">
        <v>0.86</v>
      </c>
      <c r="Q292" s="3">
        <v>0.34399999999999997</v>
      </c>
      <c r="R292" s="3">
        <v>0.86</v>
      </c>
      <c r="S292" s="3">
        <v>0</v>
      </c>
      <c r="U292" s="3">
        <v>12</v>
      </c>
      <c r="V292" s="3">
        <v>44</v>
      </c>
      <c r="Z292" s="3">
        <v>2342</v>
      </c>
      <c r="AA292" s="65">
        <f t="shared" si="63"/>
        <v>132.53629376601197</v>
      </c>
    </row>
    <row r="293" spans="1:27" x14ac:dyDescent="0.25">
      <c r="B293" s="21" t="s">
        <v>3613</v>
      </c>
      <c r="C293" s="76" t="s">
        <v>4418</v>
      </c>
      <c r="D293" s="20" t="s">
        <v>4262</v>
      </c>
      <c r="E293" s="38" t="s">
        <v>3614</v>
      </c>
      <c r="F293" s="36" t="s">
        <v>3556</v>
      </c>
      <c r="G293" s="38" t="s">
        <v>4416</v>
      </c>
      <c r="H293" s="99">
        <v>12</v>
      </c>
      <c r="I293" s="19">
        <f t="shared" si="64"/>
        <v>4</v>
      </c>
      <c r="J293" s="10" t="s">
        <v>3696</v>
      </c>
      <c r="K293" s="16">
        <v>0</v>
      </c>
      <c r="L293" s="10"/>
      <c r="M293" s="3">
        <v>0.86</v>
      </c>
      <c r="N293" s="3">
        <v>0.34399999999999997</v>
      </c>
      <c r="O293" s="3">
        <v>0.86</v>
      </c>
      <c r="P293" s="3">
        <v>0.78</v>
      </c>
      <c r="Q293" s="3">
        <v>0.312</v>
      </c>
      <c r="R293" s="3">
        <v>0.78</v>
      </c>
      <c r="S293" s="3">
        <v>0</v>
      </c>
      <c r="U293" s="3">
        <v>10</v>
      </c>
      <c r="V293" s="3">
        <v>42</v>
      </c>
      <c r="Z293" s="3">
        <v>1576</v>
      </c>
      <c r="AA293" s="65">
        <f t="shared" si="63"/>
        <v>189.34010152284264</v>
      </c>
    </row>
    <row r="294" spans="1:27" x14ac:dyDescent="0.25">
      <c r="B294" s="21" t="s">
        <v>3675</v>
      </c>
      <c r="C294" s="76" t="s">
        <v>4467</v>
      </c>
      <c r="D294" s="20" t="s">
        <v>4335</v>
      </c>
      <c r="E294" s="38" t="s">
        <v>3614</v>
      </c>
      <c r="F294" s="36" t="s">
        <v>3556</v>
      </c>
      <c r="G294" s="38" t="s">
        <v>4416</v>
      </c>
      <c r="H294" s="14">
        <v>14</v>
      </c>
      <c r="I294" s="19">
        <f t="shared" ref="I294:I302" si="65">H294/3</f>
        <v>4.666666666666667</v>
      </c>
      <c r="J294" s="10" t="s">
        <v>3696</v>
      </c>
      <c r="K294" s="16">
        <v>0</v>
      </c>
      <c r="L294" s="10"/>
      <c r="M294" s="3">
        <v>1.32</v>
      </c>
      <c r="N294" s="3">
        <v>0.52800000000000002</v>
      </c>
      <c r="O294" s="3">
        <v>1.32</v>
      </c>
      <c r="P294" s="3">
        <v>1.32</v>
      </c>
      <c r="Q294" s="3">
        <v>0.52800000000000002</v>
      </c>
      <c r="R294" s="3">
        <v>1.32</v>
      </c>
      <c r="S294" s="3">
        <v>0</v>
      </c>
      <c r="U294" s="3">
        <v>20</v>
      </c>
      <c r="V294" s="3">
        <v>58</v>
      </c>
      <c r="Z294" s="3">
        <v>14616</v>
      </c>
      <c r="AA294" s="65">
        <f t="shared" si="63"/>
        <v>32.484948002189384</v>
      </c>
    </row>
    <row r="295" spans="1:27" x14ac:dyDescent="0.25">
      <c r="B295" s="21" t="s">
        <v>3676</v>
      </c>
      <c r="C295" s="76" t="s">
        <v>4468</v>
      </c>
      <c r="D295" s="20" t="s">
        <v>4336</v>
      </c>
      <c r="E295" s="38" t="s">
        <v>3614</v>
      </c>
      <c r="F295" s="36" t="s">
        <v>3556</v>
      </c>
      <c r="G295" s="38" t="s">
        <v>4416</v>
      </c>
      <c r="H295" s="14">
        <v>14</v>
      </c>
      <c r="I295" s="19">
        <f t="shared" si="65"/>
        <v>4.666666666666667</v>
      </c>
      <c r="J295" s="10" t="s">
        <v>3696</v>
      </c>
      <c r="K295" s="16">
        <v>0</v>
      </c>
      <c r="L295" s="10"/>
      <c r="M295" s="3">
        <v>1.24</v>
      </c>
      <c r="N295" s="3">
        <v>0.496</v>
      </c>
      <c r="O295" s="3">
        <v>1.24</v>
      </c>
      <c r="P295" s="3">
        <v>1.24</v>
      </c>
      <c r="Q295" s="3">
        <v>0.496</v>
      </c>
      <c r="R295" s="3">
        <v>1.24</v>
      </c>
      <c r="S295" s="3">
        <v>0</v>
      </c>
      <c r="U295" s="3">
        <v>14</v>
      </c>
      <c r="V295" s="3">
        <v>56</v>
      </c>
      <c r="Z295" s="3">
        <v>5447</v>
      </c>
      <c r="AA295" s="65">
        <f t="shared" si="63"/>
        <v>77.767578483568926</v>
      </c>
    </row>
    <row r="296" spans="1:27" x14ac:dyDescent="0.25">
      <c r="B296" s="21" t="s">
        <v>3676</v>
      </c>
      <c r="C296" s="76" t="s">
        <v>4468</v>
      </c>
      <c r="D296" s="20" t="s">
        <v>4337</v>
      </c>
      <c r="E296" s="38" t="s">
        <v>3614</v>
      </c>
      <c r="F296" s="36" t="s">
        <v>3556</v>
      </c>
      <c r="G296" s="38" t="s">
        <v>4416</v>
      </c>
      <c r="H296" s="14">
        <v>14</v>
      </c>
      <c r="I296" s="19">
        <f t="shared" si="65"/>
        <v>4.666666666666667</v>
      </c>
      <c r="J296" s="10" t="s">
        <v>3696</v>
      </c>
      <c r="K296" s="16">
        <v>0</v>
      </c>
      <c r="L296" s="10"/>
      <c r="M296" s="3">
        <v>1.24</v>
      </c>
      <c r="N296" s="3">
        <v>0.496</v>
      </c>
      <c r="O296" s="3">
        <v>1.24</v>
      </c>
      <c r="P296" s="3">
        <v>1.24</v>
      </c>
      <c r="Q296" s="3">
        <v>0.496</v>
      </c>
      <c r="R296" s="3">
        <v>1.24</v>
      </c>
      <c r="S296" s="3">
        <v>0</v>
      </c>
      <c r="U296" s="3">
        <v>15</v>
      </c>
      <c r="V296" s="3">
        <v>56</v>
      </c>
      <c r="Z296" s="3">
        <v>6156</v>
      </c>
      <c r="AA296" s="65">
        <f t="shared" si="63"/>
        <v>69.623131903833652</v>
      </c>
    </row>
    <row r="297" spans="1:27" x14ac:dyDescent="0.25">
      <c r="B297" s="21" t="s">
        <v>3677</v>
      </c>
      <c r="C297" s="76" t="s">
        <v>4469</v>
      </c>
      <c r="D297" s="20" t="s">
        <v>4338</v>
      </c>
      <c r="E297" s="38" t="s">
        <v>3614</v>
      </c>
      <c r="F297" s="36" t="s">
        <v>3556</v>
      </c>
      <c r="G297" s="38" t="s">
        <v>4416</v>
      </c>
      <c r="H297" s="14">
        <v>15</v>
      </c>
      <c r="I297" s="19">
        <f t="shared" si="65"/>
        <v>5</v>
      </c>
      <c r="J297" s="10" t="s">
        <v>3696</v>
      </c>
      <c r="K297" s="16">
        <v>0</v>
      </c>
      <c r="L297" s="10"/>
      <c r="M297" s="3">
        <v>1.32</v>
      </c>
      <c r="N297" s="3">
        <v>0.52800000000000002</v>
      </c>
      <c r="O297" s="3">
        <v>1.32</v>
      </c>
      <c r="P297" s="3">
        <v>1.32</v>
      </c>
      <c r="Q297" s="3">
        <v>0.52800000000000002</v>
      </c>
      <c r="R297" s="3">
        <v>1.32</v>
      </c>
      <c r="S297" s="3">
        <v>0</v>
      </c>
      <c r="U297" s="3">
        <v>17</v>
      </c>
      <c r="V297" s="3">
        <v>58</v>
      </c>
      <c r="Z297" s="3">
        <v>8919</v>
      </c>
      <c r="AA297" s="65">
        <f t="shared" si="63"/>
        <v>51.552864670927242</v>
      </c>
    </row>
    <row r="298" spans="1:27" x14ac:dyDescent="0.25">
      <c r="B298" s="21" t="s">
        <v>3677</v>
      </c>
      <c r="C298" s="76" t="s">
        <v>4469</v>
      </c>
      <c r="D298" s="20" t="s">
        <v>4339</v>
      </c>
      <c r="E298" s="38" t="s">
        <v>3614</v>
      </c>
      <c r="F298" s="36" t="s">
        <v>3556</v>
      </c>
      <c r="G298" s="38" t="s">
        <v>4416</v>
      </c>
      <c r="H298" s="14">
        <v>15</v>
      </c>
      <c r="I298" s="19">
        <f t="shared" si="65"/>
        <v>5</v>
      </c>
      <c r="J298" s="10" t="s">
        <v>3696</v>
      </c>
      <c r="K298" s="16">
        <v>0</v>
      </c>
      <c r="L298" s="10"/>
      <c r="M298" s="3">
        <v>1.32</v>
      </c>
      <c r="N298" s="3">
        <v>0.52800000000000002</v>
      </c>
      <c r="O298" s="3">
        <v>1.32</v>
      </c>
      <c r="P298" s="3">
        <v>1.32</v>
      </c>
      <c r="Q298" s="3">
        <v>0.52800000000000002</v>
      </c>
      <c r="R298" s="3">
        <v>1.32</v>
      </c>
      <c r="S298" s="3">
        <v>0</v>
      </c>
      <c r="U298" s="3">
        <v>19</v>
      </c>
      <c r="V298" s="3">
        <v>58</v>
      </c>
      <c r="Z298" s="3">
        <v>12299</v>
      </c>
      <c r="AA298" s="65">
        <f t="shared" si="63"/>
        <v>38.198227498170588</v>
      </c>
    </row>
    <row r="299" spans="1:27" x14ac:dyDescent="0.25">
      <c r="B299" s="21" t="s">
        <v>3677</v>
      </c>
      <c r="C299" s="76" t="s">
        <v>4469</v>
      </c>
      <c r="D299" s="20" t="s">
        <v>4340</v>
      </c>
      <c r="E299" s="38" t="s">
        <v>3614</v>
      </c>
      <c r="F299" s="36" t="s">
        <v>3556</v>
      </c>
      <c r="G299" s="38" t="s">
        <v>4416</v>
      </c>
      <c r="H299" s="14">
        <v>15</v>
      </c>
      <c r="I299" s="19">
        <f t="shared" si="65"/>
        <v>5</v>
      </c>
      <c r="J299" s="10" t="s">
        <v>3696</v>
      </c>
      <c r="K299" s="16">
        <v>0</v>
      </c>
      <c r="L299" s="10"/>
      <c r="M299" s="3">
        <v>1.32</v>
      </c>
      <c r="N299" s="3">
        <v>0.52800000000000002</v>
      </c>
      <c r="O299" s="3">
        <v>1.32</v>
      </c>
      <c r="P299" s="3">
        <v>1.32</v>
      </c>
      <c r="Q299" s="3">
        <v>0.52800000000000002</v>
      </c>
      <c r="R299" s="3">
        <v>1.32</v>
      </c>
      <c r="S299" s="3">
        <v>0</v>
      </c>
      <c r="U299" s="3">
        <v>17</v>
      </c>
      <c r="V299" s="3">
        <v>58</v>
      </c>
      <c r="Z299" s="3">
        <v>8919</v>
      </c>
      <c r="AA299" s="65">
        <f t="shared" si="63"/>
        <v>51.552864670927242</v>
      </c>
    </row>
    <row r="300" spans="1:27" x14ac:dyDescent="0.25">
      <c r="B300" s="21" t="s">
        <v>3677</v>
      </c>
      <c r="C300" s="76" t="s">
        <v>4469</v>
      </c>
      <c r="D300" s="20" t="s">
        <v>4341</v>
      </c>
      <c r="E300" s="38" t="s">
        <v>3614</v>
      </c>
      <c r="F300" s="36" t="s">
        <v>3556</v>
      </c>
      <c r="G300" s="38" t="s">
        <v>4416</v>
      </c>
      <c r="H300" s="14">
        <v>15</v>
      </c>
      <c r="I300" s="19">
        <f t="shared" si="65"/>
        <v>5</v>
      </c>
      <c r="J300" s="10" t="s">
        <v>3696</v>
      </c>
      <c r="K300" s="16">
        <v>0</v>
      </c>
      <c r="L300" s="10"/>
      <c r="M300" s="3">
        <v>1.32</v>
      </c>
      <c r="N300" s="3">
        <v>0.52800000000000002</v>
      </c>
      <c r="O300" s="3">
        <v>1.32</v>
      </c>
      <c r="P300" s="3">
        <v>1.32</v>
      </c>
      <c r="Q300" s="3">
        <v>0.52800000000000002</v>
      </c>
      <c r="R300" s="3">
        <v>1.32</v>
      </c>
      <c r="S300" s="3">
        <v>0</v>
      </c>
      <c r="U300" s="3">
        <v>12</v>
      </c>
      <c r="V300" s="3">
        <v>58</v>
      </c>
      <c r="Z300" s="3">
        <v>5173</v>
      </c>
      <c r="AA300" s="65">
        <f t="shared" si="63"/>
        <v>84.051807461821014</v>
      </c>
    </row>
    <row r="301" spans="1:27" x14ac:dyDescent="0.25">
      <c r="B301" s="21" t="s">
        <v>3677</v>
      </c>
      <c r="C301" s="76" t="s">
        <v>4469</v>
      </c>
      <c r="D301" s="20" t="s">
        <v>4342</v>
      </c>
      <c r="E301" s="38" t="s">
        <v>3614</v>
      </c>
      <c r="F301" s="36" t="s">
        <v>3556</v>
      </c>
      <c r="G301" s="38" t="s">
        <v>4416</v>
      </c>
      <c r="H301" s="14">
        <v>15</v>
      </c>
      <c r="I301" s="19">
        <f t="shared" si="65"/>
        <v>5</v>
      </c>
      <c r="J301" s="10" t="s">
        <v>3696</v>
      </c>
      <c r="K301" s="16">
        <v>0</v>
      </c>
      <c r="L301" s="10"/>
      <c r="M301" s="3">
        <v>1.32</v>
      </c>
      <c r="N301" s="3">
        <v>0.52800000000000002</v>
      </c>
      <c r="O301" s="3">
        <v>1.32</v>
      </c>
      <c r="P301" s="3">
        <v>1.32</v>
      </c>
      <c r="Q301" s="3">
        <v>0.52800000000000002</v>
      </c>
      <c r="R301" s="3">
        <v>1.32</v>
      </c>
      <c r="S301" s="3">
        <v>0</v>
      </c>
      <c r="U301" s="3">
        <v>17</v>
      </c>
      <c r="V301" s="3">
        <v>58</v>
      </c>
      <c r="Z301" s="3">
        <v>8919</v>
      </c>
      <c r="AA301" s="65">
        <f t="shared" si="63"/>
        <v>51.552864670927242</v>
      </c>
    </row>
    <row r="302" spans="1:27" x14ac:dyDescent="0.25">
      <c r="B302" s="21" t="s">
        <v>3678</v>
      </c>
      <c r="C302" s="76" t="s">
        <v>4470</v>
      </c>
      <c r="D302" s="20" t="s">
        <v>4343</v>
      </c>
      <c r="E302" s="38" t="s">
        <v>3614</v>
      </c>
      <c r="F302" s="36" t="s">
        <v>3556</v>
      </c>
      <c r="G302" s="38" t="s">
        <v>4416</v>
      </c>
      <c r="H302" s="14">
        <v>15</v>
      </c>
      <c r="I302" s="19">
        <f t="shared" si="65"/>
        <v>5</v>
      </c>
      <c r="J302" s="10" t="s">
        <v>3696</v>
      </c>
      <c r="K302" s="16">
        <v>0</v>
      </c>
      <c r="L302" s="10"/>
      <c r="M302" s="3">
        <v>1.63</v>
      </c>
      <c r="N302" s="3">
        <v>0.65200000000000002</v>
      </c>
      <c r="O302" s="3">
        <v>1.63</v>
      </c>
      <c r="P302" s="3">
        <v>1.63</v>
      </c>
      <c r="Q302" s="3">
        <v>0.65200000000000002</v>
      </c>
      <c r="R302" s="3">
        <v>1.63</v>
      </c>
      <c r="S302" s="3">
        <v>0</v>
      </c>
      <c r="U302" s="3">
        <v>18</v>
      </c>
      <c r="V302" s="3">
        <v>67</v>
      </c>
      <c r="Z302" s="3">
        <v>13907</v>
      </c>
      <c r="AA302" s="65">
        <f t="shared" si="63"/>
        <v>39.418997627094271</v>
      </c>
    </row>
    <row r="303" spans="1:27" x14ac:dyDescent="0.25">
      <c r="B303" s="302" t="s">
        <v>3609</v>
      </c>
      <c r="D303" s="91" t="s">
        <v>5596</v>
      </c>
      <c r="E303" s="91"/>
      <c r="F303" s="91"/>
      <c r="G303" s="91"/>
      <c r="H303" s="305"/>
      <c r="I303" s="91"/>
      <c r="J303" s="91"/>
      <c r="K303" s="91"/>
      <c r="L303" s="91"/>
      <c r="M303" s="91"/>
    </row>
    <row r="304" spans="1:27" x14ac:dyDescent="0.25">
      <c r="A304" s="151" t="s">
        <v>4423</v>
      </c>
      <c r="B304" s="21" t="s">
        <v>3615</v>
      </c>
      <c r="C304" s="9" t="s">
        <v>4422</v>
      </c>
      <c r="D304" s="20" t="s">
        <v>4263</v>
      </c>
      <c r="E304" s="29" t="s">
        <v>3609</v>
      </c>
      <c r="F304" s="36" t="s">
        <v>3556</v>
      </c>
      <c r="G304" s="29" t="s">
        <v>4420</v>
      </c>
      <c r="H304" s="99">
        <v>14</v>
      </c>
      <c r="I304" s="19">
        <f t="shared" si="64"/>
        <v>4.666666666666667</v>
      </c>
      <c r="J304" s="10" t="s">
        <v>3696</v>
      </c>
      <c r="K304" s="16">
        <v>0</v>
      </c>
      <c r="L304" s="10"/>
      <c r="M304" s="3">
        <v>2.29</v>
      </c>
      <c r="N304" s="3">
        <v>0.91600000000000004</v>
      </c>
      <c r="O304" s="3">
        <v>2.29</v>
      </c>
      <c r="P304" s="3">
        <v>2.29</v>
      </c>
      <c r="Q304" s="3">
        <v>0.91600000000000004</v>
      </c>
      <c r="R304" s="3">
        <v>2.29</v>
      </c>
      <c r="S304" s="3">
        <v>0</v>
      </c>
      <c r="U304" s="3">
        <v>15</v>
      </c>
      <c r="V304" s="3">
        <v>78</v>
      </c>
      <c r="Z304" s="3">
        <v>24190</v>
      </c>
      <c r="AA304" s="65">
        <f t="shared" si="63"/>
        <v>29.045059942124848</v>
      </c>
    </row>
    <row r="305" spans="1:27" x14ac:dyDescent="0.25">
      <c r="A305" s="151" t="s">
        <v>4423</v>
      </c>
      <c r="B305" s="21" t="s">
        <v>3620</v>
      </c>
      <c r="C305" s="9" t="s">
        <v>4430</v>
      </c>
      <c r="D305" s="20" t="s">
        <v>4268</v>
      </c>
      <c r="E305" s="29" t="s">
        <v>3609</v>
      </c>
      <c r="F305" s="36" t="s">
        <v>3556</v>
      </c>
      <c r="G305" s="29" t="s">
        <v>4420</v>
      </c>
      <c r="H305" s="99">
        <v>12</v>
      </c>
      <c r="I305" s="19">
        <f t="shared" ref="I305:I338" si="66">H305/3</f>
        <v>4</v>
      </c>
      <c r="J305" s="10" t="s">
        <v>3696</v>
      </c>
      <c r="K305" s="16">
        <v>0</v>
      </c>
      <c r="L305" s="10"/>
      <c r="M305" s="3">
        <v>1.4</v>
      </c>
      <c r="N305" s="3">
        <v>0.56000000000000005</v>
      </c>
      <c r="O305" s="3">
        <v>1.4</v>
      </c>
      <c r="P305" s="3">
        <v>1.4</v>
      </c>
      <c r="Q305" s="3">
        <v>0.56000000000000005</v>
      </c>
      <c r="R305" s="3">
        <v>1.4</v>
      </c>
      <c r="S305" s="3">
        <v>0</v>
      </c>
      <c r="U305" s="3">
        <v>8</v>
      </c>
      <c r="V305" s="3">
        <v>60</v>
      </c>
      <c r="Z305" s="3">
        <v>5217</v>
      </c>
      <c r="AA305" s="65">
        <f t="shared" si="63"/>
        <v>83.57293463676443</v>
      </c>
    </row>
    <row r="306" spans="1:27" x14ac:dyDescent="0.25">
      <c r="A306" s="151" t="s">
        <v>4423</v>
      </c>
      <c r="B306" s="21" t="s">
        <v>3620</v>
      </c>
      <c r="C306" s="9" t="s">
        <v>4430</v>
      </c>
      <c r="D306" s="20" t="s">
        <v>4269</v>
      </c>
      <c r="E306" s="29" t="s">
        <v>3609</v>
      </c>
      <c r="F306" s="36" t="s">
        <v>3556</v>
      </c>
      <c r="G306" s="29" t="s">
        <v>4420</v>
      </c>
      <c r="H306" s="99">
        <v>12</v>
      </c>
      <c r="I306" s="19">
        <f t="shared" si="66"/>
        <v>4</v>
      </c>
      <c r="J306" s="10" t="s">
        <v>3696</v>
      </c>
      <c r="K306" s="16">
        <v>0</v>
      </c>
      <c r="L306" s="10"/>
      <c r="M306" s="3">
        <v>1.4</v>
      </c>
      <c r="N306" s="3">
        <v>0.56000000000000005</v>
      </c>
      <c r="O306" s="3">
        <v>1.4</v>
      </c>
      <c r="P306" s="3">
        <v>1.4</v>
      </c>
      <c r="Q306" s="3">
        <v>0.56000000000000005</v>
      </c>
      <c r="R306" s="3">
        <v>1.4</v>
      </c>
      <c r="S306" s="3">
        <v>0</v>
      </c>
      <c r="U306" s="3">
        <v>8</v>
      </c>
      <c r="V306" s="3">
        <v>60</v>
      </c>
      <c r="Z306" s="3">
        <v>5217</v>
      </c>
      <c r="AA306" s="65">
        <f t="shared" si="63"/>
        <v>83.57293463676443</v>
      </c>
    </row>
    <row r="307" spans="1:27" x14ac:dyDescent="0.25">
      <c r="A307" s="151"/>
      <c r="B307" s="21" t="s">
        <v>3621</v>
      </c>
      <c r="C307" s="9" t="s">
        <v>4431</v>
      </c>
      <c r="D307" s="20" t="s">
        <v>4270</v>
      </c>
      <c r="E307" s="29" t="s">
        <v>3609</v>
      </c>
      <c r="F307" s="36" t="s">
        <v>3556</v>
      </c>
      <c r="G307" s="29" t="s">
        <v>4420</v>
      </c>
      <c r="H307" s="99">
        <v>8</v>
      </c>
      <c r="I307" s="19">
        <f t="shared" si="66"/>
        <v>2.6666666666666665</v>
      </c>
      <c r="J307" s="10" t="s">
        <v>3696</v>
      </c>
      <c r="K307" s="16">
        <v>0</v>
      </c>
      <c r="L307" s="10"/>
      <c r="M307" s="3">
        <v>1.73</v>
      </c>
      <c r="N307" s="3">
        <v>0.69199999999999995</v>
      </c>
      <c r="O307" s="3">
        <v>1.73</v>
      </c>
      <c r="P307" s="3">
        <v>1.73</v>
      </c>
      <c r="Q307" s="3">
        <v>0.69199999999999995</v>
      </c>
      <c r="R307" s="3">
        <v>1.73</v>
      </c>
      <c r="S307" s="3">
        <v>0</v>
      </c>
      <c r="U307" s="3">
        <v>5</v>
      </c>
      <c r="V307" s="3">
        <v>67</v>
      </c>
      <c r="Z307" s="3">
        <v>9198</v>
      </c>
      <c r="AA307" s="65">
        <f t="shared" si="63"/>
        <v>55.142422265709925</v>
      </c>
    </row>
    <row r="308" spans="1:27" x14ac:dyDescent="0.25">
      <c r="A308" s="151"/>
      <c r="B308" s="21" t="s">
        <v>3622</v>
      </c>
      <c r="C308" s="9" t="s">
        <v>4432</v>
      </c>
      <c r="D308" s="20" t="s">
        <v>4271</v>
      </c>
      <c r="E308" s="29" t="s">
        <v>3609</v>
      </c>
      <c r="F308" s="36" t="s">
        <v>3556</v>
      </c>
      <c r="G308" s="29" t="s">
        <v>4420</v>
      </c>
      <c r="H308" s="99">
        <v>5</v>
      </c>
      <c r="I308" s="19">
        <f t="shared" si="66"/>
        <v>1.6666666666666667</v>
      </c>
      <c r="J308" s="10" t="s">
        <v>3696</v>
      </c>
      <c r="K308" s="16">
        <v>0</v>
      </c>
      <c r="L308" s="10"/>
      <c r="M308" s="3">
        <v>1.51</v>
      </c>
      <c r="N308" s="3">
        <v>0.60399999999999998</v>
      </c>
      <c r="O308" s="3">
        <v>1.51</v>
      </c>
      <c r="P308" s="3">
        <v>1.51</v>
      </c>
      <c r="Q308" s="3">
        <v>0.60399999999999998</v>
      </c>
      <c r="R308" s="3">
        <v>1.51</v>
      </c>
      <c r="S308" s="3">
        <v>0</v>
      </c>
      <c r="U308" s="3">
        <v>4</v>
      </c>
      <c r="V308" s="3">
        <v>62</v>
      </c>
      <c r="Z308" s="3">
        <v>6253</v>
      </c>
      <c r="AA308" s="65">
        <f t="shared" si="63"/>
        <v>71.069886454501841</v>
      </c>
    </row>
    <row r="309" spans="1:27" x14ac:dyDescent="0.25">
      <c r="A309" s="151"/>
      <c r="B309" s="21" t="s">
        <v>3625</v>
      </c>
      <c r="C309" s="9" t="s">
        <v>4433</v>
      </c>
      <c r="D309" s="20" t="s">
        <v>4275</v>
      </c>
      <c r="E309" s="29" t="s">
        <v>3609</v>
      </c>
      <c r="F309" s="36" t="s">
        <v>3556</v>
      </c>
      <c r="G309" s="29" t="s">
        <v>4420</v>
      </c>
      <c r="H309" s="99">
        <v>6</v>
      </c>
      <c r="I309" s="19">
        <f t="shared" si="66"/>
        <v>2</v>
      </c>
      <c r="J309" s="10" t="s">
        <v>3696</v>
      </c>
      <c r="K309" s="16">
        <v>0</v>
      </c>
      <c r="L309" s="10"/>
      <c r="M309" s="3">
        <v>0.62</v>
      </c>
      <c r="N309" s="3">
        <v>0.248</v>
      </c>
      <c r="O309" s="3">
        <v>0.62</v>
      </c>
      <c r="P309" s="3">
        <v>0.62</v>
      </c>
      <c r="Q309" s="3">
        <v>0.248</v>
      </c>
      <c r="R309" s="3">
        <v>0.62</v>
      </c>
      <c r="S309" s="3">
        <v>0</v>
      </c>
      <c r="U309" s="3">
        <v>4</v>
      </c>
      <c r="V309" s="3">
        <v>44</v>
      </c>
      <c r="Z309" s="3">
        <v>861</v>
      </c>
      <c r="AA309" s="65">
        <f t="shared" si="63"/>
        <v>247.15447154471548</v>
      </c>
    </row>
    <row r="310" spans="1:27" x14ac:dyDescent="0.25">
      <c r="A310" s="151" t="s">
        <v>4423</v>
      </c>
      <c r="B310" s="21" t="s">
        <v>3628</v>
      </c>
      <c r="C310" s="76" t="s">
        <v>4434</v>
      </c>
      <c r="D310" s="20" t="s">
        <v>4279</v>
      </c>
      <c r="E310" s="29" t="s">
        <v>3609</v>
      </c>
      <c r="F310" s="36" t="s">
        <v>3556</v>
      </c>
      <c r="G310" s="29" t="s">
        <v>4420</v>
      </c>
      <c r="H310" s="99">
        <v>12</v>
      </c>
      <c r="I310" s="19">
        <f t="shared" si="66"/>
        <v>4</v>
      </c>
      <c r="J310" s="10" t="s">
        <v>3696</v>
      </c>
      <c r="K310" s="16">
        <v>0</v>
      </c>
      <c r="L310" s="10"/>
      <c r="M310" s="3">
        <v>1.18</v>
      </c>
      <c r="N310" s="3">
        <v>0.47199999999999998</v>
      </c>
      <c r="O310" s="3">
        <v>1.18</v>
      </c>
      <c r="P310" s="3">
        <v>1.18</v>
      </c>
      <c r="Q310" s="3">
        <v>0.47199999999999998</v>
      </c>
      <c r="R310" s="3">
        <v>1.18</v>
      </c>
      <c r="S310" s="3">
        <v>0</v>
      </c>
      <c r="U310" s="3">
        <v>10</v>
      </c>
      <c r="V310" s="3">
        <v>56</v>
      </c>
      <c r="Z310" s="3">
        <v>3653</v>
      </c>
      <c r="AA310" s="65">
        <f t="shared" si="63"/>
        <v>106.54256775253216</v>
      </c>
    </row>
    <row r="311" spans="1:27" x14ac:dyDescent="0.25">
      <c r="A311" s="151"/>
      <c r="B311" s="73" t="s">
        <v>3630</v>
      </c>
      <c r="C311" s="74"/>
      <c r="D311" s="75"/>
      <c r="E311" s="77" t="s">
        <v>3609</v>
      </c>
      <c r="F311" s="110" t="s">
        <v>3556</v>
      </c>
      <c r="G311" s="29" t="s">
        <v>4420</v>
      </c>
      <c r="I311" s="19">
        <f t="shared" si="66"/>
        <v>0</v>
      </c>
      <c r="J311" s="10" t="s">
        <v>3696</v>
      </c>
      <c r="K311" s="16">
        <v>0</v>
      </c>
      <c r="L311" s="10"/>
      <c r="M311" s="3">
        <v>1.84</v>
      </c>
      <c r="N311" s="3">
        <v>0.73599999999999999</v>
      </c>
      <c r="O311" s="3">
        <v>1.84</v>
      </c>
    </row>
    <row r="312" spans="1:27" x14ac:dyDescent="0.25">
      <c r="B312" s="21" t="s">
        <v>3632</v>
      </c>
      <c r="C312" s="76" t="s">
        <v>4437</v>
      </c>
      <c r="D312" s="20" t="s">
        <v>4282</v>
      </c>
      <c r="E312" s="29" t="s">
        <v>3609</v>
      </c>
      <c r="F312" s="36" t="s">
        <v>3556</v>
      </c>
      <c r="G312" s="29" t="s">
        <v>4420</v>
      </c>
      <c r="H312" s="99">
        <v>7</v>
      </c>
      <c r="I312" s="19">
        <f t="shared" si="66"/>
        <v>2.3333333333333335</v>
      </c>
      <c r="J312" s="10" t="s">
        <v>3696</v>
      </c>
      <c r="K312" s="16">
        <v>0</v>
      </c>
      <c r="L312" s="10"/>
      <c r="M312" s="3">
        <v>0.62</v>
      </c>
      <c r="N312" s="3">
        <v>0.248</v>
      </c>
      <c r="O312" s="3">
        <v>0.62</v>
      </c>
      <c r="P312" s="3">
        <v>0.62</v>
      </c>
      <c r="Q312" s="3">
        <v>0.248</v>
      </c>
      <c r="R312" s="3">
        <v>0.62</v>
      </c>
      <c r="S312" s="3">
        <v>0</v>
      </c>
      <c r="U312" s="3">
        <v>4</v>
      </c>
      <c r="V312" s="3">
        <v>44</v>
      </c>
      <c r="Z312" s="3">
        <v>860</v>
      </c>
      <c r="AA312" s="65">
        <f t="shared" si="63"/>
        <v>247.44186046511629</v>
      </c>
    </row>
    <row r="313" spans="1:27" x14ac:dyDescent="0.25">
      <c r="B313" s="21" t="s">
        <v>3633</v>
      </c>
      <c r="C313" s="9" t="s">
        <v>4436</v>
      </c>
      <c r="D313" s="20" t="s">
        <v>4283</v>
      </c>
      <c r="E313" s="29" t="s">
        <v>3609</v>
      </c>
      <c r="F313" s="36" t="s">
        <v>3556</v>
      </c>
      <c r="G313" s="29" t="s">
        <v>4420</v>
      </c>
      <c r="H313" s="99">
        <v>9</v>
      </c>
      <c r="I313" s="19">
        <f t="shared" si="66"/>
        <v>3</v>
      </c>
      <c r="J313" s="10" t="s">
        <v>3696</v>
      </c>
      <c r="K313" s="16">
        <v>0</v>
      </c>
      <c r="L313" s="10"/>
      <c r="M313" s="3">
        <v>0.47199999999999998</v>
      </c>
      <c r="N313" s="3">
        <v>1.18</v>
      </c>
      <c r="O313" s="3">
        <v>0.47199999999999998</v>
      </c>
      <c r="P313" s="3">
        <v>1.18</v>
      </c>
      <c r="Q313" s="3">
        <v>0.47199999999999998</v>
      </c>
      <c r="R313" s="3">
        <v>1.18</v>
      </c>
      <c r="S313" s="3">
        <v>1</v>
      </c>
      <c r="U313" s="3">
        <v>10</v>
      </c>
      <c r="V313" s="3">
        <v>56</v>
      </c>
      <c r="Z313" s="3">
        <v>3653</v>
      </c>
      <c r="AA313" s="65">
        <f t="shared" si="63"/>
        <v>87.161237339173269</v>
      </c>
    </row>
    <row r="314" spans="1:27" x14ac:dyDescent="0.25">
      <c r="B314" s="21" t="s">
        <v>3634</v>
      </c>
      <c r="C314" s="76" t="s">
        <v>4435</v>
      </c>
      <c r="D314" s="20" t="s">
        <v>4284</v>
      </c>
      <c r="E314" s="29" t="s">
        <v>3609</v>
      </c>
      <c r="F314" s="36" t="s">
        <v>3556</v>
      </c>
      <c r="G314" s="29" t="s">
        <v>4420</v>
      </c>
      <c r="H314" s="99">
        <v>11</v>
      </c>
      <c r="I314" s="19">
        <f t="shared" si="66"/>
        <v>3.6666666666666665</v>
      </c>
      <c r="J314" s="10" t="s">
        <v>3696</v>
      </c>
      <c r="K314" s="16">
        <v>0</v>
      </c>
      <c r="L314" s="10"/>
      <c r="M314" s="3">
        <v>1.29</v>
      </c>
      <c r="N314" s="3">
        <v>0.51600000000000001</v>
      </c>
      <c r="O314" s="3">
        <v>1.29</v>
      </c>
      <c r="P314" s="3">
        <v>1.29</v>
      </c>
      <c r="Q314" s="3">
        <v>0.51600000000000001</v>
      </c>
      <c r="R314" s="3">
        <v>1.29</v>
      </c>
      <c r="S314" s="3">
        <v>0</v>
      </c>
      <c r="U314" s="3">
        <v>5</v>
      </c>
      <c r="V314" s="3">
        <v>58</v>
      </c>
      <c r="Z314" s="3">
        <v>4158</v>
      </c>
      <c r="AA314" s="65">
        <f t="shared" si="63"/>
        <v>94.420394420394416</v>
      </c>
    </row>
    <row r="315" spans="1:27" x14ac:dyDescent="0.25">
      <c r="A315" s="151" t="s">
        <v>4423</v>
      </c>
      <c r="B315" s="21" t="s">
        <v>3636</v>
      </c>
      <c r="C315" s="9" t="s">
        <v>4438</v>
      </c>
      <c r="D315" s="20" t="s">
        <v>4286</v>
      </c>
      <c r="E315" s="29" t="s">
        <v>3609</v>
      </c>
      <c r="F315" s="36" t="s">
        <v>3556</v>
      </c>
      <c r="G315" s="29" t="s">
        <v>4420</v>
      </c>
      <c r="H315" s="99">
        <v>13</v>
      </c>
      <c r="I315" s="19">
        <f t="shared" si="66"/>
        <v>4.333333333333333</v>
      </c>
      <c r="J315" s="10" t="s">
        <v>3696</v>
      </c>
      <c r="K315" s="16">
        <v>0</v>
      </c>
      <c r="L315" s="10"/>
      <c r="M315" s="3">
        <v>1.62</v>
      </c>
      <c r="N315" s="3">
        <v>0.64800000000000002</v>
      </c>
      <c r="O315" s="3">
        <v>1.62</v>
      </c>
      <c r="P315" s="3">
        <v>1.62</v>
      </c>
      <c r="Q315" s="3">
        <v>0.64800000000000002</v>
      </c>
      <c r="R315" s="3">
        <v>1.62</v>
      </c>
      <c r="S315" s="3">
        <v>0</v>
      </c>
      <c r="U315" s="3">
        <v>15</v>
      </c>
      <c r="V315" s="3">
        <v>64</v>
      </c>
      <c r="Z315" s="3">
        <v>10010</v>
      </c>
      <c r="AA315" s="65">
        <f t="shared" si="63"/>
        <v>52.727272727272734</v>
      </c>
    </row>
    <row r="316" spans="1:27" x14ac:dyDescent="0.25">
      <c r="A316" s="151" t="s">
        <v>4423</v>
      </c>
      <c r="B316" s="21" t="s">
        <v>3637</v>
      </c>
      <c r="C316" s="9" t="s">
        <v>4439</v>
      </c>
      <c r="D316" s="20" t="s">
        <v>4287</v>
      </c>
      <c r="E316" s="29" t="s">
        <v>3609</v>
      </c>
      <c r="F316" s="36" t="s">
        <v>3556</v>
      </c>
      <c r="G316" s="29" t="s">
        <v>4420</v>
      </c>
      <c r="H316" s="99">
        <v>10</v>
      </c>
      <c r="I316" s="19">
        <f t="shared" si="66"/>
        <v>3.3333333333333335</v>
      </c>
      <c r="J316" s="10" t="s">
        <v>3696</v>
      </c>
      <c r="K316" s="16">
        <v>0</v>
      </c>
      <c r="L316" s="10"/>
      <c r="M316" s="3">
        <v>1.18</v>
      </c>
      <c r="N316" s="3">
        <v>0.47199999999999998</v>
      </c>
      <c r="O316" s="3">
        <v>1.18</v>
      </c>
      <c r="P316" s="3">
        <v>1.18</v>
      </c>
      <c r="Q316" s="3">
        <v>0.47199999999999998</v>
      </c>
      <c r="R316" s="3">
        <v>1.18</v>
      </c>
      <c r="S316" s="3">
        <v>0</v>
      </c>
      <c r="U316" s="3">
        <v>5</v>
      </c>
      <c r="V316" s="3">
        <v>56</v>
      </c>
      <c r="Z316" s="3">
        <v>3343</v>
      </c>
      <c r="AA316" s="65">
        <f t="shared" si="63"/>
        <v>108.94406221956326</v>
      </c>
    </row>
    <row r="317" spans="1:27" x14ac:dyDescent="0.25">
      <c r="A317" s="151" t="s">
        <v>4423</v>
      </c>
      <c r="B317" s="21" t="s">
        <v>3638</v>
      </c>
      <c r="C317" s="9" t="s">
        <v>4440</v>
      </c>
      <c r="D317" s="20" t="s">
        <v>4288</v>
      </c>
      <c r="E317" s="29" t="s">
        <v>3609</v>
      </c>
      <c r="F317" s="36" t="s">
        <v>3556</v>
      </c>
      <c r="G317" s="29" t="s">
        <v>4420</v>
      </c>
      <c r="H317" s="99">
        <v>12</v>
      </c>
      <c r="I317" s="19">
        <f t="shared" si="66"/>
        <v>4</v>
      </c>
      <c r="J317" s="10" t="s">
        <v>3696</v>
      </c>
      <c r="K317" s="16">
        <v>0</v>
      </c>
      <c r="L317" s="10"/>
      <c r="M317" s="3">
        <v>1.62</v>
      </c>
      <c r="N317" s="3">
        <v>0.64800000000000002</v>
      </c>
      <c r="O317" s="3">
        <v>1.62</v>
      </c>
      <c r="P317" s="3">
        <v>1.62</v>
      </c>
      <c r="Q317" s="3">
        <v>0.64800000000000002</v>
      </c>
      <c r="R317" s="3">
        <v>1.62</v>
      </c>
      <c r="S317" s="3">
        <v>0</v>
      </c>
      <c r="U317" s="3">
        <v>10</v>
      </c>
      <c r="V317" s="3">
        <v>64</v>
      </c>
      <c r="Z317" s="3">
        <v>7900</v>
      </c>
      <c r="AA317" s="65">
        <f t="shared" ref="AA317:AA380" si="67">(((M317+N317+O317+(V317/100)+(U317*0.1*0.5))))/Z317*100000</f>
        <v>63.64556962025317</v>
      </c>
    </row>
    <row r="318" spans="1:27" x14ac:dyDescent="0.25">
      <c r="A318" s="151" t="s">
        <v>4423</v>
      </c>
      <c r="B318" s="21" t="s">
        <v>3638</v>
      </c>
      <c r="C318" s="9" t="s">
        <v>4440</v>
      </c>
      <c r="D318" s="20" t="s">
        <v>4289</v>
      </c>
      <c r="E318" s="29" t="s">
        <v>3609</v>
      </c>
      <c r="F318" s="36" t="s">
        <v>3556</v>
      </c>
      <c r="G318" s="29" t="s">
        <v>4420</v>
      </c>
      <c r="H318" s="99">
        <v>12</v>
      </c>
      <c r="I318" s="19">
        <f t="shared" si="66"/>
        <v>4</v>
      </c>
      <c r="J318" s="10" t="s">
        <v>3696</v>
      </c>
      <c r="K318" s="16">
        <v>0</v>
      </c>
      <c r="L318" s="10"/>
      <c r="M318" s="3">
        <v>1.62</v>
      </c>
      <c r="N318" s="3">
        <v>0.64800000000000002</v>
      </c>
      <c r="O318" s="3">
        <v>1.62</v>
      </c>
      <c r="P318" s="3">
        <v>1.62</v>
      </c>
      <c r="Q318" s="3">
        <v>0.64800000000000002</v>
      </c>
      <c r="R318" s="3">
        <v>1.62</v>
      </c>
      <c r="S318" s="3">
        <v>0</v>
      </c>
      <c r="U318" s="3">
        <v>13</v>
      </c>
      <c r="V318" s="3">
        <v>64</v>
      </c>
      <c r="Z318" s="3">
        <v>8768</v>
      </c>
      <c r="AA318" s="65">
        <f t="shared" si="67"/>
        <v>59.055656934306576</v>
      </c>
    </row>
    <row r="319" spans="1:27" x14ac:dyDescent="0.25">
      <c r="A319" s="151" t="s">
        <v>4423</v>
      </c>
      <c r="B319" s="21" t="s">
        <v>3638</v>
      </c>
      <c r="C319" s="9" t="s">
        <v>4440</v>
      </c>
      <c r="D319" s="20" t="s">
        <v>4290</v>
      </c>
      <c r="E319" s="29" t="s">
        <v>3609</v>
      </c>
      <c r="F319" s="36" t="s">
        <v>3556</v>
      </c>
      <c r="G319" s="29" t="s">
        <v>4420</v>
      </c>
      <c r="H319" s="99">
        <v>12</v>
      </c>
      <c r="I319" s="19">
        <f t="shared" si="66"/>
        <v>4</v>
      </c>
      <c r="J319" s="10" t="s">
        <v>3696</v>
      </c>
      <c r="K319" s="16">
        <v>0</v>
      </c>
      <c r="L319" s="10"/>
      <c r="M319" s="3">
        <v>1.62</v>
      </c>
      <c r="N319" s="3">
        <v>0.64800000000000002</v>
      </c>
      <c r="O319" s="3">
        <v>1.62</v>
      </c>
      <c r="P319" s="3">
        <v>1.62</v>
      </c>
      <c r="Q319" s="3">
        <v>0.64800000000000002</v>
      </c>
      <c r="R319" s="3">
        <v>1.62</v>
      </c>
      <c r="S319" s="3">
        <v>0</v>
      </c>
      <c r="U319" s="3">
        <v>10</v>
      </c>
      <c r="V319" s="3">
        <v>64</v>
      </c>
      <c r="Z319" s="3">
        <v>7900</v>
      </c>
      <c r="AA319" s="65">
        <f t="shared" si="67"/>
        <v>63.64556962025317</v>
      </c>
    </row>
    <row r="320" spans="1:27" x14ac:dyDescent="0.25">
      <c r="A320" s="151"/>
      <c r="B320" s="21" t="s">
        <v>3639</v>
      </c>
      <c r="C320" s="9" t="s">
        <v>4441</v>
      </c>
      <c r="D320" s="20" t="s">
        <v>4291</v>
      </c>
      <c r="E320" s="29" t="s">
        <v>3609</v>
      </c>
      <c r="F320" s="36" t="s">
        <v>3556</v>
      </c>
      <c r="G320" s="29" t="s">
        <v>4420</v>
      </c>
      <c r="H320" s="99">
        <v>9</v>
      </c>
      <c r="I320" s="19">
        <f t="shared" si="66"/>
        <v>3</v>
      </c>
      <c r="J320" s="10" t="s">
        <v>3696</v>
      </c>
      <c r="K320" s="16">
        <v>0</v>
      </c>
      <c r="L320" s="10"/>
      <c r="M320" s="3">
        <v>1.96</v>
      </c>
      <c r="N320" s="3">
        <v>0.78400000000000003</v>
      </c>
      <c r="O320" s="3">
        <v>1.96</v>
      </c>
      <c r="P320" s="3">
        <v>1.96</v>
      </c>
      <c r="Q320" s="3">
        <v>0.78400000000000003</v>
      </c>
      <c r="R320" s="3">
        <v>1.96</v>
      </c>
      <c r="S320" s="3">
        <v>0</v>
      </c>
      <c r="U320" s="3">
        <v>10</v>
      </c>
      <c r="V320" s="3">
        <v>71</v>
      </c>
      <c r="Z320" s="3">
        <v>13595</v>
      </c>
      <c r="AA320" s="65">
        <f t="shared" si="67"/>
        <v>43.501287237955125</v>
      </c>
    </row>
    <row r="321" spans="1:27" x14ac:dyDescent="0.25">
      <c r="A321" s="151"/>
      <c r="B321" s="21" t="s">
        <v>3639</v>
      </c>
      <c r="C321" s="9" t="s">
        <v>4441</v>
      </c>
      <c r="D321" s="20" t="s">
        <v>4292</v>
      </c>
      <c r="E321" s="29" t="s">
        <v>3609</v>
      </c>
      <c r="F321" s="36" t="s">
        <v>3556</v>
      </c>
      <c r="G321" s="29" t="s">
        <v>4420</v>
      </c>
      <c r="H321" s="99">
        <v>9</v>
      </c>
      <c r="I321" s="19">
        <f t="shared" si="66"/>
        <v>3</v>
      </c>
      <c r="J321" s="10" t="s">
        <v>3696</v>
      </c>
      <c r="K321" s="16">
        <v>0</v>
      </c>
      <c r="L321" s="10"/>
      <c r="M321" s="3">
        <v>1.96</v>
      </c>
      <c r="N321" s="3">
        <v>0.78400000000000003</v>
      </c>
      <c r="O321" s="3">
        <v>1.96</v>
      </c>
      <c r="P321" s="3">
        <v>1.96</v>
      </c>
      <c r="Q321" s="3">
        <v>0.78400000000000003</v>
      </c>
      <c r="R321" s="3">
        <v>1.96</v>
      </c>
      <c r="S321" s="3">
        <v>0</v>
      </c>
      <c r="U321" s="3">
        <v>10</v>
      </c>
      <c r="V321" s="3">
        <v>71</v>
      </c>
      <c r="Z321" s="3">
        <v>13595</v>
      </c>
      <c r="AA321" s="65">
        <f t="shared" si="67"/>
        <v>43.501287237955125</v>
      </c>
    </row>
    <row r="322" spans="1:27" x14ac:dyDescent="0.25">
      <c r="A322" s="151"/>
      <c r="B322" s="21" t="s">
        <v>3641</v>
      </c>
      <c r="C322" s="9" t="s">
        <v>4442</v>
      </c>
      <c r="D322" s="20" t="s">
        <v>4294</v>
      </c>
      <c r="E322" s="29" t="s">
        <v>3609</v>
      </c>
      <c r="F322" s="36" t="s">
        <v>3556</v>
      </c>
      <c r="G322" s="29" t="s">
        <v>4420</v>
      </c>
      <c r="H322" s="99">
        <v>8</v>
      </c>
      <c r="I322" s="19">
        <f t="shared" si="66"/>
        <v>2.6666666666666665</v>
      </c>
      <c r="J322" s="10" t="s">
        <v>3696</v>
      </c>
      <c r="K322" s="16">
        <v>0</v>
      </c>
      <c r="L322" s="10"/>
      <c r="M322" s="3">
        <v>2.1800000000000002</v>
      </c>
      <c r="N322" s="3">
        <v>0.872</v>
      </c>
      <c r="O322" s="3">
        <v>2.1800000000000002</v>
      </c>
      <c r="P322" s="3">
        <v>2.1800000000000002</v>
      </c>
      <c r="Q322" s="3">
        <v>0.872</v>
      </c>
      <c r="R322" s="3">
        <v>2.1800000000000002</v>
      </c>
      <c r="S322" s="3">
        <v>0</v>
      </c>
      <c r="U322" s="3">
        <v>5</v>
      </c>
      <c r="V322" s="3">
        <v>76</v>
      </c>
      <c r="Z322" s="3">
        <v>18585</v>
      </c>
      <c r="AA322" s="65">
        <f t="shared" si="67"/>
        <v>33.586225450632227</v>
      </c>
    </row>
    <row r="323" spans="1:27" x14ac:dyDescent="0.25">
      <c r="A323" s="151"/>
      <c r="B323" s="21" t="s">
        <v>3643</v>
      </c>
      <c r="C323" s="9" t="s">
        <v>4443</v>
      </c>
      <c r="D323" s="20" t="s">
        <v>4295</v>
      </c>
      <c r="E323" s="29" t="s">
        <v>3609</v>
      </c>
      <c r="F323" s="36" t="s">
        <v>3556</v>
      </c>
      <c r="G323" s="29" t="s">
        <v>4420</v>
      </c>
      <c r="H323" s="99">
        <v>13</v>
      </c>
      <c r="I323" s="19">
        <f t="shared" si="66"/>
        <v>4.333333333333333</v>
      </c>
      <c r="J323" s="10" t="s">
        <v>3696</v>
      </c>
      <c r="K323" s="16">
        <v>0</v>
      </c>
      <c r="L323" s="10"/>
      <c r="M323" s="3">
        <v>2.0699999999999998</v>
      </c>
      <c r="N323" s="3">
        <v>0.82799999999999996</v>
      </c>
      <c r="O323" s="3">
        <v>2.0699999999999998</v>
      </c>
      <c r="P323" s="3">
        <v>2.0699999999999998</v>
      </c>
      <c r="Q323" s="3">
        <v>0.82799999999999996</v>
      </c>
      <c r="R323" s="3">
        <v>2.0699999999999998</v>
      </c>
      <c r="S323" s="3">
        <v>0</v>
      </c>
      <c r="U323" s="3">
        <v>10</v>
      </c>
      <c r="V323" s="3">
        <v>73</v>
      </c>
      <c r="Z323" s="3">
        <v>16026</v>
      </c>
      <c r="AA323" s="65">
        <f t="shared" si="67"/>
        <v>38.674653687757399</v>
      </c>
    </row>
    <row r="324" spans="1:27" x14ac:dyDescent="0.25">
      <c r="A324" s="151"/>
      <c r="B324" s="21" t="s">
        <v>3644</v>
      </c>
      <c r="C324" s="9" t="s">
        <v>4444</v>
      </c>
      <c r="D324" s="20" t="s">
        <v>4296</v>
      </c>
      <c r="E324" s="29" t="s">
        <v>3609</v>
      </c>
      <c r="F324" s="36" t="s">
        <v>3556</v>
      </c>
      <c r="G324" s="29" t="s">
        <v>4420</v>
      </c>
      <c r="H324" s="99">
        <v>4.5</v>
      </c>
      <c r="I324" s="19">
        <f t="shared" si="66"/>
        <v>1.5</v>
      </c>
      <c r="J324" s="10" t="s">
        <v>3696</v>
      </c>
      <c r="K324" s="16">
        <v>0</v>
      </c>
      <c r="L324" s="10"/>
      <c r="M324" s="3">
        <v>2</v>
      </c>
      <c r="N324" s="3">
        <v>1.8</v>
      </c>
      <c r="O324" s="3">
        <v>2</v>
      </c>
      <c r="P324" s="3">
        <v>2</v>
      </c>
      <c r="Q324" s="3">
        <v>1.8</v>
      </c>
      <c r="R324" s="3">
        <v>2</v>
      </c>
      <c r="S324" s="3">
        <v>3</v>
      </c>
      <c r="U324" s="3">
        <v>4</v>
      </c>
      <c r="V324" s="3">
        <v>45</v>
      </c>
      <c r="Z324" s="3">
        <v>400</v>
      </c>
      <c r="AA324" s="65">
        <f t="shared" si="67"/>
        <v>1612.5</v>
      </c>
    </row>
    <row r="325" spans="1:27" x14ac:dyDescent="0.25">
      <c r="A325" s="151"/>
      <c r="B325" s="21" t="s">
        <v>3644</v>
      </c>
      <c r="C325" s="9" t="s">
        <v>4444</v>
      </c>
      <c r="D325" s="20" t="s">
        <v>4297</v>
      </c>
      <c r="E325" s="29" t="s">
        <v>3609</v>
      </c>
      <c r="F325" s="36" t="s">
        <v>3556</v>
      </c>
      <c r="G325" s="29" t="s">
        <v>4420</v>
      </c>
      <c r="H325" s="99">
        <v>5</v>
      </c>
      <c r="I325" s="19">
        <f t="shared" si="66"/>
        <v>1.6666666666666667</v>
      </c>
      <c r="J325" s="10" t="s">
        <v>3696</v>
      </c>
      <c r="K325" s="16">
        <v>0</v>
      </c>
      <c r="L325" s="10"/>
      <c r="M325" s="3">
        <v>0.96</v>
      </c>
      <c r="N325" s="3">
        <v>0.38400000000000001</v>
      </c>
      <c r="O325" s="3">
        <v>0.96</v>
      </c>
      <c r="P325" s="3">
        <v>0.96</v>
      </c>
      <c r="Q325" s="3">
        <v>0.38400000000000001</v>
      </c>
      <c r="R325" s="3">
        <v>0.96</v>
      </c>
      <c r="S325" s="3">
        <v>0</v>
      </c>
      <c r="U325" s="3">
        <v>3</v>
      </c>
      <c r="V325" s="3">
        <v>51</v>
      </c>
      <c r="Z325" s="3">
        <v>2060</v>
      </c>
      <c r="AA325" s="65">
        <f t="shared" si="67"/>
        <v>143.88349514563106</v>
      </c>
    </row>
    <row r="326" spans="1:27" x14ac:dyDescent="0.25">
      <c r="A326" s="151"/>
      <c r="B326" s="21" t="s">
        <v>3644</v>
      </c>
      <c r="C326" s="9" t="s">
        <v>4444</v>
      </c>
      <c r="D326" s="20" t="s">
        <v>4298</v>
      </c>
      <c r="E326" s="29" t="s">
        <v>3609</v>
      </c>
      <c r="F326" s="36" t="s">
        <v>3556</v>
      </c>
      <c r="G326" s="29" t="s">
        <v>4420</v>
      </c>
      <c r="H326" s="99">
        <v>6</v>
      </c>
      <c r="I326" s="19">
        <f t="shared" si="66"/>
        <v>2</v>
      </c>
      <c r="J326" s="10" t="s">
        <v>3696</v>
      </c>
      <c r="K326" s="16">
        <v>0</v>
      </c>
      <c r="L326" s="10"/>
      <c r="M326" s="3">
        <v>1.07</v>
      </c>
      <c r="N326" s="3">
        <v>0.42799999999999999</v>
      </c>
      <c r="O326" s="3">
        <v>1.07</v>
      </c>
      <c r="P326" s="3">
        <v>1.07</v>
      </c>
      <c r="Q326" s="3">
        <v>0.42799999999999999</v>
      </c>
      <c r="R326" s="3">
        <v>1.07</v>
      </c>
      <c r="S326" s="3">
        <v>0</v>
      </c>
      <c r="U326" s="3">
        <v>1</v>
      </c>
      <c r="V326" s="3">
        <v>53</v>
      </c>
      <c r="Z326" s="3">
        <v>2626</v>
      </c>
      <c r="AA326" s="65">
        <f t="shared" si="67"/>
        <v>119.87814166031987</v>
      </c>
    </row>
    <row r="327" spans="1:27" x14ac:dyDescent="0.25">
      <c r="A327" s="151"/>
      <c r="B327" s="21" t="s">
        <v>3645</v>
      </c>
      <c r="C327" s="9" t="s">
        <v>4445</v>
      </c>
      <c r="D327" s="20" t="s">
        <v>4299</v>
      </c>
      <c r="E327" s="29" t="s">
        <v>3609</v>
      </c>
      <c r="F327" s="36" t="s">
        <v>3556</v>
      </c>
      <c r="G327" s="29" t="s">
        <v>4420</v>
      </c>
      <c r="H327" s="99">
        <v>5</v>
      </c>
      <c r="I327" s="19">
        <f t="shared" si="66"/>
        <v>1.6666666666666667</v>
      </c>
      <c r="J327" s="10" t="s">
        <v>3696</v>
      </c>
      <c r="K327" s="16">
        <v>0</v>
      </c>
      <c r="L327" s="10"/>
      <c r="M327" s="3">
        <v>0.96</v>
      </c>
      <c r="N327" s="3">
        <v>0.38400000000000001</v>
      </c>
      <c r="O327" s="3">
        <v>0.96</v>
      </c>
      <c r="P327" s="3">
        <v>0.96</v>
      </c>
      <c r="Q327" s="3">
        <v>0.38400000000000001</v>
      </c>
      <c r="R327" s="3">
        <v>0.96</v>
      </c>
      <c r="S327" s="3">
        <v>0</v>
      </c>
      <c r="U327" s="3">
        <v>5</v>
      </c>
      <c r="V327" s="3">
        <v>51</v>
      </c>
      <c r="Z327" s="3">
        <v>2069</v>
      </c>
      <c r="AA327" s="65">
        <f t="shared" si="67"/>
        <v>148.09086515224746</v>
      </c>
    </row>
    <row r="328" spans="1:27" x14ac:dyDescent="0.25">
      <c r="A328" s="151"/>
      <c r="B328" s="21" t="s">
        <v>3650</v>
      </c>
      <c r="C328" s="9" t="s">
        <v>4446</v>
      </c>
      <c r="D328" s="20" t="s">
        <v>4303</v>
      </c>
      <c r="E328" s="29" t="s">
        <v>3609</v>
      </c>
      <c r="F328" s="36" t="s">
        <v>3556</v>
      </c>
      <c r="G328" s="29" t="s">
        <v>4420</v>
      </c>
      <c r="H328" s="99">
        <v>5</v>
      </c>
      <c r="I328" s="19">
        <f t="shared" si="66"/>
        <v>1.6666666666666667</v>
      </c>
      <c r="J328" s="10" t="s">
        <v>3696</v>
      </c>
      <c r="K328" s="16">
        <v>0</v>
      </c>
      <c r="L328" s="10"/>
      <c r="M328" s="3">
        <v>0.84</v>
      </c>
      <c r="N328" s="3">
        <v>0.33600000000000002</v>
      </c>
      <c r="O328" s="3">
        <v>0.84</v>
      </c>
      <c r="P328" s="3">
        <v>0.84</v>
      </c>
      <c r="Q328" s="3">
        <v>0.33600000000000002</v>
      </c>
      <c r="R328" s="3">
        <v>0.84</v>
      </c>
      <c r="S328" s="3">
        <v>0</v>
      </c>
      <c r="U328" s="3">
        <v>3</v>
      </c>
      <c r="V328" s="3">
        <v>49</v>
      </c>
      <c r="Z328" s="3">
        <v>1556</v>
      </c>
      <c r="AA328" s="65">
        <f t="shared" si="67"/>
        <v>170.69408740359899</v>
      </c>
    </row>
    <row r="329" spans="1:27" x14ac:dyDescent="0.25">
      <c r="A329" s="151"/>
      <c r="B329" s="21" t="s">
        <v>3656</v>
      </c>
      <c r="C329" s="9" t="s">
        <v>4448</v>
      </c>
      <c r="D329" s="20" t="s">
        <v>4309</v>
      </c>
      <c r="E329" s="29" t="s">
        <v>3609</v>
      </c>
      <c r="F329" s="36" t="s">
        <v>3556</v>
      </c>
      <c r="G329" s="29" t="s">
        <v>4420</v>
      </c>
      <c r="H329" s="14">
        <v>9</v>
      </c>
      <c r="I329" s="19">
        <f t="shared" si="66"/>
        <v>3</v>
      </c>
      <c r="J329" s="10" t="s">
        <v>3696</v>
      </c>
      <c r="K329" s="16">
        <v>0</v>
      </c>
      <c r="L329" s="10"/>
      <c r="M329" s="3">
        <v>0.54</v>
      </c>
      <c r="N329" s="3">
        <v>0.216</v>
      </c>
      <c r="O329" s="3">
        <v>0.54</v>
      </c>
      <c r="P329" s="3">
        <v>0.54</v>
      </c>
      <c r="Q329" s="3">
        <v>0.216</v>
      </c>
      <c r="R329" s="3">
        <v>0.54</v>
      </c>
      <c r="S329" s="3">
        <v>0</v>
      </c>
      <c r="U329" s="3">
        <v>2</v>
      </c>
      <c r="V329" s="3">
        <v>42</v>
      </c>
      <c r="Z329" s="3">
        <v>667</v>
      </c>
      <c r="AA329" s="65">
        <f t="shared" si="67"/>
        <v>272.26386806596702</v>
      </c>
    </row>
    <row r="330" spans="1:27" x14ac:dyDescent="0.25">
      <c r="A330" s="151"/>
      <c r="B330" s="21" t="s">
        <v>3655</v>
      </c>
      <c r="C330" s="9" t="s">
        <v>4447</v>
      </c>
      <c r="D330" s="20" t="s">
        <v>4308</v>
      </c>
      <c r="E330" s="29" t="s">
        <v>3609</v>
      </c>
      <c r="F330" s="36" t="s">
        <v>3556</v>
      </c>
      <c r="G330" s="29" t="s">
        <v>4420</v>
      </c>
      <c r="H330" s="99">
        <v>9</v>
      </c>
      <c r="I330" s="19">
        <f t="shared" si="66"/>
        <v>3</v>
      </c>
      <c r="J330" s="10" t="s">
        <v>3696</v>
      </c>
      <c r="K330" s="16">
        <v>0</v>
      </c>
      <c r="L330" s="10"/>
      <c r="M330" s="3">
        <v>1.18</v>
      </c>
      <c r="N330" s="3">
        <v>0.47199999999999998</v>
      </c>
      <c r="O330" s="3">
        <v>1.18</v>
      </c>
      <c r="P330" s="3">
        <v>1.18</v>
      </c>
      <c r="Q330" s="3">
        <v>0.47199999999999998</v>
      </c>
      <c r="R330" s="3">
        <v>1.18</v>
      </c>
      <c r="S330" s="3">
        <v>1</v>
      </c>
      <c r="U330" s="3">
        <v>10</v>
      </c>
      <c r="V330" s="3">
        <v>56</v>
      </c>
      <c r="Z330" s="3">
        <v>3653</v>
      </c>
      <c r="AA330" s="65">
        <f t="shared" si="67"/>
        <v>106.54256775253216</v>
      </c>
    </row>
    <row r="331" spans="1:27" x14ac:dyDescent="0.25">
      <c r="A331" s="151"/>
      <c r="B331" s="21" t="s">
        <v>3666</v>
      </c>
      <c r="C331" s="9" t="s">
        <v>4449</v>
      </c>
      <c r="D331" s="20" t="s">
        <v>4324</v>
      </c>
      <c r="E331" s="29" t="s">
        <v>3609</v>
      </c>
      <c r="F331" s="36" t="s">
        <v>3556</v>
      </c>
      <c r="G331" s="29" t="s">
        <v>4420</v>
      </c>
      <c r="H331" s="99">
        <v>7</v>
      </c>
      <c r="I331" s="19">
        <f t="shared" si="66"/>
        <v>2.3333333333333335</v>
      </c>
      <c r="J331" s="10" t="s">
        <v>3696</v>
      </c>
      <c r="K331" s="16">
        <v>0</v>
      </c>
      <c r="L331" s="10"/>
      <c r="M331" s="3">
        <v>0.4</v>
      </c>
      <c r="N331" s="3">
        <v>0.16</v>
      </c>
      <c r="O331" s="3">
        <v>0.4</v>
      </c>
      <c r="P331" s="3">
        <v>0.4</v>
      </c>
      <c r="Q331" s="3">
        <v>0.16</v>
      </c>
      <c r="R331" s="3">
        <v>0.4</v>
      </c>
      <c r="S331" s="3">
        <v>3</v>
      </c>
      <c r="U331" s="3">
        <v>3</v>
      </c>
      <c r="V331" s="3">
        <v>40</v>
      </c>
      <c r="Z331" s="3">
        <v>416</v>
      </c>
      <c r="AA331" s="65">
        <f t="shared" si="67"/>
        <v>362.98076923076928</v>
      </c>
    </row>
    <row r="332" spans="1:27" x14ac:dyDescent="0.25">
      <c r="A332" s="151" t="s">
        <v>4423</v>
      </c>
      <c r="B332" s="21" t="s">
        <v>3669</v>
      </c>
      <c r="C332" s="9" t="s">
        <v>4450</v>
      </c>
      <c r="D332" s="20" t="s">
        <v>4327</v>
      </c>
      <c r="E332" s="29" t="s">
        <v>3609</v>
      </c>
      <c r="F332" s="36" t="s">
        <v>3556</v>
      </c>
      <c r="G332" s="29" t="s">
        <v>4420</v>
      </c>
      <c r="H332" s="99">
        <v>11</v>
      </c>
      <c r="I332" s="19">
        <f t="shared" si="66"/>
        <v>3.6666666666666665</v>
      </c>
      <c r="J332" s="10" t="s">
        <v>3696</v>
      </c>
      <c r="K332" s="16">
        <v>0</v>
      </c>
      <c r="L332" s="10"/>
      <c r="M332" s="3">
        <v>1.29</v>
      </c>
      <c r="N332" s="3">
        <v>0.51600000000000001</v>
      </c>
      <c r="O332" s="3">
        <v>1.29</v>
      </c>
      <c r="P332" s="3">
        <v>1.29</v>
      </c>
      <c r="Q332" s="3">
        <v>0.51600000000000001</v>
      </c>
      <c r="R332" s="3">
        <v>1.29</v>
      </c>
      <c r="S332" s="3">
        <v>0</v>
      </c>
      <c r="U332" s="3">
        <v>8</v>
      </c>
      <c r="V332" s="3">
        <v>58</v>
      </c>
      <c r="Z332" s="3">
        <v>4252</v>
      </c>
      <c r="AA332" s="65">
        <f t="shared" si="67"/>
        <v>95.860771401693341</v>
      </c>
    </row>
    <row r="333" spans="1:27" x14ac:dyDescent="0.25">
      <c r="A333" s="151"/>
      <c r="B333" s="21" t="s">
        <v>3683</v>
      </c>
      <c r="C333" s="9" t="s">
        <v>4451</v>
      </c>
      <c r="D333" s="20" t="s">
        <v>4350</v>
      </c>
      <c r="E333" s="29" t="s">
        <v>3609</v>
      </c>
      <c r="F333" s="36" t="s">
        <v>3556</v>
      </c>
      <c r="G333" s="29" t="s">
        <v>4420</v>
      </c>
      <c r="H333" s="99">
        <v>4.5</v>
      </c>
      <c r="I333" s="19">
        <f t="shared" si="66"/>
        <v>1.5</v>
      </c>
      <c r="J333" s="10" t="s">
        <v>3696</v>
      </c>
      <c r="K333" s="16">
        <v>0</v>
      </c>
      <c r="L333" s="10"/>
      <c r="M333" s="3">
        <v>0.84</v>
      </c>
      <c r="N333" s="3">
        <v>0.33600000000000002</v>
      </c>
      <c r="O333" s="3">
        <v>0.84</v>
      </c>
      <c r="P333" s="3">
        <v>0.84</v>
      </c>
      <c r="Q333" s="3">
        <v>0.33600000000000002</v>
      </c>
      <c r="R333" s="3">
        <v>0.84</v>
      </c>
      <c r="S333" s="3">
        <v>0</v>
      </c>
      <c r="U333" s="3">
        <v>7</v>
      </c>
      <c r="V333" s="3">
        <v>49</v>
      </c>
      <c r="Z333" s="3">
        <v>1612</v>
      </c>
      <c r="AA333" s="65">
        <f t="shared" si="67"/>
        <v>177.17121588089333</v>
      </c>
    </row>
    <row r="334" spans="1:27" x14ac:dyDescent="0.25">
      <c r="A334" s="151"/>
      <c r="B334" s="21" t="s">
        <v>3686</v>
      </c>
      <c r="C334" s="9" t="s">
        <v>4450</v>
      </c>
      <c r="D334" s="20" t="s">
        <v>4353</v>
      </c>
      <c r="E334" s="29" t="s">
        <v>3609</v>
      </c>
      <c r="F334" s="36" t="s">
        <v>3556</v>
      </c>
      <c r="G334" s="29" t="s">
        <v>4420</v>
      </c>
      <c r="H334" s="99">
        <v>4</v>
      </c>
      <c r="I334" s="19">
        <f t="shared" si="66"/>
        <v>1.3333333333333333</v>
      </c>
      <c r="J334" s="10" t="s">
        <v>3696</v>
      </c>
      <c r="K334" s="16">
        <v>0</v>
      </c>
      <c r="L334" s="10"/>
      <c r="M334" s="3">
        <v>0.51</v>
      </c>
      <c r="N334" s="3">
        <v>0.20399999999999999</v>
      </c>
      <c r="O334" s="3">
        <v>0.51</v>
      </c>
      <c r="P334" s="3">
        <v>0.51</v>
      </c>
      <c r="Q334" s="3">
        <v>0.20399999999999999</v>
      </c>
      <c r="R334" s="3">
        <v>0.51</v>
      </c>
      <c r="S334" s="3">
        <v>0</v>
      </c>
      <c r="U334" s="3">
        <v>5</v>
      </c>
      <c r="V334" s="3">
        <v>42</v>
      </c>
      <c r="Z334" s="3">
        <v>625</v>
      </c>
      <c r="AA334" s="65">
        <f t="shared" si="67"/>
        <v>303.04000000000002</v>
      </c>
    </row>
    <row r="335" spans="1:27" x14ac:dyDescent="0.25">
      <c r="A335" s="151"/>
      <c r="B335" s="21" t="s">
        <v>3687</v>
      </c>
      <c r="C335" s="9" t="s">
        <v>4452</v>
      </c>
      <c r="D335" s="20" t="s">
        <v>4354</v>
      </c>
      <c r="E335" s="29" t="s">
        <v>3609</v>
      </c>
      <c r="F335" s="36" t="s">
        <v>3556</v>
      </c>
      <c r="G335" s="29" t="s">
        <v>4420</v>
      </c>
      <c r="H335" s="99">
        <v>5.2</v>
      </c>
      <c r="I335" s="19">
        <f t="shared" si="66"/>
        <v>1.7333333333333334</v>
      </c>
      <c r="J335" s="10" t="s">
        <v>3696</v>
      </c>
      <c r="K335" s="16">
        <v>0</v>
      </c>
      <c r="L335" s="10"/>
      <c r="M335" s="3">
        <v>0.73</v>
      </c>
      <c r="N335" s="3">
        <v>0.29199999999999998</v>
      </c>
      <c r="O335" s="3">
        <v>0.73</v>
      </c>
      <c r="P335" s="3">
        <v>0.73</v>
      </c>
      <c r="Q335" s="3">
        <v>0.29199999999999998</v>
      </c>
      <c r="R335" s="3">
        <v>0.73</v>
      </c>
      <c r="S335" s="3">
        <v>0</v>
      </c>
      <c r="U335" s="3">
        <v>4</v>
      </c>
      <c r="V335" s="3">
        <v>47</v>
      </c>
      <c r="Z335" s="3">
        <v>1181</v>
      </c>
      <c r="AA335" s="65">
        <f t="shared" si="67"/>
        <v>205.08044030482642</v>
      </c>
    </row>
    <row r="336" spans="1:27" x14ac:dyDescent="0.25">
      <c r="A336" s="151"/>
      <c r="B336" s="21" t="s">
        <v>3692</v>
      </c>
      <c r="C336" s="9" t="s">
        <v>4504</v>
      </c>
      <c r="D336" s="20" t="s">
        <v>4359</v>
      </c>
      <c r="E336" s="29" t="s">
        <v>3609</v>
      </c>
      <c r="F336" s="36" t="s">
        <v>3556</v>
      </c>
      <c r="G336" s="29" t="s">
        <v>4420</v>
      </c>
      <c r="H336" s="14">
        <v>14</v>
      </c>
      <c r="I336" s="19">
        <f t="shared" si="66"/>
        <v>4.666666666666667</v>
      </c>
      <c r="J336" s="10" t="s">
        <v>3696</v>
      </c>
      <c r="K336" s="16">
        <v>0</v>
      </c>
      <c r="L336" s="10"/>
      <c r="M336" s="3">
        <v>2.4</v>
      </c>
      <c r="N336" s="3">
        <v>0.96</v>
      </c>
      <c r="O336" s="3">
        <v>2.4</v>
      </c>
      <c r="P336" s="3">
        <v>2.4</v>
      </c>
      <c r="Q336" s="3">
        <v>0.96</v>
      </c>
      <c r="R336" s="3">
        <v>2.4</v>
      </c>
      <c r="S336" s="3">
        <v>0</v>
      </c>
      <c r="U336" s="3">
        <v>18</v>
      </c>
      <c r="V336" s="3">
        <v>80</v>
      </c>
      <c r="Z336" s="3">
        <v>10</v>
      </c>
      <c r="AA336" s="65">
        <f t="shared" si="67"/>
        <v>74600</v>
      </c>
    </row>
    <row r="337" spans="1:27" x14ac:dyDescent="0.25">
      <c r="A337" s="151"/>
      <c r="B337" s="21" t="s">
        <v>4521</v>
      </c>
      <c r="C337" s="9" t="s">
        <v>4522</v>
      </c>
      <c r="D337" s="20" t="s">
        <v>4533</v>
      </c>
      <c r="E337" s="29" t="s">
        <v>3609</v>
      </c>
      <c r="F337" s="36" t="s">
        <v>3556</v>
      </c>
      <c r="G337" s="29" t="s">
        <v>4420</v>
      </c>
      <c r="H337" s="14">
        <v>6</v>
      </c>
      <c r="I337" s="19">
        <f t="shared" si="66"/>
        <v>2</v>
      </c>
      <c r="J337" s="10" t="s">
        <v>3696</v>
      </c>
      <c r="K337" s="16">
        <v>0</v>
      </c>
      <c r="L337" s="10"/>
      <c r="P337" s="3">
        <v>2.5</v>
      </c>
      <c r="Q337" s="3">
        <v>1</v>
      </c>
      <c r="R337" s="3">
        <v>2.5</v>
      </c>
      <c r="S337" s="3">
        <v>0</v>
      </c>
      <c r="U337" s="3">
        <v>15</v>
      </c>
      <c r="V337" s="3">
        <v>78</v>
      </c>
      <c r="Z337" s="3">
        <v>24190</v>
      </c>
      <c r="AA337" s="65">
        <f t="shared" si="67"/>
        <v>6.3249276560562215</v>
      </c>
    </row>
    <row r="338" spans="1:27" x14ac:dyDescent="0.25">
      <c r="A338" s="151"/>
      <c r="B338" s="21" t="s">
        <v>4525</v>
      </c>
      <c r="C338" s="9" t="s">
        <v>4526</v>
      </c>
      <c r="D338" s="20" t="s">
        <v>4535</v>
      </c>
      <c r="E338" s="29" t="s">
        <v>3609</v>
      </c>
      <c r="F338" s="36" t="s">
        <v>3556</v>
      </c>
      <c r="G338" s="29" t="s">
        <v>4420</v>
      </c>
      <c r="H338" s="14">
        <v>4</v>
      </c>
      <c r="I338" s="19">
        <f t="shared" si="66"/>
        <v>1.3333333333333333</v>
      </c>
      <c r="J338" s="10" t="s">
        <v>3696</v>
      </c>
      <c r="K338" s="16">
        <v>0</v>
      </c>
      <c r="L338" s="10"/>
      <c r="P338" s="3">
        <v>2.23</v>
      </c>
      <c r="Q338" s="3">
        <v>0.89200000000000002</v>
      </c>
      <c r="R338" s="3">
        <v>2.23</v>
      </c>
      <c r="S338" s="3">
        <v>0</v>
      </c>
      <c r="U338" s="3">
        <v>19</v>
      </c>
      <c r="V338" s="3">
        <v>77</v>
      </c>
      <c r="Z338" s="3">
        <v>27903</v>
      </c>
      <c r="AA338" s="65">
        <f t="shared" si="67"/>
        <v>6.1642117335053586</v>
      </c>
    </row>
    <row r="339" spans="1:27" x14ac:dyDescent="0.25">
      <c r="B339" s="21" t="s">
        <v>3616</v>
      </c>
      <c r="C339" s="9" t="s">
        <v>4424</v>
      </c>
      <c r="D339" s="20" t="s">
        <v>4264</v>
      </c>
      <c r="E339" s="29" t="s">
        <v>3609</v>
      </c>
      <c r="F339" s="36" t="s">
        <v>3556</v>
      </c>
      <c r="G339" s="33" t="s">
        <v>4425</v>
      </c>
      <c r="H339" s="99">
        <v>21</v>
      </c>
      <c r="I339" s="19">
        <f t="shared" si="64"/>
        <v>7</v>
      </c>
      <c r="J339" s="10" t="s">
        <v>3696</v>
      </c>
      <c r="K339" s="16">
        <v>0</v>
      </c>
      <c r="L339" s="10"/>
      <c r="M339" s="3">
        <v>1.1499999999999999</v>
      </c>
      <c r="N339" s="3">
        <v>0.46</v>
      </c>
      <c r="O339" s="3">
        <v>1.1499999999999999</v>
      </c>
      <c r="P339" s="3">
        <v>1.1499999999999999</v>
      </c>
      <c r="Q339" s="3">
        <v>0.46</v>
      </c>
      <c r="R339" s="3">
        <v>1.1499999999999999</v>
      </c>
      <c r="S339" s="3">
        <v>5</v>
      </c>
      <c r="U339" s="3">
        <v>18</v>
      </c>
      <c r="V339" s="3">
        <v>44</v>
      </c>
      <c r="Z339" s="3">
        <v>8948</v>
      </c>
      <c r="AA339" s="65">
        <f t="shared" si="67"/>
        <v>45.820295037997312</v>
      </c>
    </row>
    <row r="340" spans="1:27" x14ac:dyDescent="0.25">
      <c r="B340" s="21" t="s">
        <v>3629</v>
      </c>
      <c r="C340" s="9" t="s">
        <v>4425</v>
      </c>
      <c r="D340" s="20" t="s">
        <v>4280</v>
      </c>
      <c r="E340" s="29" t="s">
        <v>3609</v>
      </c>
      <c r="F340" s="36" t="s">
        <v>3556</v>
      </c>
      <c r="G340" s="33" t="s">
        <v>4425</v>
      </c>
      <c r="H340" s="14">
        <v>11</v>
      </c>
      <c r="I340" s="19">
        <f t="shared" ref="I340:I355" si="68">H340/3</f>
        <v>3.6666666666666665</v>
      </c>
      <c r="J340" s="10" t="s">
        <v>3696</v>
      </c>
      <c r="K340" s="16">
        <v>0</v>
      </c>
      <c r="L340" s="10"/>
      <c r="M340" s="3">
        <v>1.53</v>
      </c>
      <c r="N340" s="3">
        <v>0.61199999999999999</v>
      </c>
      <c r="O340" s="3">
        <v>1.53</v>
      </c>
      <c r="P340" s="3">
        <v>1.53</v>
      </c>
      <c r="Q340" s="3">
        <v>0.61199999999999999</v>
      </c>
      <c r="R340" s="3">
        <v>1.53</v>
      </c>
      <c r="S340" s="3">
        <v>0</v>
      </c>
      <c r="U340" s="3">
        <v>11</v>
      </c>
      <c r="V340" s="3">
        <v>54</v>
      </c>
      <c r="Z340" s="3">
        <v>6700</v>
      </c>
      <c r="AA340" s="65">
        <f t="shared" si="67"/>
        <v>71.074626865671632</v>
      </c>
    </row>
    <row r="341" spans="1:27" x14ac:dyDescent="0.25">
      <c r="B341" s="21" t="s">
        <v>3635</v>
      </c>
      <c r="C341" s="76" t="s">
        <v>4506</v>
      </c>
      <c r="D341" s="20" t="s">
        <v>4285</v>
      </c>
      <c r="E341" s="29" t="s">
        <v>3609</v>
      </c>
      <c r="F341" s="36" t="s">
        <v>3556</v>
      </c>
      <c r="G341" s="33" t="s">
        <v>4425</v>
      </c>
      <c r="H341" s="14">
        <v>12</v>
      </c>
      <c r="I341" s="19">
        <f t="shared" si="68"/>
        <v>4</v>
      </c>
      <c r="J341" s="10" t="s">
        <v>3696</v>
      </c>
      <c r="K341" s="16">
        <v>0</v>
      </c>
      <c r="L341" s="10"/>
      <c r="M341" s="3">
        <v>2.13</v>
      </c>
      <c r="N341" s="3">
        <v>0.85199999999999998</v>
      </c>
      <c r="O341" s="3">
        <v>2.13</v>
      </c>
      <c r="P341" s="3">
        <v>2.13</v>
      </c>
      <c r="Q341" s="3">
        <v>0.85199999999999998</v>
      </c>
      <c r="R341" s="3">
        <v>2.13</v>
      </c>
      <c r="S341" s="3">
        <v>0</v>
      </c>
      <c r="U341" s="3">
        <v>17</v>
      </c>
      <c r="V341" s="3">
        <v>70</v>
      </c>
      <c r="Z341" s="3">
        <v>21422</v>
      </c>
      <c r="AA341" s="65">
        <f t="shared" si="67"/>
        <v>31.098870320231544</v>
      </c>
    </row>
    <row r="342" spans="1:27" x14ac:dyDescent="0.25">
      <c r="B342" s="21" t="s">
        <v>3640</v>
      </c>
      <c r="C342" s="9" t="s">
        <v>4490</v>
      </c>
      <c r="D342" s="93" t="s">
        <v>4293</v>
      </c>
      <c r="E342" s="29" t="s">
        <v>3609</v>
      </c>
      <c r="F342" s="36" t="s">
        <v>3556</v>
      </c>
      <c r="G342" s="33" t="s">
        <v>4425</v>
      </c>
      <c r="H342" s="14">
        <v>15</v>
      </c>
      <c r="I342" s="19">
        <f t="shared" si="68"/>
        <v>5</v>
      </c>
      <c r="J342" s="10" t="s">
        <v>3696</v>
      </c>
      <c r="K342" s="16">
        <v>0</v>
      </c>
      <c r="L342" s="10"/>
      <c r="M342" s="3">
        <v>1.83</v>
      </c>
      <c r="N342" s="3">
        <v>0.73199999999999998</v>
      </c>
      <c r="O342" s="3">
        <v>1.83</v>
      </c>
      <c r="P342" s="3">
        <v>1.83</v>
      </c>
      <c r="Q342" s="3">
        <v>0.73199999999999998</v>
      </c>
      <c r="R342" s="3">
        <v>1.83</v>
      </c>
      <c r="S342" s="3">
        <v>0</v>
      </c>
      <c r="U342" s="3">
        <v>4</v>
      </c>
      <c r="V342" s="3">
        <v>62</v>
      </c>
      <c r="Z342" s="3">
        <v>10470</v>
      </c>
      <c r="AA342" s="65">
        <f t="shared" si="67"/>
        <v>49.780324737344799</v>
      </c>
    </row>
    <row r="343" spans="1:27" x14ac:dyDescent="0.25">
      <c r="B343" s="21" t="s">
        <v>3646</v>
      </c>
      <c r="C343" s="76" t="s">
        <v>4507</v>
      </c>
      <c r="D343" s="20" t="s">
        <v>4300</v>
      </c>
      <c r="E343" s="29" t="s">
        <v>3609</v>
      </c>
      <c r="F343" s="36" t="s">
        <v>3556</v>
      </c>
      <c r="G343" s="33" t="s">
        <v>4425</v>
      </c>
      <c r="H343" s="14">
        <v>22</v>
      </c>
      <c r="I343" s="19">
        <f t="shared" si="68"/>
        <v>7.333333333333333</v>
      </c>
      <c r="J343" s="10" t="s">
        <v>3696</v>
      </c>
      <c r="K343" s="16">
        <v>0</v>
      </c>
      <c r="L343" s="10"/>
      <c r="M343" s="3">
        <v>2.2000000000000002</v>
      </c>
      <c r="N343" s="3">
        <v>0.88</v>
      </c>
      <c r="O343" s="3">
        <v>2.2000000000000002</v>
      </c>
      <c r="P343" s="3">
        <v>2.2000000000000002</v>
      </c>
      <c r="Q343" s="3">
        <v>0.88</v>
      </c>
      <c r="R343" s="3">
        <v>2.2000000000000002</v>
      </c>
      <c r="S343" s="3">
        <v>0</v>
      </c>
      <c r="U343" s="3">
        <v>12</v>
      </c>
      <c r="V343" s="3">
        <v>72</v>
      </c>
      <c r="Z343" s="3">
        <v>19567</v>
      </c>
      <c r="AA343" s="65">
        <f t="shared" si="67"/>
        <v>33.730260131854656</v>
      </c>
    </row>
    <row r="344" spans="1:27" x14ac:dyDescent="0.25">
      <c r="B344" s="21" t="s">
        <v>3651</v>
      </c>
      <c r="C344" s="76" t="s">
        <v>4508</v>
      </c>
      <c r="D344" s="20" t="s">
        <v>4304</v>
      </c>
      <c r="E344" s="29" t="s">
        <v>3609</v>
      </c>
      <c r="F344" s="36" t="s">
        <v>3556</v>
      </c>
      <c r="G344" s="33" t="s">
        <v>4425</v>
      </c>
      <c r="H344" s="14">
        <v>22</v>
      </c>
      <c r="I344" s="19">
        <f t="shared" si="68"/>
        <v>7.333333333333333</v>
      </c>
      <c r="J344" s="10" t="s">
        <v>3696</v>
      </c>
      <c r="K344" s="16">
        <v>0</v>
      </c>
      <c r="L344" s="10"/>
      <c r="M344" s="3">
        <v>2.2799999999999998</v>
      </c>
      <c r="N344" s="3">
        <v>0.91200000000000003</v>
      </c>
      <c r="O344" s="3">
        <v>2.2799999999999998</v>
      </c>
      <c r="P344" s="3">
        <v>2.2799999999999998</v>
      </c>
      <c r="Q344" s="3">
        <v>0.91200000000000003</v>
      </c>
      <c r="R344" s="3">
        <v>2.2799999999999998</v>
      </c>
      <c r="S344" s="3">
        <v>0</v>
      </c>
      <c r="U344" s="3">
        <v>16</v>
      </c>
      <c r="V344" s="3">
        <v>74</v>
      </c>
      <c r="Z344" s="3">
        <v>24473</v>
      </c>
      <c r="AA344" s="65">
        <f t="shared" si="67"/>
        <v>28.651983818902465</v>
      </c>
    </row>
    <row r="345" spans="1:27" x14ac:dyDescent="0.25">
      <c r="B345" s="21" t="s">
        <v>3659</v>
      </c>
      <c r="C345" s="76" t="s">
        <v>4509</v>
      </c>
      <c r="D345" s="20" t="s">
        <v>4312</v>
      </c>
      <c r="E345" s="29" t="s">
        <v>3609</v>
      </c>
      <c r="F345" s="36" t="s">
        <v>3556</v>
      </c>
      <c r="G345" s="33" t="s">
        <v>4425</v>
      </c>
      <c r="H345" s="14">
        <v>23</v>
      </c>
      <c r="I345" s="19">
        <f t="shared" si="68"/>
        <v>7.666666666666667</v>
      </c>
      <c r="J345" s="10" t="s">
        <v>3696</v>
      </c>
      <c r="K345" s="16">
        <v>0</v>
      </c>
      <c r="L345" s="10"/>
      <c r="M345" s="3">
        <v>2.0499999999999998</v>
      </c>
      <c r="N345" s="3">
        <v>0.82</v>
      </c>
      <c r="O345" s="3">
        <v>2.0499999999999998</v>
      </c>
      <c r="P345" s="3">
        <v>2.0499999999999998</v>
      </c>
      <c r="Q345" s="3">
        <v>0.82</v>
      </c>
      <c r="R345" s="3">
        <v>2.0499999999999998</v>
      </c>
      <c r="S345" s="3">
        <v>0</v>
      </c>
      <c r="U345" s="3">
        <v>16</v>
      </c>
      <c r="V345" s="3">
        <v>68</v>
      </c>
      <c r="Z345" s="3">
        <v>18282</v>
      </c>
      <c r="AA345" s="65">
        <f t="shared" si="67"/>
        <v>35.007110819385183</v>
      </c>
    </row>
    <row r="346" spans="1:27" x14ac:dyDescent="0.25">
      <c r="B346" s="21" t="s">
        <v>3663</v>
      </c>
      <c r="C346" s="76" t="s">
        <v>4510</v>
      </c>
      <c r="D346" s="20" t="s">
        <v>4316</v>
      </c>
      <c r="E346" s="29" t="s">
        <v>3609</v>
      </c>
      <c r="F346" s="36" t="s">
        <v>3556</v>
      </c>
      <c r="G346" s="33" t="s">
        <v>4425</v>
      </c>
      <c r="H346" s="14">
        <v>22</v>
      </c>
      <c r="I346" s="19">
        <f t="shared" si="68"/>
        <v>7.333333333333333</v>
      </c>
      <c r="J346" s="10" t="s">
        <v>3696</v>
      </c>
      <c r="K346" s="16">
        <v>0</v>
      </c>
      <c r="L346" s="10"/>
      <c r="M346" s="3">
        <v>2.35</v>
      </c>
      <c r="N346" s="3">
        <v>0.94</v>
      </c>
      <c r="O346" s="3">
        <v>2.35</v>
      </c>
      <c r="P346" s="3">
        <v>2.35</v>
      </c>
      <c r="Q346" s="3">
        <v>0.94</v>
      </c>
      <c r="R346" s="3">
        <v>2.35</v>
      </c>
      <c r="S346" s="3">
        <v>0</v>
      </c>
      <c r="U346" s="3">
        <v>14</v>
      </c>
      <c r="V346" s="3">
        <v>76</v>
      </c>
      <c r="Z346" s="3">
        <v>25106</v>
      </c>
      <c r="AA346" s="65">
        <f t="shared" si="67"/>
        <v>28.280092408189279</v>
      </c>
    </row>
    <row r="347" spans="1:27" x14ac:dyDescent="0.25">
      <c r="B347" s="21" t="s">
        <v>4511</v>
      </c>
      <c r="C347" s="76" t="s">
        <v>4512</v>
      </c>
      <c r="D347" s="20" t="s">
        <v>4323</v>
      </c>
      <c r="E347" s="29" t="s">
        <v>3609</v>
      </c>
      <c r="F347" s="36" t="s">
        <v>3556</v>
      </c>
      <c r="G347" s="33" t="s">
        <v>4425</v>
      </c>
      <c r="H347" s="14">
        <v>22</v>
      </c>
      <c r="I347" s="19">
        <f t="shared" si="68"/>
        <v>7.333333333333333</v>
      </c>
      <c r="J347" s="10" t="s">
        <v>3696</v>
      </c>
      <c r="K347" s="16">
        <v>0</v>
      </c>
      <c r="L347" s="10"/>
      <c r="M347" s="3">
        <v>2.5</v>
      </c>
      <c r="N347" s="3">
        <v>1</v>
      </c>
      <c r="O347" s="3">
        <v>2.5</v>
      </c>
      <c r="P347" s="3">
        <v>2.5</v>
      </c>
      <c r="Q347" s="3">
        <v>1</v>
      </c>
      <c r="R347" s="3">
        <v>2.5</v>
      </c>
      <c r="S347" s="3">
        <v>0</v>
      </c>
      <c r="U347" s="3">
        <v>16</v>
      </c>
      <c r="V347" s="3">
        <v>80</v>
      </c>
      <c r="Z347" s="3">
        <v>32245</v>
      </c>
      <c r="AA347" s="65">
        <f t="shared" si="67"/>
        <v>23.569545665994724</v>
      </c>
    </row>
    <row r="348" spans="1:27" x14ac:dyDescent="0.25">
      <c r="B348" s="21" t="s">
        <v>3672</v>
      </c>
      <c r="C348" s="76" t="s">
        <v>4513</v>
      </c>
      <c r="D348" s="20" t="s">
        <v>4332</v>
      </c>
      <c r="E348" s="29" t="s">
        <v>3609</v>
      </c>
      <c r="F348" s="36" t="s">
        <v>3556</v>
      </c>
      <c r="G348" s="33" t="s">
        <v>4425</v>
      </c>
      <c r="H348" s="14">
        <v>25</v>
      </c>
      <c r="I348" s="19">
        <f t="shared" si="68"/>
        <v>8.3333333333333339</v>
      </c>
      <c r="J348" s="10" t="s">
        <v>3696</v>
      </c>
      <c r="K348" s="16">
        <v>0</v>
      </c>
      <c r="L348" s="10"/>
      <c r="M348" s="3">
        <v>1.83</v>
      </c>
      <c r="N348" s="3">
        <v>0.73199999999999998</v>
      </c>
      <c r="O348" s="3">
        <v>1.83</v>
      </c>
      <c r="P348" s="3">
        <v>1.83</v>
      </c>
      <c r="Q348" s="3">
        <v>0.73199999999999998</v>
      </c>
      <c r="R348" s="3">
        <v>1.83</v>
      </c>
      <c r="S348" s="3">
        <v>0</v>
      </c>
      <c r="U348" s="3">
        <v>12</v>
      </c>
      <c r="V348" s="3">
        <v>62</v>
      </c>
      <c r="Z348" s="3">
        <v>11260</v>
      </c>
      <c r="AA348" s="65">
        <f t="shared" si="67"/>
        <v>49.840142095914743</v>
      </c>
    </row>
    <row r="349" spans="1:27" x14ac:dyDescent="0.25">
      <c r="B349" s="21" t="s">
        <v>3674</v>
      </c>
      <c r="C349" s="9" t="s">
        <v>4514</v>
      </c>
      <c r="D349" s="20" t="s">
        <v>4334</v>
      </c>
      <c r="E349" s="29" t="s">
        <v>3609</v>
      </c>
      <c r="F349" s="36" t="s">
        <v>3556</v>
      </c>
      <c r="G349" s="33" t="s">
        <v>4425</v>
      </c>
      <c r="H349" s="14">
        <v>22</v>
      </c>
      <c r="I349" s="19">
        <f t="shared" si="68"/>
        <v>7.333333333333333</v>
      </c>
      <c r="J349" s="10" t="s">
        <v>3696</v>
      </c>
      <c r="K349" s="16">
        <v>0</v>
      </c>
      <c r="L349" s="10"/>
      <c r="M349" s="3">
        <v>1.6</v>
      </c>
      <c r="N349" s="3">
        <v>0.64</v>
      </c>
      <c r="O349" s="3">
        <v>1.6</v>
      </c>
      <c r="P349" s="3">
        <v>1.6</v>
      </c>
      <c r="Q349" s="3">
        <v>0.64</v>
      </c>
      <c r="R349" s="3">
        <v>1.6</v>
      </c>
      <c r="S349" s="3">
        <v>0</v>
      </c>
      <c r="U349" s="3">
        <v>9</v>
      </c>
      <c r="V349" s="3">
        <v>56</v>
      </c>
      <c r="Z349" s="3">
        <v>7220</v>
      </c>
      <c r="AA349" s="65">
        <f t="shared" si="67"/>
        <v>67.174515235457079</v>
      </c>
    </row>
    <row r="350" spans="1:27" x14ac:dyDescent="0.25">
      <c r="B350" s="21" t="s">
        <v>3684</v>
      </c>
      <c r="C350" s="76" t="s">
        <v>4515</v>
      </c>
      <c r="D350" s="20" t="s">
        <v>4351</v>
      </c>
      <c r="E350" s="29" t="s">
        <v>3609</v>
      </c>
      <c r="F350" s="36" t="s">
        <v>3556</v>
      </c>
      <c r="G350" s="33" t="s">
        <v>4425</v>
      </c>
      <c r="H350" s="14">
        <v>20</v>
      </c>
      <c r="I350" s="19">
        <f t="shared" si="68"/>
        <v>6.666666666666667</v>
      </c>
      <c r="J350" s="10" t="s">
        <v>3696</v>
      </c>
      <c r="K350" s="16">
        <v>0</v>
      </c>
      <c r="L350" s="10"/>
      <c r="M350" s="3">
        <v>1.9</v>
      </c>
      <c r="N350" s="3">
        <v>0.76</v>
      </c>
      <c r="O350" s="3">
        <v>1.9</v>
      </c>
      <c r="P350" s="3">
        <v>1.9</v>
      </c>
      <c r="Q350" s="3">
        <v>0.76</v>
      </c>
      <c r="R350" s="3">
        <v>1.9</v>
      </c>
      <c r="S350" s="3">
        <v>0</v>
      </c>
      <c r="U350" s="3">
        <v>15</v>
      </c>
      <c r="V350" s="3">
        <v>64</v>
      </c>
      <c r="Z350" s="3">
        <v>14180</v>
      </c>
      <c r="AA350" s="65">
        <f t="shared" si="67"/>
        <v>41.960507757404798</v>
      </c>
    </row>
    <row r="351" spans="1:27" x14ac:dyDescent="0.25">
      <c r="B351" s="21" t="s">
        <v>3689</v>
      </c>
      <c r="C351" s="9" t="s">
        <v>4516</v>
      </c>
      <c r="D351" s="20" t="s">
        <v>4355</v>
      </c>
      <c r="E351" s="29" t="s">
        <v>3609</v>
      </c>
      <c r="F351" s="36" t="s">
        <v>3556</v>
      </c>
      <c r="G351" s="33" t="s">
        <v>4425</v>
      </c>
      <c r="H351" s="14">
        <v>22</v>
      </c>
      <c r="I351" s="19">
        <f t="shared" si="68"/>
        <v>7.333333333333333</v>
      </c>
      <c r="J351" s="10" t="s">
        <v>3696</v>
      </c>
      <c r="K351" s="16">
        <v>0</v>
      </c>
      <c r="L351" s="10"/>
      <c r="M351" s="3">
        <v>2.35</v>
      </c>
      <c r="N351" s="3">
        <v>0.94</v>
      </c>
      <c r="O351" s="3">
        <v>2.35</v>
      </c>
      <c r="P351" s="3">
        <v>2.35</v>
      </c>
      <c r="Q351" s="3">
        <v>0.94</v>
      </c>
      <c r="R351" s="3">
        <v>2.35</v>
      </c>
      <c r="S351" s="3">
        <v>5</v>
      </c>
      <c r="U351" s="3">
        <v>9</v>
      </c>
      <c r="V351" s="3">
        <v>76</v>
      </c>
      <c r="Z351" s="3">
        <v>23576</v>
      </c>
      <c r="AA351" s="65">
        <f t="shared" si="67"/>
        <v>29.054971157108923</v>
      </c>
    </row>
    <row r="352" spans="1:27" x14ac:dyDescent="0.25">
      <c r="B352" s="21" t="s">
        <v>4517</v>
      </c>
      <c r="C352" s="9" t="s">
        <v>4518</v>
      </c>
      <c r="D352" s="20" t="s">
        <v>4531</v>
      </c>
      <c r="E352" s="29" t="s">
        <v>3609</v>
      </c>
      <c r="F352" s="36" t="s">
        <v>3556</v>
      </c>
      <c r="G352" s="33" t="s">
        <v>4425</v>
      </c>
      <c r="H352" s="14">
        <v>3.5</v>
      </c>
      <c r="I352" s="19">
        <f t="shared" si="68"/>
        <v>1.1666666666666667</v>
      </c>
      <c r="J352" s="10" t="s">
        <v>3696</v>
      </c>
      <c r="K352" s="16">
        <v>0</v>
      </c>
      <c r="P352" s="3">
        <v>2.6</v>
      </c>
      <c r="Q352" s="3">
        <v>1.05</v>
      </c>
      <c r="R352" s="3">
        <v>2.6</v>
      </c>
      <c r="S352" s="3">
        <v>0</v>
      </c>
      <c r="U352" s="3">
        <v>18</v>
      </c>
      <c r="V352" s="3">
        <v>85</v>
      </c>
      <c r="Z352" s="3">
        <v>33000</v>
      </c>
      <c r="AA352" s="65">
        <f t="shared" si="67"/>
        <v>5.3030303030303028</v>
      </c>
    </row>
    <row r="353" spans="1:27" x14ac:dyDescent="0.25">
      <c r="B353" s="21" t="s">
        <v>4519</v>
      </c>
      <c r="C353" s="9" t="s">
        <v>4520</v>
      </c>
      <c r="D353" s="20" t="s">
        <v>4532</v>
      </c>
      <c r="E353" s="29" t="s">
        <v>3609</v>
      </c>
      <c r="F353" s="36" t="s">
        <v>3556</v>
      </c>
      <c r="G353" s="33" t="s">
        <v>4425</v>
      </c>
      <c r="H353" s="14">
        <v>5</v>
      </c>
      <c r="I353" s="19">
        <f t="shared" si="68"/>
        <v>1.6666666666666667</v>
      </c>
      <c r="J353" s="10" t="s">
        <v>3696</v>
      </c>
      <c r="K353" s="16">
        <v>0</v>
      </c>
      <c r="P353" s="3">
        <v>2.46</v>
      </c>
      <c r="Q353" s="3">
        <v>0.98399999999999999</v>
      </c>
      <c r="R353" s="3">
        <v>2.46</v>
      </c>
      <c r="S353" s="3">
        <v>0</v>
      </c>
      <c r="U353" s="3">
        <v>18</v>
      </c>
      <c r="V353" s="3">
        <v>79</v>
      </c>
      <c r="Z353" s="3">
        <v>33381</v>
      </c>
      <c r="AA353" s="65">
        <f t="shared" si="67"/>
        <v>5.0627602528384408</v>
      </c>
    </row>
    <row r="354" spans="1:27" x14ac:dyDescent="0.25">
      <c r="B354" s="21" t="s">
        <v>3631</v>
      </c>
      <c r="C354" s="9" t="s">
        <v>4489</v>
      </c>
      <c r="D354" s="20" t="s">
        <v>4281</v>
      </c>
      <c r="E354" s="29" t="s">
        <v>3609</v>
      </c>
      <c r="F354" s="36" t="s">
        <v>3556</v>
      </c>
      <c r="G354" s="33" t="s">
        <v>4425</v>
      </c>
      <c r="H354" s="14">
        <v>9</v>
      </c>
      <c r="I354" s="19">
        <f t="shared" si="68"/>
        <v>3</v>
      </c>
      <c r="J354" s="10" t="s">
        <v>3696</v>
      </c>
      <c r="K354" s="16">
        <v>0</v>
      </c>
      <c r="L354" s="10"/>
      <c r="M354" s="3">
        <v>0.54</v>
      </c>
      <c r="N354" s="3">
        <v>0.216</v>
      </c>
      <c r="O354" s="3">
        <v>0.54</v>
      </c>
      <c r="P354" s="3">
        <v>0.54</v>
      </c>
      <c r="Q354" s="3">
        <v>0.216</v>
      </c>
      <c r="R354" s="3">
        <v>0.54</v>
      </c>
      <c r="S354" s="3">
        <v>0</v>
      </c>
      <c r="U354" s="3">
        <v>2</v>
      </c>
      <c r="V354" s="3">
        <v>42</v>
      </c>
      <c r="Z354" s="3">
        <v>667</v>
      </c>
      <c r="AA354" s="65">
        <f t="shared" si="67"/>
        <v>272.26386806596702</v>
      </c>
    </row>
    <row r="355" spans="1:27" x14ac:dyDescent="0.25">
      <c r="B355" s="21" t="s">
        <v>4605</v>
      </c>
      <c r="C355" s="9" t="s">
        <v>4604</v>
      </c>
      <c r="D355" s="20" t="s">
        <v>4561</v>
      </c>
      <c r="E355" s="29" t="s">
        <v>3609</v>
      </c>
      <c r="F355" s="36" t="s">
        <v>3556</v>
      </c>
      <c r="G355" s="33" t="s">
        <v>4425</v>
      </c>
      <c r="H355" s="14">
        <v>7</v>
      </c>
      <c r="I355" s="19">
        <f t="shared" si="68"/>
        <v>2.3333333333333335</v>
      </c>
      <c r="J355" s="10" t="s">
        <v>3696</v>
      </c>
      <c r="K355" s="16">
        <v>0</v>
      </c>
      <c r="L355" s="10"/>
      <c r="M355" s="3">
        <v>0.27</v>
      </c>
      <c r="N355" s="3">
        <v>0.108</v>
      </c>
      <c r="O355" s="3">
        <v>0.27</v>
      </c>
      <c r="P355" s="3">
        <v>0.27</v>
      </c>
      <c r="Q355" s="3">
        <v>0.108</v>
      </c>
      <c r="R355" s="3">
        <v>0.27</v>
      </c>
      <c r="S355" s="3">
        <v>0</v>
      </c>
      <c r="U355" s="3">
        <v>1</v>
      </c>
      <c r="V355" s="3">
        <v>42</v>
      </c>
      <c r="Z355" s="3">
        <v>280</v>
      </c>
      <c r="AA355" s="65">
        <f t="shared" si="67"/>
        <v>399.28571428571433</v>
      </c>
    </row>
    <row r="356" spans="1:27" x14ac:dyDescent="0.25">
      <c r="B356" s="21" t="s">
        <v>3617</v>
      </c>
      <c r="C356" s="76" t="s">
        <v>4426</v>
      </c>
      <c r="D356" s="20" t="s">
        <v>4265</v>
      </c>
      <c r="E356" s="29" t="s">
        <v>3609</v>
      </c>
      <c r="F356" s="36" t="s">
        <v>3556</v>
      </c>
      <c r="G356" s="38" t="s">
        <v>4416</v>
      </c>
      <c r="H356" s="99">
        <v>19</v>
      </c>
      <c r="I356" s="19">
        <f t="shared" si="64"/>
        <v>6.333333333333333</v>
      </c>
      <c r="J356" s="10" t="s">
        <v>3696</v>
      </c>
      <c r="K356" s="16">
        <v>0</v>
      </c>
      <c r="L356" s="10"/>
      <c r="M356" s="3">
        <v>2.02</v>
      </c>
      <c r="N356" s="3">
        <v>0.80800000000000005</v>
      </c>
      <c r="O356" s="3">
        <v>2.02</v>
      </c>
      <c r="P356" s="3">
        <v>2.02</v>
      </c>
      <c r="Q356" s="3">
        <v>0.80800000000000005</v>
      </c>
      <c r="R356" s="3">
        <v>2.02</v>
      </c>
      <c r="S356" s="3">
        <v>0</v>
      </c>
      <c r="U356" s="3">
        <v>20</v>
      </c>
      <c r="V356" s="3">
        <v>78</v>
      </c>
      <c r="Z356" s="3">
        <v>25299</v>
      </c>
      <c r="AA356" s="65">
        <f t="shared" si="67"/>
        <v>26.198663978813396</v>
      </c>
    </row>
    <row r="357" spans="1:27" x14ac:dyDescent="0.25">
      <c r="B357" s="21" t="s">
        <v>3623</v>
      </c>
      <c r="C357" s="76" t="s">
        <v>4453</v>
      </c>
      <c r="D357" s="20" t="s">
        <v>4272</v>
      </c>
      <c r="E357" s="152" t="s">
        <v>4454</v>
      </c>
      <c r="F357" s="36" t="s">
        <v>3556</v>
      </c>
      <c r="G357" s="38" t="s">
        <v>4416</v>
      </c>
      <c r="H357" s="99">
        <v>17</v>
      </c>
      <c r="I357" s="19">
        <f t="shared" ref="I357:I375" si="69">H357/3</f>
        <v>5.666666666666667</v>
      </c>
      <c r="J357" s="10" t="s">
        <v>3696</v>
      </c>
      <c r="K357" s="16">
        <v>0</v>
      </c>
      <c r="L357" s="10"/>
      <c r="M357" s="3">
        <v>1.4</v>
      </c>
      <c r="N357" s="3">
        <v>0.56000000000000005</v>
      </c>
      <c r="O357" s="3">
        <v>1.4</v>
      </c>
      <c r="P357" s="3">
        <v>1.4</v>
      </c>
      <c r="Q357" s="3">
        <v>0.56000000000000005</v>
      </c>
      <c r="R357" s="3">
        <v>1.4</v>
      </c>
      <c r="S357" s="3">
        <v>0</v>
      </c>
      <c r="U357" s="3">
        <v>7</v>
      </c>
      <c r="V357" s="3">
        <v>60</v>
      </c>
      <c r="Z357" s="3">
        <v>5166</v>
      </c>
      <c r="AA357" s="65">
        <f t="shared" si="67"/>
        <v>83.430120015485855</v>
      </c>
    </row>
    <row r="358" spans="1:27" x14ac:dyDescent="0.25">
      <c r="A358" s="150" t="s">
        <v>4456</v>
      </c>
      <c r="B358" s="21" t="s">
        <v>3623</v>
      </c>
      <c r="C358" s="76" t="s">
        <v>4453</v>
      </c>
      <c r="D358" s="20" t="s">
        <v>4273</v>
      </c>
      <c r="E358" s="152" t="s">
        <v>4454</v>
      </c>
      <c r="F358" s="36" t="s">
        <v>3556</v>
      </c>
      <c r="G358" s="38" t="s">
        <v>4416</v>
      </c>
      <c r="H358" s="99">
        <v>17</v>
      </c>
      <c r="I358" s="19">
        <f t="shared" si="69"/>
        <v>5.666666666666667</v>
      </c>
      <c r="J358" s="10" t="s">
        <v>3696</v>
      </c>
      <c r="K358" s="16">
        <v>0</v>
      </c>
      <c r="L358" s="10"/>
      <c r="M358" s="3">
        <v>1.4</v>
      </c>
      <c r="N358" s="3">
        <v>0.56000000000000005</v>
      </c>
      <c r="O358" s="3">
        <v>1.4</v>
      </c>
      <c r="P358" s="3">
        <v>1.4</v>
      </c>
      <c r="Q358" s="3">
        <v>0.56000000000000005</v>
      </c>
      <c r="R358" s="3">
        <v>1.4</v>
      </c>
      <c r="S358" s="3">
        <v>0</v>
      </c>
      <c r="U358" s="3">
        <v>9</v>
      </c>
      <c r="V358" s="3">
        <v>60</v>
      </c>
      <c r="Z358" s="3">
        <v>5302</v>
      </c>
      <c r="AA358" s="65">
        <f t="shared" si="67"/>
        <v>83.176159939645416</v>
      </c>
    </row>
    <row r="359" spans="1:27" x14ac:dyDescent="0.25">
      <c r="B359" s="21" t="s">
        <v>3626</v>
      </c>
      <c r="C359" s="76" t="s">
        <v>4455</v>
      </c>
      <c r="D359" s="20" t="s">
        <v>4276</v>
      </c>
      <c r="E359" s="29" t="s">
        <v>3609</v>
      </c>
      <c r="F359" s="36" t="s">
        <v>3556</v>
      </c>
      <c r="G359" s="38" t="s">
        <v>4416</v>
      </c>
      <c r="H359" s="99">
        <v>15</v>
      </c>
      <c r="I359" s="19">
        <f t="shared" si="69"/>
        <v>5</v>
      </c>
      <c r="J359" s="10" t="s">
        <v>3696</v>
      </c>
      <c r="K359" s="16">
        <v>0</v>
      </c>
      <c r="L359" s="10"/>
      <c r="M359" s="3">
        <v>1.01</v>
      </c>
      <c r="N359" s="3">
        <v>0.40400000000000003</v>
      </c>
      <c r="O359" s="3">
        <v>1.01</v>
      </c>
      <c r="P359" s="3">
        <v>1.01</v>
      </c>
      <c r="Q359" s="3">
        <v>0.40400000000000003</v>
      </c>
      <c r="R359" s="3">
        <v>1.01</v>
      </c>
      <c r="S359" s="3">
        <v>0</v>
      </c>
      <c r="U359" s="3">
        <v>6</v>
      </c>
      <c r="V359" s="3">
        <v>49</v>
      </c>
      <c r="Z359" s="3">
        <v>2266</v>
      </c>
      <c r="AA359" s="65">
        <f t="shared" si="67"/>
        <v>141.83583406884381</v>
      </c>
    </row>
    <row r="360" spans="1:27" x14ac:dyDescent="0.25">
      <c r="B360" s="21" t="s">
        <v>3626</v>
      </c>
      <c r="C360" s="76" t="s">
        <v>4455</v>
      </c>
      <c r="D360" s="20" t="s">
        <v>4277</v>
      </c>
      <c r="E360" s="29" t="s">
        <v>3609</v>
      </c>
      <c r="F360" s="36" t="s">
        <v>3556</v>
      </c>
      <c r="G360" s="38" t="s">
        <v>4416</v>
      </c>
      <c r="H360" s="99">
        <v>15</v>
      </c>
      <c r="I360" s="19">
        <f t="shared" si="69"/>
        <v>5</v>
      </c>
      <c r="J360" s="10" t="s">
        <v>3696</v>
      </c>
      <c r="K360" s="16">
        <v>0</v>
      </c>
      <c r="L360" s="10"/>
      <c r="M360" s="3">
        <v>1.01</v>
      </c>
      <c r="N360" s="3">
        <v>0.40400000000000003</v>
      </c>
      <c r="O360" s="3">
        <v>1.01</v>
      </c>
      <c r="P360" s="3">
        <v>1.01</v>
      </c>
      <c r="Q360" s="3">
        <v>0.40400000000000003</v>
      </c>
      <c r="R360" s="3">
        <v>1.01</v>
      </c>
      <c r="S360" s="3">
        <v>0</v>
      </c>
      <c r="U360" s="3">
        <v>6</v>
      </c>
      <c r="V360" s="3">
        <v>49</v>
      </c>
      <c r="Z360" s="3">
        <v>2266</v>
      </c>
      <c r="AA360" s="65">
        <f t="shared" si="67"/>
        <v>141.83583406884381</v>
      </c>
    </row>
    <row r="361" spans="1:27" x14ac:dyDescent="0.25">
      <c r="B361" s="21" t="s">
        <v>3653</v>
      </c>
      <c r="C361" s="76" t="s">
        <v>4457</v>
      </c>
      <c r="D361" s="20" t="s">
        <v>4306</v>
      </c>
      <c r="E361" s="29" t="s">
        <v>3609</v>
      </c>
      <c r="F361" s="36" t="s">
        <v>3556</v>
      </c>
      <c r="G361" s="38" t="s">
        <v>4416</v>
      </c>
      <c r="H361" s="99">
        <v>21</v>
      </c>
      <c r="I361" s="19">
        <f t="shared" si="69"/>
        <v>7</v>
      </c>
      <c r="J361" s="10" t="s">
        <v>3696</v>
      </c>
      <c r="K361" s="16">
        <v>0</v>
      </c>
      <c r="L361" s="10"/>
      <c r="M361" s="3">
        <v>2.1</v>
      </c>
      <c r="N361" s="3">
        <v>0.84</v>
      </c>
      <c r="O361" s="3">
        <v>2.1</v>
      </c>
      <c r="P361" s="3">
        <v>2.1</v>
      </c>
      <c r="Q361" s="3">
        <v>0.84</v>
      </c>
      <c r="R361" s="3">
        <v>2.1</v>
      </c>
      <c r="S361" s="3">
        <v>0</v>
      </c>
      <c r="U361" s="3">
        <v>14</v>
      </c>
      <c r="V361" s="3">
        <v>80</v>
      </c>
      <c r="Z361" s="3">
        <v>18740</v>
      </c>
      <c r="AA361" s="65">
        <f t="shared" si="67"/>
        <v>34.898612593383135</v>
      </c>
    </row>
    <row r="362" spans="1:27" x14ac:dyDescent="0.25">
      <c r="B362" s="21" t="s">
        <v>3657</v>
      </c>
      <c r="C362" s="76" t="s">
        <v>4458</v>
      </c>
      <c r="D362" s="20" t="s">
        <v>4310</v>
      </c>
      <c r="E362" s="29" t="s">
        <v>3609</v>
      </c>
      <c r="F362" s="36" t="s">
        <v>3556</v>
      </c>
      <c r="G362" s="38" t="s">
        <v>4416</v>
      </c>
      <c r="H362" s="99">
        <v>21.5</v>
      </c>
      <c r="I362" s="19">
        <f t="shared" si="69"/>
        <v>7.166666666666667</v>
      </c>
      <c r="J362" s="10" t="s">
        <v>3696</v>
      </c>
      <c r="K362" s="16">
        <v>0</v>
      </c>
      <c r="L362" s="10"/>
      <c r="M362" s="3">
        <v>1.71</v>
      </c>
      <c r="N362" s="3">
        <v>0.68400000000000005</v>
      </c>
      <c r="O362" s="3">
        <v>1.71</v>
      </c>
      <c r="P362" s="3">
        <v>1.71</v>
      </c>
      <c r="Q362" s="3">
        <v>0.68400000000000005</v>
      </c>
      <c r="R362" s="3">
        <v>1.71</v>
      </c>
      <c r="S362" s="3">
        <v>0</v>
      </c>
      <c r="U362" s="3">
        <v>7</v>
      </c>
      <c r="V362" s="3">
        <v>69</v>
      </c>
      <c r="Z362" s="3">
        <v>9081</v>
      </c>
      <c r="AA362" s="65">
        <f t="shared" si="67"/>
        <v>56.645743860808281</v>
      </c>
    </row>
    <row r="363" spans="1:27" x14ac:dyDescent="0.25">
      <c r="B363" s="21" t="s">
        <v>3661</v>
      </c>
      <c r="C363" s="76" t="s">
        <v>4461</v>
      </c>
      <c r="D363" s="20" t="s">
        <v>4314</v>
      </c>
      <c r="E363" s="29" t="s">
        <v>3609</v>
      </c>
      <c r="F363" s="36" t="s">
        <v>3556</v>
      </c>
      <c r="G363" s="38" t="s">
        <v>4416</v>
      </c>
      <c r="H363" s="99">
        <v>21.5</v>
      </c>
      <c r="I363" s="19">
        <f t="shared" si="69"/>
        <v>7.166666666666667</v>
      </c>
      <c r="J363" s="10" t="s">
        <v>3696</v>
      </c>
      <c r="K363" s="16">
        <v>0</v>
      </c>
      <c r="L363" s="10"/>
      <c r="M363" s="3">
        <v>1.87</v>
      </c>
      <c r="N363" s="3">
        <v>0.748</v>
      </c>
      <c r="O363" s="3">
        <v>1.87</v>
      </c>
      <c r="P363" s="3">
        <v>1.87</v>
      </c>
      <c r="Q363" s="3">
        <v>0.748</v>
      </c>
      <c r="R363" s="3">
        <v>1.87</v>
      </c>
      <c r="S363" s="3">
        <v>0</v>
      </c>
      <c r="U363" s="3">
        <v>10</v>
      </c>
      <c r="V363" s="3">
        <v>73</v>
      </c>
      <c r="Z363" s="3">
        <v>12099</v>
      </c>
      <c r="AA363" s="65">
        <f t="shared" si="67"/>
        <v>47.260104140838088</v>
      </c>
    </row>
    <row r="364" spans="1:27" x14ac:dyDescent="0.25">
      <c r="B364" s="21" t="s">
        <v>3664</v>
      </c>
      <c r="C364" s="76" t="s">
        <v>4464</v>
      </c>
      <c r="D364" s="20" t="s">
        <v>4317</v>
      </c>
      <c r="E364" s="152" t="s">
        <v>4454</v>
      </c>
      <c r="F364" s="36" t="s">
        <v>3556</v>
      </c>
      <c r="G364" s="38" t="s">
        <v>4416</v>
      </c>
      <c r="H364" s="99">
        <v>20</v>
      </c>
      <c r="I364" s="19">
        <f t="shared" si="69"/>
        <v>6.666666666666667</v>
      </c>
      <c r="J364" s="10" t="s">
        <v>3696</v>
      </c>
      <c r="K364" s="16">
        <v>0</v>
      </c>
      <c r="L364" s="10"/>
      <c r="M364" s="3">
        <v>1.94</v>
      </c>
      <c r="N364" s="3">
        <v>0.77600000000000002</v>
      </c>
      <c r="O364" s="3">
        <v>1.94</v>
      </c>
      <c r="P364" s="3">
        <v>1.94</v>
      </c>
      <c r="Q364" s="3">
        <v>0.77600000000000002</v>
      </c>
      <c r="R364" s="3">
        <v>1.94</v>
      </c>
      <c r="S364" s="3">
        <v>0</v>
      </c>
      <c r="U364" s="3">
        <v>8</v>
      </c>
      <c r="V364" s="3">
        <v>76</v>
      </c>
      <c r="Z364" s="3">
        <v>13392</v>
      </c>
      <c r="AA364" s="65">
        <f t="shared" si="67"/>
        <v>43.4289127837515</v>
      </c>
    </row>
    <row r="365" spans="1:27" x14ac:dyDescent="0.25">
      <c r="B365" s="21" t="s">
        <v>4485</v>
      </c>
      <c r="C365" s="76" t="s">
        <v>4465</v>
      </c>
      <c r="D365" s="20" t="s">
        <v>4321</v>
      </c>
      <c r="E365" s="29" t="s">
        <v>3609</v>
      </c>
      <c r="F365" s="36" t="s">
        <v>3556</v>
      </c>
      <c r="G365" s="38" t="s">
        <v>4416</v>
      </c>
      <c r="H365" s="99">
        <v>21</v>
      </c>
      <c r="I365" s="19">
        <f t="shared" si="69"/>
        <v>7</v>
      </c>
      <c r="J365" s="10" t="s">
        <v>3696</v>
      </c>
      <c r="K365" s="16">
        <v>0</v>
      </c>
      <c r="L365" s="10"/>
      <c r="M365" s="3">
        <v>1.79</v>
      </c>
      <c r="N365" s="3">
        <v>0.71599999999999997</v>
      </c>
      <c r="O365" s="3">
        <v>1.79</v>
      </c>
      <c r="P365" s="3">
        <v>1.79</v>
      </c>
      <c r="Q365" s="3">
        <v>0.71599999999999997</v>
      </c>
      <c r="R365" s="3">
        <v>1.79</v>
      </c>
      <c r="S365" s="3">
        <v>0</v>
      </c>
      <c r="U365" s="3">
        <v>6</v>
      </c>
      <c r="V365" s="3">
        <v>71</v>
      </c>
      <c r="Z365" s="3">
        <v>10354</v>
      </c>
      <c r="AA365" s="65">
        <f t="shared" si="67"/>
        <v>51.24589530616187</v>
      </c>
    </row>
    <row r="366" spans="1:27" x14ac:dyDescent="0.25">
      <c r="B366" s="21" t="s">
        <v>3671</v>
      </c>
      <c r="C366" s="76" t="s">
        <v>4466</v>
      </c>
      <c r="D366" s="20" t="s">
        <v>4330</v>
      </c>
      <c r="E366" s="152" t="s">
        <v>4454</v>
      </c>
      <c r="F366" s="36" t="s">
        <v>3556</v>
      </c>
      <c r="G366" s="38" t="s">
        <v>4416</v>
      </c>
      <c r="H366" s="99">
        <v>16</v>
      </c>
      <c r="I366" s="19">
        <f t="shared" si="69"/>
        <v>5.333333333333333</v>
      </c>
      <c r="J366" s="10" t="s">
        <v>3696</v>
      </c>
      <c r="K366" s="16">
        <v>0</v>
      </c>
      <c r="L366" s="10"/>
      <c r="M366" s="3">
        <v>1.32</v>
      </c>
      <c r="N366" s="3">
        <v>0.52800000000000002</v>
      </c>
      <c r="O366" s="3">
        <v>1.32</v>
      </c>
      <c r="P366" s="3">
        <v>1.32</v>
      </c>
      <c r="Q366" s="3">
        <v>0.52800000000000002</v>
      </c>
      <c r="R366" s="3">
        <v>1.32</v>
      </c>
      <c r="S366" s="3">
        <v>0</v>
      </c>
      <c r="U366" s="3">
        <v>11</v>
      </c>
      <c r="V366" s="3">
        <v>58</v>
      </c>
      <c r="Z366" s="3">
        <v>4891</v>
      </c>
      <c r="AA366" s="65">
        <f t="shared" si="67"/>
        <v>87.875690042936</v>
      </c>
    </row>
    <row r="367" spans="1:27" x14ac:dyDescent="0.25">
      <c r="B367" s="21" t="s">
        <v>3671</v>
      </c>
      <c r="C367" s="76" t="s">
        <v>4466</v>
      </c>
      <c r="D367" s="20" t="s">
        <v>4331</v>
      </c>
      <c r="E367" s="152" t="s">
        <v>4454</v>
      </c>
      <c r="F367" s="36" t="s">
        <v>3556</v>
      </c>
      <c r="G367" s="38" t="s">
        <v>4416</v>
      </c>
      <c r="H367" s="14">
        <v>16</v>
      </c>
      <c r="I367" s="19">
        <f t="shared" si="69"/>
        <v>5.333333333333333</v>
      </c>
      <c r="J367" s="10" t="s">
        <v>3696</v>
      </c>
      <c r="K367" s="16">
        <v>0</v>
      </c>
      <c r="L367" s="10"/>
      <c r="M367" s="3">
        <v>1.17</v>
      </c>
      <c r="N367" s="3">
        <v>0.46800000000000003</v>
      </c>
      <c r="O367" s="3">
        <v>1.17</v>
      </c>
      <c r="P367" s="3">
        <v>1.17</v>
      </c>
      <c r="Q367" s="3">
        <v>0.46800000000000003</v>
      </c>
      <c r="R367" s="3">
        <v>1.17</v>
      </c>
      <c r="S367" s="3">
        <v>0</v>
      </c>
      <c r="U367" s="3">
        <v>12</v>
      </c>
      <c r="V367" s="3">
        <v>53</v>
      </c>
      <c r="Z367" s="3">
        <v>3985</v>
      </c>
      <c r="AA367" s="65">
        <f t="shared" si="67"/>
        <v>98.82057716436637</v>
      </c>
    </row>
    <row r="368" spans="1:27" x14ac:dyDescent="0.25">
      <c r="B368" s="21" t="s">
        <v>3681</v>
      </c>
      <c r="C368" s="76" t="s">
        <v>4471</v>
      </c>
      <c r="D368" s="20" t="s">
        <v>4346</v>
      </c>
      <c r="E368" s="152" t="s">
        <v>4454</v>
      </c>
      <c r="F368" s="36" t="s">
        <v>3556</v>
      </c>
      <c r="G368" s="38" t="s">
        <v>4416</v>
      </c>
      <c r="H368" s="14">
        <v>16</v>
      </c>
      <c r="I368" s="19">
        <f t="shared" si="69"/>
        <v>5.333333333333333</v>
      </c>
      <c r="J368" s="10" t="s">
        <v>3696</v>
      </c>
      <c r="K368" s="16">
        <v>0</v>
      </c>
      <c r="L368" s="10"/>
      <c r="M368" s="3">
        <v>1.56</v>
      </c>
      <c r="N368" s="3">
        <v>0.624</v>
      </c>
      <c r="O368" s="3">
        <v>1.56</v>
      </c>
      <c r="P368" s="3">
        <v>1.56</v>
      </c>
      <c r="Q368" s="3">
        <v>0.624</v>
      </c>
      <c r="R368" s="3">
        <v>1.56</v>
      </c>
      <c r="S368" s="3">
        <v>0</v>
      </c>
      <c r="U368" s="3">
        <v>6</v>
      </c>
      <c r="V368" s="3">
        <v>64</v>
      </c>
      <c r="Z368" s="3">
        <v>6906</v>
      </c>
      <c r="AA368" s="65">
        <f t="shared" si="67"/>
        <v>67.825079640891985</v>
      </c>
    </row>
    <row r="369" spans="1:27" x14ac:dyDescent="0.25">
      <c r="B369" s="21" t="s">
        <v>3681</v>
      </c>
      <c r="C369" s="76" t="s">
        <v>4471</v>
      </c>
      <c r="D369" s="20" t="s">
        <v>4347</v>
      </c>
      <c r="E369" s="152" t="s">
        <v>4454</v>
      </c>
      <c r="F369" s="36" t="s">
        <v>3556</v>
      </c>
      <c r="G369" s="38" t="s">
        <v>4416</v>
      </c>
      <c r="H369" s="14">
        <v>8</v>
      </c>
      <c r="I369" s="19">
        <f t="shared" si="69"/>
        <v>2.6666666666666665</v>
      </c>
      <c r="J369" s="10" t="s">
        <v>3696</v>
      </c>
      <c r="K369" s="16">
        <v>0</v>
      </c>
      <c r="L369" s="10"/>
      <c r="M369" s="3">
        <v>1.56</v>
      </c>
      <c r="N369" s="3">
        <v>0.624</v>
      </c>
      <c r="O369" s="3">
        <v>1.56</v>
      </c>
      <c r="P369" s="3">
        <v>1.56</v>
      </c>
      <c r="Q369" s="3">
        <v>0.624</v>
      </c>
      <c r="R369" s="3">
        <v>1.56</v>
      </c>
      <c r="S369" s="3">
        <v>0</v>
      </c>
      <c r="U369" s="3">
        <v>15</v>
      </c>
      <c r="V369" s="3">
        <v>64</v>
      </c>
      <c r="Z369" s="3">
        <v>9309</v>
      </c>
      <c r="AA369" s="65">
        <f t="shared" si="67"/>
        <v>55.15092920829305</v>
      </c>
    </row>
    <row r="370" spans="1:27" x14ac:dyDescent="0.25">
      <c r="B370" s="21" t="s">
        <v>3681</v>
      </c>
      <c r="C370" s="76" t="s">
        <v>4471</v>
      </c>
      <c r="D370" s="20" t="s">
        <v>4348</v>
      </c>
      <c r="E370" s="152" t="s">
        <v>4454</v>
      </c>
      <c r="F370" s="36" t="s">
        <v>3556</v>
      </c>
      <c r="G370" s="38" t="s">
        <v>4416</v>
      </c>
      <c r="H370" s="14">
        <v>8</v>
      </c>
      <c r="I370" s="19">
        <f t="shared" si="69"/>
        <v>2.6666666666666665</v>
      </c>
      <c r="J370" s="10" t="s">
        <v>3696</v>
      </c>
      <c r="K370" s="16">
        <v>0</v>
      </c>
      <c r="L370" s="10"/>
      <c r="M370" s="3">
        <v>1.56</v>
      </c>
      <c r="N370" s="3">
        <v>0.624</v>
      </c>
      <c r="O370" s="3">
        <v>1.56</v>
      </c>
      <c r="P370" s="3">
        <v>1.56</v>
      </c>
      <c r="Q370" s="3">
        <v>0.624</v>
      </c>
      <c r="R370" s="3">
        <v>1.56</v>
      </c>
      <c r="S370" s="3">
        <v>0</v>
      </c>
      <c r="U370" s="3">
        <v>16</v>
      </c>
      <c r="V370" s="3">
        <v>64</v>
      </c>
      <c r="Z370" s="3">
        <v>10235</v>
      </c>
      <c r="AA370" s="65">
        <f t="shared" si="67"/>
        <v>50.64973131411822</v>
      </c>
    </row>
    <row r="371" spans="1:27" x14ac:dyDescent="0.25">
      <c r="B371" s="21" t="s">
        <v>3694</v>
      </c>
      <c r="C371" s="76" t="s">
        <v>4473</v>
      </c>
      <c r="D371" s="20" t="s">
        <v>4361</v>
      </c>
      <c r="E371" s="29" t="s">
        <v>3609</v>
      </c>
      <c r="F371" s="36" t="s">
        <v>3556</v>
      </c>
      <c r="G371" s="38" t="s">
        <v>4416</v>
      </c>
      <c r="H371" s="14">
        <v>22</v>
      </c>
      <c r="I371" s="19">
        <f t="shared" si="69"/>
        <v>7.333333333333333</v>
      </c>
      <c r="J371" s="10" t="s">
        <v>3696</v>
      </c>
      <c r="K371" s="16">
        <v>0</v>
      </c>
      <c r="L371" s="10"/>
      <c r="M371" s="3">
        <v>2.12</v>
      </c>
      <c r="N371" s="3">
        <v>0.95</v>
      </c>
      <c r="O371" s="3">
        <v>2.12</v>
      </c>
      <c r="P371" s="3">
        <v>2.12</v>
      </c>
      <c r="Q371" s="3">
        <v>0.95</v>
      </c>
      <c r="R371" s="3">
        <v>2.12</v>
      </c>
      <c r="S371" s="3">
        <v>0</v>
      </c>
      <c r="U371" s="3">
        <v>14</v>
      </c>
      <c r="V371" s="3">
        <v>85</v>
      </c>
      <c r="Z371" s="3">
        <v>19250</v>
      </c>
      <c r="AA371" s="65">
        <f t="shared" si="67"/>
        <v>35.012987012987011</v>
      </c>
    </row>
    <row r="372" spans="1:27" x14ac:dyDescent="0.25">
      <c r="A372" s="150" t="s">
        <v>4456</v>
      </c>
      <c r="B372" s="21" t="s">
        <v>3695</v>
      </c>
      <c r="C372" s="157" t="s">
        <v>4472</v>
      </c>
      <c r="D372" s="20" t="s">
        <v>4362</v>
      </c>
      <c r="E372" s="29" t="s">
        <v>3609</v>
      </c>
      <c r="F372" s="36" t="s">
        <v>3556</v>
      </c>
      <c r="G372" s="38" t="s">
        <v>4416</v>
      </c>
      <c r="H372" s="14">
        <v>19</v>
      </c>
      <c r="I372" s="19">
        <f t="shared" si="69"/>
        <v>6.333333333333333</v>
      </c>
      <c r="J372" s="10" t="s">
        <v>3696</v>
      </c>
      <c r="K372" s="16">
        <v>0</v>
      </c>
      <c r="L372" s="10"/>
      <c r="M372" s="3">
        <v>1.92</v>
      </c>
      <c r="N372" s="3">
        <v>0.76800000000000002</v>
      </c>
      <c r="O372" s="3">
        <v>1.92</v>
      </c>
      <c r="P372" s="3">
        <v>1.92</v>
      </c>
      <c r="Q372" s="3">
        <v>0.76800000000000002</v>
      </c>
      <c r="R372" s="3">
        <v>1.92</v>
      </c>
      <c r="S372" s="3">
        <v>0</v>
      </c>
      <c r="U372" s="3">
        <v>16</v>
      </c>
      <c r="V372" s="3">
        <v>74</v>
      </c>
      <c r="Z372" s="3">
        <v>16102</v>
      </c>
      <c r="AA372" s="65">
        <f t="shared" si="67"/>
        <v>38.181592348776547</v>
      </c>
    </row>
    <row r="373" spans="1:27" x14ac:dyDescent="0.25">
      <c r="A373" s="150"/>
      <c r="B373" s="21" t="s">
        <v>3667</v>
      </c>
      <c r="C373" s="9" t="s">
        <v>4496</v>
      </c>
      <c r="D373" s="20" t="s">
        <v>4325</v>
      </c>
      <c r="E373" s="29" t="s">
        <v>3609</v>
      </c>
      <c r="F373" s="36" t="s">
        <v>3556</v>
      </c>
      <c r="G373" s="38" t="s">
        <v>4416</v>
      </c>
      <c r="H373" s="14">
        <v>23</v>
      </c>
      <c r="I373" s="19">
        <f t="shared" si="69"/>
        <v>7.666666666666667</v>
      </c>
      <c r="J373" s="10" t="s">
        <v>3696</v>
      </c>
      <c r="K373" s="16">
        <v>0</v>
      </c>
      <c r="L373" s="10"/>
      <c r="M373" s="3">
        <v>1.0900000000000001</v>
      </c>
      <c r="N373" s="3">
        <v>0.436</v>
      </c>
      <c r="O373" s="3">
        <v>1.0900000000000001</v>
      </c>
      <c r="P373" s="3">
        <v>1.0900000000000001</v>
      </c>
      <c r="Q373" s="3">
        <v>0.436</v>
      </c>
      <c r="R373" s="3">
        <v>1.0900000000000001</v>
      </c>
      <c r="S373" s="3">
        <v>0</v>
      </c>
      <c r="U373" s="3">
        <v>8</v>
      </c>
      <c r="V373" s="3">
        <v>51</v>
      </c>
      <c r="Z373" s="3">
        <v>2788</v>
      </c>
      <c r="AA373" s="65">
        <f t="shared" si="67"/>
        <v>126.47058823529412</v>
      </c>
    </row>
    <row r="374" spans="1:27" x14ac:dyDescent="0.25">
      <c r="A374" s="150"/>
      <c r="B374" s="21" t="s">
        <v>3691</v>
      </c>
      <c r="C374" s="9" t="s">
        <v>4505</v>
      </c>
      <c r="D374" s="20" t="s">
        <v>4357</v>
      </c>
      <c r="E374" s="29" t="s">
        <v>3609</v>
      </c>
      <c r="F374" s="36" t="s">
        <v>3556</v>
      </c>
      <c r="G374" s="38" t="s">
        <v>4416</v>
      </c>
      <c r="H374" s="14">
        <v>22</v>
      </c>
      <c r="I374" s="19">
        <f t="shared" si="69"/>
        <v>7.333333333333333</v>
      </c>
      <c r="J374" s="10" t="s">
        <v>3696</v>
      </c>
      <c r="K374" s="16">
        <v>0</v>
      </c>
      <c r="L374" s="10"/>
      <c r="M374" s="3">
        <v>1.48</v>
      </c>
      <c r="N374" s="3">
        <v>0.59199999999999997</v>
      </c>
      <c r="O374" s="3">
        <v>1.48</v>
      </c>
      <c r="P374" s="3">
        <v>1.48</v>
      </c>
      <c r="Q374" s="3">
        <v>0.59199999999999997</v>
      </c>
      <c r="R374" s="3">
        <v>1.48</v>
      </c>
      <c r="S374" s="3">
        <v>0</v>
      </c>
      <c r="U374" s="3">
        <v>10</v>
      </c>
      <c r="V374" s="3">
        <v>62</v>
      </c>
      <c r="Z374" s="3">
        <v>10</v>
      </c>
      <c r="AA374" s="65">
        <f t="shared" si="67"/>
        <v>46719.999999999993</v>
      </c>
    </row>
    <row r="375" spans="1:27" x14ac:dyDescent="0.25">
      <c r="A375" s="150"/>
      <c r="B375" s="21" t="s">
        <v>3691</v>
      </c>
      <c r="C375" s="9" t="s">
        <v>4505</v>
      </c>
      <c r="D375" s="93" t="s">
        <v>4358</v>
      </c>
      <c r="E375" s="29" t="s">
        <v>3609</v>
      </c>
      <c r="F375" s="36" t="s">
        <v>3556</v>
      </c>
      <c r="G375" s="38" t="s">
        <v>4416</v>
      </c>
      <c r="H375" s="14">
        <v>19</v>
      </c>
      <c r="I375" s="19">
        <f t="shared" si="69"/>
        <v>6.333333333333333</v>
      </c>
      <c r="J375" s="10" t="s">
        <v>3696</v>
      </c>
      <c r="K375" s="16">
        <v>0</v>
      </c>
      <c r="L375" s="10"/>
      <c r="M375" s="3">
        <v>1.01</v>
      </c>
      <c r="N375" s="3">
        <v>0.40400000000000003</v>
      </c>
      <c r="O375" s="3">
        <v>1.01</v>
      </c>
      <c r="P375" s="3">
        <v>1.01</v>
      </c>
      <c r="Q375" s="3">
        <v>0.40400000000000003</v>
      </c>
      <c r="R375" s="3">
        <v>1.01</v>
      </c>
      <c r="S375" s="3">
        <v>0</v>
      </c>
      <c r="U375" s="3">
        <v>10</v>
      </c>
      <c r="V375" s="3">
        <v>49</v>
      </c>
      <c r="Z375" s="3">
        <v>10</v>
      </c>
      <c r="AA375" s="65">
        <f t="shared" si="67"/>
        <v>34140.000000000007</v>
      </c>
    </row>
    <row r="376" spans="1:27" x14ac:dyDescent="0.25">
      <c r="B376" s="21" t="s">
        <v>3618</v>
      </c>
      <c r="C376" s="76" t="s">
        <v>4427</v>
      </c>
      <c r="D376" s="20" t="s">
        <v>4266</v>
      </c>
      <c r="E376" s="29" t="s">
        <v>3609</v>
      </c>
      <c r="F376" s="36" t="s">
        <v>3556</v>
      </c>
      <c r="G376" s="38" t="s">
        <v>4413</v>
      </c>
      <c r="H376" s="99">
        <v>13</v>
      </c>
      <c r="I376" s="19">
        <f t="shared" si="64"/>
        <v>4.333333333333333</v>
      </c>
      <c r="J376" s="10" t="s">
        <v>3696</v>
      </c>
      <c r="K376" s="16">
        <v>0</v>
      </c>
      <c r="L376" s="10"/>
      <c r="M376" s="3">
        <v>2.1</v>
      </c>
      <c r="N376" s="3">
        <v>0.84</v>
      </c>
      <c r="O376" s="3">
        <v>2.1</v>
      </c>
      <c r="P376" s="3">
        <v>2.1</v>
      </c>
      <c r="Q376" s="3">
        <v>0.84</v>
      </c>
      <c r="R376" s="3">
        <v>2.1</v>
      </c>
      <c r="S376" s="3">
        <v>0</v>
      </c>
      <c r="U376" s="3">
        <v>20</v>
      </c>
      <c r="V376" s="3">
        <v>74</v>
      </c>
      <c r="Z376" s="3">
        <v>26704</v>
      </c>
      <c r="AA376" s="65">
        <f t="shared" si="67"/>
        <v>25.389454763331337</v>
      </c>
    </row>
    <row r="377" spans="1:27" x14ac:dyDescent="0.25">
      <c r="B377" s="21" t="s">
        <v>3648</v>
      </c>
      <c r="C377" s="76" t="s">
        <v>4491</v>
      </c>
      <c r="D377" s="20" t="s">
        <v>4302</v>
      </c>
      <c r="E377" s="29" t="s">
        <v>3609</v>
      </c>
      <c r="F377" s="36" t="s">
        <v>3556</v>
      </c>
      <c r="G377" s="38" t="s">
        <v>4413</v>
      </c>
      <c r="H377" s="14">
        <v>7</v>
      </c>
      <c r="I377" s="19">
        <f t="shared" ref="I377:I392" si="70">H377/3</f>
        <v>2.3333333333333335</v>
      </c>
      <c r="J377" s="10" t="s">
        <v>3696</v>
      </c>
      <c r="K377" s="16">
        <v>0</v>
      </c>
      <c r="L377" s="10"/>
      <c r="M377" s="3">
        <v>1.3</v>
      </c>
      <c r="N377" s="3">
        <v>0.52</v>
      </c>
      <c r="O377" s="3">
        <v>1.3</v>
      </c>
      <c r="P377" s="3">
        <v>1.3</v>
      </c>
      <c r="Q377" s="3">
        <v>0.52</v>
      </c>
      <c r="R377" s="3">
        <v>1.3</v>
      </c>
      <c r="S377" s="3">
        <v>0</v>
      </c>
      <c r="U377" s="3">
        <v>7</v>
      </c>
      <c r="V377" s="3">
        <v>57</v>
      </c>
      <c r="Z377" s="3">
        <v>4258</v>
      </c>
      <c r="AA377" s="65">
        <f t="shared" si="67"/>
        <v>94.880225457961487</v>
      </c>
    </row>
    <row r="378" spans="1:27" x14ac:dyDescent="0.25">
      <c r="B378" s="21" t="s">
        <v>3654</v>
      </c>
      <c r="C378" s="76" t="s">
        <v>4492</v>
      </c>
      <c r="D378" s="20" t="s">
        <v>4307</v>
      </c>
      <c r="E378" s="29" t="s">
        <v>3609</v>
      </c>
      <c r="F378" s="36" t="s">
        <v>3556</v>
      </c>
      <c r="G378" s="38" t="s">
        <v>4413</v>
      </c>
      <c r="H378" s="14">
        <v>14</v>
      </c>
      <c r="I378" s="19">
        <f t="shared" si="70"/>
        <v>4.666666666666667</v>
      </c>
      <c r="J378" s="10" t="s">
        <v>3696</v>
      </c>
      <c r="K378" s="16">
        <v>0</v>
      </c>
      <c r="L378" s="10"/>
      <c r="M378" s="3">
        <v>2.2999999999999998</v>
      </c>
      <c r="N378" s="3">
        <v>0.92</v>
      </c>
      <c r="O378" s="3">
        <v>2.2999999999999998</v>
      </c>
      <c r="P378" s="3">
        <v>2.2999999999999998</v>
      </c>
      <c r="Q378" s="3">
        <v>0.92</v>
      </c>
      <c r="R378" s="3">
        <v>2.2999999999999998</v>
      </c>
      <c r="S378" s="3">
        <v>0</v>
      </c>
      <c r="U378" s="3">
        <v>18</v>
      </c>
      <c r="V378" s="3">
        <v>80</v>
      </c>
      <c r="Z378" s="3">
        <v>28301</v>
      </c>
      <c r="AA378" s="65">
        <f t="shared" si="67"/>
        <v>25.51146602593548</v>
      </c>
    </row>
    <row r="379" spans="1:27" x14ac:dyDescent="0.25">
      <c r="B379" s="21" t="s">
        <v>3658</v>
      </c>
      <c r="C379" s="76" t="s">
        <v>4493</v>
      </c>
      <c r="D379" s="20" t="s">
        <v>4311</v>
      </c>
      <c r="E379" s="29" t="s">
        <v>3609</v>
      </c>
      <c r="F379" s="36" t="s">
        <v>3556</v>
      </c>
      <c r="G379" s="38" t="s">
        <v>4413</v>
      </c>
      <c r="H379" s="14">
        <v>10</v>
      </c>
      <c r="I379" s="19">
        <f t="shared" si="70"/>
        <v>3.3333333333333335</v>
      </c>
      <c r="J379" s="10" t="s">
        <v>3696</v>
      </c>
      <c r="K379" s="16">
        <v>0</v>
      </c>
      <c r="L379" s="10"/>
      <c r="M379" s="3">
        <v>2.2000000000000002</v>
      </c>
      <c r="N379" s="3">
        <v>0.88</v>
      </c>
      <c r="O379" s="3">
        <v>2.2000000000000002</v>
      </c>
      <c r="P379" s="3">
        <v>2.2000000000000002</v>
      </c>
      <c r="Q379" s="3">
        <v>0.88</v>
      </c>
      <c r="R379" s="3">
        <v>2.2000000000000002</v>
      </c>
      <c r="S379" s="3">
        <v>0</v>
      </c>
      <c r="U379" s="3">
        <v>18</v>
      </c>
      <c r="V379" s="3">
        <v>77</v>
      </c>
      <c r="Z379" s="3">
        <v>25228</v>
      </c>
      <c r="AA379" s="65">
        <f t="shared" si="67"/>
        <v>27.548755351197087</v>
      </c>
    </row>
    <row r="380" spans="1:27" x14ac:dyDescent="0.25">
      <c r="B380" s="21" t="s">
        <v>3662</v>
      </c>
      <c r="C380" s="76" t="s">
        <v>4494</v>
      </c>
      <c r="D380" s="20" t="s">
        <v>4315</v>
      </c>
      <c r="E380" s="29" t="s">
        <v>3609</v>
      </c>
      <c r="F380" s="36" t="s">
        <v>3556</v>
      </c>
      <c r="G380" s="38" t="s">
        <v>4413</v>
      </c>
      <c r="H380" s="14">
        <v>14</v>
      </c>
      <c r="I380" s="19">
        <f t="shared" si="70"/>
        <v>4.666666666666667</v>
      </c>
      <c r="J380" s="10" t="s">
        <v>3696</v>
      </c>
      <c r="K380" s="16">
        <v>0</v>
      </c>
      <c r="L380" s="10"/>
      <c r="M380" s="3">
        <v>2</v>
      </c>
      <c r="N380" s="3">
        <v>0.8</v>
      </c>
      <c r="O380" s="3">
        <v>2</v>
      </c>
      <c r="P380" s="3">
        <v>2</v>
      </c>
      <c r="Q380" s="3">
        <v>0.8</v>
      </c>
      <c r="R380" s="3">
        <v>2</v>
      </c>
      <c r="S380" s="3">
        <v>0</v>
      </c>
      <c r="U380" s="3">
        <v>19</v>
      </c>
      <c r="V380" s="3">
        <v>71</v>
      </c>
      <c r="Z380" s="3">
        <v>21993</v>
      </c>
      <c r="AA380" s="65">
        <f t="shared" si="67"/>
        <v>29.372982312553997</v>
      </c>
    </row>
    <row r="381" spans="1:27" x14ac:dyDescent="0.25">
      <c r="B381" s="21" t="s">
        <v>4484</v>
      </c>
      <c r="C381" s="76" t="s">
        <v>4495</v>
      </c>
      <c r="D381" s="20" t="s">
        <v>4322</v>
      </c>
      <c r="E381" s="29" t="s">
        <v>3609</v>
      </c>
      <c r="F381" s="36" t="s">
        <v>3556</v>
      </c>
      <c r="G381" s="38" t="s">
        <v>4413</v>
      </c>
      <c r="H381" s="14">
        <v>16</v>
      </c>
      <c r="I381" s="19">
        <f t="shared" si="70"/>
        <v>5.333333333333333</v>
      </c>
      <c r="J381" s="10" t="s">
        <v>3696</v>
      </c>
      <c r="K381" s="16">
        <v>0</v>
      </c>
      <c r="L381" s="10"/>
      <c r="M381" s="3">
        <v>1.7</v>
      </c>
      <c r="N381" s="3">
        <v>0.68</v>
      </c>
      <c r="O381" s="3">
        <v>1.7</v>
      </c>
      <c r="P381" s="3">
        <v>1.7</v>
      </c>
      <c r="Q381" s="3">
        <v>0.68</v>
      </c>
      <c r="R381" s="3">
        <v>1.7</v>
      </c>
      <c r="S381" s="3">
        <v>0</v>
      </c>
      <c r="U381" s="3">
        <v>14</v>
      </c>
      <c r="V381" s="3">
        <v>69</v>
      </c>
      <c r="Z381" s="3">
        <v>10612</v>
      </c>
      <c r="AA381" s="65">
        <f t="shared" ref="AA381:AA418" si="71">(((M381+N381+O381+(V381/100)+(U381*0.1*0.5))))/Z381*100000</f>
        <v>51.545420278929519</v>
      </c>
    </row>
    <row r="382" spans="1:27" x14ac:dyDescent="0.25">
      <c r="B382" s="21" t="s">
        <v>3668</v>
      </c>
      <c r="C382" s="9" t="s">
        <v>4497</v>
      </c>
      <c r="D382" s="20" t="s">
        <v>4326</v>
      </c>
      <c r="E382" s="29" t="s">
        <v>3609</v>
      </c>
      <c r="F382" s="36" t="s">
        <v>3556</v>
      </c>
      <c r="G382" s="38" t="s">
        <v>4413</v>
      </c>
      <c r="H382" s="14">
        <v>17</v>
      </c>
      <c r="I382" s="19">
        <f t="shared" si="70"/>
        <v>5.666666666666667</v>
      </c>
      <c r="J382" s="10" t="s">
        <v>3696</v>
      </c>
      <c r="K382" s="16">
        <v>0</v>
      </c>
      <c r="L382" s="10"/>
      <c r="M382" s="3">
        <v>1.2</v>
      </c>
      <c r="N382" s="3">
        <v>0.48</v>
      </c>
      <c r="O382" s="3">
        <v>1.2</v>
      </c>
      <c r="P382" s="3">
        <v>1.2</v>
      </c>
      <c r="Q382" s="3">
        <v>0.48</v>
      </c>
      <c r="R382" s="3">
        <v>1.2</v>
      </c>
      <c r="S382" s="3">
        <v>0</v>
      </c>
      <c r="U382" s="3">
        <v>12</v>
      </c>
      <c r="V382" s="3">
        <v>54</v>
      </c>
      <c r="Z382" s="3">
        <v>4199</v>
      </c>
      <c r="AA382" s="65">
        <f t="shared" si="71"/>
        <v>95.737080257204084</v>
      </c>
    </row>
    <row r="383" spans="1:27" x14ac:dyDescent="0.25">
      <c r="B383" s="21" t="s">
        <v>3670</v>
      </c>
      <c r="C383" s="9" t="s">
        <v>4498</v>
      </c>
      <c r="D383" s="20" t="s">
        <v>4328</v>
      </c>
      <c r="E383" s="29" t="s">
        <v>3609</v>
      </c>
      <c r="F383" s="36" t="s">
        <v>3556</v>
      </c>
      <c r="G383" s="38" t="s">
        <v>4413</v>
      </c>
      <c r="H383" s="14">
        <v>5</v>
      </c>
      <c r="I383" s="19">
        <f t="shared" si="70"/>
        <v>1.6666666666666667</v>
      </c>
      <c r="J383" s="10" t="s">
        <v>3696</v>
      </c>
      <c r="K383" s="16">
        <v>0</v>
      </c>
      <c r="L383" s="10"/>
      <c r="M383" s="3">
        <v>0.67500000000000004</v>
      </c>
      <c r="N383" s="3">
        <v>0.27</v>
      </c>
      <c r="O383" s="3">
        <v>0.67500000000000004</v>
      </c>
      <c r="P383" s="3">
        <v>0.67500000000000004</v>
      </c>
      <c r="Q383" s="3">
        <v>0.27</v>
      </c>
      <c r="R383" s="3">
        <v>0.67500000000000004</v>
      </c>
      <c r="S383" s="3">
        <v>0</v>
      </c>
      <c r="U383" s="3">
        <v>9</v>
      </c>
      <c r="V383" s="3">
        <v>46</v>
      </c>
      <c r="Z383" s="3">
        <v>1240</v>
      </c>
      <c r="AA383" s="65">
        <f t="shared" si="71"/>
        <v>204.03225806451616</v>
      </c>
    </row>
    <row r="384" spans="1:27" x14ac:dyDescent="0.25">
      <c r="B384" s="21" t="s">
        <v>3670</v>
      </c>
      <c r="C384" s="9" t="s">
        <v>4498</v>
      </c>
      <c r="D384" s="93" t="s">
        <v>4329</v>
      </c>
      <c r="E384" s="29" t="s">
        <v>3609</v>
      </c>
      <c r="F384" s="36" t="s">
        <v>3556</v>
      </c>
      <c r="G384" s="38" t="s">
        <v>4413</v>
      </c>
      <c r="H384" s="14">
        <v>3</v>
      </c>
      <c r="I384" s="19">
        <f t="shared" si="70"/>
        <v>1</v>
      </c>
      <c r="J384" s="10" t="s">
        <v>3696</v>
      </c>
      <c r="K384" s="16">
        <v>0</v>
      </c>
      <c r="L384" s="10"/>
      <c r="M384" s="3">
        <v>0.4</v>
      </c>
      <c r="N384" s="3">
        <v>0.16</v>
      </c>
      <c r="O384" s="3">
        <v>0.4</v>
      </c>
      <c r="P384" s="3">
        <v>0.4</v>
      </c>
      <c r="Q384" s="3">
        <v>0.16</v>
      </c>
      <c r="R384" s="3">
        <v>0.4</v>
      </c>
      <c r="S384" s="3">
        <v>0</v>
      </c>
      <c r="U384" s="3">
        <v>4</v>
      </c>
      <c r="V384" s="3">
        <v>43</v>
      </c>
      <c r="Z384" s="3">
        <v>451</v>
      </c>
      <c r="AA384" s="65">
        <f t="shared" si="71"/>
        <v>352.549889135255</v>
      </c>
    </row>
    <row r="385" spans="2:27" x14ac:dyDescent="0.25">
      <c r="B385" s="21" t="s">
        <v>3673</v>
      </c>
      <c r="C385" s="76" t="s">
        <v>4499</v>
      </c>
      <c r="D385" s="20" t="s">
        <v>4333</v>
      </c>
      <c r="E385" s="29" t="s">
        <v>3609</v>
      </c>
      <c r="F385" s="36" t="s">
        <v>3556</v>
      </c>
      <c r="G385" s="38" t="s">
        <v>4413</v>
      </c>
      <c r="H385" s="14">
        <v>10</v>
      </c>
      <c r="I385" s="19">
        <f t="shared" si="70"/>
        <v>3.3333333333333335</v>
      </c>
      <c r="J385" s="10" t="s">
        <v>3696</v>
      </c>
      <c r="K385" s="16">
        <v>0</v>
      </c>
      <c r="L385" s="10"/>
      <c r="M385" s="3">
        <v>1.5</v>
      </c>
      <c r="N385" s="3">
        <v>0.6</v>
      </c>
      <c r="O385" s="3">
        <v>1.5</v>
      </c>
      <c r="P385" s="3">
        <v>1.5</v>
      </c>
      <c r="Q385" s="3">
        <v>0.6</v>
      </c>
      <c r="R385" s="3">
        <v>1.5</v>
      </c>
      <c r="S385" s="3">
        <v>0</v>
      </c>
      <c r="U385" s="3">
        <v>13</v>
      </c>
      <c r="V385" s="3">
        <v>63</v>
      </c>
      <c r="Z385" s="3">
        <v>7379</v>
      </c>
      <c r="AA385" s="65">
        <f t="shared" si="71"/>
        <v>66.133622442065331</v>
      </c>
    </row>
    <row r="386" spans="2:27" x14ac:dyDescent="0.25">
      <c r="B386" s="21" t="s">
        <v>3680</v>
      </c>
      <c r="C386" s="9" t="s">
        <v>4500</v>
      </c>
      <c r="D386" s="20" t="s">
        <v>4344</v>
      </c>
      <c r="E386" s="152" t="s">
        <v>4454</v>
      </c>
      <c r="F386" s="36" t="s">
        <v>3556</v>
      </c>
      <c r="G386" s="38" t="s">
        <v>4413</v>
      </c>
      <c r="H386" s="14">
        <v>13</v>
      </c>
      <c r="I386" s="19">
        <f t="shared" si="70"/>
        <v>4.333333333333333</v>
      </c>
      <c r="J386" s="10" t="s">
        <v>3696</v>
      </c>
      <c r="K386" s="16">
        <v>0</v>
      </c>
      <c r="L386" s="10"/>
      <c r="M386" s="3">
        <v>1.4</v>
      </c>
      <c r="N386" s="3">
        <v>0.56000000000000005</v>
      </c>
      <c r="O386" s="3">
        <v>1.4</v>
      </c>
      <c r="P386" s="3">
        <v>1.4</v>
      </c>
      <c r="Q386" s="3">
        <v>0.56000000000000005</v>
      </c>
      <c r="R386" s="3">
        <v>1.4</v>
      </c>
      <c r="S386" s="3">
        <v>0</v>
      </c>
      <c r="U386" s="3">
        <v>15</v>
      </c>
      <c r="V386" s="3">
        <v>60</v>
      </c>
      <c r="Z386" s="3">
        <v>7543</v>
      </c>
      <c r="AA386" s="65">
        <f t="shared" si="71"/>
        <v>62.441999204560517</v>
      </c>
    </row>
    <row r="387" spans="2:27" x14ac:dyDescent="0.25">
      <c r="B387" s="21" t="s">
        <v>3680</v>
      </c>
      <c r="C387" s="9" t="s">
        <v>4500</v>
      </c>
      <c r="D387" s="93" t="s">
        <v>4345</v>
      </c>
      <c r="E387" s="152" t="s">
        <v>4454</v>
      </c>
      <c r="F387" s="36" t="s">
        <v>3556</v>
      </c>
      <c r="G387" s="38" t="s">
        <v>4413</v>
      </c>
      <c r="H387" s="14">
        <v>12</v>
      </c>
      <c r="I387" s="19">
        <f t="shared" si="70"/>
        <v>4</v>
      </c>
      <c r="J387" s="10" t="s">
        <v>3696</v>
      </c>
      <c r="K387" s="16">
        <v>0</v>
      </c>
      <c r="L387" s="10"/>
      <c r="M387" s="3">
        <v>1.4</v>
      </c>
      <c r="N387" s="3">
        <v>0.56000000000000005</v>
      </c>
      <c r="O387" s="3">
        <v>1.4</v>
      </c>
      <c r="P387" s="3">
        <v>1.4</v>
      </c>
      <c r="Q387" s="3">
        <v>0.56000000000000005</v>
      </c>
      <c r="R387" s="3">
        <v>1.4</v>
      </c>
      <c r="S387" s="3">
        <v>0</v>
      </c>
      <c r="U387" s="3">
        <v>13</v>
      </c>
      <c r="V387" s="3">
        <v>60</v>
      </c>
      <c r="Z387" s="3">
        <v>6300</v>
      </c>
      <c r="AA387" s="65">
        <f t="shared" si="71"/>
        <v>73.174603174603178</v>
      </c>
    </row>
    <row r="388" spans="2:27" x14ac:dyDescent="0.25">
      <c r="B388" s="21" t="s">
        <v>3682</v>
      </c>
      <c r="C388" s="76" t="s">
        <v>4501</v>
      </c>
      <c r="D388" s="20" t="s">
        <v>4349</v>
      </c>
      <c r="E388" s="29" t="s">
        <v>3609</v>
      </c>
      <c r="F388" s="36" t="s">
        <v>3556</v>
      </c>
      <c r="G388" s="38" t="s">
        <v>4413</v>
      </c>
      <c r="H388" s="14">
        <v>16</v>
      </c>
      <c r="I388" s="19">
        <f t="shared" si="70"/>
        <v>5.333333333333333</v>
      </c>
      <c r="J388" s="10" t="s">
        <v>3696</v>
      </c>
      <c r="K388" s="16">
        <v>0</v>
      </c>
      <c r="L388" s="10"/>
      <c r="M388" s="3">
        <v>1.6</v>
      </c>
      <c r="N388" s="3">
        <v>0.64</v>
      </c>
      <c r="O388" s="3">
        <v>1.6</v>
      </c>
      <c r="P388" s="3">
        <v>1.6</v>
      </c>
      <c r="Q388" s="3">
        <v>0.64</v>
      </c>
      <c r="R388" s="3">
        <v>1.6</v>
      </c>
      <c r="S388" s="3">
        <v>0</v>
      </c>
      <c r="U388" s="3">
        <v>18</v>
      </c>
      <c r="V388" s="3">
        <v>66</v>
      </c>
      <c r="Z388" s="3">
        <v>13489</v>
      </c>
      <c r="AA388" s="65">
        <f t="shared" si="71"/>
        <v>40.03261917117652</v>
      </c>
    </row>
    <row r="389" spans="2:27" x14ac:dyDescent="0.25">
      <c r="B389" s="21" t="s">
        <v>3685</v>
      </c>
      <c r="C389" s="76" t="s">
        <v>4502</v>
      </c>
      <c r="D389" s="20" t="s">
        <v>4352</v>
      </c>
      <c r="E389" s="29" t="s">
        <v>3609</v>
      </c>
      <c r="F389" s="36" t="s">
        <v>3556</v>
      </c>
      <c r="G389" s="38" t="s">
        <v>4413</v>
      </c>
      <c r="H389" s="14">
        <v>10</v>
      </c>
      <c r="I389" s="19">
        <f t="shared" si="70"/>
        <v>3.3333333333333335</v>
      </c>
      <c r="J389" s="10" t="s">
        <v>3696</v>
      </c>
      <c r="K389" s="16">
        <v>0</v>
      </c>
      <c r="L389" s="10"/>
      <c r="M389" s="3">
        <v>1.8</v>
      </c>
      <c r="N389" s="3">
        <v>0.72</v>
      </c>
      <c r="O389" s="3">
        <v>1.8</v>
      </c>
      <c r="P389" s="3">
        <v>1.8</v>
      </c>
      <c r="Q389" s="3">
        <v>0.72</v>
      </c>
      <c r="R389" s="3">
        <v>1.8</v>
      </c>
      <c r="S389" s="3">
        <v>0</v>
      </c>
      <c r="U389" s="3">
        <v>12</v>
      </c>
      <c r="V389" s="3">
        <v>66</v>
      </c>
      <c r="Z389" s="3">
        <v>10979</v>
      </c>
      <c r="AA389" s="65">
        <f t="shared" si="71"/>
        <v>50.824300938154657</v>
      </c>
    </row>
    <row r="390" spans="2:27" x14ac:dyDescent="0.25">
      <c r="B390" s="21" t="s">
        <v>3693</v>
      </c>
      <c r="C390" s="9" t="s">
        <v>4503</v>
      </c>
      <c r="D390" s="20" t="s">
        <v>4360</v>
      </c>
      <c r="E390" s="29" t="s">
        <v>3609</v>
      </c>
      <c r="F390" s="36" t="s">
        <v>3556</v>
      </c>
      <c r="G390" s="38" t="s">
        <v>4413</v>
      </c>
      <c r="H390" s="14">
        <v>16</v>
      </c>
      <c r="I390" s="19">
        <f t="shared" si="70"/>
        <v>5.333333333333333</v>
      </c>
      <c r="J390" s="10" t="s">
        <v>3696</v>
      </c>
      <c r="K390" s="16">
        <v>0</v>
      </c>
      <c r="L390" s="10"/>
      <c r="M390" s="3">
        <v>1.2</v>
      </c>
      <c r="N390" s="3">
        <v>0.48</v>
      </c>
      <c r="O390" s="3">
        <v>1.2</v>
      </c>
      <c r="P390" s="3">
        <v>1.2</v>
      </c>
      <c r="Q390" s="3">
        <v>0.48</v>
      </c>
      <c r="R390" s="3">
        <v>1.2</v>
      </c>
      <c r="S390" s="3">
        <v>0</v>
      </c>
      <c r="U390" s="3">
        <v>19</v>
      </c>
      <c r="V390" s="3">
        <v>54</v>
      </c>
      <c r="Z390" s="3">
        <v>10</v>
      </c>
      <c r="AA390" s="65">
        <f t="shared" si="71"/>
        <v>43700</v>
      </c>
    </row>
    <row r="391" spans="2:27" x14ac:dyDescent="0.25">
      <c r="B391" s="21" t="s">
        <v>4523</v>
      </c>
      <c r="C391" s="9" t="s">
        <v>4524</v>
      </c>
      <c r="D391" s="20" t="s">
        <v>4534</v>
      </c>
      <c r="E391" s="29" t="s">
        <v>3609</v>
      </c>
      <c r="F391" s="36" t="s">
        <v>3556</v>
      </c>
      <c r="G391" s="38" t="s">
        <v>4413</v>
      </c>
      <c r="H391" s="14">
        <v>6</v>
      </c>
      <c r="I391" s="19">
        <f t="shared" si="70"/>
        <v>2</v>
      </c>
      <c r="J391" s="10" t="s">
        <v>3696</v>
      </c>
      <c r="K391" s="16">
        <v>0</v>
      </c>
      <c r="L391" s="10"/>
      <c r="P391" s="3">
        <v>2.35</v>
      </c>
      <c r="Q391" s="3">
        <v>1</v>
      </c>
      <c r="R391" s="3">
        <v>2.35</v>
      </c>
      <c r="S391" s="3">
        <v>0</v>
      </c>
      <c r="U391" s="3">
        <v>19</v>
      </c>
      <c r="V391" s="3">
        <v>85</v>
      </c>
      <c r="Z391" s="3">
        <v>29500</v>
      </c>
      <c r="AA391" s="65">
        <f t="shared" si="71"/>
        <v>6.1016949152542379</v>
      </c>
    </row>
    <row r="392" spans="2:27" x14ac:dyDescent="0.25">
      <c r="B392" s="21" t="s">
        <v>4528</v>
      </c>
      <c r="C392" s="9" t="s">
        <v>4527</v>
      </c>
      <c r="D392" s="20" t="s">
        <v>4536</v>
      </c>
      <c r="E392" s="29" t="s">
        <v>3609</v>
      </c>
      <c r="F392" s="36" t="s">
        <v>3556</v>
      </c>
      <c r="G392" s="38" t="s">
        <v>4413</v>
      </c>
      <c r="H392" s="14">
        <v>6</v>
      </c>
      <c r="I392" s="19">
        <f t="shared" si="70"/>
        <v>2</v>
      </c>
      <c r="J392" s="10" t="s">
        <v>3696</v>
      </c>
      <c r="K392" s="16">
        <v>0</v>
      </c>
      <c r="L392" s="10"/>
      <c r="P392" s="3">
        <v>1.95</v>
      </c>
      <c r="Q392" s="3">
        <v>0.78</v>
      </c>
      <c r="R392" s="3">
        <v>1.95</v>
      </c>
      <c r="S392" s="3">
        <v>0</v>
      </c>
      <c r="U392" s="3">
        <v>15</v>
      </c>
      <c r="V392" s="3">
        <v>76</v>
      </c>
      <c r="Z392" s="3">
        <v>15906</v>
      </c>
      <c r="AA392" s="65">
        <f t="shared" si="71"/>
        <v>9.4932729787501575</v>
      </c>
    </row>
    <row r="393" spans="2:27" x14ac:dyDescent="0.25">
      <c r="B393" s="21" t="s">
        <v>3619</v>
      </c>
      <c r="C393" s="76" t="s">
        <v>4428</v>
      </c>
      <c r="D393" s="20" t="s">
        <v>4267</v>
      </c>
      <c r="E393" s="29" t="s">
        <v>3609</v>
      </c>
      <c r="F393" s="36" t="s">
        <v>3556</v>
      </c>
      <c r="G393" s="29" t="s">
        <v>4429</v>
      </c>
      <c r="H393" s="99">
        <v>4</v>
      </c>
      <c r="I393" s="19">
        <f t="shared" si="64"/>
        <v>1.3333333333333333</v>
      </c>
      <c r="J393" s="10" t="s">
        <v>3696</v>
      </c>
      <c r="K393" s="16">
        <v>0</v>
      </c>
      <c r="L393" s="10"/>
      <c r="M393" s="3">
        <v>1.1000000000000001</v>
      </c>
      <c r="N393" s="3">
        <v>0.44</v>
      </c>
      <c r="O393" s="3">
        <v>1.1000000000000001</v>
      </c>
      <c r="P393" s="3">
        <v>1.1000000000000001</v>
      </c>
      <c r="Q393" s="3">
        <v>0.44</v>
      </c>
      <c r="R393" s="3">
        <v>1.1000000000000001</v>
      </c>
      <c r="S393" s="3">
        <v>0</v>
      </c>
      <c r="U393" s="3">
        <v>8</v>
      </c>
      <c r="V393" s="3">
        <v>34</v>
      </c>
      <c r="Z393" s="3">
        <v>2634</v>
      </c>
      <c r="AA393" s="65">
        <f t="shared" si="71"/>
        <v>128.32194381169325</v>
      </c>
    </row>
    <row r="394" spans="2:27" x14ac:dyDescent="0.25">
      <c r="B394" s="21" t="s">
        <v>3624</v>
      </c>
      <c r="C394" s="76" t="s">
        <v>4474</v>
      </c>
      <c r="D394" s="20" t="s">
        <v>4274</v>
      </c>
      <c r="E394" s="29" t="s">
        <v>3609</v>
      </c>
      <c r="F394" s="36" t="s">
        <v>3556</v>
      </c>
      <c r="G394" s="29" t="s">
        <v>4429</v>
      </c>
      <c r="H394" s="14">
        <v>4</v>
      </c>
      <c r="I394" s="19">
        <f t="shared" si="64"/>
        <v>1.3333333333333333</v>
      </c>
      <c r="J394" s="10" t="s">
        <v>3696</v>
      </c>
      <c r="K394" s="16">
        <v>0</v>
      </c>
      <c r="L394" s="10"/>
      <c r="M394" s="3">
        <v>1.1499999999999999</v>
      </c>
      <c r="N394" s="3">
        <v>0.46</v>
      </c>
      <c r="O394" s="3">
        <v>1.1499999999999999</v>
      </c>
      <c r="P394" s="3">
        <v>1.1499999999999999</v>
      </c>
      <c r="Q394" s="3">
        <v>0.46</v>
      </c>
      <c r="R394" s="3">
        <v>1.1499999999999999</v>
      </c>
      <c r="S394" s="3">
        <v>0</v>
      </c>
      <c r="U394" s="3">
        <v>15</v>
      </c>
      <c r="V394" s="3">
        <v>37</v>
      </c>
      <c r="Z394" s="3">
        <v>5262</v>
      </c>
      <c r="AA394" s="65">
        <f t="shared" si="71"/>
        <v>73.736221968833135</v>
      </c>
    </row>
    <row r="395" spans="2:27" x14ac:dyDescent="0.25">
      <c r="B395" s="21" t="s">
        <v>3627</v>
      </c>
      <c r="C395" s="76" t="s">
        <v>4480</v>
      </c>
      <c r="D395" s="93" t="s">
        <v>4278</v>
      </c>
      <c r="E395" s="29" t="s">
        <v>3609</v>
      </c>
      <c r="F395" s="36" t="s">
        <v>3556</v>
      </c>
      <c r="G395" s="29" t="s">
        <v>4429</v>
      </c>
      <c r="H395" s="14">
        <v>4</v>
      </c>
      <c r="I395" s="19">
        <f t="shared" si="64"/>
        <v>1.3333333333333333</v>
      </c>
      <c r="J395" s="10" t="s">
        <v>3696</v>
      </c>
      <c r="K395" s="16">
        <v>0</v>
      </c>
      <c r="L395" s="10"/>
      <c r="M395" s="3">
        <v>1.06</v>
      </c>
      <c r="N395" s="3">
        <v>0.42399999999999999</v>
      </c>
      <c r="O395" s="3">
        <v>1.06</v>
      </c>
      <c r="P395" s="3">
        <v>1.06</v>
      </c>
      <c r="Q395" s="3">
        <v>0.42399999999999999</v>
      </c>
      <c r="R395" s="3">
        <v>1.06</v>
      </c>
      <c r="S395" s="3">
        <v>0</v>
      </c>
      <c r="U395" s="3">
        <v>3</v>
      </c>
      <c r="V395" s="3">
        <v>32</v>
      </c>
      <c r="Z395" s="3">
        <v>2310</v>
      </c>
      <c r="AA395" s="65">
        <f t="shared" si="71"/>
        <v>130.47619047619048</v>
      </c>
    </row>
    <row r="396" spans="2:27" x14ac:dyDescent="0.25">
      <c r="B396" s="21" t="s">
        <v>3647</v>
      </c>
      <c r="C396" s="76" t="s">
        <v>4476</v>
      </c>
      <c r="D396" s="20" t="s">
        <v>4301</v>
      </c>
      <c r="E396" s="29" t="s">
        <v>3609</v>
      </c>
      <c r="F396" s="36" t="s">
        <v>3556</v>
      </c>
      <c r="G396" s="29" t="s">
        <v>4429</v>
      </c>
      <c r="H396" s="14">
        <v>4</v>
      </c>
      <c r="I396" s="19">
        <f t="shared" ref="I396:I404" si="72">H396/3</f>
        <v>1.3333333333333333</v>
      </c>
      <c r="J396" s="10" t="s">
        <v>3696</v>
      </c>
      <c r="K396" s="16">
        <v>0</v>
      </c>
      <c r="L396" s="10"/>
      <c r="M396" s="3">
        <v>1.1399999999999999</v>
      </c>
      <c r="N396" s="3">
        <v>0.45600000000000002</v>
      </c>
      <c r="O396" s="3">
        <v>1.1399999999999999</v>
      </c>
      <c r="P396" s="3">
        <v>1.1399999999999999</v>
      </c>
      <c r="R396" s="3">
        <v>1.1399999999999999</v>
      </c>
      <c r="S396" s="3">
        <v>0</v>
      </c>
      <c r="U396" s="3">
        <v>18</v>
      </c>
      <c r="V396" s="3">
        <v>36</v>
      </c>
      <c r="Z396" s="3">
        <v>8813</v>
      </c>
      <c r="AA396" s="65">
        <f t="shared" si="71"/>
        <v>45.34210824917735</v>
      </c>
    </row>
    <row r="397" spans="2:27" x14ac:dyDescent="0.25">
      <c r="B397" s="21" t="s">
        <v>3652</v>
      </c>
      <c r="C397" s="76" t="s">
        <v>4477</v>
      </c>
      <c r="D397" s="20" t="s">
        <v>4305</v>
      </c>
      <c r="E397" s="29" t="s">
        <v>3609</v>
      </c>
      <c r="F397" s="36" t="s">
        <v>3556</v>
      </c>
      <c r="G397" s="29" t="s">
        <v>4429</v>
      </c>
      <c r="H397" s="14">
        <v>4</v>
      </c>
      <c r="I397" s="19">
        <f t="shared" si="72"/>
        <v>1.3333333333333333</v>
      </c>
      <c r="J397" s="10" t="s">
        <v>3696</v>
      </c>
      <c r="K397" s="16">
        <v>0</v>
      </c>
      <c r="L397" s="10"/>
      <c r="M397" s="3">
        <v>1.1299999999999999</v>
      </c>
      <c r="N397" s="3">
        <v>0.45200000000000001</v>
      </c>
      <c r="O397" s="3">
        <v>1.1299999999999999</v>
      </c>
      <c r="P397" s="3">
        <v>1.1299999999999999</v>
      </c>
      <c r="Q397" s="3">
        <v>0.45200000000000001</v>
      </c>
      <c r="R397" s="3">
        <v>1.1299999999999999</v>
      </c>
      <c r="S397" s="3">
        <v>0</v>
      </c>
      <c r="U397" s="3">
        <v>16</v>
      </c>
      <c r="V397" s="3">
        <v>35</v>
      </c>
      <c r="Z397" s="3">
        <v>6058</v>
      </c>
      <c r="AA397" s="65">
        <f t="shared" si="71"/>
        <v>63.750412677451308</v>
      </c>
    </row>
    <row r="398" spans="2:27" x14ac:dyDescent="0.25">
      <c r="B398" s="21" t="s">
        <v>3660</v>
      </c>
      <c r="C398" s="76" t="s">
        <v>4478</v>
      </c>
      <c r="D398" s="20" t="s">
        <v>4313</v>
      </c>
      <c r="E398" s="29" t="s">
        <v>3609</v>
      </c>
      <c r="F398" s="36" t="s">
        <v>3556</v>
      </c>
      <c r="G398" s="29" t="s">
        <v>4429</v>
      </c>
      <c r="H398" s="14">
        <v>4</v>
      </c>
      <c r="I398" s="19">
        <f t="shared" si="72"/>
        <v>1.3333333333333333</v>
      </c>
      <c r="J398" s="10" t="s">
        <v>3696</v>
      </c>
      <c r="K398" s="16">
        <v>0</v>
      </c>
      <c r="L398" s="10"/>
      <c r="M398" s="3">
        <v>1.1100000000000001</v>
      </c>
      <c r="N398" s="3">
        <v>0.44400000000000001</v>
      </c>
      <c r="O398" s="3">
        <v>1.1100000000000001</v>
      </c>
      <c r="P398" s="3">
        <v>1.1100000000000001</v>
      </c>
      <c r="Q398" s="3">
        <v>0.44400000000000001</v>
      </c>
      <c r="R398" s="3">
        <v>1.1100000000000001</v>
      </c>
      <c r="S398" s="3">
        <v>0</v>
      </c>
      <c r="U398" s="3">
        <v>11</v>
      </c>
      <c r="V398" s="3">
        <v>35</v>
      </c>
      <c r="Z398" s="3">
        <v>3105</v>
      </c>
      <c r="AA398" s="65">
        <f t="shared" si="71"/>
        <v>114.78260869565219</v>
      </c>
    </row>
    <row r="399" spans="2:27" x14ac:dyDescent="0.25">
      <c r="B399" s="21" t="s">
        <v>4479</v>
      </c>
      <c r="C399" s="76" t="s">
        <v>4475</v>
      </c>
      <c r="D399" s="20" t="s">
        <v>4318</v>
      </c>
      <c r="E399" s="29" t="s">
        <v>3609</v>
      </c>
      <c r="F399" s="36" t="s">
        <v>3556</v>
      </c>
      <c r="G399" s="29" t="s">
        <v>4429</v>
      </c>
      <c r="H399" s="14">
        <v>4</v>
      </c>
      <c r="I399" s="19">
        <f t="shared" si="72"/>
        <v>1.3333333333333333</v>
      </c>
      <c r="J399" s="10" t="s">
        <v>3696</v>
      </c>
      <c r="K399" s="16">
        <v>0</v>
      </c>
      <c r="L399" s="10"/>
      <c r="M399" s="3">
        <v>1.17</v>
      </c>
      <c r="N399" s="3">
        <v>0.46800000000000003</v>
      </c>
      <c r="O399" s="3">
        <v>1.17</v>
      </c>
      <c r="P399" s="3">
        <v>1.08</v>
      </c>
      <c r="Q399" s="3">
        <v>0.432</v>
      </c>
      <c r="R399" s="3">
        <v>1.08</v>
      </c>
      <c r="S399" s="3">
        <v>0</v>
      </c>
      <c r="U399" s="3">
        <v>4</v>
      </c>
      <c r="V399" s="3">
        <v>34</v>
      </c>
      <c r="Z399" s="3">
        <v>2426</v>
      </c>
      <c r="AA399" s="65">
        <f t="shared" si="71"/>
        <v>138.00494641384995</v>
      </c>
    </row>
    <row r="400" spans="2:27" x14ac:dyDescent="0.25">
      <c r="B400" s="21" t="s">
        <v>3665</v>
      </c>
      <c r="C400" s="76" t="s">
        <v>4481</v>
      </c>
      <c r="D400" s="20" t="s">
        <v>4319</v>
      </c>
      <c r="E400" s="29" t="s">
        <v>3609</v>
      </c>
      <c r="F400" s="36" t="s">
        <v>3556</v>
      </c>
      <c r="G400" s="29" t="s">
        <v>4429</v>
      </c>
      <c r="H400" s="14">
        <v>4.2</v>
      </c>
      <c r="I400" s="19">
        <f t="shared" si="72"/>
        <v>1.4000000000000001</v>
      </c>
      <c r="J400" s="10" t="s">
        <v>3696</v>
      </c>
      <c r="K400" s="16">
        <v>0</v>
      </c>
      <c r="L400" s="10"/>
      <c r="M400" s="3">
        <v>1.08</v>
      </c>
      <c r="N400" s="3">
        <v>0.432</v>
      </c>
      <c r="O400" s="3">
        <v>1.08</v>
      </c>
      <c r="P400" s="3">
        <v>1.17</v>
      </c>
      <c r="Q400" s="3">
        <v>0.46800000000000003</v>
      </c>
      <c r="R400" s="3">
        <v>1.17</v>
      </c>
      <c r="S400" s="3">
        <v>0</v>
      </c>
      <c r="U400" s="3">
        <v>17</v>
      </c>
      <c r="V400" s="3">
        <v>37</v>
      </c>
      <c r="Z400" s="3">
        <v>7496</v>
      </c>
      <c r="AA400" s="65">
        <f t="shared" si="71"/>
        <v>50.853788687299897</v>
      </c>
    </row>
    <row r="401" spans="1:27" x14ac:dyDescent="0.25">
      <c r="B401" s="21" t="s">
        <v>4483</v>
      </c>
      <c r="C401" s="76" t="s">
        <v>4482</v>
      </c>
      <c r="D401" s="20" t="s">
        <v>4320</v>
      </c>
      <c r="E401" s="29" t="s">
        <v>3609</v>
      </c>
      <c r="F401" s="36" t="s">
        <v>3556</v>
      </c>
      <c r="G401" s="29" t="s">
        <v>4429</v>
      </c>
      <c r="H401" s="14">
        <v>4</v>
      </c>
      <c r="I401" s="19">
        <f t="shared" si="72"/>
        <v>1.3333333333333333</v>
      </c>
      <c r="J401" s="10" t="s">
        <v>3696</v>
      </c>
      <c r="K401" s="16">
        <v>0</v>
      </c>
      <c r="L401" s="10"/>
      <c r="M401" s="3">
        <v>1.07</v>
      </c>
      <c r="N401" s="3">
        <v>0.42799999999999999</v>
      </c>
      <c r="O401" s="3">
        <v>1.07</v>
      </c>
      <c r="P401" s="3">
        <v>1.07</v>
      </c>
      <c r="Q401" s="3">
        <v>0.42799999999999999</v>
      </c>
      <c r="R401" s="3">
        <v>1.07</v>
      </c>
      <c r="S401" s="3">
        <v>0</v>
      </c>
      <c r="U401" s="3">
        <v>5</v>
      </c>
      <c r="V401" s="3">
        <v>33</v>
      </c>
      <c r="Z401" s="3">
        <v>2375</v>
      </c>
      <c r="AA401" s="65">
        <f t="shared" si="71"/>
        <v>132.54736842105262</v>
      </c>
    </row>
    <row r="402" spans="1:27" x14ac:dyDescent="0.25">
      <c r="B402" s="21" t="s">
        <v>3679</v>
      </c>
      <c r="C402" s="76" t="s">
        <v>4487</v>
      </c>
      <c r="D402" s="20" t="s">
        <v>4486</v>
      </c>
      <c r="E402" s="152" t="s">
        <v>4454</v>
      </c>
      <c r="F402" s="36" t="s">
        <v>3556</v>
      </c>
      <c r="G402" s="29" t="s">
        <v>4429</v>
      </c>
      <c r="H402" s="14">
        <v>3.5</v>
      </c>
      <c r="I402" s="19">
        <f t="shared" si="72"/>
        <v>1.1666666666666667</v>
      </c>
      <c r="J402" s="10" t="s">
        <v>3696</v>
      </c>
      <c r="K402" s="16">
        <v>0</v>
      </c>
      <c r="L402" s="10"/>
      <c r="M402" s="3">
        <v>0.78</v>
      </c>
      <c r="N402" s="3">
        <v>0.312</v>
      </c>
      <c r="O402" s="3">
        <v>0.78</v>
      </c>
      <c r="P402" s="3">
        <v>0.78</v>
      </c>
      <c r="Q402" s="3">
        <v>0.312</v>
      </c>
      <c r="R402" s="3">
        <v>0.78</v>
      </c>
      <c r="S402" s="3">
        <v>0</v>
      </c>
      <c r="U402" s="3">
        <v>2</v>
      </c>
      <c r="V402" s="3">
        <v>32</v>
      </c>
      <c r="Z402" s="3">
        <v>1184</v>
      </c>
      <c r="AA402" s="65">
        <f t="shared" si="71"/>
        <v>193.58108108108112</v>
      </c>
    </row>
    <row r="403" spans="1:27" x14ac:dyDescent="0.25">
      <c r="B403" s="21" t="s">
        <v>3690</v>
      </c>
      <c r="C403" s="76" t="s">
        <v>4488</v>
      </c>
      <c r="D403" s="20" t="s">
        <v>4356</v>
      </c>
      <c r="E403" s="152" t="s">
        <v>4454</v>
      </c>
      <c r="F403" s="36" t="s">
        <v>3556</v>
      </c>
      <c r="G403" s="29" t="s">
        <v>4429</v>
      </c>
      <c r="H403" s="14">
        <v>4</v>
      </c>
      <c r="I403" s="19">
        <f t="shared" si="72"/>
        <v>1.3333333333333333</v>
      </c>
      <c r="J403" s="10" t="s">
        <v>3696</v>
      </c>
      <c r="K403" s="16">
        <v>0</v>
      </c>
      <c r="L403" s="10"/>
      <c r="M403" s="3">
        <v>1.08</v>
      </c>
      <c r="N403" s="3">
        <v>0.432</v>
      </c>
      <c r="O403" s="3">
        <v>1.08</v>
      </c>
      <c r="P403" s="3">
        <v>1.08</v>
      </c>
      <c r="Q403" s="3">
        <v>0.432</v>
      </c>
      <c r="R403" s="3">
        <v>1.08</v>
      </c>
      <c r="S403" s="3">
        <v>0</v>
      </c>
      <c r="U403" s="3">
        <v>20</v>
      </c>
      <c r="V403" s="3">
        <v>34</v>
      </c>
      <c r="Z403" s="3">
        <v>10</v>
      </c>
      <c r="AA403" s="65">
        <f t="shared" si="71"/>
        <v>39320</v>
      </c>
    </row>
    <row r="404" spans="1:27" x14ac:dyDescent="0.25">
      <c r="B404" s="21" t="s">
        <v>4529</v>
      </c>
      <c r="C404" s="9" t="s">
        <v>4530</v>
      </c>
      <c r="D404" s="20" t="s">
        <v>4537</v>
      </c>
      <c r="E404" s="29" t="s">
        <v>3609</v>
      </c>
      <c r="F404" s="36" t="s">
        <v>3556</v>
      </c>
      <c r="G404" s="29" t="s">
        <v>4429</v>
      </c>
      <c r="H404" s="14">
        <v>3</v>
      </c>
      <c r="I404" s="19">
        <f t="shared" si="72"/>
        <v>1</v>
      </c>
      <c r="J404" s="10" t="s">
        <v>3696</v>
      </c>
      <c r="K404" s="16">
        <v>0</v>
      </c>
      <c r="L404" s="10"/>
      <c r="P404" s="3">
        <v>1.1499999999999999</v>
      </c>
      <c r="Q404" s="3">
        <v>0.46</v>
      </c>
      <c r="R404" s="3">
        <v>1.1499999999999999</v>
      </c>
      <c r="S404" s="3">
        <v>0</v>
      </c>
      <c r="U404" s="3">
        <v>19</v>
      </c>
      <c r="V404" s="3">
        <v>36</v>
      </c>
      <c r="Z404" s="3">
        <v>10749</v>
      </c>
      <c r="AA404" s="65">
        <f t="shared" si="71"/>
        <v>12.187180202809564</v>
      </c>
    </row>
    <row r="405" spans="1:27" x14ac:dyDescent="0.25">
      <c r="D405" s="317" t="s">
        <v>4587</v>
      </c>
      <c r="E405" s="317"/>
      <c r="F405" s="317"/>
      <c r="G405" s="317"/>
      <c r="L405" s="10"/>
    </row>
    <row r="406" spans="1:27" x14ac:dyDescent="0.25">
      <c r="B406" s="21" t="s">
        <v>3554</v>
      </c>
      <c r="C406" s="9" t="s">
        <v>4586</v>
      </c>
      <c r="D406" s="20" t="s">
        <v>4196</v>
      </c>
      <c r="E406" s="37" t="s">
        <v>3555</v>
      </c>
      <c r="F406" s="36" t="s">
        <v>3556</v>
      </c>
      <c r="G406" s="33" t="s">
        <v>4425</v>
      </c>
      <c r="H406" s="14">
        <v>12</v>
      </c>
      <c r="I406" s="19">
        <f t="shared" ref="I406:I521" si="73">H406/3</f>
        <v>4</v>
      </c>
      <c r="J406" s="10" t="s">
        <v>3696</v>
      </c>
      <c r="K406" s="16">
        <v>0</v>
      </c>
      <c r="L406" s="10"/>
      <c r="P406" s="3">
        <v>1.1499999999999999</v>
      </c>
      <c r="Q406" s="3">
        <v>0.46</v>
      </c>
      <c r="R406" s="3">
        <v>1.1499999999999999</v>
      </c>
      <c r="S406" s="3">
        <v>0</v>
      </c>
      <c r="U406" s="3">
        <v>2</v>
      </c>
      <c r="V406" s="3">
        <v>44</v>
      </c>
      <c r="Z406" s="3">
        <v>2904</v>
      </c>
      <c r="AA406" s="65">
        <f t="shared" si="71"/>
        <v>18.595041322314053</v>
      </c>
    </row>
    <row r="407" spans="1:27" x14ac:dyDescent="0.25">
      <c r="A407" s="133" t="s">
        <v>4603</v>
      </c>
      <c r="B407" s="21" t="s">
        <v>3578</v>
      </c>
      <c r="C407" s="9" t="s">
        <v>4602</v>
      </c>
      <c r="D407" s="20" t="s">
        <v>4559</v>
      </c>
      <c r="E407" s="37" t="s">
        <v>3555</v>
      </c>
      <c r="F407" s="36" t="s">
        <v>3556</v>
      </c>
      <c r="G407" s="33" t="s">
        <v>4425</v>
      </c>
      <c r="H407" s="14">
        <v>9</v>
      </c>
      <c r="I407" s="19">
        <f t="shared" ref="I407:I413" si="74">H407/3</f>
        <v>3</v>
      </c>
      <c r="J407" s="10" t="s">
        <v>3696</v>
      </c>
      <c r="K407" s="16">
        <v>0</v>
      </c>
      <c r="L407" s="10"/>
      <c r="M407" s="3">
        <v>0.92249999999999999</v>
      </c>
      <c r="N407" s="3">
        <v>0.36899999999999999</v>
      </c>
      <c r="O407" s="3">
        <v>0.92249999999999999</v>
      </c>
      <c r="P407" s="3">
        <v>0.92249999999999999</v>
      </c>
      <c r="Q407" s="3">
        <v>0.36899999999999999</v>
      </c>
      <c r="R407" s="3">
        <v>0.92249999999999999</v>
      </c>
      <c r="S407" s="3">
        <v>0</v>
      </c>
      <c r="U407" s="3">
        <v>3</v>
      </c>
      <c r="V407" s="3">
        <v>46</v>
      </c>
      <c r="Z407" s="3">
        <v>1820</v>
      </c>
      <c r="AA407" s="65">
        <f t="shared" si="71"/>
        <v>155.16483516483515</v>
      </c>
    </row>
    <row r="408" spans="1:27" x14ac:dyDescent="0.25">
      <c r="A408" s="133" t="s">
        <v>4603</v>
      </c>
      <c r="B408" s="21" t="s">
        <v>3579</v>
      </c>
      <c r="D408" s="20" t="s">
        <v>4560</v>
      </c>
      <c r="E408" s="37" t="s">
        <v>3555</v>
      </c>
      <c r="F408" s="36" t="s">
        <v>3556</v>
      </c>
      <c r="G408" s="33" t="s">
        <v>4425</v>
      </c>
      <c r="H408" s="14">
        <v>9</v>
      </c>
      <c r="I408" s="19">
        <f t="shared" si="74"/>
        <v>3</v>
      </c>
      <c r="J408" s="10" t="s">
        <v>3696</v>
      </c>
      <c r="K408" s="16">
        <v>0</v>
      </c>
      <c r="L408" s="10"/>
      <c r="M408" s="3">
        <v>1.3</v>
      </c>
      <c r="N408" s="3">
        <v>0.52</v>
      </c>
      <c r="O408" s="3">
        <v>1.3</v>
      </c>
      <c r="P408" s="3">
        <v>1.3</v>
      </c>
      <c r="Q408" s="3">
        <v>0.52</v>
      </c>
      <c r="R408" s="3">
        <v>1.3</v>
      </c>
      <c r="S408" s="3">
        <v>0</v>
      </c>
      <c r="U408" s="3">
        <v>4</v>
      </c>
      <c r="V408" s="3">
        <v>48</v>
      </c>
      <c r="Z408" s="3">
        <v>3976</v>
      </c>
      <c r="AA408" s="65">
        <f t="shared" si="71"/>
        <v>95.573440643863179</v>
      </c>
    </row>
    <row r="409" spans="1:27" x14ac:dyDescent="0.25">
      <c r="B409" s="21" t="s">
        <v>3581</v>
      </c>
      <c r="C409" s="9" t="s">
        <v>4606</v>
      </c>
      <c r="D409" s="20" t="s">
        <v>4563</v>
      </c>
      <c r="E409" s="37" t="s">
        <v>3555</v>
      </c>
      <c r="F409" s="36" t="s">
        <v>3556</v>
      </c>
      <c r="G409" s="33" t="s">
        <v>4425</v>
      </c>
      <c r="H409" s="14">
        <v>5</v>
      </c>
      <c r="I409" s="19">
        <f t="shared" si="74"/>
        <v>1.6666666666666667</v>
      </c>
      <c r="J409" s="10" t="s">
        <v>3696</v>
      </c>
      <c r="K409" s="16">
        <v>0</v>
      </c>
      <c r="L409" s="10"/>
      <c r="M409" s="3">
        <v>0.27</v>
      </c>
      <c r="N409" s="3">
        <v>0.108</v>
      </c>
      <c r="O409" s="3">
        <v>0.27</v>
      </c>
      <c r="P409" s="3">
        <v>0.27</v>
      </c>
      <c r="Q409" s="3">
        <v>0.108</v>
      </c>
      <c r="R409" s="3">
        <v>0.27</v>
      </c>
      <c r="S409" s="3">
        <v>0</v>
      </c>
      <c r="U409" s="3">
        <v>2</v>
      </c>
      <c r="V409" s="3">
        <v>42</v>
      </c>
      <c r="Z409" s="3">
        <v>283</v>
      </c>
      <c r="AA409" s="65">
        <f t="shared" si="71"/>
        <v>412.72084805653714</v>
      </c>
    </row>
    <row r="410" spans="1:27" x14ac:dyDescent="0.25">
      <c r="B410" s="21" t="s">
        <v>3581</v>
      </c>
      <c r="C410" s="9" t="s">
        <v>4606</v>
      </c>
      <c r="D410" s="93" t="s">
        <v>4564</v>
      </c>
      <c r="E410" s="37" t="s">
        <v>3555</v>
      </c>
      <c r="F410" s="36" t="s">
        <v>3556</v>
      </c>
      <c r="G410" s="33" t="s">
        <v>4425</v>
      </c>
      <c r="H410" s="14">
        <v>5</v>
      </c>
      <c r="I410" s="19">
        <f t="shared" si="74"/>
        <v>1.6666666666666667</v>
      </c>
      <c r="J410" s="10" t="s">
        <v>3696</v>
      </c>
      <c r="K410" s="16">
        <v>0</v>
      </c>
      <c r="L410" s="10"/>
      <c r="M410" s="3">
        <v>0.27</v>
      </c>
      <c r="N410" s="3">
        <v>0.108</v>
      </c>
      <c r="O410" s="3">
        <v>0.27</v>
      </c>
      <c r="P410" s="3">
        <v>0.27</v>
      </c>
      <c r="Q410" s="3">
        <v>0.108</v>
      </c>
      <c r="R410" s="3">
        <v>0.27</v>
      </c>
      <c r="S410" s="3">
        <v>0</v>
      </c>
      <c r="U410" s="3">
        <v>2</v>
      </c>
      <c r="V410" s="3">
        <v>42</v>
      </c>
      <c r="Z410" s="3">
        <v>289</v>
      </c>
      <c r="AA410" s="65">
        <f t="shared" si="71"/>
        <v>404.15224913494814</v>
      </c>
    </row>
    <row r="411" spans="1:27" x14ac:dyDescent="0.25">
      <c r="B411" s="21" t="s">
        <v>3581</v>
      </c>
      <c r="C411" s="9" t="s">
        <v>4606</v>
      </c>
      <c r="D411" s="20" t="s">
        <v>4565</v>
      </c>
      <c r="E411" s="37" t="s">
        <v>3555</v>
      </c>
      <c r="F411" s="36" t="s">
        <v>3556</v>
      </c>
      <c r="G411" s="33" t="s">
        <v>4425</v>
      </c>
      <c r="H411" s="14">
        <v>5</v>
      </c>
      <c r="I411" s="19">
        <f t="shared" si="74"/>
        <v>1.6666666666666667</v>
      </c>
      <c r="J411" s="10" t="s">
        <v>3696</v>
      </c>
      <c r="K411" s="16">
        <v>0</v>
      </c>
      <c r="L411" s="10"/>
      <c r="M411" s="3">
        <v>0.27</v>
      </c>
      <c r="N411" s="3">
        <v>0.108</v>
      </c>
      <c r="O411" s="3">
        <v>0.27</v>
      </c>
      <c r="P411" s="3">
        <v>0.27</v>
      </c>
      <c r="Q411" s="3">
        <v>0.108</v>
      </c>
      <c r="R411" s="3">
        <v>0.27</v>
      </c>
      <c r="S411" s="3">
        <v>0</v>
      </c>
      <c r="U411" s="3">
        <v>3</v>
      </c>
      <c r="V411" s="3">
        <v>42</v>
      </c>
      <c r="Z411" s="3">
        <v>281</v>
      </c>
      <c r="AA411" s="65">
        <f t="shared" si="71"/>
        <v>433.45195729537369</v>
      </c>
    </row>
    <row r="412" spans="1:27" x14ac:dyDescent="0.25">
      <c r="B412" s="21" t="s">
        <v>3581</v>
      </c>
      <c r="C412" s="9" t="s">
        <v>4606</v>
      </c>
      <c r="D412" s="20" t="s">
        <v>4566</v>
      </c>
      <c r="E412" s="37" t="s">
        <v>3555</v>
      </c>
      <c r="F412" s="36" t="s">
        <v>3556</v>
      </c>
      <c r="G412" s="33" t="s">
        <v>4425</v>
      </c>
      <c r="H412" s="14">
        <v>5</v>
      </c>
      <c r="I412" s="19">
        <f t="shared" si="74"/>
        <v>1.6666666666666667</v>
      </c>
      <c r="J412" s="10" t="s">
        <v>3696</v>
      </c>
      <c r="K412" s="16">
        <v>0</v>
      </c>
      <c r="L412" s="10"/>
      <c r="M412" s="3">
        <v>0.27</v>
      </c>
      <c r="N412" s="3">
        <v>0.108</v>
      </c>
      <c r="O412" s="3">
        <v>0.27</v>
      </c>
      <c r="P412" s="3">
        <v>0.27</v>
      </c>
      <c r="Q412" s="3">
        <v>0.108</v>
      </c>
      <c r="R412" s="3">
        <v>0.27</v>
      </c>
      <c r="S412" s="3">
        <v>0</v>
      </c>
      <c r="U412" s="3">
        <v>3</v>
      </c>
      <c r="V412" s="3">
        <v>42</v>
      </c>
      <c r="Z412" s="3">
        <v>291</v>
      </c>
      <c r="AA412" s="65">
        <f t="shared" si="71"/>
        <v>418.5567010309278</v>
      </c>
    </row>
    <row r="413" spans="1:27" x14ac:dyDescent="0.25">
      <c r="B413" s="21" t="s">
        <v>3582</v>
      </c>
      <c r="C413" s="9" t="s">
        <v>4607</v>
      </c>
      <c r="D413" s="20" t="s">
        <v>4567</v>
      </c>
      <c r="E413" s="37" t="s">
        <v>3555</v>
      </c>
      <c r="F413" s="36" t="s">
        <v>3556</v>
      </c>
      <c r="G413" s="33" t="s">
        <v>4425</v>
      </c>
      <c r="H413" s="14">
        <v>9</v>
      </c>
      <c r="I413" s="19">
        <f t="shared" si="74"/>
        <v>3</v>
      </c>
      <c r="J413" s="10" t="s">
        <v>3696</v>
      </c>
      <c r="K413" s="16">
        <v>0</v>
      </c>
      <c r="L413" s="10"/>
      <c r="M413" s="3">
        <v>1.38</v>
      </c>
      <c r="N413" s="3">
        <v>0.55200000000000005</v>
      </c>
      <c r="O413" s="3">
        <v>1.38</v>
      </c>
      <c r="P413" s="3">
        <v>1.38</v>
      </c>
      <c r="Q413" s="3">
        <v>0.55200000000000005</v>
      </c>
      <c r="R413" s="3">
        <v>1.38</v>
      </c>
      <c r="S413" s="3">
        <v>0</v>
      </c>
      <c r="U413" s="3">
        <v>1</v>
      </c>
      <c r="V413" s="3">
        <v>50</v>
      </c>
      <c r="Z413" s="3">
        <v>4655</v>
      </c>
      <c r="AA413" s="65">
        <f t="shared" si="71"/>
        <v>82.964554242749728</v>
      </c>
    </row>
    <row r="414" spans="1:27" x14ac:dyDescent="0.25">
      <c r="L414" s="10"/>
    </row>
    <row r="415" spans="1:27" x14ac:dyDescent="0.25">
      <c r="B415" s="21" t="s">
        <v>3559</v>
      </c>
      <c r="C415" s="9" t="s">
        <v>4592</v>
      </c>
      <c r="D415" s="20" t="s">
        <v>4202</v>
      </c>
      <c r="E415" s="37" t="s">
        <v>3555</v>
      </c>
      <c r="F415" s="36" t="s">
        <v>3556</v>
      </c>
      <c r="G415" s="38" t="s">
        <v>4413</v>
      </c>
      <c r="H415" s="14">
        <v>3</v>
      </c>
      <c r="I415" s="19">
        <f>H415/3</f>
        <v>1</v>
      </c>
      <c r="J415" s="10" t="s">
        <v>3696</v>
      </c>
      <c r="K415" s="16">
        <v>0</v>
      </c>
      <c r="L415" s="10"/>
      <c r="P415" s="3">
        <v>1.1000000000000001</v>
      </c>
      <c r="Q415" s="3">
        <v>0.44</v>
      </c>
      <c r="R415" s="3">
        <v>1.1000000000000001</v>
      </c>
      <c r="S415" s="3">
        <v>0</v>
      </c>
      <c r="U415" s="3">
        <v>4</v>
      </c>
      <c r="V415" s="3">
        <v>51</v>
      </c>
      <c r="Z415" s="3">
        <v>2745</v>
      </c>
      <c r="AA415" s="65">
        <f t="shared" si="71"/>
        <v>25.86520947176685</v>
      </c>
    </row>
    <row r="416" spans="1:27" x14ac:dyDescent="0.25">
      <c r="D416" s="14"/>
      <c r="E416" s="14"/>
      <c r="F416" s="14"/>
      <c r="G416" s="14"/>
      <c r="I416" s="19"/>
      <c r="J416" s="10"/>
      <c r="K416" s="16"/>
      <c r="L416" s="10"/>
    </row>
    <row r="417" spans="2:31" x14ac:dyDescent="0.25">
      <c r="B417" s="21" t="s">
        <v>3642</v>
      </c>
      <c r="C417" s="9" t="s">
        <v>4594</v>
      </c>
      <c r="D417" s="20" t="s">
        <v>4204</v>
      </c>
      <c r="E417" s="37" t="s">
        <v>3555</v>
      </c>
      <c r="F417" s="36" t="s">
        <v>3556</v>
      </c>
      <c r="G417" s="29" t="s">
        <v>4429</v>
      </c>
      <c r="H417" s="14">
        <v>1</v>
      </c>
      <c r="I417" s="19">
        <f>H417/3</f>
        <v>0.33333333333333331</v>
      </c>
      <c r="J417" s="10" t="s">
        <v>3696</v>
      </c>
      <c r="K417" s="16">
        <v>0</v>
      </c>
      <c r="L417" s="10"/>
      <c r="M417" s="3">
        <v>0.51500000000000001</v>
      </c>
      <c r="N417" s="3">
        <v>0.20599999999999999</v>
      </c>
      <c r="O417" s="3">
        <v>0.51500000000000001</v>
      </c>
      <c r="P417" s="3">
        <v>0.51500000000000001</v>
      </c>
      <c r="Q417" s="3">
        <v>0.20599999999999999</v>
      </c>
      <c r="R417" s="3">
        <v>0.51500000000000001</v>
      </c>
      <c r="S417" s="3">
        <v>0</v>
      </c>
      <c r="U417" s="3">
        <v>4</v>
      </c>
      <c r="V417" s="3">
        <v>31</v>
      </c>
      <c r="Z417" s="3">
        <v>1455</v>
      </c>
      <c r="AA417" s="65">
        <f t="shared" si="71"/>
        <v>119.99999999999999</v>
      </c>
    </row>
    <row r="418" spans="2:31" x14ac:dyDescent="0.25">
      <c r="B418" s="21" t="s">
        <v>3649</v>
      </c>
      <c r="C418" s="9" t="s">
        <v>4595</v>
      </c>
      <c r="D418" s="20" t="s">
        <v>4205</v>
      </c>
      <c r="E418" s="37" t="s">
        <v>3555</v>
      </c>
      <c r="F418" s="36" t="s">
        <v>3556</v>
      </c>
      <c r="G418" s="29" t="s">
        <v>4429</v>
      </c>
      <c r="H418" s="14">
        <v>0.7</v>
      </c>
      <c r="I418" s="19">
        <f>H418/3</f>
        <v>0.23333333333333331</v>
      </c>
      <c r="J418" s="10" t="s">
        <v>3696</v>
      </c>
      <c r="K418" s="16">
        <v>0</v>
      </c>
      <c r="L418" s="10"/>
      <c r="M418" s="3">
        <v>0.505</v>
      </c>
      <c r="N418" s="3">
        <v>0.20200000000000001</v>
      </c>
      <c r="O418" s="3">
        <v>0.505</v>
      </c>
      <c r="P418" s="3">
        <v>0.505</v>
      </c>
      <c r="Q418" s="3">
        <v>0.20200000000000001</v>
      </c>
      <c r="R418" s="3">
        <v>0.505</v>
      </c>
      <c r="S418" s="3">
        <v>0</v>
      </c>
      <c r="U418" s="3">
        <v>2</v>
      </c>
      <c r="V418" s="3">
        <v>31</v>
      </c>
      <c r="Z418" s="3">
        <v>2796</v>
      </c>
      <c r="AA418" s="65">
        <f t="shared" si="71"/>
        <v>58.011444921316176</v>
      </c>
    </row>
    <row r="419" spans="2:31" x14ac:dyDescent="0.25">
      <c r="D419" s="3"/>
      <c r="E419" s="3"/>
      <c r="F419" s="3"/>
      <c r="G419" s="3"/>
      <c r="H419" s="306"/>
      <c r="I419" s="3"/>
    </row>
    <row r="420" spans="2:31" x14ac:dyDescent="0.25">
      <c r="B420" s="313" t="s">
        <v>5598</v>
      </c>
      <c r="C420" s="313"/>
      <c r="D420" s="313"/>
      <c r="E420" s="313"/>
      <c r="F420" s="313"/>
      <c r="G420" s="313"/>
      <c r="H420" s="313"/>
      <c r="I420" s="313"/>
      <c r="J420" s="313"/>
      <c r="K420" s="313"/>
      <c r="L420" s="313"/>
      <c r="M420" s="313"/>
      <c r="N420" s="313"/>
      <c r="O420" s="313"/>
      <c r="P420" s="313"/>
      <c r="Q420" s="313"/>
      <c r="R420" s="313"/>
      <c r="S420" s="313"/>
      <c r="T420" s="313"/>
      <c r="U420" s="313"/>
      <c r="V420" s="313"/>
      <c r="W420" s="313"/>
      <c r="X420" s="313"/>
      <c r="Y420" s="313"/>
      <c r="Z420" s="313"/>
      <c r="AA420" s="313"/>
      <c r="AB420" s="284"/>
    </row>
    <row r="421" spans="2:31" x14ac:dyDescent="0.25">
      <c r="B421" s="303" t="s">
        <v>5601</v>
      </c>
      <c r="C421"/>
      <c r="D421"/>
      <c r="E421"/>
      <c r="F421"/>
      <c r="G421"/>
      <c r="H421" s="306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E421"/>
    </row>
    <row r="422" spans="2:31" x14ac:dyDescent="0.25">
      <c r="B422" s="21" t="s">
        <v>3557</v>
      </c>
      <c r="C422" s="9" t="s">
        <v>4590</v>
      </c>
      <c r="D422" s="20" t="s">
        <v>4197</v>
      </c>
      <c r="E422" s="30" t="s">
        <v>3480</v>
      </c>
      <c r="F422" s="160" t="s">
        <v>4589</v>
      </c>
      <c r="G422" s="152" t="s">
        <v>4588</v>
      </c>
      <c r="H422" s="14">
        <v>9</v>
      </c>
      <c r="I422" s="19">
        <f t="shared" si="73"/>
        <v>3</v>
      </c>
      <c r="J422" s="10" t="s">
        <v>3696</v>
      </c>
      <c r="K422" s="16">
        <v>0</v>
      </c>
      <c r="L422" s="10"/>
      <c r="M422" s="3">
        <v>0.3</v>
      </c>
      <c r="N422" s="3">
        <v>0.5</v>
      </c>
      <c r="O422" s="3">
        <v>0.16500000000000001</v>
      </c>
      <c r="S422" s="3">
        <v>0</v>
      </c>
      <c r="U422" s="3">
        <v>2</v>
      </c>
      <c r="V422" s="3">
        <v>25</v>
      </c>
      <c r="Z422" s="3">
        <v>346</v>
      </c>
      <c r="AA422" s="65">
        <f>(((M422+N422+O422+(V422/100)+(U422*0.1*0.5))))/Z422*100000</f>
        <v>380.05780346820814</v>
      </c>
    </row>
    <row r="423" spans="2:31" x14ac:dyDescent="0.25">
      <c r="B423" s="21" t="s">
        <v>3557</v>
      </c>
      <c r="C423" s="9" t="s">
        <v>4590</v>
      </c>
      <c r="D423" s="20" t="s">
        <v>4198</v>
      </c>
      <c r="E423" s="30" t="s">
        <v>3480</v>
      </c>
      <c r="F423" s="160" t="s">
        <v>4589</v>
      </c>
      <c r="G423" s="152" t="s">
        <v>4588</v>
      </c>
      <c r="H423" s="14">
        <v>9</v>
      </c>
      <c r="I423" s="19">
        <f t="shared" si="73"/>
        <v>3</v>
      </c>
      <c r="J423" s="10" t="s">
        <v>3696</v>
      </c>
      <c r="K423" s="16">
        <v>0</v>
      </c>
      <c r="L423" s="10"/>
      <c r="M423" s="3">
        <v>0.3</v>
      </c>
      <c r="N423" s="3">
        <v>0.5</v>
      </c>
      <c r="O423" s="3">
        <v>0.16500000000000001</v>
      </c>
      <c r="S423" s="3">
        <v>0</v>
      </c>
      <c r="U423" s="3">
        <v>2</v>
      </c>
      <c r="V423" s="3">
        <v>25</v>
      </c>
      <c r="Z423" s="3">
        <v>346</v>
      </c>
      <c r="AA423" s="65">
        <f>(((M423+N423+O423+(V423/100)+(U423*0.1*0.5))))/Z423*100000</f>
        <v>380.05780346820814</v>
      </c>
    </row>
    <row r="424" spans="2:31" x14ac:dyDescent="0.25">
      <c r="B424" s="21" t="s">
        <v>3557</v>
      </c>
      <c r="C424" s="9" t="s">
        <v>4590</v>
      </c>
      <c r="D424" s="20" t="s">
        <v>4199</v>
      </c>
      <c r="E424" s="30" t="s">
        <v>3480</v>
      </c>
      <c r="F424" s="160" t="s">
        <v>4589</v>
      </c>
      <c r="G424" s="152" t="s">
        <v>4588</v>
      </c>
      <c r="H424" s="14">
        <v>9</v>
      </c>
      <c r="I424" s="19">
        <f t="shared" si="73"/>
        <v>3</v>
      </c>
      <c r="J424" s="10" t="s">
        <v>3696</v>
      </c>
      <c r="K424" s="16">
        <v>0</v>
      </c>
      <c r="L424" s="10"/>
      <c r="M424" s="3">
        <v>0.3</v>
      </c>
      <c r="N424" s="3">
        <v>0.5</v>
      </c>
      <c r="O424" s="3">
        <v>0.16500000000000001</v>
      </c>
      <c r="S424" s="3">
        <v>0</v>
      </c>
      <c r="U424" s="3">
        <v>3</v>
      </c>
      <c r="V424" s="3">
        <v>25</v>
      </c>
      <c r="Z424" s="3">
        <v>346</v>
      </c>
      <c r="AA424" s="65">
        <f t="shared" ref="AA424:AA483" si="75">(((M424+N424+O424+(V424/100)+(U424*0.1*0.5))))/Z424*100000</f>
        <v>394.50867052023125</v>
      </c>
    </row>
    <row r="425" spans="2:31" x14ac:dyDescent="0.25">
      <c r="B425" s="21" t="s">
        <v>3557</v>
      </c>
      <c r="C425" s="9" t="s">
        <v>4590</v>
      </c>
      <c r="D425" s="20" t="s">
        <v>4200</v>
      </c>
      <c r="E425" s="30" t="s">
        <v>3480</v>
      </c>
      <c r="F425" s="160" t="s">
        <v>4589</v>
      </c>
      <c r="G425" s="152" t="s">
        <v>4588</v>
      </c>
      <c r="H425" s="14">
        <v>9</v>
      </c>
      <c r="I425" s="19">
        <f t="shared" si="73"/>
        <v>3</v>
      </c>
      <c r="J425" s="10" t="s">
        <v>3696</v>
      </c>
      <c r="K425" s="16">
        <v>0</v>
      </c>
      <c r="L425" s="10"/>
      <c r="M425" s="3">
        <v>0.3</v>
      </c>
      <c r="N425" s="3">
        <v>0.5</v>
      </c>
      <c r="O425" s="3">
        <v>0.16500000000000001</v>
      </c>
      <c r="S425" s="3">
        <v>0</v>
      </c>
      <c r="U425" s="3">
        <v>2</v>
      </c>
      <c r="V425" s="3">
        <v>25</v>
      </c>
      <c r="Z425" s="3">
        <v>346</v>
      </c>
      <c r="AA425" s="65">
        <f t="shared" si="75"/>
        <v>380.05780346820814</v>
      </c>
    </row>
    <row r="426" spans="2:31" x14ac:dyDescent="0.25">
      <c r="B426" s="21" t="s">
        <v>3558</v>
      </c>
      <c r="C426" s="9" t="s">
        <v>4591</v>
      </c>
      <c r="D426" s="20" t="s">
        <v>4201</v>
      </c>
      <c r="E426" s="30" t="s">
        <v>3480</v>
      </c>
      <c r="F426" s="160" t="s">
        <v>4589</v>
      </c>
      <c r="G426" s="152" t="s">
        <v>4588</v>
      </c>
      <c r="H426" s="14">
        <v>3</v>
      </c>
      <c r="I426" s="19">
        <f t="shared" si="73"/>
        <v>1</v>
      </c>
      <c r="J426" s="10" t="s">
        <v>3696</v>
      </c>
      <c r="K426" s="16">
        <v>0</v>
      </c>
      <c r="L426" s="10"/>
      <c r="M426" s="3">
        <v>0.1</v>
      </c>
      <c r="N426" s="3">
        <v>0.1</v>
      </c>
      <c r="O426" s="3">
        <v>0.1</v>
      </c>
      <c r="S426" s="3">
        <v>0</v>
      </c>
      <c r="U426" s="3">
        <v>5</v>
      </c>
      <c r="V426" s="3">
        <v>50</v>
      </c>
      <c r="Z426" s="3">
        <v>283</v>
      </c>
      <c r="AA426" s="65">
        <f t="shared" si="75"/>
        <v>371.02473498233218</v>
      </c>
    </row>
    <row r="427" spans="2:31" x14ac:dyDescent="0.25">
      <c r="B427" s="21" t="s">
        <v>3561</v>
      </c>
      <c r="C427" s="9" t="s">
        <v>4596</v>
      </c>
      <c r="D427" s="20" t="s">
        <v>4206</v>
      </c>
      <c r="E427" s="30" t="s">
        <v>3480</v>
      </c>
      <c r="F427" s="160" t="s">
        <v>4589</v>
      </c>
      <c r="G427" s="152" t="s">
        <v>4588</v>
      </c>
      <c r="H427" s="14">
        <v>10</v>
      </c>
      <c r="I427" s="19">
        <f t="shared" ref="I427:I467" si="76">H427/3</f>
        <v>3.3333333333333335</v>
      </c>
      <c r="J427" s="10" t="s">
        <v>3696</v>
      </c>
      <c r="K427" s="16">
        <v>0</v>
      </c>
      <c r="L427" s="10"/>
      <c r="M427" s="3">
        <v>0.27</v>
      </c>
      <c r="N427" s="3">
        <v>0.45</v>
      </c>
      <c r="O427" s="3">
        <v>0.14849999999999999</v>
      </c>
      <c r="S427" s="3">
        <v>0</v>
      </c>
      <c r="U427" s="3">
        <v>3</v>
      </c>
      <c r="V427" s="3">
        <v>23</v>
      </c>
      <c r="Z427" s="3">
        <v>289</v>
      </c>
      <c r="AA427" s="65">
        <f t="shared" si="75"/>
        <v>432.0069204152249</v>
      </c>
    </row>
    <row r="428" spans="2:31" x14ac:dyDescent="0.25">
      <c r="B428" s="21" t="s">
        <v>3561</v>
      </c>
      <c r="C428" s="9" t="s">
        <v>4596</v>
      </c>
      <c r="D428" s="20" t="s">
        <v>4207</v>
      </c>
      <c r="E428" s="30" t="s">
        <v>3480</v>
      </c>
      <c r="F428" s="160" t="s">
        <v>4589</v>
      </c>
      <c r="G428" s="152" t="s">
        <v>4588</v>
      </c>
      <c r="H428" s="14">
        <v>10</v>
      </c>
      <c r="I428" s="19">
        <f t="shared" si="76"/>
        <v>3.3333333333333335</v>
      </c>
      <c r="J428" s="10" t="s">
        <v>3696</v>
      </c>
      <c r="K428" s="16">
        <v>0</v>
      </c>
      <c r="L428" s="10"/>
      <c r="M428" s="3">
        <v>0.27</v>
      </c>
      <c r="N428" s="3">
        <v>0.45</v>
      </c>
      <c r="O428" s="3">
        <v>0.14849999999999999</v>
      </c>
      <c r="S428" s="3">
        <v>0</v>
      </c>
      <c r="U428" s="3">
        <v>3</v>
      </c>
      <c r="V428" s="3">
        <v>23</v>
      </c>
      <c r="Z428" s="3">
        <v>289</v>
      </c>
      <c r="AA428" s="65">
        <f t="shared" si="75"/>
        <v>432.0069204152249</v>
      </c>
    </row>
    <row r="429" spans="2:31" x14ac:dyDescent="0.25">
      <c r="B429" s="21" t="s">
        <v>3561</v>
      </c>
      <c r="C429" s="9" t="s">
        <v>4596</v>
      </c>
      <c r="D429" s="20" t="s">
        <v>4208</v>
      </c>
      <c r="E429" s="30" t="s">
        <v>3480</v>
      </c>
      <c r="F429" s="160" t="s">
        <v>4589</v>
      </c>
      <c r="G429" s="152" t="s">
        <v>4588</v>
      </c>
      <c r="H429" s="14">
        <v>10</v>
      </c>
      <c r="I429" s="19">
        <f t="shared" si="76"/>
        <v>3.3333333333333335</v>
      </c>
      <c r="J429" s="10" t="s">
        <v>3696</v>
      </c>
      <c r="K429" s="16">
        <v>0</v>
      </c>
      <c r="L429" s="10"/>
      <c r="M429" s="3">
        <v>0.27</v>
      </c>
      <c r="N429" s="3">
        <v>0.45</v>
      </c>
      <c r="O429" s="3">
        <v>0.14849999999999999</v>
      </c>
      <c r="S429" s="3">
        <v>0</v>
      </c>
      <c r="U429" s="3">
        <v>3</v>
      </c>
      <c r="V429" s="3">
        <v>23</v>
      </c>
      <c r="Z429" s="3">
        <v>289</v>
      </c>
      <c r="AA429" s="65">
        <f t="shared" si="75"/>
        <v>432.0069204152249</v>
      </c>
    </row>
    <row r="430" spans="2:31" x14ac:dyDescent="0.25">
      <c r="B430" s="21" t="s">
        <v>3561</v>
      </c>
      <c r="C430" s="9" t="s">
        <v>4596</v>
      </c>
      <c r="D430" s="20" t="s">
        <v>4209</v>
      </c>
      <c r="E430" s="30" t="s">
        <v>3480</v>
      </c>
      <c r="F430" s="160" t="s">
        <v>4589</v>
      </c>
      <c r="G430" s="152" t="s">
        <v>4588</v>
      </c>
      <c r="H430" s="14">
        <v>10</v>
      </c>
      <c r="I430" s="19">
        <f t="shared" si="76"/>
        <v>3.3333333333333335</v>
      </c>
      <c r="J430" s="10" t="s">
        <v>3696</v>
      </c>
      <c r="K430" s="16">
        <v>0</v>
      </c>
      <c r="L430" s="10"/>
      <c r="M430" s="3">
        <v>0.27</v>
      </c>
      <c r="N430" s="3">
        <v>0.45</v>
      </c>
      <c r="O430" s="3">
        <v>0.14849999999999999</v>
      </c>
      <c r="S430" s="3">
        <v>0</v>
      </c>
      <c r="U430" s="3">
        <v>4</v>
      </c>
      <c r="V430" s="3">
        <v>23</v>
      </c>
      <c r="Z430" s="3">
        <v>291</v>
      </c>
      <c r="AA430" s="65">
        <f t="shared" si="75"/>
        <v>446.21993127147766</v>
      </c>
    </row>
    <row r="431" spans="2:31" x14ac:dyDescent="0.25">
      <c r="B431" s="21" t="s">
        <v>4706</v>
      </c>
      <c r="C431" s="9" t="s">
        <v>5372</v>
      </c>
      <c r="D431" s="20" t="s">
        <v>4771</v>
      </c>
      <c r="E431" s="30" t="s">
        <v>3480</v>
      </c>
      <c r="F431" s="160" t="s">
        <v>4589</v>
      </c>
      <c r="G431" s="152" t="s">
        <v>4588</v>
      </c>
      <c r="H431" s="14">
        <v>12</v>
      </c>
      <c r="I431" s="19">
        <f t="shared" si="76"/>
        <v>4</v>
      </c>
      <c r="J431" s="10" t="s">
        <v>3696</v>
      </c>
      <c r="K431" s="16">
        <v>0</v>
      </c>
      <c r="L431" s="10"/>
      <c r="M431" s="3">
        <v>0.42</v>
      </c>
      <c r="N431" s="3">
        <v>0.7</v>
      </c>
      <c r="O431" s="3">
        <v>0.23100000000000001</v>
      </c>
      <c r="S431" s="3">
        <v>0</v>
      </c>
      <c r="U431" s="3">
        <v>7</v>
      </c>
      <c r="V431" s="3">
        <v>35</v>
      </c>
      <c r="Z431" s="3">
        <v>1094</v>
      </c>
      <c r="AA431" s="65">
        <f t="shared" si="75"/>
        <v>187.47714808043878</v>
      </c>
    </row>
    <row r="432" spans="2:31" x14ac:dyDescent="0.25">
      <c r="B432" s="21" t="s">
        <v>4707</v>
      </c>
      <c r="C432" s="9" t="s">
        <v>5373</v>
      </c>
      <c r="D432" s="20" t="s">
        <v>4772</v>
      </c>
      <c r="E432" s="30" t="s">
        <v>3480</v>
      </c>
      <c r="F432" s="160" t="s">
        <v>4589</v>
      </c>
      <c r="G432" s="152" t="s">
        <v>4588</v>
      </c>
      <c r="H432" s="14">
        <v>12</v>
      </c>
      <c r="I432" s="19">
        <f t="shared" si="76"/>
        <v>4</v>
      </c>
      <c r="J432" s="10" t="s">
        <v>3696</v>
      </c>
      <c r="K432" s="16">
        <v>0</v>
      </c>
      <c r="L432" s="10"/>
      <c r="M432" s="3">
        <v>0.42</v>
      </c>
      <c r="N432" s="3">
        <v>0.7</v>
      </c>
      <c r="O432" s="3">
        <v>0.23100000000000001</v>
      </c>
      <c r="S432" s="3">
        <v>0</v>
      </c>
      <c r="U432" s="3">
        <v>11</v>
      </c>
      <c r="V432" s="3">
        <v>35</v>
      </c>
      <c r="Z432" s="3">
        <v>1170</v>
      </c>
      <c r="AA432" s="65">
        <f t="shared" si="75"/>
        <v>192.39316239316244</v>
      </c>
    </row>
    <row r="433" spans="2:27" x14ac:dyDescent="0.25">
      <c r="B433" s="21" t="s">
        <v>5128</v>
      </c>
      <c r="C433" s="76" t="s">
        <v>5374</v>
      </c>
      <c r="D433" s="20" t="s">
        <v>4773</v>
      </c>
      <c r="E433" s="30" t="s">
        <v>3480</v>
      </c>
      <c r="F433" s="160" t="s">
        <v>4589</v>
      </c>
      <c r="G433" s="152" t="s">
        <v>4588</v>
      </c>
      <c r="H433" s="14">
        <v>12</v>
      </c>
      <c r="I433" s="19">
        <f t="shared" si="76"/>
        <v>4</v>
      </c>
      <c r="J433" s="10" t="s">
        <v>3696</v>
      </c>
      <c r="K433" s="16">
        <v>0</v>
      </c>
      <c r="L433" s="10"/>
      <c r="M433" s="3">
        <v>0.42</v>
      </c>
      <c r="N433" s="3">
        <v>0.7</v>
      </c>
      <c r="O433" s="3">
        <v>0.23100000000000001</v>
      </c>
      <c r="S433" s="3">
        <v>0</v>
      </c>
      <c r="U433" s="3">
        <v>7</v>
      </c>
      <c r="V433" s="3">
        <v>35</v>
      </c>
      <c r="Z433" s="3">
        <v>711</v>
      </c>
      <c r="AA433" s="65">
        <f t="shared" si="75"/>
        <v>288.46694796061888</v>
      </c>
    </row>
    <row r="434" spans="2:27" x14ac:dyDescent="0.25">
      <c r="B434" s="21" t="s">
        <v>5128</v>
      </c>
      <c r="C434" s="9" t="s">
        <v>5375</v>
      </c>
      <c r="D434" s="20" t="s">
        <v>4774</v>
      </c>
      <c r="E434" s="30" t="s">
        <v>3480</v>
      </c>
      <c r="F434" s="160" t="s">
        <v>4589</v>
      </c>
      <c r="G434" s="152" t="s">
        <v>4588</v>
      </c>
      <c r="H434" s="14">
        <v>12</v>
      </c>
      <c r="I434" s="19">
        <f t="shared" si="76"/>
        <v>4</v>
      </c>
      <c r="J434" s="10" t="s">
        <v>3696</v>
      </c>
      <c r="K434" s="16">
        <v>0</v>
      </c>
      <c r="L434" s="10"/>
      <c r="M434" s="3">
        <v>0.42</v>
      </c>
      <c r="N434" s="3">
        <v>0.7</v>
      </c>
      <c r="O434" s="3">
        <v>0.23100000000000001</v>
      </c>
      <c r="S434" s="3">
        <v>0</v>
      </c>
      <c r="U434" s="3">
        <v>7</v>
      </c>
      <c r="V434" s="3">
        <v>35</v>
      </c>
      <c r="Z434" s="3">
        <v>711</v>
      </c>
      <c r="AA434" s="65">
        <f t="shared" si="75"/>
        <v>288.46694796061888</v>
      </c>
    </row>
    <row r="435" spans="2:27" x14ac:dyDescent="0.25">
      <c r="B435" s="21" t="s">
        <v>5130</v>
      </c>
      <c r="C435" s="9" t="s">
        <v>5378</v>
      </c>
      <c r="D435" s="20" t="s">
        <v>4776</v>
      </c>
      <c r="E435" s="30" t="s">
        <v>3480</v>
      </c>
      <c r="F435" s="160" t="s">
        <v>4589</v>
      </c>
      <c r="G435" s="152" t="s">
        <v>4588</v>
      </c>
      <c r="H435" s="14">
        <v>9</v>
      </c>
      <c r="I435" s="19">
        <f t="shared" si="76"/>
        <v>3</v>
      </c>
      <c r="J435" s="10" t="s">
        <v>3696</v>
      </c>
      <c r="K435" s="16">
        <v>0</v>
      </c>
      <c r="L435" s="10"/>
      <c r="M435" s="3">
        <v>0.69</v>
      </c>
      <c r="N435" s="3">
        <v>1.1499999999999999</v>
      </c>
      <c r="O435" s="3">
        <v>0.3795</v>
      </c>
      <c r="S435" s="3">
        <v>0</v>
      </c>
      <c r="U435" s="3">
        <v>9</v>
      </c>
      <c r="V435" s="3">
        <v>58</v>
      </c>
      <c r="Z435" s="3">
        <v>2303</v>
      </c>
      <c r="AA435" s="65">
        <f t="shared" si="75"/>
        <v>141.09856708640905</v>
      </c>
    </row>
    <row r="436" spans="2:27" x14ac:dyDescent="0.25">
      <c r="B436" s="21" t="s">
        <v>5146</v>
      </c>
      <c r="C436" s="9" t="s">
        <v>5397</v>
      </c>
      <c r="D436" s="20" t="s">
        <v>4802</v>
      </c>
      <c r="E436" s="30" t="s">
        <v>3480</v>
      </c>
      <c r="F436" s="160" t="s">
        <v>4589</v>
      </c>
      <c r="G436" s="152" t="s">
        <v>4588</v>
      </c>
      <c r="H436" s="14">
        <v>10</v>
      </c>
      <c r="I436" s="19">
        <f t="shared" si="76"/>
        <v>3.3333333333333335</v>
      </c>
      <c r="J436" s="10" t="s">
        <v>3696</v>
      </c>
      <c r="K436" s="16">
        <v>0</v>
      </c>
      <c r="L436" s="10"/>
      <c r="M436" s="3">
        <v>0.63</v>
      </c>
      <c r="N436" s="3">
        <v>1.05</v>
      </c>
      <c r="O436" s="3">
        <v>0.34649999999999997</v>
      </c>
      <c r="S436" s="3">
        <v>0</v>
      </c>
      <c r="U436" s="3">
        <v>13</v>
      </c>
      <c r="V436" s="3">
        <v>53</v>
      </c>
      <c r="Z436" s="3">
        <v>2848</v>
      </c>
      <c r="AA436" s="65">
        <f t="shared" si="75"/>
        <v>112.58778089887639</v>
      </c>
    </row>
    <row r="437" spans="2:27" x14ac:dyDescent="0.25">
      <c r="B437" s="21" t="s">
        <v>5147</v>
      </c>
      <c r="C437" s="9" t="s">
        <v>5398</v>
      </c>
      <c r="D437" s="20" t="s">
        <v>4803</v>
      </c>
      <c r="E437" s="30" t="s">
        <v>3480</v>
      </c>
      <c r="F437" s="160" t="s">
        <v>4589</v>
      </c>
      <c r="G437" s="152" t="s">
        <v>4588</v>
      </c>
      <c r="H437" s="14">
        <v>10</v>
      </c>
      <c r="I437" s="19">
        <f t="shared" si="76"/>
        <v>3.3333333333333335</v>
      </c>
      <c r="J437" s="10" t="s">
        <v>3696</v>
      </c>
      <c r="K437" s="16">
        <v>0</v>
      </c>
      <c r="L437" s="10"/>
      <c r="M437" s="3">
        <v>0.6</v>
      </c>
      <c r="N437" s="3">
        <v>1</v>
      </c>
      <c r="O437" s="3">
        <v>0.33</v>
      </c>
      <c r="S437" s="3">
        <v>0</v>
      </c>
      <c r="U437" s="3">
        <v>9</v>
      </c>
      <c r="V437" s="3">
        <v>50</v>
      </c>
      <c r="Z437" s="3">
        <v>1651</v>
      </c>
      <c r="AA437" s="65">
        <f t="shared" si="75"/>
        <v>174.43973349485162</v>
      </c>
    </row>
    <row r="438" spans="2:27" x14ac:dyDescent="0.25">
      <c r="B438" s="21" t="s">
        <v>5148</v>
      </c>
      <c r="C438" s="9" t="s">
        <v>5399</v>
      </c>
      <c r="D438" s="20" t="s">
        <v>4804</v>
      </c>
      <c r="E438" s="30" t="s">
        <v>3480</v>
      </c>
      <c r="F438" s="160" t="s">
        <v>4589</v>
      </c>
      <c r="G438" s="152" t="s">
        <v>4588</v>
      </c>
      <c r="H438" s="14">
        <v>10</v>
      </c>
      <c r="I438" s="19">
        <f t="shared" si="76"/>
        <v>3.3333333333333335</v>
      </c>
      <c r="J438" s="10" t="s">
        <v>3696</v>
      </c>
      <c r="K438" s="16">
        <v>0</v>
      </c>
      <c r="L438" s="10"/>
      <c r="M438" s="3">
        <v>0.6</v>
      </c>
      <c r="N438" s="3">
        <v>1</v>
      </c>
      <c r="O438" s="3">
        <v>0.33</v>
      </c>
      <c r="S438" s="3">
        <v>0</v>
      </c>
      <c r="U438" s="3">
        <v>8</v>
      </c>
      <c r="V438" s="3">
        <v>50</v>
      </c>
      <c r="Z438" s="3">
        <v>1568</v>
      </c>
      <c r="AA438" s="65">
        <f t="shared" si="75"/>
        <v>180.48469387755102</v>
      </c>
    </row>
    <row r="439" spans="2:27" x14ac:dyDescent="0.25">
      <c r="B439" s="21" t="s">
        <v>5151</v>
      </c>
      <c r="C439" s="9" t="s">
        <v>5402</v>
      </c>
      <c r="D439" s="20" t="s">
        <v>4809</v>
      </c>
      <c r="E439" s="30" t="s">
        <v>3480</v>
      </c>
      <c r="F439" s="160" t="s">
        <v>4589</v>
      </c>
      <c r="G439" s="152" t="s">
        <v>4588</v>
      </c>
      <c r="H439" s="14">
        <v>14</v>
      </c>
      <c r="I439" s="19">
        <f t="shared" si="76"/>
        <v>4.666666666666667</v>
      </c>
      <c r="J439" s="10" t="s">
        <v>3696</v>
      </c>
      <c r="K439" s="16">
        <v>0</v>
      </c>
      <c r="L439" s="10"/>
      <c r="M439" s="3">
        <v>0.27</v>
      </c>
      <c r="N439" s="3">
        <v>0.45</v>
      </c>
      <c r="O439" s="3">
        <v>0.14849999999999999</v>
      </c>
      <c r="S439" s="3">
        <v>0</v>
      </c>
      <c r="U439" s="3">
        <v>7</v>
      </c>
      <c r="V439" s="3">
        <v>23</v>
      </c>
      <c r="Z439" s="3">
        <v>345</v>
      </c>
      <c r="AA439" s="65">
        <f t="shared" si="75"/>
        <v>419.85507246376812</v>
      </c>
    </row>
    <row r="440" spans="2:27" x14ac:dyDescent="0.25">
      <c r="B440" s="21" t="s">
        <v>5155</v>
      </c>
      <c r="C440" s="9" t="s">
        <v>5406</v>
      </c>
      <c r="D440" s="20" t="s">
        <v>4813</v>
      </c>
      <c r="E440" s="30" t="s">
        <v>3480</v>
      </c>
      <c r="F440" s="160" t="s">
        <v>4589</v>
      </c>
      <c r="G440" s="152" t="s">
        <v>4588</v>
      </c>
      <c r="H440" s="14">
        <v>4</v>
      </c>
      <c r="I440" s="19">
        <f t="shared" si="76"/>
        <v>1.3333333333333333</v>
      </c>
      <c r="J440" s="10" t="s">
        <v>3696</v>
      </c>
      <c r="K440" s="16">
        <v>0</v>
      </c>
      <c r="L440" s="10"/>
      <c r="M440" s="3">
        <v>0.1</v>
      </c>
      <c r="N440" s="3">
        <v>0.1</v>
      </c>
      <c r="O440" s="3">
        <v>0.1</v>
      </c>
      <c r="S440" s="3">
        <v>0</v>
      </c>
      <c r="U440" s="3">
        <v>12</v>
      </c>
      <c r="V440" s="3">
        <v>30</v>
      </c>
      <c r="Z440" s="3">
        <v>866</v>
      </c>
      <c r="AA440" s="65">
        <f t="shared" si="75"/>
        <v>138.56812933025407</v>
      </c>
    </row>
    <row r="441" spans="2:27" x14ac:dyDescent="0.25">
      <c r="B441" s="21" t="s">
        <v>5155</v>
      </c>
      <c r="C441" s="9" t="s">
        <v>5406</v>
      </c>
      <c r="D441" s="20" t="s">
        <v>4814</v>
      </c>
      <c r="E441" s="30" t="s">
        <v>3480</v>
      </c>
      <c r="F441" s="160" t="s">
        <v>4589</v>
      </c>
      <c r="G441" s="152" t="s">
        <v>4588</v>
      </c>
      <c r="H441" s="14">
        <v>2</v>
      </c>
      <c r="I441" s="19">
        <f t="shared" si="76"/>
        <v>0.66666666666666663</v>
      </c>
      <c r="J441" s="10" t="s">
        <v>3696</v>
      </c>
      <c r="K441" s="16">
        <v>0</v>
      </c>
      <c r="L441" s="10"/>
      <c r="M441" s="3">
        <v>0.1</v>
      </c>
      <c r="N441" s="3">
        <v>0.1</v>
      </c>
      <c r="O441" s="3">
        <v>0.1</v>
      </c>
      <c r="S441" s="3">
        <v>0</v>
      </c>
      <c r="U441" s="3">
        <v>12</v>
      </c>
      <c r="V441" s="3">
        <v>30</v>
      </c>
      <c r="Z441" s="3">
        <v>866</v>
      </c>
      <c r="AA441" s="65">
        <f t="shared" si="75"/>
        <v>138.56812933025407</v>
      </c>
    </row>
    <row r="442" spans="2:27" x14ac:dyDescent="0.25">
      <c r="B442" s="21" t="s">
        <v>5155</v>
      </c>
      <c r="C442" s="9" t="s">
        <v>5406</v>
      </c>
      <c r="D442" s="20" t="s">
        <v>4815</v>
      </c>
      <c r="E442" s="30" t="s">
        <v>3480</v>
      </c>
      <c r="F442" s="160" t="s">
        <v>4589</v>
      </c>
      <c r="G442" s="152" t="s">
        <v>4588</v>
      </c>
      <c r="H442" s="14">
        <v>2</v>
      </c>
      <c r="I442" s="19">
        <f t="shared" si="76"/>
        <v>0.66666666666666663</v>
      </c>
      <c r="J442" s="10" t="s">
        <v>3696</v>
      </c>
      <c r="K442" s="16">
        <v>0</v>
      </c>
      <c r="L442" s="10"/>
      <c r="M442" s="3">
        <v>0.1</v>
      </c>
      <c r="N442" s="3">
        <v>0.1</v>
      </c>
      <c r="O442" s="3">
        <v>0.1</v>
      </c>
      <c r="S442" s="3">
        <v>0</v>
      </c>
      <c r="U442" s="3">
        <v>12</v>
      </c>
      <c r="V442" s="3">
        <v>30</v>
      </c>
      <c r="Z442" s="3">
        <v>866</v>
      </c>
      <c r="AA442" s="65">
        <f t="shared" si="75"/>
        <v>138.56812933025407</v>
      </c>
    </row>
    <row r="443" spans="2:27" x14ac:dyDescent="0.25">
      <c r="B443" s="9" t="s">
        <v>5158</v>
      </c>
      <c r="C443" s="9" t="s">
        <v>5409</v>
      </c>
      <c r="D443" s="20" t="s">
        <v>4818</v>
      </c>
      <c r="E443" s="30" t="s">
        <v>3480</v>
      </c>
      <c r="F443" s="160" t="s">
        <v>4589</v>
      </c>
      <c r="G443" s="152" t="s">
        <v>4588</v>
      </c>
      <c r="H443" s="14">
        <v>10</v>
      </c>
      <c r="I443" s="19">
        <f t="shared" si="76"/>
        <v>3.3333333333333335</v>
      </c>
      <c r="J443" s="10" t="s">
        <v>3696</v>
      </c>
      <c r="K443" s="16">
        <v>0</v>
      </c>
      <c r="L443" s="10"/>
      <c r="M443" s="3">
        <v>0.24</v>
      </c>
      <c r="N443" s="3">
        <v>0.4</v>
      </c>
      <c r="O443" s="3">
        <v>0.13200000000000001</v>
      </c>
      <c r="S443" s="3">
        <v>0</v>
      </c>
      <c r="U443" s="3">
        <v>9</v>
      </c>
      <c r="V443" s="3">
        <v>20</v>
      </c>
      <c r="Z443" s="3">
        <v>581</v>
      </c>
      <c r="AA443" s="65">
        <f t="shared" si="75"/>
        <v>244.75043029259896</v>
      </c>
    </row>
    <row r="444" spans="2:27" x14ac:dyDescent="0.25">
      <c r="B444" s="21" t="s">
        <v>5159</v>
      </c>
      <c r="C444" s="9" t="s">
        <v>5410</v>
      </c>
      <c r="D444" s="20" t="s">
        <v>4819</v>
      </c>
      <c r="E444" s="30" t="s">
        <v>3480</v>
      </c>
      <c r="F444" s="160" t="s">
        <v>4589</v>
      </c>
      <c r="G444" s="152" t="s">
        <v>4588</v>
      </c>
      <c r="H444" s="14">
        <v>10</v>
      </c>
      <c r="I444" s="19">
        <f t="shared" si="76"/>
        <v>3.3333333333333335</v>
      </c>
      <c r="J444" s="10" t="s">
        <v>3696</v>
      </c>
      <c r="K444" s="16">
        <v>0</v>
      </c>
      <c r="L444" s="10"/>
      <c r="M444" s="3">
        <v>0.66</v>
      </c>
      <c r="N444" s="3">
        <v>1.1000000000000001</v>
      </c>
      <c r="O444" s="3">
        <v>0.36299999999999999</v>
      </c>
      <c r="S444" s="3">
        <v>0</v>
      </c>
      <c r="U444" s="3">
        <v>8</v>
      </c>
      <c r="V444" s="3">
        <v>55</v>
      </c>
      <c r="Z444" s="3">
        <v>1967</v>
      </c>
      <c r="AA444" s="65">
        <f t="shared" si="75"/>
        <v>156.22775800711744</v>
      </c>
    </row>
    <row r="445" spans="2:27" x14ac:dyDescent="0.25">
      <c r="B445" s="73" t="s">
        <v>5159</v>
      </c>
      <c r="C445" s="74" t="s">
        <v>5410</v>
      </c>
      <c r="D445" s="75" t="s">
        <v>4820</v>
      </c>
      <c r="E445" s="30" t="s">
        <v>3480</v>
      </c>
      <c r="F445" s="160" t="s">
        <v>4589</v>
      </c>
      <c r="G445" s="152" t="s">
        <v>4588</v>
      </c>
      <c r="H445" s="112">
        <v>10</v>
      </c>
      <c r="I445" s="113">
        <f t="shared" si="76"/>
        <v>3.3333333333333335</v>
      </c>
      <c r="J445" s="114" t="s">
        <v>3696</v>
      </c>
      <c r="K445" s="115">
        <v>0</v>
      </c>
      <c r="L445" s="10"/>
      <c r="M445" s="3">
        <v>0.66</v>
      </c>
      <c r="N445" s="3">
        <v>1.1000000000000001</v>
      </c>
      <c r="O445" s="3">
        <v>0.36299999999999999</v>
      </c>
      <c r="S445" s="3">
        <v>0</v>
      </c>
      <c r="U445" s="3">
        <v>11</v>
      </c>
      <c r="V445" s="3">
        <v>55</v>
      </c>
      <c r="Z445" s="3">
        <v>3867</v>
      </c>
      <c r="AA445" s="65">
        <f t="shared" si="75"/>
        <v>83.346263253167834</v>
      </c>
    </row>
    <row r="446" spans="2:27" x14ac:dyDescent="0.25">
      <c r="B446" s="21" t="s">
        <v>5160</v>
      </c>
      <c r="C446" s="9" t="s">
        <v>5411</v>
      </c>
      <c r="D446" s="20" t="s">
        <v>4821</v>
      </c>
      <c r="E446" s="30" t="s">
        <v>3480</v>
      </c>
      <c r="F446" s="160" t="s">
        <v>4589</v>
      </c>
      <c r="G446" s="152" t="s">
        <v>4588</v>
      </c>
      <c r="H446" s="14">
        <v>11</v>
      </c>
      <c r="I446" s="19">
        <f t="shared" si="76"/>
        <v>3.6666666666666665</v>
      </c>
      <c r="J446" s="10" t="s">
        <v>3696</v>
      </c>
      <c r="K446" s="16">
        <v>0</v>
      </c>
      <c r="L446" s="10"/>
      <c r="M446" s="3">
        <v>0.51</v>
      </c>
      <c r="N446" s="3">
        <v>0.85</v>
      </c>
      <c r="O446" s="3">
        <v>0.28050000000000003</v>
      </c>
      <c r="S446" s="3">
        <v>0</v>
      </c>
      <c r="U446" s="3">
        <v>9</v>
      </c>
      <c r="V446" s="3">
        <v>43</v>
      </c>
      <c r="Z446" s="3">
        <v>1992</v>
      </c>
      <c r="AA446" s="65">
        <f t="shared" si="75"/>
        <v>126.53112449799197</v>
      </c>
    </row>
    <row r="447" spans="2:27" x14ac:dyDescent="0.25">
      <c r="B447" s="21" t="s">
        <v>5161</v>
      </c>
      <c r="C447" s="9" t="s">
        <v>5412</v>
      </c>
      <c r="D447" s="20" t="s">
        <v>4822</v>
      </c>
      <c r="E447" s="30" t="s">
        <v>3480</v>
      </c>
      <c r="F447" s="160" t="s">
        <v>4589</v>
      </c>
      <c r="G447" s="152" t="s">
        <v>4588</v>
      </c>
      <c r="H447" s="14">
        <v>9</v>
      </c>
      <c r="I447" s="19">
        <f t="shared" si="76"/>
        <v>3</v>
      </c>
      <c r="J447" s="10" t="s">
        <v>3696</v>
      </c>
      <c r="K447" s="16">
        <v>0</v>
      </c>
      <c r="M447" s="3">
        <v>0.72</v>
      </c>
      <c r="N447" s="3">
        <v>1.2</v>
      </c>
      <c r="O447" s="3">
        <v>0.39600000000000002</v>
      </c>
      <c r="S447" s="3">
        <v>0</v>
      </c>
      <c r="U447" s="3">
        <v>15</v>
      </c>
      <c r="V447" s="3">
        <v>60</v>
      </c>
      <c r="Z447" s="3">
        <v>4776</v>
      </c>
      <c r="AA447" s="65">
        <f t="shared" si="75"/>
        <v>76.758793969849251</v>
      </c>
    </row>
    <row r="448" spans="2:27" x14ac:dyDescent="0.25">
      <c r="B448" s="21" t="s">
        <v>5161</v>
      </c>
      <c r="C448" s="9" t="s">
        <v>5412</v>
      </c>
      <c r="D448" s="20" t="s">
        <v>4823</v>
      </c>
      <c r="E448" s="30" t="s">
        <v>3480</v>
      </c>
      <c r="F448" s="160" t="s">
        <v>4589</v>
      </c>
      <c r="G448" s="152" t="s">
        <v>4588</v>
      </c>
      <c r="H448" s="14">
        <v>9</v>
      </c>
      <c r="I448" s="19">
        <f t="shared" si="76"/>
        <v>3</v>
      </c>
      <c r="J448" s="10" t="s">
        <v>3696</v>
      </c>
      <c r="K448" s="16">
        <v>0</v>
      </c>
      <c r="M448" s="3">
        <v>0.72</v>
      </c>
      <c r="N448" s="3">
        <v>1.2</v>
      </c>
      <c r="O448" s="3">
        <v>0.39600000000000002</v>
      </c>
      <c r="S448" s="3">
        <v>0</v>
      </c>
      <c r="U448" s="3">
        <v>15</v>
      </c>
      <c r="V448" s="3">
        <v>60</v>
      </c>
      <c r="Z448" s="3">
        <v>4776</v>
      </c>
      <c r="AA448" s="65">
        <f t="shared" si="75"/>
        <v>76.758793969849251</v>
      </c>
    </row>
    <row r="449" spans="2:27" x14ac:dyDescent="0.25">
      <c r="B449" s="21" t="s">
        <v>5161</v>
      </c>
      <c r="C449" s="9" t="s">
        <v>5412</v>
      </c>
      <c r="D449" s="20" t="s">
        <v>4824</v>
      </c>
      <c r="E449" s="30" t="s">
        <v>3480</v>
      </c>
      <c r="F449" s="160" t="s">
        <v>4589</v>
      </c>
      <c r="G449" s="152" t="s">
        <v>4588</v>
      </c>
      <c r="H449" s="14">
        <v>9</v>
      </c>
      <c r="I449" s="19">
        <f t="shared" si="76"/>
        <v>3</v>
      </c>
      <c r="J449" s="10" t="s">
        <v>3696</v>
      </c>
      <c r="K449" s="16">
        <v>0</v>
      </c>
      <c r="L449" s="10"/>
      <c r="M449" s="3">
        <v>0.72</v>
      </c>
      <c r="N449" s="3">
        <v>1.2</v>
      </c>
      <c r="O449" s="3">
        <v>0.39600000000000002</v>
      </c>
      <c r="S449" s="3">
        <v>0</v>
      </c>
      <c r="U449" s="3">
        <v>15</v>
      </c>
      <c r="V449" s="3">
        <v>60</v>
      </c>
      <c r="Z449" s="3">
        <v>4776</v>
      </c>
      <c r="AA449" s="65">
        <f t="shared" si="75"/>
        <v>76.758793969849251</v>
      </c>
    </row>
    <row r="450" spans="2:27" x14ac:dyDescent="0.25">
      <c r="B450" s="21" t="s">
        <v>5161</v>
      </c>
      <c r="C450" s="9" t="s">
        <v>5412</v>
      </c>
      <c r="D450" s="20" t="s">
        <v>4825</v>
      </c>
      <c r="E450" s="30" t="s">
        <v>3480</v>
      </c>
      <c r="F450" s="160" t="s">
        <v>4589</v>
      </c>
      <c r="G450" s="152" t="s">
        <v>4588</v>
      </c>
      <c r="H450" s="14">
        <v>9</v>
      </c>
      <c r="I450" s="19">
        <f t="shared" si="76"/>
        <v>3</v>
      </c>
      <c r="J450" s="10" t="s">
        <v>3696</v>
      </c>
      <c r="K450" s="16">
        <v>0</v>
      </c>
      <c r="L450" s="10"/>
      <c r="M450" s="3">
        <v>0.72</v>
      </c>
      <c r="N450" s="3">
        <v>1.2</v>
      </c>
      <c r="O450" s="3">
        <v>0.39600000000000002</v>
      </c>
      <c r="S450" s="3">
        <v>0</v>
      </c>
      <c r="U450" s="3">
        <v>15</v>
      </c>
      <c r="V450" s="3">
        <v>60</v>
      </c>
      <c r="Z450" s="3">
        <v>4776</v>
      </c>
      <c r="AA450" s="65">
        <f t="shared" si="75"/>
        <v>76.758793969849251</v>
      </c>
    </row>
    <row r="451" spans="2:27" x14ac:dyDescent="0.25">
      <c r="B451" s="21" t="s">
        <v>5161</v>
      </c>
      <c r="C451" s="9" t="s">
        <v>5412</v>
      </c>
      <c r="D451" s="20" t="s">
        <v>4826</v>
      </c>
      <c r="E451" s="30" t="s">
        <v>3480</v>
      </c>
      <c r="F451" s="160" t="s">
        <v>4589</v>
      </c>
      <c r="G451" s="152" t="s">
        <v>4588</v>
      </c>
      <c r="H451" s="14">
        <v>9</v>
      </c>
      <c r="I451" s="19">
        <f t="shared" si="76"/>
        <v>3</v>
      </c>
      <c r="J451" s="10" t="s">
        <v>3696</v>
      </c>
      <c r="K451" s="16">
        <v>0</v>
      </c>
      <c r="L451" s="10"/>
      <c r="M451" s="3">
        <v>0.72</v>
      </c>
      <c r="N451" s="3">
        <v>1.2</v>
      </c>
      <c r="O451" s="3">
        <v>0.39600000000000002</v>
      </c>
      <c r="S451" s="3">
        <v>0</v>
      </c>
      <c r="U451" s="3">
        <v>17</v>
      </c>
      <c r="V451" s="3">
        <v>60</v>
      </c>
      <c r="Z451" s="3">
        <v>6890</v>
      </c>
      <c r="AA451" s="65">
        <f t="shared" si="75"/>
        <v>54.658925979680703</v>
      </c>
    </row>
    <row r="452" spans="2:27" x14ac:dyDescent="0.25">
      <c r="B452" s="21" t="s">
        <v>5161</v>
      </c>
      <c r="C452" s="9" t="s">
        <v>5412</v>
      </c>
      <c r="D452" s="20" t="s">
        <v>4827</v>
      </c>
      <c r="E452" s="30" t="s">
        <v>3480</v>
      </c>
      <c r="F452" s="160" t="s">
        <v>4589</v>
      </c>
      <c r="G452" s="152" t="s">
        <v>4588</v>
      </c>
      <c r="H452" s="14">
        <v>9</v>
      </c>
      <c r="I452" s="19">
        <f t="shared" si="76"/>
        <v>3</v>
      </c>
      <c r="J452" s="10" t="s">
        <v>3696</v>
      </c>
      <c r="K452" s="16">
        <v>0</v>
      </c>
      <c r="L452" s="10"/>
      <c r="M452" s="3">
        <v>0.72</v>
      </c>
      <c r="N452" s="3">
        <v>1.2</v>
      </c>
      <c r="O452" s="3">
        <v>0.39600000000000002</v>
      </c>
      <c r="S452" s="3">
        <v>0</v>
      </c>
      <c r="U452" s="3">
        <v>17</v>
      </c>
      <c r="V452" s="3">
        <v>60</v>
      </c>
      <c r="Z452" s="3">
        <v>6890</v>
      </c>
      <c r="AA452" s="65">
        <f t="shared" si="75"/>
        <v>54.658925979680703</v>
      </c>
    </row>
    <row r="453" spans="2:27" x14ac:dyDescent="0.25">
      <c r="B453" s="21" t="s">
        <v>5170</v>
      </c>
      <c r="C453" s="9" t="s">
        <v>5378</v>
      </c>
      <c r="D453" s="20" t="s">
        <v>4837</v>
      </c>
      <c r="E453" s="30" t="s">
        <v>3480</v>
      </c>
      <c r="F453" s="160" t="s">
        <v>4589</v>
      </c>
      <c r="G453" s="152" t="s">
        <v>4588</v>
      </c>
      <c r="H453" s="14">
        <v>9</v>
      </c>
      <c r="I453" s="19">
        <f t="shared" si="76"/>
        <v>3</v>
      </c>
      <c r="J453" s="10" t="s">
        <v>3696</v>
      </c>
      <c r="K453" s="16">
        <v>0</v>
      </c>
      <c r="L453" s="10"/>
      <c r="M453" s="3">
        <v>0.69</v>
      </c>
      <c r="N453" s="3">
        <v>1.1499999999999999</v>
      </c>
      <c r="O453" s="3">
        <v>0.3795</v>
      </c>
      <c r="S453" s="3">
        <v>0</v>
      </c>
      <c r="U453" s="3">
        <v>13</v>
      </c>
      <c r="V453" s="3">
        <v>58</v>
      </c>
      <c r="Z453" s="3">
        <v>3393</v>
      </c>
      <c r="AA453" s="65">
        <f t="shared" si="75"/>
        <v>101.66519304450338</v>
      </c>
    </row>
    <row r="454" spans="2:27" x14ac:dyDescent="0.25">
      <c r="B454" s="21" t="s">
        <v>5170</v>
      </c>
      <c r="C454" s="9" t="s">
        <v>5378</v>
      </c>
      <c r="D454" s="20" t="s">
        <v>4838</v>
      </c>
      <c r="E454" s="30" t="s">
        <v>3480</v>
      </c>
      <c r="F454" s="160" t="s">
        <v>4589</v>
      </c>
      <c r="G454" s="152" t="s">
        <v>4588</v>
      </c>
      <c r="H454" s="14">
        <v>9</v>
      </c>
      <c r="I454" s="19">
        <f t="shared" si="76"/>
        <v>3</v>
      </c>
      <c r="J454" s="10" t="s">
        <v>3696</v>
      </c>
      <c r="K454" s="16">
        <v>0</v>
      </c>
      <c r="L454" s="10"/>
      <c r="M454" s="3">
        <v>0.69</v>
      </c>
      <c r="N454" s="3">
        <v>1.1499999999999999</v>
      </c>
      <c r="O454" s="3">
        <v>0.3795</v>
      </c>
      <c r="S454" s="3">
        <v>0</v>
      </c>
      <c r="U454" s="3">
        <v>11</v>
      </c>
      <c r="V454" s="3">
        <v>58</v>
      </c>
      <c r="Z454" s="3">
        <v>2623</v>
      </c>
      <c r="AA454" s="65">
        <f t="shared" si="75"/>
        <v>127.69729317575296</v>
      </c>
    </row>
    <row r="455" spans="2:27" x14ac:dyDescent="0.25">
      <c r="B455" s="21" t="s">
        <v>5172</v>
      </c>
      <c r="C455" s="9" t="s">
        <v>5423</v>
      </c>
      <c r="D455" s="20" t="s">
        <v>4840</v>
      </c>
      <c r="E455" s="30" t="s">
        <v>3480</v>
      </c>
      <c r="F455" s="160" t="s">
        <v>4589</v>
      </c>
      <c r="G455" s="152" t="s">
        <v>4588</v>
      </c>
      <c r="H455" s="14">
        <v>10</v>
      </c>
      <c r="I455" s="19">
        <f t="shared" si="76"/>
        <v>3.3333333333333335</v>
      </c>
      <c r="J455" s="10" t="s">
        <v>3696</v>
      </c>
      <c r="K455" s="16">
        <v>0</v>
      </c>
      <c r="L455" s="10"/>
      <c r="M455" s="3">
        <v>0.24</v>
      </c>
      <c r="N455" s="3">
        <v>0.4</v>
      </c>
      <c r="O455" s="3">
        <v>0.13200000000000001</v>
      </c>
      <c r="S455" s="3">
        <v>0</v>
      </c>
      <c r="U455" s="3">
        <v>11</v>
      </c>
      <c r="V455" s="3">
        <v>20</v>
      </c>
      <c r="Z455" s="3">
        <v>753</v>
      </c>
      <c r="AA455" s="65">
        <f t="shared" si="75"/>
        <v>202.12483399734393</v>
      </c>
    </row>
    <row r="456" spans="2:27" x14ac:dyDescent="0.25">
      <c r="B456" s="21" t="s">
        <v>5188</v>
      </c>
      <c r="C456" s="9" t="s">
        <v>5438</v>
      </c>
      <c r="D456" s="20" t="s">
        <v>4872</v>
      </c>
      <c r="E456" s="30" t="s">
        <v>3480</v>
      </c>
      <c r="F456" s="160" t="s">
        <v>4589</v>
      </c>
      <c r="G456" s="152" t="s">
        <v>4588</v>
      </c>
      <c r="H456" s="14">
        <v>11</v>
      </c>
      <c r="I456" s="19">
        <f t="shared" si="76"/>
        <v>3.6666666666666665</v>
      </c>
      <c r="J456" s="10" t="s">
        <v>3696</v>
      </c>
      <c r="K456" s="16">
        <v>0</v>
      </c>
      <c r="L456" s="10"/>
      <c r="M456" s="3">
        <v>0.54</v>
      </c>
      <c r="N456" s="3">
        <v>0.9</v>
      </c>
      <c r="O456" s="3">
        <v>0.29699999999999999</v>
      </c>
      <c r="S456" s="3">
        <v>0</v>
      </c>
      <c r="U456" s="3">
        <v>8</v>
      </c>
      <c r="V456" s="3">
        <v>45</v>
      </c>
      <c r="Z456" s="3">
        <v>1243</v>
      </c>
      <c r="AA456" s="65">
        <f t="shared" si="75"/>
        <v>208.1255028157683</v>
      </c>
    </row>
    <row r="457" spans="2:27" x14ac:dyDescent="0.25">
      <c r="B457" s="21" t="s">
        <v>5188</v>
      </c>
      <c r="C457" s="9" t="s">
        <v>5438</v>
      </c>
      <c r="D457" s="20" t="s">
        <v>4873</v>
      </c>
      <c r="E457" s="30" t="s">
        <v>3480</v>
      </c>
      <c r="F457" s="160" t="s">
        <v>4589</v>
      </c>
      <c r="G457" s="152" t="s">
        <v>4588</v>
      </c>
      <c r="H457" s="14">
        <v>10</v>
      </c>
      <c r="I457" s="19">
        <f t="shared" si="76"/>
        <v>3.3333333333333335</v>
      </c>
      <c r="J457" s="10" t="s">
        <v>3696</v>
      </c>
      <c r="K457" s="16">
        <v>0</v>
      </c>
      <c r="L457" s="10"/>
      <c r="M457" s="3">
        <v>0.6</v>
      </c>
      <c r="N457" s="3">
        <v>1</v>
      </c>
      <c r="O457" s="3">
        <v>0.33</v>
      </c>
      <c r="S457" s="3">
        <v>0</v>
      </c>
      <c r="U457" s="3">
        <v>8</v>
      </c>
      <c r="V457" s="3">
        <v>50</v>
      </c>
      <c r="Z457" s="3">
        <v>1568</v>
      </c>
      <c r="AA457" s="65">
        <f t="shared" si="75"/>
        <v>180.48469387755102</v>
      </c>
    </row>
    <row r="458" spans="2:27" x14ac:dyDescent="0.25">
      <c r="B458" s="21" t="s">
        <v>5189</v>
      </c>
      <c r="C458" s="9" t="s">
        <v>5439</v>
      </c>
      <c r="D458" s="20" t="s">
        <v>4874</v>
      </c>
      <c r="E458" s="30" t="s">
        <v>3480</v>
      </c>
      <c r="F458" s="160" t="s">
        <v>4589</v>
      </c>
      <c r="G458" s="152" t="s">
        <v>4588</v>
      </c>
      <c r="H458" s="14">
        <v>10</v>
      </c>
      <c r="I458" s="19">
        <f t="shared" si="76"/>
        <v>3.3333333333333335</v>
      </c>
      <c r="J458" s="10" t="s">
        <v>3696</v>
      </c>
      <c r="K458" s="16">
        <v>0</v>
      </c>
      <c r="L458" s="10"/>
      <c r="M458" s="3">
        <v>0.6</v>
      </c>
      <c r="N458" s="3">
        <v>1</v>
      </c>
      <c r="O458" s="3">
        <v>0.33</v>
      </c>
      <c r="S458" s="3">
        <v>0</v>
      </c>
      <c r="U458" s="3">
        <v>8</v>
      </c>
      <c r="V458" s="3">
        <v>50</v>
      </c>
      <c r="Z458" s="3">
        <v>1568</v>
      </c>
      <c r="AA458" s="65">
        <f t="shared" si="75"/>
        <v>180.48469387755102</v>
      </c>
    </row>
    <row r="459" spans="2:27" x14ac:dyDescent="0.25">
      <c r="B459" s="21" t="s">
        <v>5189</v>
      </c>
      <c r="C459" s="9" t="s">
        <v>5439</v>
      </c>
      <c r="D459" s="20" t="s">
        <v>4875</v>
      </c>
      <c r="E459" s="30" t="s">
        <v>3480</v>
      </c>
      <c r="F459" s="160" t="s">
        <v>4589</v>
      </c>
      <c r="G459" s="152" t="s">
        <v>4588</v>
      </c>
      <c r="H459" s="14">
        <v>10</v>
      </c>
      <c r="I459" s="19">
        <f t="shared" si="76"/>
        <v>3.3333333333333335</v>
      </c>
      <c r="J459" s="10" t="s">
        <v>3696</v>
      </c>
      <c r="K459" s="16">
        <v>0</v>
      </c>
      <c r="L459" s="10"/>
      <c r="M459" s="3">
        <v>0.6</v>
      </c>
      <c r="N459" s="3">
        <v>1</v>
      </c>
      <c r="O459" s="3">
        <v>0.33</v>
      </c>
      <c r="S459" s="3">
        <v>0</v>
      </c>
      <c r="U459" s="3">
        <v>8</v>
      </c>
      <c r="V459" s="3">
        <v>50</v>
      </c>
      <c r="Z459" s="3">
        <v>1568</v>
      </c>
      <c r="AA459" s="65">
        <f t="shared" si="75"/>
        <v>180.48469387755102</v>
      </c>
    </row>
    <row r="460" spans="2:27" x14ac:dyDescent="0.25">
      <c r="B460" s="21" t="s">
        <v>5196</v>
      </c>
      <c r="C460" s="9" t="s">
        <v>5446</v>
      </c>
      <c r="D460" s="20" t="s">
        <v>4883</v>
      </c>
      <c r="E460" s="30" t="s">
        <v>3480</v>
      </c>
      <c r="F460" s="160" t="s">
        <v>4589</v>
      </c>
      <c r="G460" s="152" t="s">
        <v>4588</v>
      </c>
      <c r="H460" s="14">
        <v>12</v>
      </c>
      <c r="I460" s="19">
        <f t="shared" si="76"/>
        <v>4</v>
      </c>
      <c r="J460" s="10" t="s">
        <v>3696</v>
      </c>
      <c r="K460" s="16">
        <v>0</v>
      </c>
      <c r="L460" s="10"/>
      <c r="M460" s="3">
        <v>0.48</v>
      </c>
      <c r="N460" s="3">
        <v>0.8</v>
      </c>
      <c r="O460" s="3">
        <v>0.26400000000000001</v>
      </c>
      <c r="S460" s="3">
        <v>0</v>
      </c>
      <c r="U460" s="3">
        <v>8</v>
      </c>
      <c r="V460" s="3">
        <v>40</v>
      </c>
      <c r="Z460" s="3">
        <v>979</v>
      </c>
      <c r="AA460" s="65">
        <f t="shared" si="75"/>
        <v>239.4279877425945</v>
      </c>
    </row>
    <row r="461" spans="2:27" x14ac:dyDescent="0.25">
      <c r="B461" s="21" t="s">
        <v>5196</v>
      </c>
      <c r="C461" s="9" t="s">
        <v>5446</v>
      </c>
      <c r="D461" s="20" t="s">
        <v>4884</v>
      </c>
      <c r="E461" s="30" t="s">
        <v>3480</v>
      </c>
      <c r="F461" s="160" t="s">
        <v>4589</v>
      </c>
      <c r="G461" s="152" t="s">
        <v>4588</v>
      </c>
      <c r="H461" s="14">
        <v>12</v>
      </c>
      <c r="I461" s="19">
        <f t="shared" si="76"/>
        <v>4</v>
      </c>
      <c r="J461" s="10" t="s">
        <v>3696</v>
      </c>
      <c r="K461" s="16">
        <v>0</v>
      </c>
      <c r="L461" s="10"/>
      <c r="M461" s="3">
        <v>0.48</v>
      </c>
      <c r="N461" s="3">
        <v>0.8</v>
      </c>
      <c r="O461" s="3">
        <v>0.26400000000000001</v>
      </c>
      <c r="S461" s="3">
        <v>0</v>
      </c>
      <c r="U461" s="3">
        <v>8</v>
      </c>
      <c r="V461" s="3">
        <v>40</v>
      </c>
      <c r="Z461" s="3">
        <v>979</v>
      </c>
      <c r="AA461" s="65">
        <f t="shared" si="75"/>
        <v>239.4279877425945</v>
      </c>
    </row>
    <row r="462" spans="2:27" x14ac:dyDescent="0.25">
      <c r="B462" s="21" t="s">
        <v>5197</v>
      </c>
      <c r="C462" s="9" t="s">
        <v>5447</v>
      </c>
      <c r="D462" s="20" t="s">
        <v>4885</v>
      </c>
      <c r="E462" s="30" t="s">
        <v>3480</v>
      </c>
      <c r="F462" s="160" t="s">
        <v>4589</v>
      </c>
      <c r="G462" s="152" t="s">
        <v>4588</v>
      </c>
      <c r="H462" s="14">
        <v>12</v>
      </c>
      <c r="I462" s="19">
        <f t="shared" si="76"/>
        <v>4</v>
      </c>
      <c r="J462" s="10" t="s">
        <v>3696</v>
      </c>
      <c r="K462" s="16">
        <v>0</v>
      </c>
      <c r="L462" s="10"/>
      <c r="M462" s="3">
        <v>0.48</v>
      </c>
      <c r="N462" s="3">
        <v>0.8</v>
      </c>
      <c r="O462" s="3">
        <v>0.26400000000000001</v>
      </c>
      <c r="S462" s="3">
        <v>0</v>
      </c>
      <c r="U462" s="3">
        <v>9</v>
      </c>
      <c r="V462" s="3">
        <v>40</v>
      </c>
      <c r="Z462" s="3">
        <v>1063</v>
      </c>
      <c r="AA462" s="65">
        <f t="shared" si="75"/>
        <v>225.21166509877705</v>
      </c>
    </row>
    <row r="463" spans="2:27" x14ac:dyDescent="0.25">
      <c r="B463" s="21" t="s">
        <v>5197</v>
      </c>
      <c r="C463" s="9" t="s">
        <v>5447</v>
      </c>
      <c r="D463" s="20" t="s">
        <v>4886</v>
      </c>
      <c r="E463" s="30" t="s">
        <v>3480</v>
      </c>
      <c r="F463" s="160" t="s">
        <v>4589</v>
      </c>
      <c r="G463" s="152" t="s">
        <v>4588</v>
      </c>
      <c r="H463" s="14">
        <v>12</v>
      </c>
      <c r="I463" s="19">
        <f t="shared" si="76"/>
        <v>4</v>
      </c>
      <c r="J463" s="10" t="s">
        <v>3696</v>
      </c>
      <c r="K463" s="16">
        <v>0</v>
      </c>
      <c r="L463" s="10"/>
      <c r="M463" s="3">
        <v>0.48</v>
      </c>
      <c r="N463" s="3">
        <v>0.8</v>
      </c>
      <c r="O463" s="3">
        <v>0.26400000000000001</v>
      </c>
      <c r="S463" s="3">
        <v>0</v>
      </c>
      <c r="U463" s="3">
        <v>7</v>
      </c>
      <c r="V463" s="3">
        <v>40</v>
      </c>
      <c r="Z463" s="3">
        <v>928</v>
      </c>
      <c r="AA463" s="65">
        <f t="shared" si="75"/>
        <v>247.19827586206898</v>
      </c>
    </row>
    <row r="464" spans="2:27" x14ac:dyDescent="0.25">
      <c r="B464" s="21" t="s">
        <v>5199</v>
      </c>
      <c r="C464" s="9" t="s">
        <v>5449</v>
      </c>
      <c r="D464" s="20" t="s">
        <v>4888</v>
      </c>
      <c r="E464" s="30" t="s">
        <v>3480</v>
      </c>
      <c r="F464" s="160" t="s">
        <v>4589</v>
      </c>
      <c r="G464" s="152" t="s">
        <v>4588</v>
      </c>
      <c r="H464" s="14">
        <v>13</v>
      </c>
      <c r="I464" s="19">
        <f t="shared" si="76"/>
        <v>4.333333333333333</v>
      </c>
      <c r="J464" s="10" t="s">
        <v>3696</v>
      </c>
      <c r="K464" s="16">
        <v>0</v>
      </c>
      <c r="L464" s="10"/>
      <c r="M464" s="3">
        <v>0.33</v>
      </c>
      <c r="N464" s="3">
        <v>0.55000000000000004</v>
      </c>
      <c r="O464" s="3">
        <v>0.18149999999999999</v>
      </c>
      <c r="S464" s="3">
        <v>0</v>
      </c>
      <c r="U464" s="3">
        <v>6</v>
      </c>
      <c r="V464" s="3">
        <v>28</v>
      </c>
      <c r="Z464" s="3">
        <v>441</v>
      </c>
      <c r="AA464" s="65">
        <f t="shared" si="75"/>
        <v>372.22222222222229</v>
      </c>
    </row>
    <row r="465" spans="2:27" x14ac:dyDescent="0.25">
      <c r="B465" s="21" t="s">
        <v>5200</v>
      </c>
      <c r="C465" s="9" t="s">
        <v>5449</v>
      </c>
      <c r="D465" s="20" t="s">
        <v>4889</v>
      </c>
      <c r="E465" s="30" t="s">
        <v>3480</v>
      </c>
      <c r="F465" s="160" t="s">
        <v>4589</v>
      </c>
      <c r="G465" s="152" t="s">
        <v>4588</v>
      </c>
      <c r="H465" s="14">
        <v>13</v>
      </c>
      <c r="I465" s="19">
        <f t="shared" si="76"/>
        <v>4.333333333333333</v>
      </c>
      <c r="J465" s="10" t="s">
        <v>3696</v>
      </c>
      <c r="K465" s="16">
        <v>0</v>
      </c>
      <c r="L465" s="10"/>
      <c r="M465" s="3">
        <v>0.3</v>
      </c>
      <c r="N465" s="3">
        <v>0.5</v>
      </c>
      <c r="O465" s="3">
        <v>0.16500000000000001</v>
      </c>
      <c r="S465" s="3">
        <v>0</v>
      </c>
      <c r="U465" s="3">
        <v>6</v>
      </c>
      <c r="V465" s="3">
        <v>25</v>
      </c>
      <c r="Z465" s="3">
        <v>375</v>
      </c>
      <c r="AA465" s="65">
        <f t="shared" si="75"/>
        <v>404</v>
      </c>
    </row>
    <row r="466" spans="2:27" x14ac:dyDescent="0.25">
      <c r="B466" s="21" t="s">
        <v>5201</v>
      </c>
      <c r="C466" s="9" t="s">
        <v>5450</v>
      </c>
      <c r="D466" s="20" t="s">
        <v>4890</v>
      </c>
      <c r="E466" s="30" t="s">
        <v>3480</v>
      </c>
      <c r="F466" s="160" t="s">
        <v>4589</v>
      </c>
      <c r="G466" s="152" t="s">
        <v>4588</v>
      </c>
      <c r="H466" s="14">
        <v>13</v>
      </c>
      <c r="I466" s="19">
        <f t="shared" si="76"/>
        <v>4.333333333333333</v>
      </c>
      <c r="J466" s="10" t="s">
        <v>3696</v>
      </c>
      <c r="K466" s="16">
        <v>0</v>
      </c>
      <c r="L466" s="10"/>
      <c r="M466" s="3">
        <v>0.3</v>
      </c>
      <c r="N466" s="3">
        <v>0.5</v>
      </c>
      <c r="O466" s="3">
        <v>0.16500000000000001</v>
      </c>
      <c r="S466" s="3">
        <v>0</v>
      </c>
      <c r="U466" s="3">
        <v>7</v>
      </c>
      <c r="V466" s="3">
        <v>25</v>
      </c>
      <c r="Z466" s="3">
        <v>1909</v>
      </c>
      <c r="AA466" s="65">
        <f t="shared" si="75"/>
        <v>81.980094290204306</v>
      </c>
    </row>
    <row r="467" spans="2:27" x14ac:dyDescent="0.25">
      <c r="B467" s="21" t="s">
        <v>5208</v>
      </c>
      <c r="C467" s="9" t="s">
        <v>5458</v>
      </c>
      <c r="D467" s="20" t="s">
        <v>4903</v>
      </c>
      <c r="E467" s="30" t="s">
        <v>3480</v>
      </c>
      <c r="F467" s="160" t="s">
        <v>4589</v>
      </c>
      <c r="G467" s="152" t="s">
        <v>4588</v>
      </c>
      <c r="H467" s="14">
        <v>11</v>
      </c>
      <c r="I467" s="19">
        <f t="shared" si="76"/>
        <v>3.6666666666666665</v>
      </c>
      <c r="J467" s="10" t="s">
        <v>3696</v>
      </c>
      <c r="K467" s="16">
        <v>0</v>
      </c>
      <c r="L467" s="10"/>
      <c r="M467" s="3">
        <v>0.51</v>
      </c>
      <c r="N467" s="3">
        <v>0.85</v>
      </c>
      <c r="O467" s="3">
        <v>0.28050000000000003</v>
      </c>
      <c r="S467" s="3">
        <v>0</v>
      </c>
      <c r="U467" s="3">
        <v>6</v>
      </c>
      <c r="V467" s="3">
        <v>43</v>
      </c>
      <c r="Z467" s="3">
        <v>1042</v>
      </c>
      <c r="AA467" s="65">
        <f t="shared" si="75"/>
        <v>227.49520153550864</v>
      </c>
    </row>
    <row r="468" spans="2:27" x14ac:dyDescent="0.25">
      <c r="B468" s="21" t="s">
        <v>5224</v>
      </c>
      <c r="C468" s="9" t="s">
        <v>5478</v>
      </c>
      <c r="D468" s="20" t="s">
        <v>4939</v>
      </c>
      <c r="E468" s="30" t="s">
        <v>3480</v>
      </c>
      <c r="F468" s="160" t="s">
        <v>4589</v>
      </c>
      <c r="G468" s="152" t="s">
        <v>4588</v>
      </c>
      <c r="H468" s="14">
        <v>14</v>
      </c>
      <c r="I468" s="19">
        <f t="shared" ref="I468:I483" si="77">H468/3</f>
        <v>4.666666666666667</v>
      </c>
      <c r="J468" s="10" t="s">
        <v>3696</v>
      </c>
      <c r="K468" s="16">
        <v>0</v>
      </c>
      <c r="L468" s="10"/>
      <c r="M468" s="3">
        <v>0.27</v>
      </c>
      <c r="N468" s="3">
        <v>0.45</v>
      </c>
      <c r="O468" s="3">
        <v>0.14849999999999999</v>
      </c>
      <c r="S468" s="3">
        <v>0</v>
      </c>
      <c r="U468" s="3">
        <v>6</v>
      </c>
      <c r="V468" s="3">
        <v>23</v>
      </c>
      <c r="Z468" s="3">
        <v>792</v>
      </c>
      <c r="AA468" s="65">
        <f t="shared" si="75"/>
        <v>176.57828282828285</v>
      </c>
    </row>
    <row r="469" spans="2:27" x14ac:dyDescent="0.25">
      <c r="B469" s="21" t="s">
        <v>5232</v>
      </c>
      <c r="C469" s="9" t="s">
        <v>5484</v>
      </c>
      <c r="D469" s="20" t="s">
        <v>4955</v>
      </c>
      <c r="E469" s="30" t="s">
        <v>3480</v>
      </c>
      <c r="F469" s="160" t="s">
        <v>4589</v>
      </c>
      <c r="G469" s="152" t="s">
        <v>4588</v>
      </c>
      <c r="H469" s="14">
        <v>12</v>
      </c>
      <c r="I469" s="19">
        <f t="shared" si="77"/>
        <v>4</v>
      </c>
      <c r="J469" s="10" t="s">
        <v>3696</v>
      </c>
      <c r="K469" s="16">
        <v>0</v>
      </c>
      <c r="L469" s="10"/>
      <c r="M469" s="3">
        <v>0.45</v>
      </c>
      <c r="N469" s="3">
        <v>0.75</v>
      </c>
      <c r="O469" s="3">
        <v>0.2475</v>
      </c>
      <c r="S469" s="3">
        <v>0</v>
      </c>
      <c r="U469" s="3">
        <v>14</v>
      </c>
      <c r="V469" s="3">
        <v>38</v>
      </c>
      <c r="Z469" s="3">
        <v>2481</v>
      </c>
      <c r="AA469" s="65">
        <f t="shared" si="75"/>
        <v>101.87424425634826</v>
      </c>
    </row>
    <row r="470" spans="2:27" x14ac:dyDescent="0.25">
      <c r="B470" s="21" t="s">
        <v>5247</v>
      </c>
      <c r="C470" s="9" t="s">
        <v>5498</v>
      </c>
      <c r="D470" s="20" t="s">
        <v>4983</v>
      </c>
      <c r="E470" s="30" t="s">
        <v>3480</v>
      </c>
      <c r="F470" s="160" t="s">
        <v>4589</v>
      </c>
      <c r="G470" s="152" t="s">
        <v>4588</v>
      </c>
      <c r="H470" s="14">
        <v>10</v>
      </c>
      <c r="I470" s="19">
        <f t="shared" si="77"/>
        <v>3.3333333333333335</v>
      </c>
      <c r="J470" s="10" t="s">
        <v>3696</v>
      </c>
      <c r="K470" s="16">
        <v>0</v>
      </c>
      <c r="L470" s="10"/>
      <c r="M470" s="3">
        <v>0.66</v>
      </c>
      <c r="N470" s="3">
        <v>1.1000000000000001</v>
      </c>
      <c r="O470" s="3">
        <v>0.36299999999999999</v>
      </c>
      <c r="S470" s="3">
        <v>0</v>
      </c>
      <c r="U470" s="3">
        <v>13</v>
      </c>
      <c r="V470" s="3">
        <v>55</v>
      </c>
      <c r="Z470" s="3">
        <v>3045</v>
      </c>
      <c r="AA470" s="65">
        <f t="shared" si="75"/>
        <v>109.12972085385879</v>
      </c>
    </row>
    <row r="471" spans="2:27" x14ac:dyDescent="0.25">
      <c r="B471" s="21" t="s">
        <v>5247</v>
      </c>
      <c r="C471" s="9" t="s">
        <v>5498</v>
      </c>
      <c r="D471" s="20" t="s">
        <v>4984</v>
      </c>
      <c r="E471" s="30" t="s">
        <v>3480</v>
      </c>
      <c r="F471" s="160" t="s">
        <v>4589</v>
      </c>
      <c r="G471" s="152" t="s">
        <v>4588</v>
      </c>
      <c r="H471" s="14">
        <v>10</v>
      </c>
      <c r="I471" s="19">
        <f t="shared" si="77"/>
        <v>3.3333333333333335</v>
      </c>
      <c r="J471" s="10" t="s">
        <v>3696</v>
      </c>
      <c r="K471" s="16">
        <v>0</v>
      </c>
      <c r="L471" s="10"/>
      <c r="M471" s="3">
        <v>0.66</v>
      </c>
      <c r="N471" s="3">
        <v>1.1000000000000001</v>
      </c>
      <c r="O471" s="3">
        <v>0.36299999999999999</v>
      </c>
      <c r="S471" s="3">
        <v>0</v>
      </c>
      <c r="U471" s="3">
        <v>11</v>
      </c>
      <c r="V471" s="3">
        <v>55</v>
      </c>
      <c r="Z471" s="3">
        <v>2373</v>
      </c>
      <c r="AA471" s="65">
        <f t="shared" si="75"/>
        <v>135.81963758954907</v>
      </c>
    </row>
    <row r="472" spans="2:27" x14ac:dyDescent="0.25">
      <c r="B472" s="21" t="s">
        <v>5247</v>
      </c>
      <c r="C472" s="9" t="s">
        <v>5498</v>
      </c>
      <c r="D472" s="20" t="s">
        <v>4985</v>
      </c>
      <c r="E472" s="30" t="s">
        <v>3480</v>
      </c>
      <c r="F472" s="160" t="s">
        <v>4589</v>
      </c>
      <c r="G472" s="152" t="s">
        <v>4588</v>
      </c>
      <c r="H472" s="14">
        <v>10</v>
      </c>
      <c r="I472" s="19">
        <f t="shared" si="77"/>
        <v>3.3333333333333335</v>
      </c>
      <c r="J472" s="10" t="s">
        <v>3696</v>
      </c>
      <c r="K472" s="16">
        <v>0</v>
      </c>
      <c r="L472" s="10"/>
      <c r="M472" s="3">
        <v>0.66</v>
      </c>
      <c r="N472" s="3">
        <v>1.1000000000000001</v>
      </c>
      <c r="O472" s="3">
        <v>0.36299999999999999</v>
      </c>
      <c r="S472" s="3">
        <v>0</v>
      </c>
      <c r="U472" s="3">
        <v>9</v>
      </c>
      <c r="V472" s="3">
        <v>55</v>
      </c>
      <c r="Z472" s="3">
        <v>2050</v>
      </c>
      <c r="AA472" s="65">
        <f t="shared" si="75"/>
        <v>152.34146341463415</v>
      </c>
    </row>
    <row r="473" spans="2:27" x14ac:dyDescent="0.25">
      <c r="B473" s="21" t="s">
        <v>5248</v>
      </c>
      <c r="C473" s="9" t="s">
        <v>5499</v>
      </c>
      <c r="D473" s="20" t="s">
        <v>4986</v>
      </c>
      <c r="E473" s="30" t="s">
        <v>3480</v>
      </c>
      <c r="F473" s="160" t="s">
        <v>4589</v>
      </c>
      <c r="G473" s="152" t="s">
        <v>4588</v>
      </c>
      <c r="H473" s="14">
        <v>11</v>
      </c>
      <c r="I473" s="19">
        <f t="shared" si="77"/>
        <v>3.6666666666666665</v>
      </c>
      <c r="J473" s="10" t="s">
        <v>3696</v>
      </c>
      <c r="K473" s="16">
        <v>0</v>
      </c>
      <c r="L473" s="10"/>
      <c r="M473" s="3">
        <v>0.51</v>
      </c>
      <c r="N473" s="3">
        <v>0.85</v>
      </c>
      <c r="O473" s="3">
        <v>0.28050000000000003</v>
      </c>
      <c r="S473" s="3">
        <v>0</v>
      </c>
      <c r="U473" s="3">
        <v>9</v>
      </c>
      <c r="V473" s="3">
        <v>43</v>
      </c>
      <c r="Z473" s="3">
        <v>1194</v>
      </c>
      <c r="AA473" s="65">
        <f t="shared" si="75"/>
        <v>211.09715242881074</v>
      </c>
    </row>
    <row r="474" spans="2:27" x14ac:dyDescent="0.25">
      <c r="B474" s="21" t="s">
        <v>5248</v>
      </c>
      <c r="C474" s="9" t="s">
        <v>5499</v>
      </c>
      <c r="D474" s="20" t="s">
        <v>4987</v>
      </c>
      <c r="E474" s="30" t="s">
        <v>3480</v>
      </c>
      <c r="F474" s="160" t="s">
        <v>4589</v>
      </c>
      <c r="G474" s="152" t="s">
        <v>4588</v>
      </c>
      <c r="H474" s="14">
        <v>10</v>
      </c>
      <c r="I474" s="19">
        <f t="shared" si="77"/>
        <v>3.3333333333333335</v>
      </c>
      <c r="J474" s="10" t="s">
        <v>3696</v>
      </c>
      <c r="K474" s="16">
        <v>0</v>
      </c>
      <c r="L474" s="10"/>
      <c r="M474" s="3">
        <v>0.66</v>
      </c>
      <c r="N474" s="3">
        <v>1.1000000000000001</v>
      </c>
      <c r="O474" s="3">
        <v>0.36299999999999999</v>
      </c>
      <c r="S474" s="3">
        <v>0</v>
      </c>
      <c r="U474" s="3">
        <v>8</v>
      </c>
      <c r="V474" s="3">
        <v>55</v>
      </c>
      <c r="Z474" s="3">
        <v>1967</v>
      </c>
      <c r="AA474" s="65">
        <f t="shared" si="75"/>
        <v>156.22775800711744</v>
      </c>
    </row>
    <row r="475" spans="2:27" x14ac:dyDescent="0.25">
      <c r="B475" s="21" t="s">
        <v>5249</v>
      </c>
      <c r="C475" s="9" t="s">
        <v>5499</v>
      </c>
      <c r="D475" s="20" t="s">
        <v>4988</v>
      </c>
      <c r="E475" s="30" t="s">
        <v>3480</v>
      </c>
      <c r="F475" s="160" t="s">
        <v>4589</v>
      </c>
      <c r="G475" s="152" t="s">
        <v>4588</v>
      </c>
      <c r="H475" s="14">
        <v>10</v>
      </c>
      <c r="I475" s="19">
        <f t="shared" si="77"/>
        <v>3.3333333333333335</v>
      </c>
      <c r="J475" s="10" t="s">
        <v>3696</v>
      </c>
      <c r="K475" s="16">
        <v>0</v>
      </c>
      <c r="L475" s="10"/>
      <c r="M475" s="3">
        <v>0.66</v>
      </c>
      <c r="N475" s="3">
        <v>1.1000000000000001</v>
      </c>
      <c r="O475" s="3">
        <v>0.36299999999999999</v>
      </c>
      <c r="S475" s="3">
        <v>0</v>
      </c>
      <c r="U475" s="3">
        <v>11</v>
      </c>
      <c r="V475" s="3">
        <v>55</v>
      </c>
      <c r="Z475" s="3">
        <v>2373</v>
      </c>
      <c r="AA475" s="65">
        <f t="shared" si="75"/>
        <v>135.81963758954907</v>
      </c>
    </row>
    <row r="476" spans="2:27" x14ac:dyDescent="0.25">
      <c r="B476" s="21" t="s">
        <v>5254</v>
      </c>
      <c r="C476" s="9" t="s">
        <v>5504</v>
      </c>
      <c r="D476" s="20" t="s">
        <v>4993</v>
      </c>
      <c r="E476" s="30" t="s">
        <v>3480</v>
      </c>
      <c r="F476" s="160" t="s">
        <v>4589</v>
      </c>
      <c r="G476" s="152" t="s">
        <v>4588</v>
      </c>
      <c r="H476" s="14">
        <v>12</v>
      </c>
      <c r="I476" s="19">
        <f t="shared" si="77"/>
        <v>4</v>
      </c>
      <c r="J476" s="10" t="s">
        <v>3696</v>
      </c>
      <c r="K476" s="16">
        <v>0</v>
      </c>
      <c r="L476" s="10"/>
      <c r="M476" s="3">
        <v>0.48</v>
      </c>
      <c r="N476" s="3">
        <v>0.8</v>
      </c>
      <c r="O476" s="3">
        <v>0.26400000000000001</v>
      </c>
      <c r="S476" s="3">
        <v>0</v>
      </c>
      <c r="U476" s="3">
        <v>8</v>
      </c>
      <c r="V476" s="3">
        <v>40</v>
      </c>
      <c r="Z476" s="3">
        <v>978</v>
      </c>
      <c r="AA476" s="65">
        <f t="shared" si="75"/>
        <v>239.67280163599182</v>
      </c>
    </row>
    <row r="477" spans="2:27" x14ac:dyDescent="0.25">
      <c r="B477" s="21" t="s">
        <v>5255</v>
      </c>
      <c r="C477" s="9" t="s">
        <v>5505</v>
      </c>
      <c r="D477" s="20" t="s">
        <v>4994</v>
      </c>
      <c r="E477" s="30" t="s">
        <v>3480</v>
      </c>
      <c r="F477" s="160" t="s">
        <v>4589</v>
      </c>
      <c r="G477" s="152" t="s">
        <v>4588</v>
      </c>
      <c r="H477" s="14">
        <v>12</v>
      </c>
      <c r="I477" s="19">
        <f t="shared" si="77"/>
        <v>4</v>
      </c>
      <c r="J477" s="10" t="s">
        <v>3696</v>
      </c>
      <c r="K477" s="16">
        <v>0</v>
      </c>
      <c r="L477" s="10"/>
      <c r="M477" s="3">
        <v>0.45</v>
      </c>
      <c r="N477" s="3">
        <v>0.75</v>
      </c>
      <c r="O477" s="3">
        <v>0.2475</v>
      </c>
      <c r="S477" s="3">
        <v>0</v>
      </c>
      <c r="U477" s="3">
        <v>8</v>
      </c>
      <c r="V477" s="3">
        <v>38</v>
      </c>
      <c r="Z477" s="3">
        <v>871</v>
      </c>
      <c r="AA477" s="65">
        <f t="shared" si="75"/>
        <v>255.74052812858784</v>
      </c>
    </row>
    <row r="478" spans="2:27" x14ac:dyDescent="0.25">
      <c r="B478" s="21" t="s">
        <v>5262</v>
      </c>
      <c r="C478" s="9" t="s">
        <v>5512</v>
      </c>
      <c r="D478" s="20" t="s">
        <v>5002</v>
      </c>
      <c r="E478" s="30" t="s">
        <v>3480</v>
      </c>
      <c r="F478" s="160" t="s">
        <v>4589</v>
      </c>
      <c r="G478" s="152" t="s">
        <v>4588</v>
      </c>
      <c r="H478" s="14">
        <v>11</v>
      </c>
      <c r="I478" s="19">
        <f t="shared" si="77"/>
        <v>3.6666666666666665</v>
      </c>
      <c r="J478" s="10" t="s">
        <v>3696</v>
      </c>
      <c r="K478" s="16">
        <v>0</v>
      </c>
      <c r="L478" s="10"/>
      <c r="M478" s="3">
        <v>0.51</v>
      </c>
      <c r="N478" s="3">
        <v>0.85</v>
      </c>
      <c r="O478" s="3">
        <v>0.28050000000000003</v>
      </c>
      <c r="S478" s="3">
        <v>0</v>
      </c>
      <c r="U478" s="3">
        <v>13</v>
      </c>
      <c r="V478" s="3">
        <v>43</v>
      </c>
      <c r="Z478" s="3">
        <v>2186</v>
      </c>
      <c r="AA478" s="65">
        <f t="shared" si="75"/>
        <v>124.45105215004575</v>
      </c>
    </row>
    <row r="479" spans="2:27" x14ac:dyDescent="0.25">
      <c r="B479" s="21" t="s">
        <v>5263</v>
      </c>
      <c r="C479" s="9" t="s">
        <v>5513</v>
      </c>
      <c r="D479" s="20" t="s">
        <v>5003</v>
      </c>
      <c r="E479" s="30" t="s">
        <v>3480</v>
      </c>
      <c r="F479" s="160" t="s">
        <v>4589</v>
      </c>
      <c r="G479" s="152" t="s">
        <v>4588</v>
      </c>
      <c r="H479" s="14">
        <v>11</v>
      </c>
      <c r="I479" s="19">
        <f t="shared" si="77"/>
        <v>3.6666666666666665</v>
      </c>
      <c r="J479" s="10" t="s">
        <v>3696</v>
      </c>
      <c r="K479" s="16">
        <v>0</v>
      </c>
      <c r="L479" s="10"/>
      <c r="M479" s="3">
        <v>0.51</v>
      </c>
      <c r="N479" s="3">
        <v>0.85</v>
      </c>
      <c r="O479" s="3">
        <v>0.28050000000000003</v>
      </c>
      <c r="S479" s="3">
        <v>0</v>
      </c>
      <c r="U479" s="3">
        <v>6</v>
      </c>
      <c r="V479" s="3">
        <v>43</v>
      </c>
      <c r="Z479" s="3">
        <v>1027</v>
      </c>
      <c r="AA479" s="65">
        <f t="shared" si="75"/>
        <v>230.81791626095421</v>
      </c>
    </row>
    <row r="480" spans="2:27" x14ac:dyDescent="0.25">
      <c r="B480" s="21" t="s">
        <v>5265</v>
      </c>
      <c r="C480" s="9" t="s">
        <v>5515</v>
      </c>
      <c r="D480" s="20" t="s">
        <v>5008</v>
      </c>
      <c r="E480" s="30" t="s">
        <v>3480</v>
      </c>
      <c r="F480" s="160" t="s">
        <v>4589</v>
      </c>
      <c r="G480" s="152" t="s">
        <v>4588</v>
      </c>
      <c r="H480" s="14">
        <v>11</v>
      </c>
      <c r="I480" s="19">
        <f t="shared" si="77"/>
        <v>3.6666666666666665</v>
      </c>
      <c r="J480" s="10" t="s">
        <v>3696</v>
      </c>
      <c r="K480" s="16">
        <v>0</v>
      </c>
      <c r="L480" s="10"/>
      <c r="M480" s="3">
        <v>0.56999999999999995</v>
      </c>
      <c r="N480" s="3">
        <v>0.95</v>
      </c>
      <c r="O480" s="3">
        <v>0.3135</v>
      </c>
      <c r="S480" s="3">
        <v>1</v>
      </c>
      <c r="U480" s="3">
        <v>7</v>
      </c>
      <c r="V480" s="3">
        <v>48</v>
      </c>
      <c r="Z480" s="3">
        <v>1458</v>
      </c>
      <c r="AA480" s="65">
        <f t="shared" si="75"/>
        <v>182.68175582990398</v>
      </c>
    </row>
    <row r="481" spans="2:27" x14ac:dyDescent="0.25">
      <c r="B481" s="21" t="s">
        <v>5266</v>
      </c>
      <c r="C481" s="9" t="s">
        <v>5516</v>
      </c>
      <c r="D481" s="20" t="s">
        <v>5009</v>
      </c>
      <c r="E481" s="30" t="s">
        <v>3480</v>
      </c>
      <c r="F481" s="160" t="s">
        <v>4589</v>
      </c>
      <c r="G481" s="152" t="s">
        <v>4588</v>
      </c>
      <c r="H481" s="14">
        <v>11</v>
      </c>
      <c r="I481" s="19">
        <f t="shared" si="77"/>
        <v>3.6666666666666665</v>
      </c>
      <c r="J481" s="10" t="s">
        <v>3696</v>
      </c>
      <c r="K481" s="16">
        <v>0</v>
      </c>
      <c r="L481" s="10"/>
      <c r="M481" s="3">
        <v>0.56999999999999995</v>
      </c>
      <c r="N481" s="3">
        <v>0.95</v>
      </c>
      <c r="O481" s="3">
        <v>0.3135</v>
      </c>
      <c r="S481" s="3">
        <v>1</v>
      </c>
      <c r="U481" s="3">
        <v>8</v>
      </c>
      <c r="V481" s="3">
        <v>48</v>
      </c>
      <c r="Z481" s="3">
        <v>1400</v>
      </c>
      <c r="AA481" s="65">
        <f t="shared" si="75"/>
        <v>193.82142857142856</v>
      </c>
    </row>
    <row r="482" spans="2:27" x14ac:dyDescent="0.25">
      <c r="B482" s="21" t="s">
        <v>5270</v>
      </c>
      <c r="C482" s="9" t="s">
        <v>5519</v>
      </c>
      <c r="D482" s="20" t="s">
        <v>5014</v>
      </c>
      <c r="E482" s="30" t="s">
        <v>3480</v>
      </c>
      <c r="F482" s="160" t="s">
        <v>4589</v>
      </c>
      <c r="G482" s="152" t="s">
        <v>4588</v>
      </c>
      <c r="H482" s="14">
        <v>12</v>
      </c>
      <c r="I482" s="19">
        <f t="shared" si="77"/>
        <v>4</v>
      </c>
      <c r="J482" s="10" t="s">
        <v>3696</v>
      </c>
      <c r="K482" s="16">
        <v>0</v>
      </c>
      <c r="L482" s="10"/>
      <c r="M482" s="3">
        <v>0.39</v>
      </c>
      <c r="N482" s="3">
        <v>0.65</v>
      </c>
      <c r="O482" s="3">
        <v>0.2145</v>
      </c>
      <c r="S482" s="3">
        <v>1</v>
      </c>
      <c r="U482" s="3">
        <v>9</v>
      </c>
      <c r="V482" s="3">
        <v>33</v>
      </c>
      <c r="Z482" s="3">
        <v>898</v>
      </c>
      <c r="AA482" s="65">
        <f t="shared" si="75"/>
        <v>226.55902004454342</v>
      </c>
    </row>
    <row r="483" spans="2:27" x14ac:dyDescent="0.25">
      <c r="B483" s="21" t="s">
        <v>5277</v>
      </c>
      <c r="C483" s="9" t="s">
        <v>5526</v>
      </c>
      <c r="D483" s="20" t="s">
        <v>5030</v>
      </c>
      <c r="E483" s="30" t="s">
        <v>3480</v>
      </c>
      <c r="F483" s="160" t="s">
        <v>4589</v>
      </c>
      <c r="G483" s="152" t="s">
        <v>4588</v>
      </c>
      <c r="H483" s="14">
        <v>12</v>
      </c>
      <c r="I483" s="19">
        <f t="shared" si="77"/>
        <v>4</v>
      </c>
      <c r="J483" s="10" t="s">
        <v>3696</v>
      </c>
      <c r="K483" s="16">
        <v>0</v>
      </c>
      <c r="L483" s="10"/>
      <c r="M483" s="3">
        <v>0.45</v>
      </c>
      <c r="N483" s="3">
        <v>0.75</v>
      </c>
      <c r="O483" s="3">
        <v>0.2475</v>
      </c>
      <c r="S483" s="3">
        <v>0</v>
      </c>
      <c r="U483" s="3">
        <v>13</v>
      </c>
      <c r="V483" s="3">
        <v>38</v>
      </c>
      <c r="Z483" s="3">
        <v>10</v>
      </c>
      <c r="AA483" s="65">
        <f t="shared" si="75"/>
        <v>24775</v>
      </c>
    </row>
    <row r="484" spans="2:27" x14ac:dyDescent="0.25">
      <c r="B484" s="303" t="s">
        <v>5377</v>
      </c>
      <c r="AA484" s="65"/>
    </row>
    <row r="485" spans="2:27" x14ac:dyDescent="0.25">
      <c r="B485" s="21" t="s">
        <v>5129</v>
      </c>
      <c r="C485" s="9" t="s">
        <v>5376</v>
      </c>
      <c r="D485" s="20" t="s">
        <v>4775</v>
      </c>
      <c r="E485" s="30" t="s">
        <v>3480</v>
      </c>
      <c r="F485" s="160" t="s">
        <v>4589</v>
      </c>
      <c r="G485" s="37" t="s">
        <v>5377</v>
      </c>
      <c r="H485" s="14">
        <v>2</v>
      </c>
      <c r="I485" s="19">
        <f t="shared" ref="I485:I490" si="78">H485/3</f>
        <v>0.66666666666666663</v>
      </c>
      <c r="J485" s="10" t="s">
        <v>3696</v>
      </c>
      <c r="K485" s="16">
        <v>0</v>
      </c>
      <c r="L485" s="10"/>
      <c r="M485" s="3">
        <v>0.66</v>
      </c>
      <c r="N485" s="3">
        <v>1.1000000000000001</v>
      </c>
      <c r="O485" s="3">
        <v>0.36299999999999999</v>
      </c>
      <c r="S485" s="3">
        <v>0</v>
      </c>
      <c r="U485" s="3">
        <v>5</v>
      </c>
      <c r="V485" s="3">
        <v>40</v>
      </c>
      <c r="Z485" s="3">
        <v>1603</v>
      </c>
      <c r="AA485" s="65">
        <f>(((M485+N485+O485+(V485/100)+(U485*0.1*0.5))))/Z485*100000</f>
        <v>172.98814722395511</v>
      </c>
    </row>
    <row r="486" spans="2:27" x14ac:dyDescent="0.25">
      <c r="B486" s="21" t="s">
        <v>5150</v>
      </c>
      <c r="C486" s="9" t="s">
        <v>5401</v>
      </c>
      <c r="D486" s="20" t="s">
        <v>4806</v>
      </c>
      <c r="E486" s="30" t="s">
        <v>3480</v>
      </c>
      <c r="F486" s="160" t="s">
        <v>4589</v>
      </c>
      <c r="G486" s="37" t="s">
        <v>5377</v>
      </c>
      <c r="H486" s="14">
        <v>1</v>
      </c>
      <c r="I486" s="19">
        <f t="shared" si="78"/>
        <v>0.33333333333333331</v>
      </c>
      <c r="J486" s="10" t="s">
        <v>3696</v>
      </c>
      <c r="K486" s="16">
        <v>0</v>
      </c>
      <c r="L486" s="10"/>
      <c r="M486" s="3">
        <v>0.1</v>
      </c>
      <c r="N486" s="3">
        <v>0.1</v>
      </c>
      <c r="O486" s="3">
        <v>0.1</v>
      </c>
      <c r="S486" s="3">
        <v>0</v>
      </c>
      <c r="U486" s="3">
        <v>10</v>
      </c>
      <c r="V486" s="3">
        <v>40</v>
      </c>
      <c r="Z486" s="3">
        <v>462</v>
      </c>
      <c r="AA486" s="65">
        <f t="shared" ref="AA486:AA517" si="79">(((M486+N486+O486+(V486/100)+(U486*0.1*0.5))))/Z486*100000</f>
        <v>259.74025974025977</v>
      </c>
    </row>
    <row r="487" spans="2:27" x14ac:dyDescent="0.25">
      <c r="B487" s="21" t="s">
        <v>5150</v>
      </c>
      <c r="C487" s="9" t="s">
        <v>5401</v>
      </c>
      <c r="D487" s="20" t="s">
        <v>4807</v>
      </c>
      <c r="E487" s="30" t="s">
        <v>3480</v>
      </c>
      <c r="F487" s="160" t="s">
        <v>4589</v>
      </c>
      <c r="G487" s="37" t="s">
        <v>5377</v>
      </c>
      <c r="H487" s="14">
        <v>1</v>
      </c>
      <c r="I487" s="19">
        <f t="shared" si="78"/>
        <v>0.33333333333333331</v>
      </c>
      <c r="J487" s="10" t="s">
        <v>3696</v>
      </c>
      <c r="K487" s="16">
        <v>0</v>
      </c>
      <c r="L487" s="10"/>
      <c r="M487" s="3">
        <v>0.1</v>
      </c>
      <c r="N487" s="3">
        <v>0.1</v>
      </c>
      <c r="O487" s="3">
        <v>0.1</v>
      </c>
      <c r="S487" s="3">
        <v>0</v>
      </c>
      <c r="U487" s="3">
        <v>10</v>
      </c>
      <c r="V487" s="3">
        <v>40</v>
      </c>
      <c r="Z487" s="3">
        <v>462</v>
      </c>
      <c r="AA487" s="65">
        <f t="shared" si="79"/>
        <v>259.74025974025977</v>
      </c>
    </row>
    <row r="488" spans="2:27" x14ac:dyDescent="0.25">
      <c r="B488" s="21" t="s">
        <v>5150</v>
      </c>
      <c r="C488" s="9" t="s">
        <v>5401</v>
      </c>
      <c r="D488" s="20" t="s">
        <v>4808</v>
      </c>
      <c r="E488" s="30" t="s">
        <v>3480</v>
      </c>
      <c r="F488" s="160" t="s">
        <v>4589</v>
      </c>
      <c r="G488" s="37" t="s">
        <v>5377</v>
      </c>
      <c r="H488" s="14">
        <v>1</v>
      </c>
      <c r="I488" s="19">
        <f t="shared" si="78"/>
        <v>0.33333333333333331</v>
      </c>
      <c r="J488" s="10" t="s">
        <v>3696</v>
      </c>
      <c r="K488" s="16">
        <v>0</v>
      </c>
      <c r="L488" s="10"/>
      <c r="M488" s="3">
        <v>0.1</v>
      </c>
      <c r="N488" s="3">
        <v>0.1</v>
      </c>
      <c r="O488" s="3">
        <v>0.1</v>
      </c>
      <c r="S488" s="3">
        <v>0</v>
      </c>
      <c r="U488" s="3">
        <v>10</v>
      </c>
      <c r="V488" s="3">
        <v>40</v>
      </c>
      <c r="Z488" s="3">
        <v>462</v>
      </c>
      <c r="AA488" s="65">
        <f t="shared" si="79"/>
        <v>259.74025974025977</v>
      </c>
    </row>
    <row r="489" spans="2:27" x14ac:dyDescent="0.25">
      <c r="B489" s="21" t="s">
        <v>5171</v>
      </c>
      <c r="C489" s="9" t="s">
        <v>5422</v>
      </c>
      <c r="D489" s="20" t="s">
        <v>4839</v>
      </c>
      <c r="E489" s="30" t="s">
        <v>3480</v>
      </c>
      <c r="F489" s="160" t="s">
        <v>4589</v>
      </c>
      <c r="G489" s="37" t="s">
        <v>5377</v>
      </c>
      <c r="H489" s="14">
        <v>3</v>
      </c>
      <c r="I489" s="19">
        <f t="shared" si="78"/>
        <v>1</v>
      </c>
      <c r="J489" s="10" t="s">
        <v>3696</v>
      </c>
      <c r="K489" s="16">
        <v>0</v>
      </c>
      <c r="L489" s="10"/>
      <c r="M489" s="3">
        <v>0.52200000000000002</v>
      </c>
      <c r="N489" s="3">
        <v>0.87</v>
      </c>
      <c r="O489" s="3">
        <v>0.28710000000000002</v>
      </c>
      <c r="S489" s="3">
        <v>0</v>
      </c>
      <c r="U489" s="3">
        <v>8</v>
      </c>
      <c r="V489" s="3">
        <v>33</v>
      </c>
      <c r="Z489" s="3">
        <v>1064</v>
      </c>
      <c r="AA489" s="65">
        <f t="shared" si="79"/>
        <v>226.41917293233084</v>
      </c>
    </row>
    <row r="490" spans="2:27" x14ac:dyDescent="0.25">
      <c r="B490" s="21" t="s">
        <v>5156</v>
      </c>
      <c r="C490" s="9" t="s">
        <v>5407</v>
      </c>
      <c r="D490" s="20" t="s">
        <v>4816</v>
      </c>
      <c r="E490" s="30" t="s">
        <v>3480</v>
      </c>
      <c r="F490" s="160" t="s">
        <v>4589</v>
      </c>
      <c r="G490" s="37" t="s">
        <v>5377</v>
      </c>
      <c r="H490" s="14">
        <v>2</v>
      </c>
      <c r="I490" s="19">
        <f t="shared" si="78"/>
        <v>0.66666666666666663</v>
      </c>
      <c r="J490" s="10" t="s">
        <v>3696</v>
      </c>
      <c r="K490" s="16">
        <v>0</v>
      </c>
      <c r="L490" s="10"/>
      <c r="M490" s="3">
        <v>0.66</v>
      </c>
      <c r="N490" s="3">
        <v>1.1000000000000001</v>
      </c>
      <c r="O490" s="3">
        <v>0.36299999999999999</v>
      </c>
      <c r="S490" s="3">
        <v>0</v>
      </c>
      <c r="U490" s="3">
        <v>5</v>
      </c>
      <c r="V490" s="3">
        <v>40</v>
      </c>
      <c r="Z490" s="3">
        <v>1763</v>
      </c>
      <c r="AA490" s="65">
        <f t="shared" si="79"/>
        <v>157.28871242200796</v>
      </c>
    </row>
    <row r="491" spans="2:27" x14ac:dyDescent="0.25">
      <c r="B491" s="21" t="s">
        <v>5225</v>
      </c>
      <c r="C491" s="9" t="s">
        <v>5479</v>
      </c>
      <c r="D491" s="20" t="s">
        <v>4940</v>
      </c>
      <c r="E491" s="30" t="s">
        <v>3480</v>
      </c>
      <c r="F491" s="160" t="s">
        <v>4589</v>
      </c>
      <c r="G491" s="37" t="s">
        <v>5377</v>
      </c>
      <c r="H491" s="14">
        <v>3</v>
      </c>
      <c r="I491" s="19">
        <f t="shared" ref="I491:I497" si="80">H491/3</f>
        <v>1</v>
      </c>
      <c r="J491" s="10" t="s">
        <v>3696</v>
      </c>
      <c r="K491" s="16">
        <v>0</v>
      </c>
      <c r="L491" s="10"/>
      <c r="M491" s="3">
        <v>0.52200000000000002</v>
      </c>
      <c r="N491" s="3">
        <v>0.87</v>
      </c>
      <c r="O491" s="3">
        <v>0.28710000000000002</v>
      </c>
      <c r="S491" s="3">
        <v>0</v>
      </c>
      <c r="U491" s="3">
        <v>0</v>
      </c>
      <c r="V491" s="3">
        <v>33</v>
      </c>
      <c r="Z491" s="3">
        <v>1242</v>
      </c>
      <c r="AA491" s="65">
        <f t="shared" si="79"/>
        <v>161.76328502415458</v>
      </c>
    </row>
    <row r="492" spans="2:27" x14ac:dyDescent="0.25">
      <c r="B492" s="21" t="s">
        <v>5227</v>
      </c>
      <c r="C492" s="9" t="s">
        <v>5376</v>
      </c>
      <c r="D492" s="20" t="s">
        <v>4943</v>
      </c>
      <c r="E492" s="30" t="s">
        <v>3480</v>
      </c>
      <c r="F492" s="160" t="s">
        <v>4589</v>
      </c>
      <c r="G492" s="37" t="s">
        <v>5377</v>
      </c>
      <c r="H492" s="14">
        <v>3</v>
      </c>
      <c r="I492" s="19">
        <f t="shared" si="80"/>
        <v>1</v>
      </c>
      <c r="J492" s="10" t="s">
        <v>3696</v>
      </c>
      <c r="K492" s="16">
        <v>0</v>
      </c>
      <c r="L492" s="10"/>
      <c r="M492" s="3">
        <v>0.52200000000000002</v>
      </c>
      <c r="N492" s="3">
        <v>0.87</v>
      </c>
      <c r="O492" s="3">
        <v>0.28710000000000002</v>
      </c>
      <c r="S492" s="3">
        <v>0</v>
      </c>
      <c r="U492" s="3">
        <v>0</v>
      </c>
      <c r="V492" s="3">
        <v>33</v>
      </c>
      <c r="Z492" s="3">
        <v>1930</v>
      </c>
      <c r="AA492" s="65">
        <f t="shared" si="79"/>
        <v>104.09844559585494</v>
      </c>
    </row>
    <row r="493" spans="2:27" x14ac:dyDescent="0.25">
      <c r="B493" s="21" t="s">
        <v>5227</v>
      </c>
      <c r="C493" s="9" t="s">
        <v>5376</v>
      </c>
      <c r="D493" s="20" t="s">
        <v>4944</v>
      </c>
      <c r="E493" s="30" t="s">
        <v>3480</v>
      </c>
      <c r="F493" s="160" t="s">
        <v>4589</v>
      </c>
      <c r="G493" s="37" t="s">
        <v>5377</v>
      </c>
      <c r="H493" s="14">
        <v>3</v>
      </c>
      <c r="I493" s="19">
        <f t="shared" si="80"/>
        <v>1</v>
      </c>
      <c r="J493" s="10" t="s">
        <v>3696</v>
      </c>
      <c r="K493" s="16">
        <v>0</v>
      </c>
      <c r="L493" s="10"/>
      <c r="M493" s="3">
        <v>0.52200000000000002</v>
      </c>
      <c r="N493" s="3">
        <v>0.87</v>
      </c>
      <c r="O493" s="3">
        <v>0.28710000000000002</v>
      </c>
      <c r="S493" s="3">
        <v>0</v>
      </c>
      <c r="U493" s="3">
        <v>12</v>
      </c>
      <c r="V493" s="3">
        <v>33</v>
      </c>
      <c r="Z493" s="3">
        <v>1755</v>
      </c>
      <c r="AA493" s="65">
        <f t="shared" si="79"/>
        <v>148.66666666666669</v>
      </c>
    </row>
    <row r="494" spans="2:27" x14ac:dyDescent="0.25">
      <c r="B494" s="21" t="s">
        <v>5227</v>
      </c>
      <c r="C494" s="9" t="s">
        <v>5376</v>
      </c>
      <c r="D494" s="20" t="s">
        <v>4945</v>
      </c>
      <c r="E494" s="30" t="s">
        <v>3480</v>
      </c>
      <c r="F494" s="160" t="s">
        <v>4589</v>
      </c>
      <c r="G494" s="37" t="s">
        <v>5377</v>
      </c>
      <c r="H494" s="14">
        <v>3</v>
      </c>
      <c r="I494" s="19">
        <f t="shared" si="80"/>
        <v>1</v>
      </c>
      <c r="J494" s="10" t="s">
        <v>3696</v>
      </c>
      <c r="K494" s="16">
        <v>0</v>
      </c>
      <c r="L494" s="10"/>
      <c r="M494" s="3">
        <v>0.52200000000000002</v>
      </c>
      <c r="N494" s="3">
        <v>0.87</v>
      </c>
      <c r="O494" s="3">
        <v>0.28710000000000002</v>
      </c>
      <c r="S494" s="3">
        <v>0</v>
      </c>
      <c r="U494" s="3">
        <v>10</v>
      </c>
      <c r="V494" s="3">
        <v>33</v>
      </c>
      <c r="Z494" s="3">
        <v>1304</v>
      </c>
      <c r="AA494" s="65">
        <f t="shared" si="79"/>
        <v>192.41564417177915</v>
      </c>
    </row>
    <row r="495" spans="2:27" x14ac:dyDescent="0.25">
      <c r="B495" s="21" t="s">
        <v>5227</v>
      </c>
      <c r="C495" s="9" t="s">
        <v>5376</v>
      </c>
      <c r="D495" s="20" t="s">
        <v>4946</v>
      </c>
      <c r="E495" s="30" t="s">
        <v>3480</v>
      </c>
      <c r="F495" s="160" t="s">
        <v>4589</v>
      </c>
      <c r="G495" s="37" t="s">
        <v>5377</v>
      </c>
      <c r="H495" s="14">
        <v>3</v>
      </c>
      <c r="I495" s="19">
        <f t="shared" si="80"/>
        <v>1</v>
      </c>
      <c r="J495" s="10" t="s">
        <v>3696</v>
      </c>
      <c r="K495" s="16">
        <v>0</v>
      </c>
      <c r="L495" s="10"/>
      <c r="M495" s="3">
        <v>0.52200000000000002</v>
      </c>
      <c r="N495" s="3">
        <v>0.87</v>
      </c>
      <c r="O495" s="3">
        <v>0.28710000000000002</v>
      </c>
      <c r="S495" s="3">
        <v>0</v>
      </c>
      <c r="U495" s="3">
        <v>12</v>
      </c>
      <c r="V495" s="3">
        <v>33</v>
      </c>
      <c r="Z495" s="3">
        <v>1755</v>
      </c>
      <c r="AA495" s="65">
        <f t="shared" si="79"/>
        <v>148.66666666666669</v>
      </c>
    </row>
    <row r="496" spans="2:27" x14ac:dyDescent="0.25">
      <c r="B496" s="21" t="s">
        <v>5227</v>
      </c>
      <c r="C496" s="9" t="s">
        <v>5376</v>
      </c>
      <c r="D496" s="20" t="s">
        <v>4947</v>
      </c>
      <c r="E496" s="30" t="s">
        <v>3480</v>
      </c>
      <c r="F496" s="160" t="s">
        <v>4589</v>
      </c>
      <c r="G496" s="37" t="s">
        <v>5377</v>
      </c>
      <c r="H496" s="14">
        <v>0.5</v>
      </c>
      <c r="I496" s="19">
        <f t="shared" si="80"/>
        <v>0.16666666666666666</v>
      </c>
      <c r="J496" s="10" t="s">
        <v>3696</v>
      </c>
      <c r="K496" s="16">
        <v>0</v>
      </c>
      <c r="L496" s="10"/>
      <c r="M496" s="3">
        <v>0.189</v>
      </c>
      <c r="N496" s="3">
        <v>0.315</v>
      </c>
      <c r="O496" s="3">
        <v>0.10395</v>
      </c>
      <c r="S496" s="3">
        <v>0</v>
      </c>
      <c r="U496" s="3">
        <v>5</v>
      </c>
      <c r="V496" s="3">
        <v>27</v>
      </c>
      <c r="Z496" s="3">
        <v>261</v>
      </c>
      <c r="AA496" s="65">
        <f t="shared" si="79"/>
        <v>432.16475095785438</v>
      </c>
    </row>
    <row r="497" spans="2:27" x14ac:dyDescent="0.25">
      <c r="B497" s="21" t="s">
        <v>5227</v>
      </c>
      <c r="C497" s="9" t="s">
        <v>5376</v>
      </c>
      <c r="D497" s="20" t="s">
        <v>4948</v>
      </c>
      <c r="E497" s="30" t="s">
        <v>3480</v>
      </c>
      <c r="F497" s="160" t="s">
        <v>4589</v>
      </c>
      <c r="G497" s="37" t="s">
        <v>5377</v>
      </c>
      <c r="H497" s="14">
        <v>0.5</v>
      </c>
      <c r="I497" s="19">
        <f t="shared" si="80"/>
        <v>0.16666666666666666</v>
      </c>
      <c r="J497" s="10" t="s">
        <v>3696</v>
      </c>
      <c r="K497" s="16">
        <v>0</v>
      </c>
      <c r="L497" s="10"/>
      <c r="M497" s="3">
        <v>0.189</v>
      </c>
      <c r="N497" s="3">
        <v>0.315</v>
      </c>
      <c r="O497" s="3">
        <v>0.10395</v>
      </c>
      <c r="S497" s="3">
        <v>0</v>
      </c>
      <c r="U497" s="3">
        <v>5</v>
      </c>
      <c r="V497" s="3">
        <v>27</v>
      </c>
      <c r="Z497" s="3">
        <v>202</v>
      </c>
      <c r="AA497" s="65">
        <f t="shared" si="79"/>
        <v>558.39108910891093</v>
      </c>
    </row>
    <row r="498" spans="2:27" x14ac:dyDescent="0.25">
      <c r="B498" s="303" t="s">
        <v>5602</v>
      </c>
      <c r="D498" s="14"/>
      <c r="E498" s="14"/>
      <c r="F498" s="14"/>
      <c r="G498" s="14"/>
      <c r="I498" s="19"/>
      <c r="J498" s="10"/>
      <c r="K498" s="16"/>
      <c r="L498" s="10"/>
      <c r="AA498" s="65"/>
    </row>
    <row r="499" spans="2:27" x14ac:dyDescent="0.25">
      <c r="B499" s="21" t="s">
        <v>3482</v>
      </c>
      <c r="C499" s="9" t="s">
        <v>4043</v>
      </c>
      <c r="D499" s="20" t="s">
        <v>4044</v>
      </c>
      <c r="E499" s="30" t="s">
        <v>3480</v>
      </c>
      <c r="F499" s="160" t="s">
        <v>4589</v>
      </c>
      <c r="G499" s="165" t="s">
        <v>4611</v>
      </c>
      <c r="H499" s="14">
        <v>8</v>
      </c>
      <c r="I499" s="19">
        <f>H499/3</f>
        <v>2.6666666666666665</v>
      </c>
      <c r="J499" s="10" t="s">
        <v>3696</v>
      </c>
      <c r="K499" s="16">
        <v>0</v>
      </c>
      <c r="L499" s="10"/>
      <c r="M499" s="3">
        <v>0.54</v>
      </c>
      <c r="N499" s="3">
        <v>0.9</v>
      </c>
      <c r="O499" s="3">
        <v>0.29699999999999999</v>
      </c>
      <c r="S499" s="3">
        <v>0</v>
      </c>
      <c r="U499" s="3">
        <v>14</v>
      </c>
      <c r="V499" s="3">
        <v>45</v>
      </c>
      <c r="Z499" s="3">
        <v>3072</v>
      </c>
      <c r="AA499" s="65">
        <f t="shared" si="79"/>
        <v>93.977864583333343</v>
      </c>
    </row>
    <row r="500" spans="2:27" x14ac:dyDescent="0.25">
      <c r="B500" s="21" t="s">
        <v>3484</v>
      </c>
      <c r="C500" s="9" t="s">
        <v>4613</v>
      </c>
      <c r="D500" s="20" t="s">
        <v>4046</v>
      </c>
      <c r="E500" s="30" t="s">
        <v>3480</v>
      </c>
      <c r="F500" s="160" t="s">
        <v>4589</v>
      </c>
      <c r="G500" s="165" t="s">
        <v>4611</v>
      </c>
      <c r="H500" s="14">
        <v>8</v>
      </c>
      <c r="I500" s="19">
        <f t="shared" ref="I500:I512" si="81">H500/3</f>
        <v>2.6666666666666665</v>
      </c>
      <c r="J500" s="10" t="s">
        <v>3696</v>
      </c>
      <c r="K500" s="16">
        <v>0</v>
      </c>
      <c r="L500" s="10"/>
      <c r="M500" s="3">
        <v>0.42</v>
      </c>
      <c r="N500" s="3">
        <v>0.7</v>
      </c>
      <c r="O500" s="3">
        <v>0.23100000000000001</v>
      </c>
      <c r="S500" s="3">
        <v>0</v>
      </c>
      <c r="U500" s="3">
        <v>17</v>
      </c>
      <c r="V500" s="3">
        <v>35</v>
      </c>
      <c r="Z500" s="3">
        <v>5218</v>
      </c>
      <c r="AA500" s="65">
        <f t="shared" si="79"/>
        <v>48.888463012648522</v>
      </c>
    </row>
    <row r="501" spans="2:27" x14ac:dyDescent="0.25">
      <c r="B501" s="21" t="s">
        <v>3484</v>
      </c>
      <c r="C501" s="9" t="s">
        <v>4613</v>
      </c>
      <c r="D501" s="20" t="s">
        <v>4047</v>
      </c>
      <c r="E501" s="30" t="s">
        <v>3480</v>
      </c>
      <c r="F501" s="160" t="s">
        <v>4589</v>
      </c>
      <c r="G501" s="165" t="s">
        <v>4611</v>
      </c>
      <c r="H501" s="14">
        <v>8</v>
      </c>
      <c r="I501" s="19">
        <f t="shared" si="81"/>
        <v>2.6666666666666665</v>
      </c>
      <c r="J501" s="10" t="s">
        <v>3696</v>
      </c>
      <c r="K501" s="16">
        <v>0</v>
      </c>
      <c r="L501" s="10"/>
      <c r="M501" s="3">
        <v>0.42</v>
      </c>
      <c r="N501" s="3">
        <v>0.7</v>
      </c>
      <c r="O501" s="3">
        <v>0.23100000000000001</v>
      </c>
      <c r="S501" s="3">
        <v>0</v>
      </c>
      <c r="U501" s="3">
        <v>15</v>
      </c>
      <c r="V501" s="3">
        <v>35</v>
      </c>
      <c r="Z501" s="3">
        <v>3092</v>
      </c>
      <c r="AA501" s="65">
        <f t="shared" si="79"/>
        <v>79.269081500646834</v>
      </c>
    </row>
    <row r="502" spans="2:27" x14ac:dyDescent="0.25">
      <c r="B502" s="21" t="s">
        <v>3485</v>
      </c>
      <c r="C502" s="9" t="s">
        <v>4614</v>
      </c>
      <c r="D502" s="20" t="s">
        <v>4048</v>
      </c>
      <c r="E502" s="30" t="s">
        <v>3480</v>
      </c>
      <c r="F502" s="160" t="s">
        <v>4589</v>
      </c>
      <c r="G502" s="165" t="s">
        <v>4611</v>
      </c>
      <c r="H502" s="14">
        <v>7</v>
      </c>
      <c r="I502" s="19">
        <f t="shared" si="81"/>
        <v>2.3333333333333335</v>
      </c>
      <c r="J502" s="10" t="s">
        <v>3696</v>
      </c>
      <c r="K502" s="16">
        <v>0</v>
      </c>
      <c r="L502" s="10"/>
      <c r="M502" s="3">
        <v>0.6</v>
      </c>
      <c r="N502" s="3">
        <v>1</v>
      </c>
      <c r="O502" s="3">
        <v>0.33</v>
      </c>
      <c r="S502" s="3">
        <v>0</v>
      </c>
      <c r="U502" s="3">
        <v>17</v>
      </c>
      <c r="V502" s="3">
        <v>50</v>
      </c>
      <c r="Z502" s="3">
        <v>6000</v>
      </c>
      <c r="AA502" s="65">
        <f t="shared" si="79"/>
        <v>54.666666666666664</v>
      </c>
    </row>
    <row r="503" spans="2:27" x14ac:dyDescent="0.25">
      <c r="B503" s="21" t="s">
        <v>3486</v>
      </c>
      <c r="C503" s="9" t="s">
        <v>4615</v>
      </c>
      <c r="D503" s="20" t="s">
        <v>4049</v>
      </c>
      <c r="E503" s="30" t="s">
        <v>3480</v>
      </c>
      <c r="F503" s="160" t="s">
        <v>4589</v>
      </c>
      <c r="G503" s="165" t="s">
        <v>4611</v>
      </c>
      <c r="H503" s="14">
        <v>7</v>
      </c>
      <c r="I503" s="19">
        <f t="shared" si="81"/>
        <v>2.3333333333333335</v>
      </c>
      <c r="J503" s="10" t="s">
        <v>3696</v>
      </c>
      <c r="K503" s="16">
        <v>0</v>
      </c>
      <c r="L503" s="10"/>
      <c r="M503" s="3">
        <v>0.66</v>
      </c>
      <c r="N503" s="3">
        <v>1.1000000000000001</v>
      </c>
      <c r="O503" s="3">
        <v>0.36299999999999999</v>
      </c>
      <c r="S503" s="3">
        <v>0</v>
      </c>
      <c r="U503" s="3">
        <v>20</v>
      </c>
      <c r="V503" s="3">
        <v>55</v>
      </c>
      <c r="Z503" s="3">
        <v>12096</v>
      </c>
      <c r="AA503" s="65">
        <f t="shared" si="79"/>
        <v>30.365410052910054</v>
      </c>
    </row>
    <row r="504" spans="2:27" x14ac:dyDescent="0.25">
      <c r="B504" s="21" t="s">
        <v>5597</v>
      </c>
      <c r="C504" s="9" t="s">
        <v>4632</v>
      </c>
      <c r="D504" s="20" t="s">
        <v>4094</v>
      </c>
      <c r="E504" s="30" t="s">
        <v>3480</v>
      </c>
      <c r="F504" s="160" t="s">
        <v>4589</v>
      </c>
      <c r="G504" s="165" t="s">
        <v>4611</v>
      </c>
      <c r="H504" s="14">
        <v>6</v>
      </c>
      <c r="I504" s="19">
        <f t="shared" si="81"/>
        <v>2</v>
      </c>
      <c r="J504" s="10" t="s">
        <v>3696</v>
      </c>
      <c r="K504" s="16">
        <v>0</v>
      </c>
      <c r="L504" s="10"/>
      <c r="M504" s="3">
        <v>0.72</v>
      </c>
      <c r="N504" s="3">
        <v>1.2</v>
      </c>
      <c r="O504" s="3">
        <v>0.39600000000000002</v>
      </c>
      <c r="S504" s="3">
        <v>0</v>
      </c>
      <c r="U504" s="3">
        <v>19</v>
      </c>
      <c r="V504" s="3">
        <v>60</v>
      </c>
      <c r="Z504" s="3">
        <v>10271</v>
      </c>
      <c r="AA504" s="65">
        <f t="shared" si="79"/>
        <v>37.639957160938565</v>
      </c>
    </row>
    <row r="505" spans="2:27" x14ac:dyDescent="0.25">
      <c r="B505" s="21" t="s">
        <v>3499</v>
      </c>
      <c r="C505" s="9" t="s">
        <v>4633</v>
      </c>
      <c r="D505" s="20" t="s">
        <v>4095</v>
      </c>
      <c r="E505" s="30" t="s">
        <v>3480</v>
      </c>
      <c r="F505" s="160" t="s">
        <v>4589</v>
      </c>
      <c r="G505" s="165" t="s">
        <v>4611</v>
      </c>
      <c r="H505" s="14">
        <v>6</v>
      </c>
      <c r="I505" s="19">
        <f t="shared" si="81"/>
        <v>2</v>
      </c>
      <c r="J505" s="10" t="s">
        <v>3696</v>
      </c>
      <c r="K505" s="16">
        <v>0</v>
      </c>
      <c r="L505" s="10"/>
      <c r="M505" s="3">
        <v>0.72</v>
      </c>
      <c r="N505" s="3">
        <v>1.2</v>
      </c>
      <c r="O505" s="3">
        <v>0.39600000000000002</v>
      </c>
      <c r="S505" s="3">
        <v>0</v>
      </c>
      <c r="U505" s="3">
        <v>18</v>
      </c>
      <c r="V505" s="3">
        <v>60</v>
      </c>
      <c r="Z505" s="3">
        <v>8492</v>
      </c>
      <c r="AA505" s="65">
        <f t="shared" si="79"/>
        <v>44.936410739519545</v>
      </c>
    </row>
    <row r="506" spans="2:27" x14ac:dyDescent="0.25">
      <c r="B506" s="21" t="s">
        <v>3501</v>
      </c>
      <c r="C506" s="9" t="s">
        <v>4635</v>
      </c>
      <c r="D506" s="20" t="s">
        <v>4097</v>
      </c>
      <c r="E506" s="30" t="s">
        <v>3480</v>
      </c>
      <c r="F506" s="160" t="s">
        <v>4589</v>
      </c>
      <c r="G506" s="165" t="s">
        <v>4611</v>
      </c>
      <c r="H506" s="14">
        <v>8</v>
      </c>
      <c r="I506" s="19">
        <f t="shared" si="81"/>
        <v>2.6666666666666665</v>
      </c>
      <c r="J506" s="10" t="s">
        <v>3696</v>
      </c>
      <c r="K506" s="16">
        <v>0</v>
      </c>
      <c r="L506" s="10"/>
      <c r="M506" s="3">
        <v>0.45</v>
      </c>
      <c r="N506" s="3">
        <v>0.75</v>
      </c>
      <c r="O506" s="3">
        <v>0.2475</v>
      </c>
      <c r="S506" s="3">
        <v>0</v>
      </c>
      <c r="U506" s="3">
        <v>16</v>
      </c>
      <c r="V506" s="3">
        <v>38</v>
      </c>
      <c r="Z506" s="3">
        <v>4115</v>
      </c>
      <c r="AA506" s="65">
        <f t="shared" si="79"/>
        <v>63.851761846901596</v>
      </c>
    </row>
    <row r="507" spans="2:27" x14ac:dyDescent="0.25">
      <c r="B507" s="21" t="s">
        <v>3512</v>
      </c>
      <c r="C507" s="9" t="s">
        <v>4645</v>
      </c>
      <c r="D507" s="20" t="s">
        <v>4125</v>
      </c>
      <c r="E507" s="30" t="s">
        <v>3480</v>
      </c>
      <c r="F507" s="160" t="s">
        <v>4589</v>
      </c>
      <c r="G507" s="165" t="s">
        <v>4611</v>
      </c>
      <c r="H507" s="14">
        <v>7</v>
      </c>
      <c r="I507" s="19">
        <f t="shared" si="81"/>
        <v>2.3333333333333335</v>
      </c>
      <c r="J507" s="10" t="s">
        <v>3696</v>
      </c>
      <c r="K507" s="16">
        <v>0</v>
      </c>
      <c r="L507" s="10"/>
      <c r="M507" s="3">
        <v>0.33</v>
      </c>
      <c r="N507" s="3">
        <v>0.55000000000000004</v>
      </c>
      <c r="O507" s="3">
        <v>0.18149999999999999</v>
      </c>
      <c r="S507" s="3">
        <v>0</v>
      </c>
      <c r="U507" s="3">
        <v>13</v>
      </c>
      <c r="V507" s="3">
        <v>28</v>
      </c>
      <c r="Z507" s="3">
        <v>1601</v>
      </c>
      <c r="AA507" s="65">
        <f t="shared" si="79"/>
        <v>124.39100562148658</v>
      </c>
    </row>
    <row r="508" spans="2:27" x14ac:dyDescent="0.25">
      <c r="B508" s="21" t="s">
        <v>3535</v>
      </c>
      <c r="C508" s="9" t="s">
        <v>4665</v>
      </c>
      <c r="D508" s="20" t="s">
        <v>4153</v>
      </c>
      <c r="E508" s="30" t="s">
        <v>3480</v>
      </c>
      <c r="F508" s="160" t="s">
        <v>4589</v>
      </c>
      <c r="G508" s="165" t="s">
        <v>4611</v>
      </c>
      <c r="H508" s="14">
        <v>6</v>
      </c>
      <c r="I508" s="19">
        <f t="shared" si="81"/>
        <v>2</v>
      </c>
      <c r="J508" s="10" t="s">
        <v>3696</v>
      </c>
      <c r="K508" s="16">
        <v>0</v>
      </c>
      <c r="L508" s="10"/>
      <c r="M508" s="3">
        <v>0.72</v>
      </c>
      <c r="N508" s="3">
        <v>1.2</v>
      </c>
      <c r="O508" s="3">
        <v>0.39600000000000002</v>
      </c>
      <c r="S508" s="3">
        <v>0</v>
      </c>
      <c r="U508" s="3">
        <v>20</v>
      </c>
      <c r="V508" s="3">
        <v>60</v>
      </c>
      <c r="Z508" s="3">
        <v>12588</v>
      </c>
      <c r="AA508" s="65">
        <f t="shared" si="79"/>
        <v>31.108992691452176</v>
      </c>
    </row>
    <row r="509" spans="2:27" x14ac:dyDescent="0.25">
      <c r="B509" s="21" t="s">
        <v>3536</v>
      </c>
      <c r="C509" s="9" t="s">
        <v>4666</v>
      </c>
      <c r="D509" s="20" t="s">
        <v>4154</v>
      </c>
      <c r="E509" s="30" t="s">
        <v>3480</v>
      </c>
      <c r="F509" s="160" t="s">
        <v>4589</v>
      </c>
      <c r="G509" s="165" t="s">
        <v>4611</v>
      </c>
      <c r="H509" s="14">
        <v>7</v>
      </c>
      <c r="I509" s="19">
        <f t="shared" si="81"/>
        <v>2.3333333333333335</v>
      </c>
      <c r="J509" s="10" t="s">
        <v>3696</v>
      </c>
      <c r="K509" s="16">
        <v>0</v>
      </c>
      <c r="L509" s="10"/>
      <c r="M509" s="3">
        <v>0.33</v>
      </c>
      <c r="N509" s="3">
        <v>0.55000000000000004</v>
      </c>
      <c r="O509" s="3">
        <v>0.18149999999999999</v>
      </c>
      <c r="S509" s="3">
        <v>0</v>
      </c>
      <c r="U509" s="3">
        <v>13</v>
      </c>
      <c r="V509" s="3">
        <v>28</v>
      </c>
      <c r="Z509" s="3">
        <v>1602</v>
      </c>
      <c r="AA509" s="65">
        <f t="shared" si="79"/>
        <v>124.31335830212238</v>
      </c>
    </row>
    <row r="510" spans="2:27" x14ac:dyDescent="0.25">
      <c r="B510" s="21" t="s">
        <v>3539</v>
      </c>
      <c r="C510" s="9" t="s">
        <v>4670</v>
      </c>
      <c r="D510" s="20" t="s">
        <v>4158</v>
      </c>
      <c r="E510" s="30" t="s">
        <v>3480</v>
      </c>
      <c r="F510" s="160" t="s">
        <v>4589</v>
      </c>
      <c r="G510" s="165" t="s">
        <v>4611</v>
      </c>
      <c r="H510" s="14">
        <v>9</v>
      </c>
      <c r="I510" s="19">
        <f t="shared" si="81"/>
        <v>3</v>
      </c>
      <c r="J510" s="10" t="s">
        <v>3696</v>
      </c>
      <c r="K510" s="16">
        <v>0</v>
      </c>
      <c r="L510" s="10"/>
      <c r="M510" s="3">
        <v>0.39</v>
      </c>
      <c r="N510" s="3">
        <v>0.65</v>
      </c>
      <c r="O510" s="3">
        <v>0.2145</v>
      </c>
      <c r="S510" s="3">
        <v>0</v>
      </c>
      <c r="U510" s="3">
        <v>13</v>
      </c>
      <c r="V510" s="3">
        <v>33</v>
      </c>
      <c r="Z510" s="3">
        <v>1767</v>
      </c>
      <c r="AA510" s="65">
        <f t="shared" si="79"/>
        <v>126.45727221279004</v>
      </c>
    </row>
    <row r="511" spans="2:27" x14ac:dyDescent="0.25">
      <c r="B511" s="21" t="s">
        <v>3551</v>
      </c>
      <c r="C511" s="9" t="s">
        <v>4680</v>
      </c>
      <c r="D511" s="20" t="s">
        <v>4192</v>
      </c>
      <c r="E511" s="30" t="s">
        <v>3480</v>
      </c>
      <c r="F511" s="160" t="s">
        <v>4589</v>
      </c>
      <c r="G511" s="165" t="s">
        <v>4611</v>
      </c>
      <c r="H511" s="14">
        <v>8</v>
      </c>
      <c r="I511" s="19">
        <f t="shared" si="81"/>
        <v>2.6666666666666665</v>
      </c>
      <c r="J511" s="10" t="s">
        <v>3696</v>
      </c>
      <c r="K511" s="16">
        <v>0</v>
      </c>
      <c r="L511" s="10"/>
      <c r="M511" s="3">
        <v>0.54</v>
      </c>
      <c r="N511" s="3">
        <v>0.9</v>
      </c>
      <c r="O511" s="3">
        <v>0.29699999999999999</v>
      </c>
      <c r="S511" s="3">
        <v>0</v>
      </c>
      <c r="U511" s="3">
        <v>16</v>
      </c>
      <c r="V511" s="3">
        <v>45</v>
      </c>
      <c r="Z511" s="3">
        <v>4486</v>
      </c>
      <c r="AA511" s="65">
        <f t="shared" si="79"/>
        <v>66.584930896121264</v>
      </c>
    </row>
    <row r="512" spans="2:27" x14ac:dyDescent="0.25">
      <c r="B512" s="21" t="s">
        <v>3553</v>
      </c>
      <c r="C512" s="9" t="s">
        <v>4681</v>
      </c>
      <c r="D512" s="20" t="s">
        <v>4194</v>
      </c>
      <c r="E512" s="30" t="s">
        <v>3480</v>
      </c>
      <c r="F512" s="160" t="s">
        <v>4589</v>
      </c>
      <c r="G512" s="165" t="s">
        <v>4611</v>
      </c>
      <c r="H512" s="14">
        <v>9</v>
      </c>
      <c r="I512" s="19">
        <f t="shared" si="81"/>
        <v>3</v>
      </c>
      <c r="J512" s="10" t="s">
        <v>3696</v>
      </c>
      <c r="K512" s="16">
        <v>0</v>
      </c>
      <c r="L512" s="10"/>
      <c r="M512" s="3">
        <v>0.39</v>
      </c>
      <c r="N512" s="3">
        <v>0.65</v>
      </c>
      <c r="O512" s="3">
        <v>0.2145</v>
      </c>
      <c r="S512" s="3">
        <v>0</v>
      </c>
      <c r="U512" s="3">
        <v>14</v>
      </c>
      <c r="V512" s="3">
        <v>33</v>
      </c>
      <c r="Z512" s="3">
        <v>2293</v>
      </c>
      <c r="AA512" s="65">
        <f t="shared" si="79"/>
        <v>99.629306585259471</v>
      </c>
    </row>
    <row r="513" spans="1:30" x14ac:dyDescent="0.25">
      <c r="B513" s="21" t="s">
        <v>5194</v>
      </c>
      <c r="C513" s="9" t="s">
        <v>5443</v>
      </c>
      <c r="D513" s="20" t="s">
        <v>4880</v>
      </c>
      <c r="E513" s="30" t="s">
        <v>3480</v>
      </c>
      <c r="F513" s="160" t="s">
        <v>4589</v>
      </c>
      <c r="G513" s="165" t="s">
        <v>4611</v>
      </c>
      <c r="H513" s="14">
        <v>10</v>
      </c>
      <c r="I513" s="19">
        <f>H513/3</f>
        <v>3.3333333333333335</v>
      </c>
      <c r="J513" s="10" t="s">
        <v>3696</v>
      </c>
      <c r="K513" s="16">
        <v>0</v>
      </c>
      <c r="L513" s="10"/>
      <c r="M513" s="3">
        <v>0.63</v>
      </c>
      <c r="N513" s="3">
        <v>1.05</v>
      </c>
      <c r="O513" s="3">
        <v>0.34649999999999997</v>
      </c>
      <c r="S513" s="3">
        <v>0</v>
      </c>
      <c r="U513" s="3">
        <v>6</v>
      </c>
      <c r="V513" s="3">
        <v>53</v>
      </c>
      <c r="Z513" s="3">
        <v>1691</v>
      </c>
      <c r="AA513" s="65">
        <f t="shared" si="79"/>
        <v>168.92371377882907</v>
      </c>
    </row>
    <row r="514" spans="1:30" x14ac:dyDescent="0.25">
      <c r="B514" s="303" t="s">
        <v>5462</v>
      </c>
      <c r="J514" s="10"/>
      <c r="K514" s="16"/>
      <c r="L514" s="10"/>
      <c r="AA514" s="65"/>
    </row>
    <row r="515" spans="1:30" x14ac:dyDescent="0.25">
      <c r="B515" s="21" t="s">
        <v>5226</v>
      </c>
      <c r="C515" s="9" t="s">
        <v>5480</v>
      </c>
      <c r="D515" s="20" t="s">
        <v>4941</v>
      </c>
      <c r="E515" s="30" t="s">
        <v>3480</v>
      </c>
      <c r="F515" s="160" t="s">
        <v>4589</v>
      </c>
      <c r="G515" s="95" t="s">
        <v>5462</v>
      </c>
      <c r="H515" s="14">
        <v>4</v>
      </c>
      <c r="I515" s="19">
        <f>H515/3</f>
        <v>1.3333333333333333</v>
      </c>
      <c r="J515" s="10" t="s">
        <v>3696</v>
      </c>
      <c r="K515" s="16">
        <v>0</v>
      </c>
      <c r="L515" s="10"/>
      <c r="M515" s="3">
        <v>0.58499999999999996</v>
      </c>
      <c r="N515" s="3">
        <v>0.93600000000000005</v>
      </c>
      <c r="O515" s="3">
        <v>0.46800000000000003</v>
      </c>
      <c r="S515" s="3">
        <v>1</v>
      </c>
      <c r="U515" s="3">
        <v>9</v>
      </c>
      <c r="V515" s="3">
        <v>43</v>
      </c>
      <c r="Z515" s="3">
        <v>1764</v>
      </c>
      <c r="AA515" s="65">
        <f t="shared" si="79"/>
        <v>162.64172335600907</v>
      </c>
    </row>
    <row r="516" spans="1:30" x14ac:dyDescent="0.25">
      <c r="B516" s="21" t="s">
        <v>5226</v>
      </c>
      <c r="C516" s="9" t="s">
        <v>5480</v>
      </c>
      <c r="D516" s="20" t="s">
        <v>4942</v>
      </c>
      <c r="E516" s="30" t="s">
        <v>3480</v>
      </c>
      <c r="F516" s="160" t="s">
        <v>4589</v>
      </c>
      <c r="G516" s="95" t="s">
        <v>5462</v>
      </c>
      <c r="H516" s="14">
        <v>4</v>
      </c>
      <c r="I516" s="19">
        <f>H516/3</f>
        <v>1.3333333333333333</v>
      </c>
      <c r="J516" s="10" t="s">
        <v>3696</v>
      </c>
      <c r="K516" s="16">
        <v>0</v>
      </c>
      <c r="L516" s="10"/>
      <c r="M516" s="3">
        <v>0.58499999999999996</v>
      </c>
      <c r="N516" s="3">
        <v>0.93600000000000005</v>
      </c>
      <c r="O516" s="3">
        <v>0.46800000000000003</v>
      </c>
      <c r="S516" s="3">
        <v>1</v>
      </c>
      <c r="U516" s="3">
        <v>9</v>
      </c>
      <c r="V516" s="3">
        <v>43</v>
      </c>
      <c r="Z516" s="3">
        <v>1680</v>
      </c>
      <c r="AA516" s="65">
        <f t="shared" si="79"/>
        <v>170.77380952380952</v>
      </c>
    </row>
    <row r="517" spans="1:30" x14ac:dyDescent="0.25">
      <c r="B517" s="21" t="s">
        <v>5278</v>
      </c>
      <c r="C517" s="9" t="s">
        <v>5527</v>
      </c>
      <c r="D517" s="20" t="s">
        <v>5031</v>
      </c>
      <c r="E517" s="30" t="s">
        <v>3480</v>
      </c>
      <c r="F517" s="160" t="s">
        <v>4589</v>
      </c>
      <c r="G517" s="95" t="s">
        <v>5462</v>
      </c>
      <c r="H517" s="14">
        <v>3</v>
      </c>
      <c r="I517" s="19">
        <f>H517/3</f>
        <v>1</v>
      </c>
      <c r="J517" s="10" t="s">
        <v>3696</v>
      </c>
      <c r="K517" s="16">
        <v>0</v>
      </c>
      <c r="L517" s="10"/>
      <c r="M517" s="3">
        <v>0.81499999999999995</v>
      </c>
      <c r="N517" s="3">
        <v>1.304</v>
      </c>
      <c r="O517" s="3">
        <v>0.65200000000000002</v>
      </c>
      <c r="S517" s="3">
        <v>1</v>
      </c>
      <c r="U517" s="3">
        <v>15</v>
      </c>
      <c r="V517" s="3">
        <v>57</v>
      </c>
      <c r="Z517" s="3">
        <v>10</v>
      </c>
      <c r="AA517" s="65">
        <f t="shared" si="79"/>
        <v>40909.999999999993</v>
      </c>
    </row>
    <row r="518" spans="1:30" x14ac:dyDescent="0.25">
      <c r="D518" s="16"/>
      <c r="E518" s="16"/>
      <c r="F518" s="16"/>
      <c r="G518" s="16"/>
      <c r="H518" s="16"/>
      <c r="I518" s="16"/>
      <c r="J518" s="16"/>
      <c r="K518" s="16"/>
      <c r="L518" s="10"/>
    </row>
    <row r="519" spans="1:30" x14ac:dyDescent="0.25">
      <c r="B519" s="313" t="s">
        <v>5593</v>
      </c>
      <c r="C519" s="313"/>
      <c r="D519" s="313"/>
      <c r="E519" s="313"/>
      <c r="F519" s="313"/>
      <c r="G519" s="313"/>
      <c r="H519" s="313"/>
      <c r="I519" s="313"/>
      <c r="J519" s="313"/>
      <c r="K519" s="313"/>
      <c r="L519" s="313"/>
      <c r="M519" s="313"/>
      <c r="N519" s="313"/>
      <c r="O519" s="313"/>
      <c r="P519" s="313"/>
      <c r="Q519" s="313"/>
      <c r="R519" s="313"/>
      <c r="S519" s="313"/>
      <c r="T519" s="313"/>
      <c r="U519" s="313"/>
      <c r="V519" s="313"/>
      <c r="W519" s="313"/>
      <c r="X519" s="313"/>
      <c r="Y519" s="313"/>
      <c r="Z519" s="313"/>
      <c r="AA519" s="313"/>
      <c r="AB519" s="284"/>
    </row>
    <row r="520" spans="1:30" x14ac:dyDescent="0.25">
      <c r="B520" s="3"/>
      <c r="C520" s="3"/>
      <c r="D520" s="3"/>
      <c r="E520" s="3"/>
      <c r="F520" s="3"/>
      <c r="G520" s="3"/>
      <c r="H520" s="306"/>
      <c r="I520" s="3"/>
      <c r="AA520" s="3"/>
      <c r="AB520" s="3"/>
      <c r="AC520" s="3"/>
      <c r="AD520" s="3"/>
    </row>
    <row r="521" spans="1:30" x14ac:dyDescent="0.25">
      <c r="B521" s="21" t="s">
        <v>3560</v>
      </c>
      <c r="C521" s="9" t="s">
        <v>4593</v>
      </c>
      <c r="D521" s="93" t="s">
        <v>4203</v>
      </c>
      <c r="E521" s="30" t="s">
        <v>3480</v>
      </c>
      <c r="F521" s="161" t="s">
        <v>3480</v>
      </c>
      <c r="G521" s="152" t="s">
        <v>4588</v>
      </c>
      <c r="H521" s="306">
        <v>0</v>
      </c>
      <c r="I521" s="19">
        <f>H521/3</f>
        <v>0</v>
      </c>
      <c r="J521" s="10" t="s">
        <v>3696</v>
      </c>
      <c r="K521"/>
      <c r="L521"/>
      <c r="M521">
        <v>0.1</v>
      </c>
      <c r="N521">
        <v>0.1</v>
      </c>
      <c r="O521">
        <v>0.1</v>
      </c>
      <c r="P521"/>
      <c r="Q521"/>
      <c r="R521"/>
      <c r="S521">
        <v>0</v>
      </c>
      <c r="T521"/>
      <c r="U521">
        <v>15</v>
      </c>
      <c r="V521">
        <v>40</v>
      </c>
      <c r="W521"/>
      <c r="X521"/>
      <c r="Y521"/>
      <c r="Z521">
        <v>2594</v>
      </c>
    </row>
    <row r="522" spans="1:30" x14ac:dyDescent="0.25">
      <c r="B522" s="21" t="s">
        <v>3562</v>
      </c>
      <c r="C522" s="9" t="s">
        <v>4599</v>
      </c>
      <c r="D522" s="20" t="s">
        <v>4210</v>
      </c>
      <c r="E522" s="30" t="s">
        <v>3480</v>
      </c>
      <c r="F522" s="161" t="s">
        <v>3480</v>
      </c>
      <c r="G522" s="152" t="s">
        <v>4588</v>
      </c>
      <c r="H522" s="306">
        <v>1</v>
      </c>
      <c r="I522" s="19">
        <f t="shared" ref="I522:I585" si="82">H522/3</f>
        <v>0.33333333333333331</v>
      </c>
      <c r="J522" s="10" t="s">
        <v>3696</v>
      </c>
      <c r="K522"/>
      <c r="L522"/>
      <c r="M522">
        <v>0.1</v>
      </c>
      <c r="N522">
        <v>0.1</v>
      </c>
      <c r="O522">
        <v>0.1</v>
      </c>
      <c r="P522"/>
      <c r="Q522"/>
      <c r="R522"/>
      <c r="S522">
        <v>0</v>
      </c>
      <c r="T522"/>
      <c r="U522">
        <v>4</v>
      </c>
      <c r="V522">
        <v>30</v>
      </c>
      <c r="W522"/>
      <c r="X522"/>
      <c r="Y522"/>
      <c r="Z522">
        <v>91</v>
      </c>
    </row>
    <row r="523" spans="1:30" x14ac:dyDescent="0.25">
      <c r="B523" s="73" t="s">
        <v>3562</v>
      </c>
      <c r="C523" s="9" t="s">
        <v>4599</v>
      </c>
      <c r="D523" s="75" t="s">
        <v>4211</v>
      </c>
      <c r="E523" s="162" t="s">
        <v>3480</v>
      </c>
      <c r="F523" s="163" t="s">
        <v>3480</v>
      </c>
      <c r="G523" s="164" t="s">
        <v>4588</v>
      </c>
      <c r="H523" s="306">
        <v>1</v>
      </c>
      <c r="I523" s="19">
        <f t="shared" si="82"/>
        <v>0.33333333333333331</v>
      </c>
      <c r="J523" s="10" t="s">
        <v>3696</v>
      </c>
      <c r="K523"/>
      <c r="L523"/>
      <c r="M523">
        <v>0.1</v>
      </c>
      <c r="N523">
        <v>0.1</v>
      </c>
      <c r="O523">
        <v>0.1</v>
      </c>
      <c r="P523"/>
      <c r="Q523"/>
      <c r="R523"/>
      <c r="S523">
        <v>11</v>
      </c>
      <c r="T523"/>
      <c r="U523">
        <v>0</v>
      </c>
      <c r="V523">
        <v>45</v>
      </c>
      <c r="W523"/>
      <c r="X523"/>
      <c r="Y523"/>
      <c r="Z523">
        <v>50</v>
      </c>
    </row>
    <row r="524" spans="1:30" x14ac:dyDescent="0.25">
      <c r="B524" s="21" t="s">
        <v>3562</v>
      </c>
      <c r="C524" s="9" t="s">
        <v>4599</v>
      </c>
      <c r="D524" s="20" t="s">
        <v>4212</v>
      </c>
      <c r="E524" s="30" t="s">
        <v>3480</v>
      </c>
      <c r="F524" s="161" t="s">
        <v>3480</v>
      </c>
      <c r="G524" s="152" t="s">
        <v>4588</v>
      </c>
      <c r="H524" s="306">
        <v>1</v>
      </c>
      <c r="I524" s="19">
        <f t="shared" si="82"/>
        <v>0.33333333333333331</v>
      </c>
      <c r="J524" s="10" t="s">
        <v>3696</v>
      </c>
      <c r="K524"/>
      <c r="L524"/>
      <c r="M524">
        <v>0.1</v>
      </c>
      <c r="N524">
        <v>0.1</v>
      </c>
      <c r="O524">
        <v>0.1</v>
      </c>
      <c r="P524"/>
      <c r="Q524"/>
      <c r="R524"/>
      <c r="S524">
        <v>0</v>
      </c>
      <c r="T524"/>
      <c r="U524">
        <v>5</v>
      </c>
      <c r="V524">
        <v>20</v>
      </c>
      <c r="W524"/>
      <c r="X524"/>
      <c r="Y524"/>
      <c r="Z524">
        <v>77</v>
      </c>
    </row>
    <row r="525" spans="1:30" x14ac:dyDescent="0.25">
      <c r="A525" t="s">
        <v>4597</v>
      </c>
      <c r="B525" s="21" t="s">
        <v>3562</v>
      </c>
      <c r="C525" s="9" t="s">
        <v>4599</v>
      </c>
      <c r="D525" s="20" t="s">
        <v>4213</v>
      </c>
      <c r="E525" s="30" t="s">
        <v>3480</v>
      </c>
      <c r="F525" s="161" t="s">
        <v>3480</v>
      </c>
      <c r="G525" s="152" t="s">
        <v>4588</v>
      </c>
      <c r="H525" s="306">
        <v>1</v>
      </c>
      <c r="I525" s="19">
        <f t="shared" si="82"/>
        <v>0.33333333333333331</v>
      </c>
      <c r="J525" s="10" t="s">
        <v>3696</v>
      </c>
      <c r="K525"/>
      <c r="L525"/>
      <c r="M525">
        <v>0.1</v>
      </c>
      <c r="N525">
        <v>0.1</v>
      </c>
      <c r="O525">
        <v>0.1</v>
      </c>
      <c r="P525"/>
      <c r="Q525"/>
      <c r="R525"/>
      <c r="S525">
        <v>0</v>
      </c>
      <c r="T525"/>
      <c r="U525">
        <v>9</v>
      </c>
      <c r="V525">
        <v>20</v>
      </c>
      <c r="W525"/>
      <c r="X525"/>
      <c r="Y525"/>
      <c r="Z525">
        <v>303</v>
      </c>
    </row>
    <row r="526" spans="1:30" x14ac:dyDescent="0.25">
      <c r="B526" s="21" t="s">
        <v>3563</v>
      </c>
      <c r="C526" s="9" t="s">
        <v>4598</v>
      </c>
      <c r="D526" s="20" t="s">
        <v>4214</v>
      </c>
      <c r="E526" s="30" t="s">
        <v>3480</v>
      </c>
      <c r="F526" s="161" t="s">
        <v>3480</v>
      </c>
      <c r="G526" s="152" t="s">
        <v>4588</v>
      </c>
      <c r="H526" s="306">
        <v>1</v>
      </c>
      <c r="I526" s="19">
        <f t="shared" si="82"/>
        <v>0.33333333333333331</v>
      </c>
      <c r="J526" s="10" t="s">
        <v>3696</v>
      </c>
      <c r="K526"/>
      <c r="L526"/>
      <c r="M526">
        <v>0.1</v>
      </c>
      <c r="N526">
        <v>0.1</v>
      </c>
      <c r="O526">
        <v>0.1</v>
      </c>
      <c r="P526"/>
      <c r="Q526"/>
      <c r="R526"/>
      <c r="S526">
        <v>0</v>
      </c>
      <c r="T526"/>
      <c r="U526">
        <v>5</v>
      </c>
      <c r="V526">
        <v>30</v>
      </c>
      <c r="W526"/>
      <c r="X526"/>
      <c r="Y526"/>
      <c r="Z526">
        <v>97</v>
      </c>
    </row>
    <row r="527" spans="1:30" x14ac:dyDescent="0.25">
      <c r="B527" s="73" t="s">
        <v>3564</v>
      </c>
      <c r="C527" s="74" t="s">
        <v>4600</v>
      </c>
      <c r="D527" s="75" t="s">
        <v>4215</v>
      </c>
      <c r="E527" s="162" t="s">
        <v>3480</v>
      </c>
      <c r="F527" s="163" t="s">
        <v>3480</v>
      </c>
      <c r="G527" s="164" t="s">
        <v>4588</v>
      </c>
      <c r="H527" s="306">
        <v>1</v>
      </c>
      <c r="I527" s="19">
        <f t="shared" si="82"/>
        <v>0.33333333333333331</v>
      </c>
      <c r="J527" s="10" t="s">
        <v>3696</v>
      </c>
      <c r="K527"/>
      <c r="L527"/>
      <c r="M527">
        <v>0.1</v>
      </c>
      <c r="N527">
        <v>0.1</v>
      </c>
      <c r="O527">
        <v>0.1</v>
      </c>
      <c r="P527"/>
      <c r="Q527"/>
      <c r="R527"/>
      <c r="S527">
        <v>11</v>
      </c>
      <c r="T527"/>
      <c r="U527">
        <v>4</v>
      </c>
      <c r="V527">
        <v>45</v>
      </c>
      <c r="W527"/>
      <c r="X527"/>
      <c r="Y527"/>
      <c r="Z527">
        <v>700</v>
      </c>
    </row>
    <row r="528" spans="1:30" x14ac:dyDescent="0.25">
      <c r="B528" s="73" t="s">
        <v>3565</v>
      </c>
      <c r="C528" s="74"/>
      <c r="D528" s="75" t="s">
        <v>4216</v>
      </c>
      <c r="E528" s="162" t="s">
        <v>3480</v>
      </c>
      <c r="F528" s="163" t="s">
        <v>3480</v>
      </c>
      <c r="G528" s="164" t="s">
        <v>4588</v>
      </c>
      <c r="H528" s="306">
        <v>1</v>
      </c>
      <c r="I528" s="19">
        <f t="shared" si="82"/>
        <v>0.33333333333333331</v>
      </c>
      <c r="J528" s="10" t="s">
        <v>3696</v>
      </c>
      <c r="K528"/>
      <c r="L528"/>
      <c r="M528">
        <v>0.1</v>
      </c>
      <c r="N528">
        <v>0.1</v>
      </c>
      <c r="O528">
        <v>0.1</v>
      </c>
      <c r="P528"/>
      <c r="Q528"/>
      <c r="R528"/>
      <c r="S528">
        <v>11</v>
      </c>
      <c r="T528"/>
      <c r="U528">
        <v>4</v>
      </c>
      <c r="V528">
        <v>45</v>
      </c>
      <c r="W528"/>
      <c r="X528"/>
      <c r="Y528"/>
      <c r="Z528">
        <v>700</v>
      </c>
    </row>
    <row r="529" spans="2:26" x14ac:dyDescent="0.25">
      <c r="B529" s="73" t="s">
        <v>3565</v>
      </c>
      <c r="C529" s="74"/>
      <c r="D529" s="75" t="s">
        <v>4217</v>
      </c>
      <c r="E529" s="162" t="s">
        <v>3480</v>
      </c>
      <c r="F529" s="163" t="s">
        <v>3480</v>
      </c>
      <c r="G529" s="164" t="s">
        <v>4588</v>
      </c>
      <c r="H529" s="306">
        <v>1</v>
      </c>
      <c r="I529" s="19">
        <f t="shared" si="82"/>
        <v>0.33333333333333331</v>
      </c>
      <c r="J529" s="10" t="s">
        <v>3696</v>
      </c>
      <c r="K529"/>
      <c r="L529"/>
      <c r="M529">
        <v>0.1</v>
      </c>
      <c r="N529">
        <v>0.1</v>
      </c>
      <c r="O529">
        <v>0.1</v>
      </c>
      <c r="P529"/>
      <c r="Q529"/>
      <c r="R529"/>
      <c r="S529">
        <v>11</v>
      </c>
      <c r="T529"/>
      <c r="U529">
        <v>4</v>
      </c>
      <c r="V529">
        <v>45</v>
      </c>
      <c r="W529"/>
      <c r="X529"/>
      <c r="Y529"/>
      <c r="Z529">
        <v>700</v>
      </c>
    </row>
    <row r="530" spans="2:26" x14ac:dyDescent="0.25">
      <c r="B530" s="21" t="s">
        <v>3491</v>
      </c>
      <c r="C530" s="9" t="s">
        <v>4622</v>
      </c>
      <c r="D530" s="20" t="s">
        <v>4055</v>
      </c>
      <c r="E530" s="30" t="s">
        <v>3480</v>
      </c>
      <c r="F530" s="161" t="s">
        <v>3480</v>
      </c>
      <c r="G530" s="152" t="s">
        <v>4588</v>
      </c>
      <c r="H530" s="306">
        <v>1</v>
      </c>
      <c r="I530" s="19">
        <f t="shared" si="82"/>
        <v>0.33333333333333331</v>
      </c>
      <c r="J530" s="10" t="s">
        <v>3696</v>
      </c>
      <c r="K530"/>
      <c r="L530"/>
      <c r="M530">
        <v>0.1</v>
      </c>
      <c r="N530">
        <v>0.1</v>
      </c>
      <c r="O530">
        <v>0.1</v>
      </c>
      <c r="P530"/>
      <c r="Q530"/>
      <c r="R530"/>
      <c r="S530">
        <v>0</v>
      </c>
      <c r="T530"/>
      <c r="U530">
        <v>9</v>
      </c>
      <c r="V530">
        <v>50</v>
      </c>
      <c r="W530"/>
      <c r="X530"/>
      <c r="Y530"/>
      <c r="Z530">
        <v>469</v>
      </c>
    </row>
    <row r="531" spans="2:26" x14ac:dyDescent="0.25">
      <c r="B531" s="21" t="s">
        <v>3504</v>
      </c>
      <c r="C531" s="9" t="s">
        <v>4637</v>
      </c>
      <c r="D531" s="20" t="s">
        <v>4109</v>
      </c>
      <c r="E531" s="30" t="s">
        <v>3480</v>
      </c>
      <c r="F531" s="161" t="s">
        <v>3480</v>
      </c>
      <c r="G531" s="152" t="s">
        <v>4588</v>
      </c>
      <c r="H531" s="306">
        <v>1</v>
      </c>
      <c r="I531" s="19">
        <f t="shared" si="82"/>
        <v>0.33333333333333331</v>
      </c>
      <c r="J531" s="10" t="s">
        <v>3696</v>
      </c>
      <c r="K531"/>
      <c r="L531"/>
      <c r="M531">
        <v>0.1</v>
      </c>
      <c r="N531">
        <v>0.1</v>
      </c>
      <c r="O531">
        <v>0.1</v>
      </c>
      <c r="P531"/>
      <c r="Q531"/>
      <c r="R531"/>
      <c r="S531">
        <v>0</v>
      </c>
      <c r="T531"/>
      <c r="U531">
        <v>12</v>
      </c>
      <c r="V531">
        <v>50</v>
      </c>
      <c r="W531"/>
      <c r="X531"/>
      <c r="Y531"/>
      <c r="Z531">
        <v>1076</v>
      </c>
    </row>
    <row r="532" spans="2:26" x14ac:dyDescent="0.25">
      <c r="B532" s="21" t="s">
        <v>3504</v>
      </c>
      <c r="C532" s="9" t="s">
        <v>4637</v>
      </c>
      <c r="D532" s="20" t="s">
        <v>4114</v>
      </c>
      <c r="E532" s="30" t="s">
        <v>3480</v>
      </c>
      <c r="F532" s="161" t="s">
        <v>3480</v>
      </c>
      <c r="G532" s="152" t="s">
        <v>4588</v>
      </c>
      <c r="H532" s="306">
        <v>2</v>
      </c>
      <c r="I532" s="19">
        <f t="shared" si="82"/>
        <v>0.66666666666666663</v>
      </c>
      <c r="J532" s="10" t="s">
        <v>3696</v>
      </c>
      <c r="K532"/>
      <c r="L532"/>
      <c r="M532">
        <v>0.1</v>
      </c>
      <c r="N532">
        <v>0.1</v>
      </c>
      <c r="O532">
        <v>0.1</v>
      </c>
      <c r="P532"/>
      <c r="Q532"/>
      <c r="R532"/>
      <c r="S532">
        <v>0</v>
      </c>
      <c r="T532"/>
      <c r="U532">
        <v>12</v>
      </c>
      <c r="V532">
        <v>60</v>
      </c>
      <c r="W532"/>
      <c r="X532"/>
      <c r="Y532"/>
      <c r="Z532">
        <v>1365</v>
      </c>
    </row>
    <row r="533" spans="2:26" x14ac:dyDescent="0.25">
      <c r="B533" s="21" t="s">
        <v>3506</v>
      </c>
      <c r="C533" s="9" t="s">
        <v>4639</v>
      </c>
      <c r="D533" s="20" t="s">
        <v>4115</v>
      </c>
      <c r="E533" s="30" t="s">
        <v>3480</v>
      </c>
      <c r="F533" s="161" t="s">
        <v>3480</v>
      </c>
      <c r="G533" s="152" t="s">
        <v>4588</v>
      </c>
      <c r="H533" s="306">
        <v>1</v>
      </c>
      <c r="I533" s="19">
        <f t="shared" si="82"/>
        <v>0.33333333333333331</v>
      </c>
      <c r="J533" s="10" t="s">
        <v>3696</v>
      </c>
      <c r="K533"/>
      <c r="L533"/>
      <c r="M533">
        <v>0.1</v>
      </c>
      <c r="N533">
        <v>0.1</v>
      </c>
      <c r="O533">
        <v>0.1</v>
      </c>
      <c r="P533"/>
      <c r="Q533"/>
      <c r="R533"/>
      <c r="S533">
        <v>0</v>
      </c>
      <c r="T533"/>
      <c r="U533">
        <v>8</v>
      </c>
      <c r="V533">
        <v>50</v>
      </c>
      <c r="W533"/>
      <c r="X533"/>
      <c r="Y533"/>
      <c r="Z533">
        <v>386</v>
      </c>
    </row>
    <row r="534" spans="2:26" x14ac:dyDescent="0.25">
      <c r="B534" s="21" t="s">
        <v>3513</v>
      </c>
      <c r="C534" s="9" t="s">
        <v>4646</v>
      </c>
      <c r="D534" s="20" t="s">
        <v>4126</v>
      </c>
      <c r="E534" s="30" t="s">
        <v>3480</v>
      </c>
      <c r="F534" s="161" t="s">
        <v>3480</v>
      </c>
      <c r="G534" s="152" t="s">
        <v>4588</v>
      </c>
      <c r="H534" s="306">
        <v>1</v>
      </c>
      <c r="I534" s="19">
        <f t="shared" si="82"/>
        <v>0.33333333333333331</v>
      </c>
      <c r="J534" s="10" t="s">
        <v>3696</v>
      </c>
      <c r="K534"/>
      <c r="L534"/>
      <c r="M534">
        <v>0.1</v>
      </c>
      <c r="N534">
        <v>0.1</v>
      </c>
      <c r="O534">
        <v>0.1</v>
      </c>
      <c r="P534"/>
      <c r="Q534"/>
      <c r="R534"/>
      <c r="S534">
        <v>0</v>
      </c>
      <c r="T534"/>
      <c r="U534">
        <v>6</v>
      </c>
      <c r="V534">
        <v>50</v>
      </c>
      <c r="W534"/>
      <c r="X534"/>
      <c r="Y534"/>
      <c r="Z534">
        <v>301</v>
      </c>
    </row>
    <row r="535" spans="2:26" x14ac:dyDescent="0.25">
      <c r="B535" s="21" t="s">
        <v>3513</v>
      </c>
      <c r="C535" s="9" t="s">
        <v>4646</v>
      </c>
      <c r="D535" s="20" t="s">
        <v>4127</v>
      </c>
      <c r="E535" s="30" t="s">
        <v>3480</v>
      </c>
      <c r="F535" s="161" t="s">
        <v>3480</v>
      </c>
      <c r="G535" s="152" t="s">
        <v>4588</v>
      </c>
      <c r="H535" s="306">
        <v>1</v>
      </c>
      <c r="I535" s="19">
        <f t="shared" si="82"/>
        <v>0.33333333333333331</v>
      </c>
      <c r="J535" s="10" t="s">
        <v>3696</v>
      </c>
      <c r="K535"/>
      <c r="L535"/>
      <c r="M535">
        <v>0.1</v>
      </c>
      <c r="N535">
        <v>0.1</v>
      </c>
      <c r="O535">
        <v>0.1</v>
      </c>
      <c r="P535"/>
      <c r="Q535"/>
      <c r="R535"/>
      <c r="S535">
        <v>0</v>
      </c>
      <c r="T535"/>
      <c r="U535">
        <v>6</v>
      </c>
      <c r="V535">
        <v>30</v>
      </c>
      <c r="W535"/>
      <c r="X535"/>
      <c r="Y535"/>
      <c r="Z535">
        <v>97</v>
      </c>
    </row>
    <row r="536" spans="2:26" x14ac:dyDescent="0.25">
      <c r="B536" s="21" t="s">
        <v>3513</v>
      </c>
      <c r="C536" s="9" t="s">
        <v>4646</v>
      </c>
      <c r="D536" s="20" t="s">
        <v>4128</v>
      </c>
      <c r="E536" s="30" t="s">
        <v>3480</v>
      </c>
      <c r="F536" s="161" t="s">
        <v>3480</v>
      </c>
      <c r="G536" s="152" t="s">
        <v>4588</v>
      </c>
      <c r="H536" s="306">
        <v>1</v>
      </c>
      <c r="I536" s="19">
        <f t="shared" si="82"/>
        <v>0.33333333333333331</v>
      </c>
      <c r="J536" s="10" t="s">
        <v>3696</v>
      </c>
      <c r="K536"/>
      <c r="L536"/>
      <c r="M536">
        <v>0.1</v>
      </c>
      <c r="N536">
        <v>0.1</v>
      </c>
      <c r="O536">
        <v>0.1</v>
      </c>
      <c r="P536"/>
      <c r="Q536"/>
      <c r="R536"/>
      <c r="S536">
        <v>0</v>
      </c>
      <c r="T536"/>
      <c r="U536">
        <v>6</v>
      </c>
      <c r="V536">
        <v>50</v>
      </c>
      <c r="W536"/>
      <c r="X536"/>
      <c r="Y536"/>
      <c r="Z536">
        <v>301</v>
      </c>
    </row>
    <row r="537" spans="2:26" x14ac:dyDescent="0.25">
      <c r="B537" s="21" t="s">
        <v>3527</v>
      </c>
      <c r="C537" s="9" t="s">
        <v>4657</v>
      </c>
      <c r="D537" s="20" t="s">
        <v>4145</v>
      </c>
      <c r="E537" s="30" t="s">
        <v>3480</v>
      </c>
      <c r="F537" s="161" t="s">
        <v>3480</v>
      </c>
      <c r="G537" s="152" t="s">
        <v>4588</v>
      </c>
      <c r="H537" s="306">
        <v>1</v>
      </c>
      <c r="I537" s="19">
        <f t="shared" si="82"/>
        <v>0.33333333333333331</v>
      </c>
      <c r="J537" s="10" t="s">
        <v>3696</v>
      </c>
      <c r="K537"/>
      <c r="L537"/>
      <c r="M537">
        <v>0.1</v>
      </c>
      <c r="N537">
        <v>0.1</v>
      </c>
      <c r="O537">
        <v>0.1</v>
      </c>
      <c r="P537"/>
      <c r="Q537"/>
      <c r="R537"/>
      <c r="S537">
        <v>0</v>
      </c>
      <c r="T537"/>
      <c r="U537">
        <v>8</v>
      </c>
      <c r="V537">
        <v>50</v>
      </c>
      <c r="W537"/>
      <c r="X537"/>
      <c r="Y537"/>
      <c r="Z537">
        <v>384</v>
      </c>
    </row>
    <row r="538" spans="2:26" x14ac:dyDescent="0.25">
      <c r="B538" s="21" t="s">
        <v>3529</v>
      </c>
      <c r="C538" s="9" t="s">
        <v>4659</v>
      </c>
      <c r="D538" s="20" t="s">
        <v>4147</v>
      </c>
      <c r="E538" s="30" t="s">
        <v>3480</v>
      </c>
      <c r="F538" s="161" t="s">
        <v>3480</v>
      </c>
      <c r="G538" s="152" t="s">
        <v>4588</v>
      </c>
      <c r="H538" s="306">
        <v>1</v>
      </c>
      <c r="I538" s="19">
        <f t="shared" si="82"/>
        <v>0.33333333333333331</v>
      </c>
      <c r="J538" s="10" t="s">
        <v>3696</v>
      </c>
      <c r="K538"/>
      <c r="L538"/>
      <c r="M538">
        <v>0.1</v>
      </c>
      <c r="N538">
        <v>0.1</v>
      </c>
      <c r="O538">
        <v>0.1</v>
      </c>
      <c r="P538"/>
      <c r="Q538"/>
      <c r="R538"/>
      <c r="S538">
        <v>0</v>
      </c>
      <c r="T538"/>
      <c r="U538">
        <v>8</v>
      </c>
      <c r="V538">
        <v>50</v>
      </c>
      <c r="W538"/>
      <c r="X538"/>
      <c r="Y538"/>
      <c r="Z538">
        <v>386</v>
      </c>
    </row>
    <row r="539" spans="2:26" x14ac:dyDescent="0.25">
      <c r="B539" s="21" t="s">
        <v>3549</v>
      </c>
      <c r="C539" s="9" t="s">
        <v>4678</v>
      </c>
      <c r="D539" s="20" t="s">
        <v>4189</v>
      </c>
      <c r="E539" s="30" t="s">
        <v>3480</v>
      </c>
      <c r="F539" s="161" t="s">
        <v>3480</v>
      </c>
      <c r="G539" s="152" t="s">
        <v>4588</v>
      </c>
      <c r="H539" s="306">
        <v>1</v>
      </c>
      <c r="I539" s="19">
        <f t="shared" si="82"/>
        <v>0.33333333333333331</v>
      </c>
      <c r="J539" s="10" t="s">
        <v>3696</v>
      </c>
      <c r="K539"/>
      <c r="L539"/>
      <c r="M539">
        <v>0.1</v>
      </c>
      <c r="N539">
        <v>0.1</v>
      </c>
      <c r="O539">
        <v>0.1</v>
      </c>
      <c r="P539"/>
      <c r="Q539"/>
      <c r="R539"/>
      <c r="S539">
        <v>0</v>
      </c>
      <c r="T539"/>
      <c r="U539">
        <v>8</v>
      </c>
      <c r="V539">
        <v>40</v>
      </c>
      <c r="W539"/>
      <c r="X539"/>
      <c r="Y539"/>
      <c r="Z539">
        <v>237</v>
      </c>
    </row>
    <row r="540" spans="2:26" x14ac:dyDescent="0.25">
      <c r="B540" s="21" t="s">
        <v>3714</v>
      </c>
      <c r="C540" s="9" t="s">
        <v>4723</v>
      </c>
      <c r="D540" s="20" t="s">
        <v>4682</v>
      </c>
      <c r="E540" s="30" t="s">
        <v>3480</v>
      </c>
      <c r="F540" s="161" t="s">
        <v>3480</v>
      </c>
      <c r="G540" s="152" t="s">
        <v>4588</v>
      </c>
      <c r="H540" s="306">
        <v>3</v>
      </c>
      <c r="I540" s="19">
        <f t="shared" si="82"/>
        <v>1</v>
      </c>
      <c r="J540" s="10" t="s">
        <v>3696</v>
      </c>
      <c r="K540"/>
      <c r="L540"/>
      <c r="M540">
        <v>0.1</v>
      </c>
      <c r="N540">
        <v>0.1</v>
      </c>
      <c r="O540">
        <v>0.1</v>
      </c>
      <c r="P540"/>
      <c r="Q540"/>
      <c r="R540"/>
      <c r="S540">
        <v>0</v>
      </c>
      <c r="T540"/>
      <c r="U540">
        <v>2</v>
      </c>
      <c r="V540">
        <v>40</v>
      </c>
      <c r="W540"/>
      <c r="X540"/>
      <c r="Y540"/>
      <c r="Z540">
        <v>46</v>
      </c>
    </row>
    <row r="541" spans="2:26" x14ac:dyDescent="0.25">
      <c r="B541" s="21" t="s">
        <v>3713</v>
      </c>
      <c r="C541" s="9" t="s">
        <v>4724</v>
      </c>
      <c r="D541" s="20" t="s">
        <v>4683</v>
      </c>
      <c r="E541" s="30" t="s">
        <v>3480</v>
      </c>
      <c r="F541" s="161" t="s">
        <v>3480</v>
      </c>
      <c r="G541" s="152" t="s">
        <v>4588</v>
      </c>
      <c r="H541" s="306">
        <v>3</v>
      </c>
      <c r="I541" s="19">
        <f t="shared" si="82"/>
        <v>1</v>
      </c>
      <c r="J541" s="10" t="s">
        <v>3696</v>
      </c>
      <c r="K541"/>
      <c r="L541"/>
      <c r="M541">
        <v>0.1</v>
      </c>
      <c r="N541">
        <v>0.1</v>
      </c>
      <c r="O541">
        <v>0.1</v>
      </c>
      <c r="P541"/>
      <c r="Q541"/>
      <c r="R541"/>
      <c r="S541">
        <v>0</v>
      </c>
      <c r="T541"/>
      <c r="U541">
        <v>3</v>
      </c>
      <c r="V541">
        <v>40</v>
      </c>
      <c r="W541"/>
      <c r="X541"/>
      <c r="Y541"/>
      <c r="Z541">
        <v>47</v>
      </c>
    </row>
    <row r="542" spans="2:26" x14ac:dyDescent="0.25">
      <c r="B542" s="73" t="s">
        <v>5135</v>
      </c>
      <c r="C542" s="74" t="s">
        <v>5383</v>
      </c>
      <c r="D542" s="75" t="s">
        <v>4783</v>
      </c>
      <c r="E542" s="30" t="s">
        <v>3480</v>
      </c>
      <c r="F542" s="161" t="s">
        <v>3480</v>
      </c>
      <c r="G542" s="152" t="s">
        <v>4588</v>
      </c>
      <c r="H542" s="306">
        <v>4</v>
      </c>
      <c r="I542" s="19">
        <f t="shared" si="82"/>
        <v>1.3333333333333333</v>
      </c>
      <c r="J542" s="10" t="s">
        <v>3696</v>
      </c>
      <c r="K542"/>
      <c r="L542"/>
      <c r="M542">
        <v>0.1</v>
      </c>
      <c r="N542">
        <v>0.1</v>
      </c>
      <c r="O542">
        <v>0.1</v>
      </c>
      <c r="P542"/>
      <c r="Q542"/>
      <c r="R542"/>
      <c r="S542">
        <v>0</v>
      </c>
      <c r="T542"/>
      <c r="U542">
        <v>17</v>
      </c>
      <c r="V542">
        <v>30</v>
      </c>
      <c r="W542"/>
      <c r="X542"/>
      <c r="Y542"/>
      <c r="Z542">
        <v>4613</v>
      </c>
    </row>
    <row r="543" spans="2:26" x14ac:dyDescent="0.25">
      <c r="B543" s="21" t="s">
        <v>5135</v>
      </c>
      <c r="C543" s="85" t="s">
        <v>5383</v>
      </c>
      <c r="D543" s="20" t="s">
        <v>4784</v>
      </c>
      <c r="E543" s="30" t="s">
        <v>3480</v>
      </c>
      <c r="F543" s="161" t="s">
        <v>3480</v>
      </c>
      <c r="G543" s="152" t="s">
        <v>4588</v>
      </c>
      <c r="H543" s="306">
        <v>4</v>
      </c>
      <c r="I543" s="19">
        <f t="shared" si="82"/>
        <v>1.3333333333333333</v>
      </c>
      <c r="J543" s="10" t="s">
        <v>3696</v>
      </c>
      <c r="K543"/>
      <c r="L543"/>
      <c r="M543">
        <v>0.1</v>
      </c>
      <c r="N543">
        <v>0.1</v>
      </c>
      <c r="O543">
        <v>0.1</v>
      </c>
      <c r="P543"/>
      <c r="Q543"/>
      <c r="R543"/>
      <c r="S543">
        <v>0</v>
      </c>
      <c r="T543"/>
      <c r="U543">
        <v>13</v>
      </c>
      <c r="V543">
        <v>30</v>
      </c>
      <c r="W543"/>
      <c r="X543"/>
      <c r="Y543"/>
      <c r="Z543">
        <v>1665</v>
      </c>
    </row>
    <row r="544" spans="2:26" x14ac:dyDescent="0.25">
      <c r="B544" s="21" t="s">
        <v>5135</v>
      </c>
      <c r="C544" s="85" t="s">
        <v>5383</v>
      </c>
      <c r="D544" s="20" t="s">
        <v>4785</v>
      </c>
      <c r="E544" s="30" t="s">
        <v>3480</v>
      </c>
      <c r="F544" s="161" t="s">
        <v>3480</v>
      </c>
      <c r="G544" s="152" t="s">
        <v>4588</v>
      </c>
      <c r="H544" s="306">
        <v>4</v>
      </c>
      <c r="I544" s="19">
        <f t="shared" si="82"/>
        <v>1.3333333333333333</v>
      </c>
      <c r="J544" s="10" t="s">
        <v>3696</v>
      </c>
      <c r="K544"/>
      <c r="L544"/>
      <c r="M544">
        <v>0.1</v>
      </c>
      <c r="N544">
        <v>0.1</v>
      </c>
      <c r="O544">
        <v>0.1</v>
      </c>
      <c r="P544"/>
      <c r="Q544"/>
      <c r="R544"/>
      <c r="S544">
        <v>0</v>
      </c>
      <c r="T544"/>
      <c r="U544">
        <v>12</v>
      </c>
      <c r="V544">
        <v>30</v>
      </c>
      <c r="W544"/>
      <c r="X544"/>
      <c r="Y544"/>
      <c r="Z544">
        <v>907</v>
      </c>
    </row>
    <row r="545" spans="2:26" x14ac:dyDescent="0.25">
      <c r="B545" s="21" t="s">
        <v>5138</v>
      </c>
      <c r="C545" s="9" t="s">
        <v>5391</v>
      </c>
      <c r="D545" s="20" t="s">
        <v>4790</v>
      </c>
      <c r="E545" s="30" t="s">
        <v>3480</v>
      </c>
      <c r="F545" s="161" t="s">
        <v>3480</v>
      </c>
      <c r="G545" s="152" t="s">
        <v>4588</v>
      </c>
      <c r="H545" s="306">
        <v>2</v>
      </c>
      <c r="I545" s="19">
        <f t="shared" si="82"/>
        <v>0.66666666666666663</v>
      </c>
      <c r="J545" s="10" t="s">
        <v>3696</v>
      </c>
      <c r="K545"/>
      <c r="L545"/>
      <c r="M545">
        <v>0.1</v>
      </c>
      <c r="N545">
        <v>0.1</v>
      </c>
      <c r="O545">
        <v>0.1</v>
      </c>
      <c r="P545"/>
      <c r="Q545"/>
      <c r="R545"/>
      <c r="S545">
        <v>0</v>
      </c>
      <c r="T545"/>
      <c r="U545">
        <v>7</v>
      </c>
      <c r="V545">
        <v>20</v>
      </c>
      <c r="W545"/>
      <c r="X545"/>
      <c r="Y545"/>
      <c r="Z545">
        <v>108</v>
      </c>
    </row>
    <row r="546" spans="2:26" x14ac:dyDescent="0.25">
      <c r="B546" s="21" t="s">
        <v>5139</v>
      </c>
      <c r="C546" s="9" t="s">
        <v>5392</v>
      </c>
      <c r="D546" s="20" t="s">
        <v>4791</v>
      </c>
      <c r="E546" s="30" t="s">
        <v>3480</v>
      </c>
      <c r="F546" s="161" t="s">
        <v>3480</v>
      </c>
      <c r="G546" s="152" t="s">
        <v>4588</v>
      </c>
      <c r="H546" s="306">
        <v>5</v>
      </c>
      <c r="I546" s="19">
        <f t="shared" si="82"/>
        <v>1.6666666666666667</v>
      </c>
      <c r="J546" s="10" t="s">
        <v>3696</v>
      </c>
      <c r="K546"/>
      <c r="L546"/>
      <c r="M546">
        <v>0.1</v>
      </c>
      <c r="N546">
        <v>0.1</v>
      </c>
      <c r="O546">
        <v>0.1</v>
      </c>
      <c r="P546"/>
      <c r="Q546"/>
      <c r="R546"/>
      <c r="S546">
        <v>0</v>
      </c>
      <c r="T546"/>
      <c r="U546">
        <v>11</v>
      </c>
      <c r="V546">
        <v>50</v>
      </c>
      <c r="W546"/>
      <c r="X546"/>
      <c r="Y546"/>
      <c r="Z546">
        <v>813</v>
      </c>
    </row>
    <row r="547" spans="2:26" x14ac:dyDescent="0.25">
      <c r="B547" s="21" t="s">
        <v>5141</v>
      </c>
      <c r="C547" s="9" t="s">
        <v>5393</v>
      </c>
      <c r="D547" s="20" t="s">
        <v>4794</v>
      </c>
      <c r="E547" s="30" t="s">
        <v>3480</v>
      </c>
      <c r="F547" s="161" t="s">
        <v>3480</v>
      </c>
      <c r="G547" s="152" t="s">
        <v>4588</v>
      </c>
      <c r="H547" s="306">
        <v>1</v>
      </c>
      <c r="I547" s="19">
        <f t="shared" si="82"/>
        <v>0.33333333333333331</v>
      </c>
      <c r="J547" s="10" t="s">
        <v>3696</v>
      </c>
      <c r="K547"/>
      <c r="L547"/>
      <c r="M547">
        <v>0.1</v>
      </c>
      <c r="N547">
        <v>0.1</v>
      </c>
      <c r="O547">
        <v>0.1</v>
      </c>
      <c r="P547"/>
      <c r="Q547"/>
      <c r="R547"/>
      <c r="S547">
        <v>0</v>
      </c>
      <c r="T547"/>
      <c r="U547">
        <v>8</v>
      </c>
      <c r="V547">
        <v>30</v>
      </c>
      <c r="W547"/>
      <c r="X547"/>
      <c r="Y547"/>
      <c r="Z547">
        <v>210</v>
      </c>
    </row>
    <row r="548" spans="2:26" x14ac:dyDescent="0.25">
      <c r="B548" s="21" t="s">
        <v>5141</v>
      </c>
      <c r="C548" s="9" t="s">
        <v>5393</v>
      </c>
      <c r="D548" s="20" t="s">
        <v>4795</v>
      </c>
      <c r="E548" s="30" t="s">
        <v>3480</v>
      </c>
      <c r="F548" s="161" t="s">
        <v>3480</v>
      </c>
      <c r="G548" s="152" t="s">
        <v>4588</v>
      </c>
      <c r="H548" s="306">
        <v>1</v>
      </c>
      <c r="I548" s="19">
        <f t="shared" si="82"/>
        <v>0.33333333333333331</v>
      </c>
      <c r="J548" s="10" t="s">
        <v>3696</v>
      </c>
      <c r="K548"/>
      <c r="L548"/>
      <c r="M548">
        <v>0.1</v>
      </c>
      <c r="N548">
        <v>0.1</v>
      </c>
      <c r="O548">
        <v>0.1</v>
      </c>
      <c r="P548"/>
      <c r="Q548"/>
      <c r="R548"/>
      <c r="S548">
        <v>0</v>
      </c>
      <c r="T548"/>
      <c r="U548">
        <v>4</v>
      </c>
      <c r="V548">
        <v>30</v>
      </c>
      <c r="W548"/>
      <c r="X548"/>
      <c r="Y548"/>
      <c r="Z548">
        <v>108</v>
      </c>
    </row>
    <row r="549" spans="2:26" x14ac:dyDescent="0.25">
      <c r="B549" s="21" t="s">
        <v>5145</v>
      </c>
      <c r="C549" s="9" t="s">
        <v>5396</v>
      </c>
      <c r="D549" s="20" t="s">
        <v>4801</v>
      </c>
      <c r="E549" s="30" t="s">
        <v>3480</v>
      </c>
      <c r="F549" s="161" t="s">
        <v>3480</v>
      </c>
      <c r="G549" s="152" t="s">
        <v>4588</v>
      </c>
      <c r="H549" s="306">
        <v>1</v>
      </c>
      <c r="I549" s="19">
        <f t="shared" si="82"/>
        <v>0.33333333333333331</v>
      </c>
      <c r="J549" s="10" t="s">
        <v>3696</v>
      </c>
      <c r="K549"/>
      <c r="L549"/>
      <c r="M549">
        <v>0.1</v>
      </c>
      <c r="N549">
        <v>0.1</v>
      </c>
      <c r="O549">
        <v>0.1</v>
      </c>
      <c r="P549"/>
      <c r="Q549"/>
      <c r="R549"/>
      <c r="S549">
        <v>0</v>
      </c>
      <c r="T549"/>
      <c r="U549">
        <v>7</v>
      </c>
      <c r="V549">
        <v>30</v>
      </c>
      <c r="W549"/>
      <c r="X549"/>
      <c r="Y549"/>
      <c r="Z549">
        <v>153</v>
      </c>
    </row>
    <row r="550" spans="2:26" x14ac:dyDescent="0.25">
      <c r="B550" s="21" t="s">
        <v>5157</v>
      </c>
      <c r="C550" s="9" t="s">
        <v>5408</v>
      </c>
      <c r="D550" s="20" t="s">
        <v>4817</v>
      </c>
      <c r="E550" s="30" t="s">
        <v>3480</v>
      </c>
      <c r="F550" s="161" t="s">
        <v>3480</v>
      </c>
      <c r="G550" s="152" t="s">
        <v>4588</v>
      </c>
      <c r="H550" s="306">
        <v>5</v>
      </c>
      <c r="I550" s="19">
        <f t="shared" si="82"/>
        <v>1.6666666666666667</v>
      </c>
      <c r="J550" s="10" t="s">
        <v>3696</v>
      </c>
      <c r="K550"/>
      <c r="L550"/>
      <c r="M550">
        <v>0.1</v>
      </c>
      <c r="N550">
        <v>0.1</v>
      </c>
      <c r="O550">
        <v>0.1</v>
      </c>
      <c r="P550"/>
      <c r="Q550"/>
      <c r="R550"/>
      <c r="S550">
        <v>0</v>
      </c>
      <c r="T550"/>
      <c r="U550">
        <v>11</v>
      </c>
      <c r="V550">
        <v>50</v>
      </c>
      <c r="W550"/>
      <c r="X550"/>
      <c r="Y550"/>
      <c r="Z550">
        <v>839</v>
      </c>
    </row>
    <row r="551" spans="2:26" x14ac:dyDescent="0.25">
      <c r="B551" s="21" t="s">
        <v>5173</v>
      </c>
      <c r="C551" s="76" t="s">
        <v>5424</v>
      </c>
      <c r="D551" s="20" t="s">
        <v>4841</v>
      </c>
      <c r="E551" s="30" t="s">
        <v>3480</v>
      </c>
      <c r="F551" s="161" t="s">
        <v>3480</v>
      </c>
      <c r="G551" s="152" t="s">
        <v>4588</v>
      </c>
      <c r="H551" s="306">
        <v>1</v>
      </c>
      <c r="I551" s="19">
        <f t="shared" si="82"/>
        <v>0.33333333333333331</v>
      </c>
      <c r="J551" s="10" t="s">
        <v>3696</v>
      </c>
      <c r="K551"/>
      <c r="L551"/>
      <c r="M551">
        <v>0.1</v>
      </c>
      <c r="N551">
        <v>0.1</v>
      </c>
      <c r="O551">
        <v>0.1</v>
      </c>
      <c r="P551"/>
      <c r="Q551"/>
      <c r="R551"/>
      <c r="S551">
        <v>0</v>
      </c>
      <c r="T551"/>
      <c r="U551">
        <v>11</v>
      </c>
      <c r="V551">
        <v>30</v>
      </c>
      <c r="W551"/>
      <c r="X551"/>
      <c r="Y551"/>
      <c r="Z551">
        <v>597</v>
      </c>
    </row>
    <row r="552" spans="2:26" x14ac:dyDescent="0.25">
      <c r="B552" s="21" t="s">
        <v>5174</v>
      </c>
      <c r="C552" s="9" t="s">
        <v>5425</v>
      </c>
      <c r="D552" s="20" t="s">
        <v>4842</v>
      </c>
      <c r="E552" s="30" t="s">
        <v>3480</v>
      </c>
      <c r="F552" s="161" t="s">
        <v>3480</v>
      </c>
      <c r="G552" s="152" t="s">
        <v>4588</v>
      </c>
      <c r="H552" s="306">
        <v>1</v>
      </c>
      <c r="I552" s="19">
        <f t="shared" si="82"/>
        <v>0.33333333333333331</v>
      </c>
      <c r="J552" s="10" t="s">
        <v>3696</v>
      </c>
      <c r="K552"/>
      <c r="L552"/>
      <c r="M552">
        <v>0.1</v>
      </c>
      <c r="N552">
        <v>0.1</v>
      </c>
      <c r="O552">
        <v>0.1</v>
      </c>
      <c r="P552"/>
      <c r="Q552"/>
      <c r="R552"/>
      <c r="S552">
        <v>0</v>
      </c>
      <c r="T552"/>
      <c r="U552">
        <v>10</v>
      </c>
      <c r="V552">
        <v>30</v>
      </c>
      <c r="W552"/>
      <c r="X552"/>
      <c r="Y552"/>
      <c r="Z552">
        <v>402</v>
      </c>
    </row>
    <row r="553" spans="2:26" x14ac:dyDescent="0.25">
      <c r="B553" s="21" t="s">
        <v>5174</v>
      </c>
      <c r="C553" s="9" t="s">
        <v>5425</v>
      </c>
      <c r="D553" s="20" t="s">
        <v>4843</v>
      </c>
      <c r="E553" s="30" t="s">
        <v>3480</v>
      </c>
      <c r="F553" s="161" t="s">
        <v>3480</v>
      </c>
      <c r="G553" s="152" t="s">
        <v>4588</v>
      </c>
      <c r="H553" s="306">
        <v>1</v>
      </c>
      <c r="I553" s="19">
        <f t="shared" si="82"/>
        <v>0.33333333333333331</v>
      </c>
      <c r="J553" s="10" t="s">
        <v>3696</v>
      </c>
      <c r="K553"/>
      <c r="L553"/>
      <c r="M553">
        <v>0.1</v>
      </c>
      <c r="N553">
        <v>0.1</v>
      </c>
      <c r="O553">
        <v>0.1</v>
      </c>
      <c r="P553"/>
      <c r="Q553"/>
      <c r="R553"/>
      <c r="S553">
        <v>0</v>
      </c>
      <c r="T553"/>
      <c r="U553">
        <v>11</v>
      </c>
      <c r="V553">
        <v>30</v>
      </c>
      <c r="W553"/>
      <c r="X553"/>
      <c r="Y553"/>
      <c r="Z553">
        <v>595</v>
      </c>
    </row>
    <row r="554" spans="2:26" x14ac:dyDescent="0.25">
      <c r="B554" s="21" t="s">
        <v>5174</v>
      </c>
      <c r="C554" s="9" t="s">
        <v>5425</v>
      </c>
      <c r="D554" s="20" t="s">
        <v>4844</v>
      </c>
      <c r="E554" s="30" t="s">
        <v>3480</v>
      </c>
      <c r="F554" s="161" t="s">
        <v>3480</v>
      </c>
      <c r="G554" s="152" t="s">
        <v>4588</v>
      </c>
      <c r="H554" s="306">
        <v>1</v>
      </c>
      <c r="I554" s="19">
        <f t="shared" si="82"/>
        <v>0.33333333333333331</v>
      </c>
      <c r="J554" s="10" t="s">
        <v>3696</v>
      </c>
      <c r="K554"/>
      <c r="L554"/>
      <c r="M554">
        <v>0.1</v>
      </c>
      <c r="N554">
        <v>0.1</v>
      </c>
      <c r="O554">
        <v>0.1</v>
      </c>
      <c r="P554"/>
      <c r="Q554"/>
      <c r="R554"/>
      <c r="S554">
        <v>0</v>
      </c>
      <c r="T554"/>
      <c r="U554">
        <v>12</v>
      </c>
      <c r="V554">
        <v>30</v>
      </c>
      <c r="W554"/>
      <c r="X554"/>
      <c r="Y554"/>
      <c r="Z554">
        <v>898</v>
      </c>
    </row>
    <row r="555" spans="2:26" x14ac:dyDescent="0.25">
      <c r="B555" s="21" t="s">
        <v>5174</v>
      </c>
      <c r="C555" s="9" t="s">
        <v>5425</v>
      </c>
      <c r="D555" s="20" t="s">
        <v>4845</v>
      </c>
      <c r="E555" s="30" t="s">
        <v>3480</v>
      </c>
      <c r="F555" s="161" t="s">
        <v>3480</v>
      </c>
      <c r="G555" s="152" t="s">
        <v>4588</v>
      </c>
      <c r="H555" s="306">
        <v>1</v>
      </c>
      <c r="I555" s="19">
        <f t="shared" si="82"/>
        <v>0.33333333333333331</v>
      </c>
      <c r="J555" s="10" t="s">
        <v>3696</v>
      </c>
      <c r="K555"/>
      <c r="L555"/>
      <c r="M555">
        <v>0.1</v>
      </c>
      <c r="N555">
        <v>0.1</v>
      </c>
      <c r="O555">
        <v>0.1</v>
      </c>
      <c r="P555"/>
      <c r="Q555"/>
      <c r="R555"/>
      <c r="S555">
        <v>0</v>
      </c>
      <c r="T555"/>
      <c r="U555">
        <v>10</v>
      </c>
      <c r="V555">
        <v>30</v>
      </c>
      <c r="W555"/>
      <c r="X555"/>
      <c r="Y555"/>
      <c r="Z555">
        <v>402</v>
      </c>
    </row>
    <row r="556" spans="2:26" x14ac:dyDescent="0.25">
      <c r="B556" s="21" t="s">
        <v>5178</v>
      </c>
      <c r="C556" s="9" t="s">
        <v>5429</v>
      </c>
      <c r="D556" s="20" t="s">
        <v>4852</v>
      </c>
      <c r="E556" s="30" t="s">
        <v>3480</v>
      </c>
      <c r="F556" s="161" t="s">
        <v>3480</v>
      </c>
      <c r="G556" s="152" t="s">
        <v>4588</v>
      </c>
      <c r="H556" s="306">
        <v>8</v>
      </c>
      <c r="I556" s="19">
        <f t="shared" si="82"/>
        <v>2.6666666666666665</v>
      </c>
      <c r="J556" s="10" t="s">
        <v>3696</v>
      </c>
      <c r="K556"/>
      <c r="L556"/>
      <c r="M556">
        <v>0.4</v>
      </c>
      <c r="N556">
        <v>0.8</v>
      </c>
      <c r="O556">
        <v>0.3</v>
      </c>
      <c r="P556"/>
      <c r="Q556"/>
      <c r="R556"/>
      <c r="S556">
        <v>1</v>
      </c>
      <c r="T556"/>
      <c r="U556">
        <v>4</v>
      </c>
      <c r="V556">
        <v>45</v>
      </c>
      <c r="W556"/>
      <c r="X556"/>
      <c r="Y556"/>
      <c r="Z556">
        <v>600</v>
      </c>
    </row>
    <row r="557" spans="2:26" x14ac:dyDescent="0.25">
      <c r="B557" s="73" t="s">
        <v>5178</v>
      </c>
      <c r="C557" s="9" t="s">
        <v>5429</v>
      </c>
      <c r="D557" s="75" t="s">
        <v>4853</v>
      </c>
      <c r="E557" s="30" t="s">
        <v>3480</v>
      </c>
      <c r="F557" s="161" t="s">
        <v>3480</v>
      </c>
      <c r="G557" s="152" t="s">
        <v>4588</v>
      </c>
      <c r="H557" s="306">
        <v>11</v>
      </c>
      <c r="I557" s="19">
        <f t="shared" si="82"/>
        <v>3.6666666666666665</v>
      </c>
      <c r="J557" s="10" t="s">
        <v>3696</v>
      </c>
      <c r="K557"/>
      <c r="L557"/>
      <c r="M557">
        <v>1.3</v>
      </c>
      <c r="N557">
        <v>1</v>
      </c>
      <c r="O557">
        <v>0.35</v>
      </c>
      <c r="P557"/>
      <c r="Q557"/>
      <c r="R557"/>
      <c r="S557">
        <v>1</v>
      </c>
      <c r="T557"/>
      <c r="U557">
        <v>4</v>
      </c>
      <c r="V557">
        <v>45</v>
      </c>
      <c r="W557"/>
      <c r="X557"/>
      <c r="Y557"/>
      <c r="Z557">
        <v>600</v>
      </c>
    </row>
    <row r="558" spans="2:26" x14ac:dyDescent="0.25">
      <c r="B558" s="21" t="s">
        <v>5178</v>
      </c>
      <c r="C558" s="9" t="s">
        <v>5429</v>
      </c>
      <c r="D558" s="20" t="s">
        <v>4854</v>
      </c>
      <c r="E558" s="30" t="s">
        <v>3480</v>
      </c>
      <c r="F558" s="161" t="s">
        <v>3480</v>
      </c>
      <c r="G558" s="152" t="s">
        <v>4588</v>
      </c>
      <c r="H558" s="306">
        <v>8</v>
      </c>
      <c r="I558" s="19">
        <f t="shared" si="82"/>
        <v>2.6666666666666665</v>
      </c>
      <c r="J558" s="10" t="s">
        <v>3696</v>
      </c>
      <c r="K558"/>
      <c r="L558"/>
      <c r="M558">
        <v>0.4</v>
      </c>
      <c r="N558">
        <v>0.8</v>
      </c>
      <c r="O558">
        <v>0.3</v>
      </c>
      <c r="P558"/>
      <c r="Q558"/>
      <c r="R558"/>
      <c r="S558">
        <v>1</v>
      </c>
      <c r="T558"/>
      <c r="U558">
        <v>4</v>
      </c>
      <c r="V558">
        <v>45</v>
      </c>
      <c r="W558"/>
      <c r="X558"/>
      <c r="Y558"/>
      <c r="Z558">
        <v>600</v>
      </c>
    </row>
    <row r="559" spans="2:26" x14ac:dyDescent="0.25">
      <c r="B559" s="21" t="s">
        <v>5178</v>
      </c>
      <c r="C559" s="9" t="s">
        <v>5429</v>
      </c>
      <c r="D559" s="20" t="s">
        <v>4855</v>
      </c>
      <c r="E559" s="30" t="s">
        <v>3480</v>
      </c>
      <c r="F559" s="161" t="s">
        <v>3480</v>
      </c>
      <c r="G559" s="152" t="s">
        <v>4588</v>
      </c>
      <c r="H559" s="306">
        <v>8</v>
      </c>
      <c r="I559" s="19">
        <f t="shared" si="82"/>
        <v>2.6666666666666665</v>
      </c>
      <c r="J559" s="10" t="s">
        <v>3696</v>
      </c>
      <c r="K559"/>
      <c r="L559"/>
      <c r="M559">
        <v>0.4</v>
      </c>
      <c r="N559">
        <v>0.8</v>
      </c>
      <c r="O559">
        <v>0.3</v>
      </c>
      <c r="P559"/>
      <c r="Q559"/>
      <c r="R559"/>
      <c r="S559">
        <v>1</v>
      </c>
      <c r="T559"/>
      <c r="U559">
        <v>4</v>
      </c>
      <c r="V559">
        <v>45</v>
      </c>
      <c r="W559"/>
      <c r="X559"/>
      <c r="Y559"/>
      <c r="Z559">
        <v>600</v>
      </c>
    </row>
    <row r="560" spans="2:26" x14ac:dyDescent="0.25">
      <c r="B560" s="21" t="s">
        <v>5178</v>
      </c>
      <c r="C560" s="9" t="s">
        <v>5429</v>
      </c>
      <c r="D560" s="20" t="s">
        <v>4856</v>
      </c>
      <c r="E560" s="30" t="s">
        <v>3480</v>
      </c>
      <c r="F560" s="161" t="s">
        <v>3480</v>
      </c>
      <c r="G560" s="152" t="s">
        <v>4588</v>
      </c>
      <c r="H560" s="306">
        <v>8</v>
      </c>
      <c r="I560" s="19">
        <f t="shared" si="82"/>
        <v>2.6666666666666665</v>
      </c>
      <c r="J560" s="10" t="s">
        <v>3696</v>
      </c>
      <c r="K560"/>
      <c r="L560"/>
      <c r="M560">
        <v>0.4</v>
      </c>
      <c r="N560">
        <v>0.8</v>
      </c>
      <c r="O560">
        <v>0.3</v>
      </c>
      <c r="P560"/>
      <c r="Q560"/>
      <c r="R560"/>
      <c r="S560">
        <v>1</v>
      </c>
      <c r="T560"/>
      <c r="U560">
        <v>4</v>
      </c>
      <c r="V560">
        <v>45</v>
      </c>
      <c r="W560"/>
      <c r="X560"/>
      <c r="Y560"/>
      <c r="Z560">
        <v>600</v>
      </c>
    </row>
    <row r="561" spans="2:26" x14ac:dyDescent="0.25">
      <c r="B561" s="21" t="s">
        <v>5178</v>
      </c>
      <c r="C561" s="76" t="s">
        <v>5430</v>
      </c>
      <c r="D561" s="20" t="s">
        <v>4857</v>
      </c>
      <c r="E561" s="30" t="s">
        <v>3480</v>
      </c>
      <c r="F561" s="161" t="s">
        <v>3480</v>
      </c>
      <c r="G561" s="152" t="s">
        <v>4588</v>
      </c>
      <c r="H561" s="306">
        <v>6</v>
      </c>
      <c r="I561" s="19">
        <f t="shared" si="82"/>
        <v>2</v>
      </c>
      <c r="J561" s="10" t="s">
        <v>3696</v>
      </c>
      <c r="K561"/>
      <c r="L561"/>
      <c r="M561">
        <v>0.4</v>
      </c>
      <c r="N561">
        <v>0.8</v>
      </c>
      <c r="O561">
        <v>0.3</v>
      </c>
      <c r="P561"/>
      <c r="Q561"/>
      <c r="R561"/>
      <c r="S561">
        <v>1</v>
      </c>
      <c r="T561"/>
      <c r="U561">
        <v>4</v>
      </c>
      <c r="V561">
        <v>45</v>
      </c>
      <c r="W561"/>
      <c r="X561"/>
      <c r="Y561"/>
      <c r="Z561">
        <v>600</v>
      </c>
    </row>
    <row r="562" spans="2:26" x14ac:dyDescent="0.25">
      <c r="B562" s="21" t="s">
        <v>5183</v>
      </c>
      <c r="C562" s="9" t="s">
        <v>5434</v>
      </c>
      <c r="D562" s="20" t="s">
        <v>4862</v>
      </c>
      <c r="E562" s="30" t="s">
        <v>3480</v>
      </c>
      <c r="F562" s="161" t="s">
        <v>3480</v>
      </c>
      <c r="G562" s="152" t="s">
        <v>4588</v>
      </c>
      <c r="H562" s="306">
        <v>1</v>
      </c>
      <c r="I562" s="19">
        <f t="shared" si="82"/>
        <v>0.33333333333333331</v>
      </c>
      <c r="J562" s="10" t="s">
        <v>3696</v>
      </c>
      <c r="K562"/>
      <c r="L562"/>
      <c r="M562">
        <v>0.1</v>
      </c>
      <c r="N562">
        <v>0.1</v>
      </c>
      <c r="O562">
        <v>0.1</v>
      </c>
      <c r="P562"/>
      <c r="Q562"/>
      <c r="R562"/>
      <c r="S562">
        <v>0</v>
      </c>
      <c r="T562"/>
      <c r="U562">
        <v>6</v>
      </c>
      <c r="V562">
        <v>30</v>
      </c>
      <c r="W562"/>
      <c r="X562"/>
      <c r="Y562"/>
      <c r="Z562">
        <v>126</v>
      </c>
    </row>
    <row r="563" spans="2:26" x14ac:dyDescent="0.25">
      <c r="B563" s="21" t="s">
        <v>5183</v>
      </c>
      <c r="C563" s="9" t="s">
        <v>5434</v>
      </c>
      <c r="D563" s="20" t="s">
        <v>4863</v>
      </c>
      <c r="E563" s="30" t="s">
        <v>3480</v>
      </c>
      <c r="F563" s="161" t="s">
        <v>3480</v>
      </c>
      <c r="G563" s="152" t="s">
        <v>4588</v>
      </c>
      <c r="H563" s="306">
        <v>2</v>
      </c>
      <c r="I563" s="19">
        <f t="shared" si="82"/>
        <v>0.66666666666666663</v>
      </c>
      <c r="J563" s="10" t="s">
        <v>3696</v>
      </c>
      <c r="K563"/>
      <c r="L563"/>
      <c r="M563">
        <v>0.1</v>
      </c>
      <c r="N563">
        <v>0.1</v>
      </c>
      <c r="O563">
        <v>0.1</v>
      </c>
      <c r="P563"/>
      <c r="Q563"/>
      <c r="R563"/>
      <c r="S563">
        <v>0</v>
      </c>
      <c r="T563"/>
      <c r="U563">
        <v>7</v>
      </c>
      <c r="V563">
        <v>20</v>
      </c>
      <c r="W563"/>
      <c r="X563"/>
      <c r="Y563"/>
      <c r="Z563">
        <v>115</v>
      </c>
    </row>
    <row r="564" spans="2:26" x14ac:dyDescent="0.25">
      <c r="B564" s="21" t="s">
        <v>3513</v>
      </c>
      <c r="C564" s="9" t="s">
        <v>4646</v>
      </c>
      <c r="D564" s="20" t="s">
        <v>4867</v>
      </c>
      <c r="E564" s="30" t="s">
        <v>3480</v>
      </c>
      <c r="F564" s="161" t="s">
        <v>3480</v>
      </c>
      <c r="G564" s="152" t="s">
        <v>4588</v>
      </c>
      <c r="H564" s="306">
        <v>1</v>
      </c>
      <c r="I564" s="19">
        <f t="shared" si="82"/>
        <v>0.33333333333333331</v>
      </c>
      <c r="J564" s="10" t="s">
        <v>3696</v>
      </c>
      <c r="K564"/>
      <c r="L564"/>
      <c r="M564">
        <v>0.1</v>
      </c>
      <c r="N564">
        <v>0.1</v>
      </c>
      <c r="O564">
        <v>0.1</v>
      </c>
      <c r="P564"/>
      <c r="Q564"/>
      <c r="R564"/>
      <c r="S564">
        <v>0</v>
      </c>
      <c r="T564"/>
      <c r="U564">
        <v>5</v>
      </c>
      <c r="V564">
        <v>40</v>
      </c>
      <c r="W564"/>
      <c r="X564"/>
      <c r="Y564"/>
      <c r="Z564">
        <v>154</v>
      </c>
    </row>
    <row r="565" spans="2:26" x14ac:dyDescent="0.25">
      <c r="B565" s="73" t="s">
        <v>3513</v>
      </c>
      <c r="C565" s="74" t="s">
        <v>4646</v>
      </c>
      <c r="D565" s="75" t="s">
        <v>4868</v>
      </c>
      <c r="E565" s="30" t="s">
        <v>3480</v>
      </c>
      <c r="F565" s="161" t="s">
        <v>3480</v>
      </c>
      <c r="G565" s="152" t="s">
        <v>4588</v>
      </c>
      <c r="H565" s="306">
        <v>1</v>
      </c>
      <c r="I565" s="19">
        <f t="shared" si="82"/>
        <v>0.33333333333333331</v>
      </c>
      <c r="J565" s="10" t="s">
        <v>3696</v>
      </c>
      <c r="K565"/>
      <c r="L565"/>
      <c r="M565">
        <v>0.1</v>
      </c>
      <c r="N565">
        <v>0.1</v>
      </c>
      <c r="O565">
        <v>0.1</v>
      </c>
      <c r="P565"/>
      <c r="Q565"/>
      <c r="R565"/>
      <c r="S565">
        <v>0</v>
      </c>
      <c r="T565"/>
      <c r="U565">
        <v>12</v>
      </c>
      <c r="V565">
        <v>50</v>
      </c>
      <c r="W565"/>
      <c r="X565"/>
      <c r="Y565"/>
      <c r="Z565">
        <v>190</v>
      </c>
    </row>
    <row r="566" spans="2:26" x14ac:dyDescent="0.25">
      <c r="B566" s="21" t="s">
        <v>5187</v>
      </c>
      <c r="C566" s="9" t="s">
        <v>4646</v>
      </c>
      <c r="D566" s="20" t="s">
        <v>4869</v>
      </c>
      <c r="E566" s="30" t="s">
        <v>3480</v>
      </c>
      <c r="F566" s="161" t="s">
        <v>3480</v>
      </c>
      <c r="G566" s="152" t="s">
        <v>4588</v>
      </c>
      <c r="H566" s="306">
        <v>1</v>
      </c>
      <c r="I566" s="19">
        <f t="shared" si="82"/>
        <v>0.33333333333333331</v>
      </c>
      <c r="J566" s="10" t="s">
        <v>3696</v>
      </c>
      <c r="K566"/>
      <c r="L566"/>
      <c r="M566">
        <v>0.1</v>
      </c>
      <c r="N566">
        <v>0.1</v>
      </c>
      <c r="O566">
        <v>0.1</v>
      </c>
      <c r="P566"/>
      <c r="Q566"/>
      <c r="R566"/>
      <c r="S566">
        <v>0</v>
      </c>
      <c r="T566"/>
      <c r="U566">
        <v>7</v>
      </c>
      <c r="V566">
        <v>30</v>
      </c>
      <c r="W566"/>
      <c r="X566"/>
      <c r="Y566"/>
      <c r="Z566">
        <v>149</v>
      </c>
    </row>
    <row r="567" spans="2:26" x14ac:dyDescent="0.25">
      <c r="B567" s="21" t="s">
        <v>5187</v>
      </c>
      <c r="C567" s="9" t="s">
        <v>4646</v>
      </c>
      <c r="D567" s="20" t="s">
        <v>4870</v>
      </c>
      <c r="E567" s="30" t="s">
        <v>3480</v>
      </c>
      <c r="F567" s="161" t="s">
        <v>3480</v>
      </c>
      <c r="G567" s="152" t="s">
        <v>4588</v>
      </c>
      <c r="H567" s="306">
        <v>2</v>
      </c>
      <c r="I567" s="19">
        <f t="shared" si="82"/>
        <v>0.66666666666666663</v>
      </c>
      <c r="J567" s="10" t="s">
        <v>3696</v>
      </c>
      <c r="K567"/>
      <c r="L567"/>
      <c r="M567">
        <v>0.1</v>
      </c>
      <c r="N567">
        <v>0.1</v>
      </c>
      <c r="O567">
        <v>0.1</v>
      </c>
      <c r="P567"/>
      <c r="Q567"/>
      <c r="R567"/>
      <c r="S567">
        <v>0</v>
      </c>
      <c r="T567"/>
      <c r="U567">
        <v>9</v>
      </c>
      <c r="V567">
        <v>20</v>
      </c>
      <c r="W567"/>
      <c r="X567"/>
      <c r="Y567"/>
      <c r="Z567">
        <v>245</v>
      </c>
    </row>
    <row r="568" spans="2:26" x14ac:dyDescent="0.25">
      <c r="B568" s="21" t="s">
        <v>5187</v>
      </c>
      <c r="C568" s="9" t="s">
        <v>4646</v>
      </c>
      <c r="D568" s="20" t="s">
        <v>4871</v>
      </c>
      <c r="E568" s="30" t="s">
        <v>3480</v>
      </c>
      <c r="F568" s="161" t="s">
        <v>3480</v>
      </c>
      <c r="G568" s="152" t="s">
        <v>4588</v>
      </c>
      <c r="H568" s="306">
        <v>2</v>
      </c>
      <c r="I568" s="19">
        <f t="shared" si="82"/>
        <v>0.66666666666666663</v>
      </c>
      <c r="J568" s="10" t="s">
        <v>3696</v>
      </c>
      <c r="K568"/>
      <c r="L568"/>
      <c r="M568">
        <v>0.1</v>
      </c>
      <c r="N568">
        <v>0.1</v>
      </c>
      <c r="O568">
        <v>0.1</v>
      </c>
      <c r="P568"/>
      <c r="Q568"/>
      <c r="R568"/>
      <c r="S568">
        <v>0</v>
      </c>
      <c r="T568"/>
      <c r="U568">
        <v>7</v>
      </c>
      <c r="V568">
        <v>20</v>
      </c>
      <c r="W568"/>
      <c r="X568"/>
      <c r="Y568"/>
      <c r="Z568">
        <v>108</v>
      </c>
    </row>
    <row r="569" spans="2:26" x14ac:dyDescent="0.25">
      <c r="B569" s="21" t="s">
        <v>5202</v>
      </c>
      <c r="C569" s="9" t="s">
        <v>5451</v>
      </c>
      <c r="D569" s="20" t="s">
        <v>4891</v>
      </c>
      <c r="E569" s="30" t="s">
        <v>3480</v>
      </c>
      <c r="F569" s="161" t="s">
        <v>3480</v>
      </c>
      <c r="G569" s="152" t="s">
        <v>4588</v>
      </c>
      <c r="H569" s="306">
        <v>1</v>
      </c>
      <c r="I569" s="19">
        <f t="shared" si="82"/>
        <v>0.33333333333333331</v>
      </c>
      <c r="J569" s="10" t="s">
        <v>3696</v>
      </c>
      <c r="K569"/>
      <c r="L569"/>
      <c r="M569">
        <v>0.1</v>
      </c>
      <c r="N569">
        <v>0.1</v>
      </c>
      <c r="O569">
        <v>0.1</v>
      </c>
      <c r="P569"/>
      <c r="Q569"/>
      <c r="R569"/>
      <c r="S569">
        <v>0</v>
      </c>
      <c r="T569"/>
      <c r="U569">
        <v>4</v>
      </c>
      <c r="V569">
        <v>30</v>
      </c>
      <c r="W569"/>
      <c r="X569"/>
      <c r="Y569"/>
      <c r="Z569">
        <v>75</v>
      </c>
    </row>
    <row r="570" spans="2:26" x14ac:dyDescent="0.25">
      <c r="B570" s="21" t="s">
        <v>5202</v>
      </c>
      <c r="C570" s="9" t="s">
        <v>5451</v>
      </c>
      <c r="D570" s="20" t="s">
        <v>4892</v>
      </c>
      <c r="E570" s="30" t="s">
        <v>3480</v>
      </c>
      <c r="F570" s="161" t="s">
        <v>3480</v>
      </c>
      <c r="G570" s="152" t="s">
        <v>4588</v>
      </c>
      <c r="H570" s="306">
        <v>1</v>
      </c>
      <c r="I570" s="19">
        <f t="shared" si="82"/>
        <v>0.33333333333333331</v>
      </c>
      <c r="J570" s="10" t="s">
        <v>3696</v>
      </c>
      <c r="K570"/>
      <c r="L570"/>
      <c r="M570">
        <v>0.1</v>
      </c>
      <c r="N570">
        <v>0.1</v>
      </c>
      <c r="O570">
        <v>0.1</v>
      </c>
      <c r="P570"/>
      <c r="Q570"/>
      <c r="R570"/>
      <c r="S570">
        <v>0</v>
      </c>
      <c r="T570"/>
      <c r="U570">
        <v>4</v>
      </c>
      <c r="V570">
        <v>40</v>
      </c>
      <c r="W570"/>
      <c r="X570"/>
      <c r="Y570"/>
      <c r="Z570">
        <v>153</v>
      </c>
    </row>
    <row r="571" spans="2:26" x14ac:dyDescent="0.25">
      <c r="B571" s="21" t="s">
        <v>5202</v>
      </c>
      <c r="C571" s="9" t="s">
        <v>5451</v>
      </c>
      <c r="D571" s="20" t="s">
        <v>4893</v>
      </c>
      <c r="E571" s="30" t="s">
        <v>3480</v>
      </c>
      <c r="F571" s="161" t="s">
        <v>3480</v>
      </c>
      <c r="G571" s="152" t="s">
        <v>4588</v>
      </c>
      <c r="H571" s="306">
        <v>1</v>
      </c>
      <c r="I571" s="19">
        <f t="shared" si="82"/>
        <v>0.33333333333333331</v>
      </c>
      <c r="J571" s="10" t="s">
        <v>3696</v>
      </c>
      <c r="K571"/>
      <c r="L571"/>
      <c r="M571">
        <v>0.1</v>
      </c>
      <c r="N571">
        <v>0.1</v>
      </c>
      <c r="O571">
        <v>0.1</v>
      </c>
      <c r="P571"/>
      <c r="Q571"/>
      <c r="R571"/>
      <c r="S571">
        <v>0</v>
      </c>
      <c r="T571"/>
      <c r="U571">
        <v>1</v>
      </c>
      <c r="V571">
        <v>20</v>
      </c>
      <c r="W571"/>
      <c r="X571"/>
      <c r="Y571"/>
      <c r="Z571">
        <v>50</v>
      </c>
    </row>
    <row r="572" spans="2:26" x14ac:dyDescent="0.25">
      <c r="B572" s="21" t="s">
        <v>5202</v>
      </c>
      <c r="C572" s="9" t="s">
        <v>5451</v>
      </c>
      <c r="D572" s="20" t="s">
        <v>4894</v>
      </c>
      <c r="E572" s="30" t="s">
        <v>3480</v>
      </c>
      <c r="F572" s="161" t="s">
        <v>3480</v>
      </c>
      <c r="G572" s="152" t="s">
        <v>4588</v>
      </c>
      <c r="H572" s="306">
        <v>1</v>
      </c>
      <c r="I572" s="19">
        <f t="shared" si="82"/>
        <v>0.33333333333333331</v>
      </c>
      <c r="J572" s="10" t="s">
        <v>3696</v>
      </c>
      <c r="K572"/>
      <c r="L572"/>
      <c r="M572">
        <v>0.1</v>
      </c>
      <c r="N572">
        <v>0.1</v>
      </c>
      <c r="O572">
        <v>0.1</v>
      </c>
      <c r="P572"/>
      <c r="Q572"/>
      <c r="R572"/>
      <c r="S572">
        <v>0</v>
      </c>
      <c r="T572"/>
      <c r="U572">
        <v>4</v>
      </c>
      <c r="V572">
        <v>20</v>
      </c>
      <c r="W572"/>
      <c r="X572"/>
      <c r="Y572"/>
      <c r="Z572">
        <v>56</v>
      </c>
    </row>
    <row r="573" spans="2:26" x14ac:dyDescent="0.25">
      <c r="B573" s="21" t="s">
        <v>3562</v>
      </c>
      <c r="C573" s="9" t="s">
        <v>5454</v>
      </c>
      <c r="D573" s="20" t="s">
        <v>4898</v>
      </c>
      <c r="E573" s="30" t="s">
        <v>3480</v>
      </c>
      <c r="F573" s="161" t="s">
        <v>3480</v>
      </c>
      <c r="G573" s="152" t="s">
        <v>4588</v>
      </c>
      <c r="H573" s="306">
        <v>1</v>
      </c>
      <c r="I573" s="19">
        <f t="shared" si="82"/>
        <v>0.33333333333333331</v>
      </c>
      <c r="J573" s="10" t="s">
        <v>3696</v>
      </c>
      <c r="K573"/>
      <c r="L573"/>
      <c r="M573">
        <v>0.1</v>
      </c>
      <c r="N573">
        <v>0.1</v>
      </c>
      <c r="O573">
        <v>0.1</v>
      </c>
      <c r="P573"/>
      <c r="Q573"/>
      <c r="R573"/>
      <c r="S573">
        <v>0</v>
      </c>
      <c r="T573"/>
      <c r="U573">
        <v>4</v>
      </c>
      <c r="V573">
        <v>30</v>
      </c>
      <c r="W573"/>
      <c r="X573"/>
      <c r="Y573"/>
      <c r="Z573">
        <v>75</v>
      </c>
    </row>
    <row r="574" spans="2:26" x14ac:dyDescent="0.25">
      <c r="B574" s="73"/>
      <c r="C574" s="112"/>
      <c r="D574" s="112"/>
      <c r="E574" s="112"/>
      <c r="F574" s="112"/>
      <c r="G574" s="112"/>
      <c r="H574" s="306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</row>
    <row r="575" spans="2:26" x14ac:dyDescent="0.25">
      <c r="B575" s="21" t="s">
        <v>4684</v>
      </c>
      <c r="C575" s="9" t="s">
        <v>5351</v>
      </c>
      <c r="D575" s="20" t="s">
        <v>4725</v>
      </c>
      <c r="E575" s="30" t="s">
        <v>3480</v>
      </c>
      <c r="F575" s="161" t="s">
        <v>3480</v>
      </c>
      <c r="G575" s="169" t="s">
        <v>5350</v>
      </c>
      <c r="H575" s="306">
        <v>2</v>
      </c>
      <c r="I575" s="19">
        <f t="shared" si="82"/>
        <v>0.66666666666666663</v>
      </c>
      <c r="J575" s="10" t="s">
        <v>3696</v>
      </c>
      <c r="K575"/>
      <c r="L575"/>
      <c r="M575">
        <v>0.1</v>
      </c>
      <c r="N575">
        <v>0.1</v>
      </c>
      <c r="O575">
        <v>0.1</v>
      </c>
      <c r="P575"/>
      <c r="Q575"/>
      <c r="R575"/>
      <c r="S575">
        <v>0</v>
      </c>
      <c r="T575"/>
      <c r="U575">
        <v>7</v>
      </c>
      <c r="V575">
        <v>40</v>
      </c>
      <c r="W575"/>
      <c r="X575"/>
      <c r="Y575"/>
      <c r="Z575">
        <v>1858</v>
      </c>
    </row>
    <row r="576" spans="2:26" x14ac:dyDescent="0.25">
      <c r="B576" s="21" t="s">
        <v>4684</v>
      </c>
      <c r="C576" s="9" t="s">
        <v>5351</v>
      </c>
      <c r="D576" s="20" t="s">
        <v>4726</v>
      </c>
      <c r="E576" s="30" t="s">
        <v>3480</v>
      </c>
      <c r="F576" s="161" t="s">
        <v>3480</v>
      </c>
      <c r="G576" s="169" t="s">
        <v>5350</v>
      </c>
      <c r="H576" s="306">
        <v>2</v>
      </c>
      <c r="I576" s="19">
        <f t="shared" si="82"/>
        <v>0.66666666666666663</v>
      </c>
      <c r="J576" s="10" t="s">
        <v>3696</v>
      </c>
      <c r="K576"/>
      <c r="L576"/>
      <c r="M576">
        <v>0.1</v>
      </c>
      <c r="N576">
        <v>0.1</v>
      </c>
      <c r="O576">
        <v>0.1</v>
      </c>
      <c r="P576"/>
      <c r="Q576"/>
      <c r="R576"/>
      <c r="S576">
        <v>0</v>
      </c>
      <c r="T576"/>
      <c r="U576">
        <v>0</v>
      </c>
      <c r="V576">
        <v>50</v>
      </c>
      <c r="W576"/>
      <c r="X576"/>
      <c r="Y576"/>
      <c r="Z576">
        <v>1107</v>
      </c>
    </row>
    <row r="577" spans="2:26" x14ac:dyDescent="0.25">
      <c r="B577" s="21" t="s">
        <v>4684</v>
      </c>
      <c r="C577" s="9" t="s">
        <v>5351</v>
      </c>
      <c r="D577" s="20" t="s">
        <v>4727</v>
      </c>
      <c r="E577" s="30" t="s">
        <v>3480</v>
      </c>
      <c r="F577" s="161" t="s">
        <v>3480</v>
      </c>
      <c r="G577" s="169" t="s">
        <v>5350</v>
      </c>
      <c r="H577" s="306">
        <v>2</v>
      </c>
      <c r="I577" s="19">
        <f t="shared" si="82"/>
        <v>0.66666666666666663</v>
      </c>
      <c r="J577" s="10" t="s">
        <v>3696</v>
      </c>
      <c r="K577"/>
      <c r="L577"/>
      <c r="M577">
        <v>0.1</v>
      </c>
      <c r="N577">
        <v>0.1</v>
      </c>
      <c r="O577">
        <v>0.1</v>
      </c>
      <c r="P577"/>
      <c r="Q577"/>
      <c r="R577"/>
      <c r="S577">
        <v>0</v>
      </c>
      <c r="T577"/>
      <c r="U577">
        <v>7</v>
      </c>
      <c r="V577">
        <v>40</v>
      </c>
      <c r="W577"/>
      <c r="X577"/>
      <c r="Y577"/>
      <c r="Z577">
        <v>220</v>
      </c>
    </row>
    <row r="578" spans="2:26" x14ac:dyDescent="0.25">
      <c r="B578" s="21" t="s">
        <v>4685</v>
      </c>
      <c r="C578" s="9" t="s">
        <v>5352</v>
      </c>
      <c r="D578" s="20" t="s">
        <v>4728</v>
      </c>
      <c r="E578" s="30" t="s">
        <v>3480</v>
      </c>
      <c r="F578" s="161" t="s">
        <v>3480</v>
      </c>
      <c r="G578" s="169" t="s">
        <v>5350</v>
      </c>
      <c r="H578" s="306">
        <v>2</v>
      </c>
      <c r="I578" s="19">
        <f t="shared" si="82"/>
        <v>0.66666666666666663</v>
      </c>
      <c r="J578" s="10" t="s">
        <v>3696</v>
      </c>
      <c r="K578"/>
      <c r="L578"/>
      <c r="M578">
        <v>0.1</v>
      </c>
      <c r="N578">
        <v>0.1</v>
      </c>
      <c r="O578">
        <v>0.1</v>
      </c>
      <c r="P578"/>
      <c r="Q578"/>
      <c r="R578"/>
      <c r="S578">
        <v>0</v>
      </c>
      <c r="T578"/>
      <c r="U578">
        <v>4</v>
      </c>
      <c r="V578">
        <v>40</v>
      </c>
      <c r="W578"/>
      <c r="X578"/>
      <c r="Y578"/>
      <c r="Z578">
        <v>135</v>
      </c>
    </row>
    <row r="579" spans="2:26" x14ac:dyDescent="0.25">
      <c r="B579" s="21" t="s">
        <v>4685</v>
      </c>
      <c r="C579" s="9" t="s">
        <v>5352</v>
      </c>
      <c r="D579" s="20" t="s">
        <v>4729</v>
      </c>
      <c r="E579" s="30" t="s">
        <v>3480</v>
      </c>
      <c r="F579" s="161" t="s">
        <v>3480</v>
      </c>
      <c r="G579" s="169" t="s">
        <v>5350</v>
      </c>
      <c r="H579" s="306">
        <v>2</v>
      </c>
      <c r="I579" s="19">
        <f t="shared" si="82"/>
        <v>0.66666666666666663</v>
      </c>
      <c r="J579" s="10" t="s">
        <v>3696</v>
      </c>
      <c r="K579"/>
      <c r="L579"/>
      <c r="M579">
        <v>0.1</v>
      </c>
      <c r="N579">
        <v>0.1</v>
      </c>
      <c r="O579">
        <v>0.1</v>
      </c>
      <c r="P579"/>
      <c r="Q579"/>
      <c r="R579"/>
      <c r="S579">
        <v>0</v>
      </c>
      <c r="T579"/>
      <c r="U579">
        <v>4</v>
      </c>
      <c r="V579">
        <v>50</v>
      </c>
      <c r="W579"/>
      <c r="X579"/>
      <c r="Y579"/>
      <c r="Z579">
        <v>278</v>
      </c>
    </row>
    <row r="580" spans="2:26" x14ac:dyDescent="0.25">
      <c r="B580" s="21" t="s">
        <v>4686</v>
      </c>
      <c r="C580" s="9" t="s">
        <v>5353</v>
      </c>
      <c r="D580" s="20" t="s">
        <v>4730</v>
      </c>
      <c r="E580" s="30" t="s">
        <v>3480</v>
      </c>
      <c r="F580" s="161" t="s">
        <v>3480</v>
      </c>
      <c r="G580" s="169" t="s">
        <v>5350</v>
      </c>
      <c r="H580" s="306">
        <v>2</v>
      </c>
      <c r="I580" s="19">
        <f t="shared" si="82"/>
        <v>0.66666666666666663</v>
      </c>
      <c r="J580" s="10" t="s">
        <v>3696</v>
      </c>
      <c r="K580"/>
      <c r="L580"/>
      <c r="M580">
        <v>0.1</v>
      </c>
      <c r="N580">
        <v>0.1</v>
      </c>
      <c r="O580">
        <v>0.1</v>
      </c>
      <c r="P580"/>
      <c r="Q580"/>
      <c r="R580"/>
      <c r="S580">
        <v>0</v>
      </c>
      <c r="T580"/>
      <c r="U580">
        <v>7</v>
      </c>
      <c r="V580">
        <v>40</v>
      </c>
      <c r="W580"/>
      <c r="X580"/>
      <c r="Y580"/>
      <c r="Z580">
        <v>183</v>
      </c>
    </row>
    <row r="581" spans="2:26" x14ac:dyDescent="0.25">
      <c r="B581" s="21" t="s">
        <v>4686</v>
      </c>
      <c r="C581" s="9" t="s">
        <v>5353</v>
      </c>
      <c r="D581" s="20" t="s">
        <v>4731</v>
      </c>
      <c r="E581" s="30" t="s">
        <v>3480</v>
      </c>
      <c r="F581" s="161" t="s">
        <v>3480</v>
      </c>
      <c r="G581" s="169" t="s">
        <v>5350</v>
      </c>
      <c r="H581" s="306">
        <v>2</v>
      </c>
      <c r="I581" s="19">
        <f t="shared" si="82"/>
        <v>0.66666666666666663</v>
      </c>
      <c r="J581" s="10" t="s">
        <v>3696</v>
      </c>
      <c r="K581"/>
      <c r="L581"/>
      <c r="M581">
        <v>0.1</v>
      </c>
      <c r="N581">
        <v>0.1</v>
      </c>
      <c r="O581">
        <v>0.1</v>
      </c>
      <c r="P581"/>
      <c r="Q581"/>
      <c r="R581"/>
      <c r="S581">
        <v>0</v>
      </c>
      <c r="T581"/>
      <c r="U581">
        <v>7</v>
      </c>
      <c r="V581">
        <v>40</v>
      </c>
      <c r="W581"/>
      <c r="X581"/>
      <c r="Y581"/>
      <c r="Z581">
        <v>183</v>
      </c>
    </row>
    <row r="582" spans="2:26" x14ac:dyDescent="0.25">
      <c r="B582" s="21" t="s">
        <v>4686</v>
      </c>
      <c r="C582" s="9" t="s">
        <v>5353</v>
      </c>
      <c r="D582" s="20" t="s">
        <v>4732</v>
      </c>
      <c r="E582" s="30" t="s">
        <v>3480</v>
      </c>
      <c r="F582" s="161" t="s">
        <v>3480</v>
      </c>
      <c r="G582" s="169" t="s">
        <v>5350</v>
      </c>
      <c r="H582" s="306">
        <v>2</v>
      </c>
      <c r="I582" s="19">
        <f t="shared" si="82"/>
        <v>0.66666666666666663</v>
      </c>
      <c r="J582" s="10" t="s">
        <v>3696</v>
      </c>
      <c r="K582"/>
      <c r="L582"/>
      <c r="M582">
        <v>0.1</v>
      </c>
      <c r="N582">
        <v>0.1</v>
      </c>
      <c r="O582">
        <v>0.1</v>
      </c>
      <c r="P582"/>
      <c r="Q582"/>
      <c r="R582"/>
      <c r="S582">
        <v>0</v>
      </c>
      <c r="T582"/>
      <c r="U582">
        <v>4</v>
      </c>
      <c r="V582">
        <v>50</v>
      </c>
      <c r="W582"/>
      <c r="X582"/>
      <c r="Y582"/>
      <c r="Z582">
        <v>276</v>
      </c>
    </row>
    <row r="583" spans="2:26" x14ac:dyDescent="0.25">
      <c r="B583" s="21" t="s">
        <v>4686</v>
      </c>
      <c r="C583" s="9" t="s">
        <v>5353</v>
      </c>
      <c r="D583" s="20" t="s">
        <v>4733</v>
      </c>
      <c r="E583" s="30" t="s">
        <v>3480</v>
      </c>
      <c r="F583" s="161" t="s">
        <v>3480</v>
      </c>
      <c r="G583" s="169" t="s">
        <v>5350</v>
      </c>
      <c r="H583" s="306">
        <v>2</v>
      </c>
      <c r="I583" s="19">
        <f t="shared" si="82"/>
        <v>0.66666666666666663</v>
      </c>
      <c r="J583" s="10" t="s">
        <v>3696</v>
      </c>
      <c r="K583"/>
      <c r="L583"/>
      <c r="M583">
        <v>0.1</v>
      </c>
      <c r="N583">
        <v>0.1</v>
      </c>
      <c r="O583">
        <v>0.1</v>
      </c>
      <c r="P583"/>
      <c r="Q583"/>
      <c r="R583"/>
      <c r="S583">
        <v>0</v>
      </c>
      <c r="T583"/>
      <c r="U583">
        <v>1</v>
      </c>
      <c r="V583">
        <v>40</v>
      </c>
      <c r="W583"/>
      <c r="X583"/>
      <c r="Y583"/>
      <c r="Z583">
        <v>129</v>
      </c>
    </row>
    <row r="584" spans="2:26" x14ac:dyDescent="0.25">
      <c r="B584" s="21" t="s">
        <v>4687</v>
      </c>
      <c r="C584" s="9" t="s">
        <v>5353</v>
      </c>
      <c r="D584" s="20" t="s">
        <v>4734</v>
      </c>
      <c r="E584" s="30" t="s">
        <v>3480</v>
      </c>
      <c r="F584" s="161" t="s">
        <v>3480</v>
      </c>
      <c r="G584" s="169" t="s">
        <v>5350</v>
      </c>
      <c r="H584" s="306">
        <v>2</v>
      </c>
      <c r="I584" s="19">
        <f t="shared" si="82"/>
        <v>0.66666666666666663</v>
      </c>
      <c r="J584" s="10" t="s">
        <v>3696</v>
      </c>
      <c r="K584"/>
      <c r="L584"/>
      <c r="M584">
        <v>0.1</v>
      </c>
      <c r="N584">
        <v>0.1</v>
      </c>
      <c r="O584">
        <v>0.1</v>
      </c>
      <c r="P584"/>
      <c r="Q584"/>
      <c r="R584"/>
      <c r="S584">
        <v>0</v>
      </c>
      <c r="T584"/>
      <c r="U584">
        <v>18</v>
      </c>
      <c r="V584">
        <v>30</v>
      </c>
      <c r="W584"/>
      <c r="X584"/>
      <c r="Y584"/>
      <c r="Z584">
        <v>6116</v>
      </c>
    </row>
    <row r="585" spans="2:26" x14ac:dyDescent="0.25">
      <c r="B585" s="21" t="s">
        <v>4688</v>
      </c>
      <c r="C585" s="9" t="s">
        <v>5354</v>
      </c>
      <c r="D585" s="20" t="s">
        <v>4735</v>
      </c>
      <c r="E585" s="30" t="s">
        <v>3480</v>
      </c>
      <c r="F585" s="161" t="s">
        <v>3480</v>
      </c>
      <c r="G585" s="169" t="s">
        <v>5350</v>
      </c>
      <c r="H585" s="306">
        <v>2</v>
      </c>
      <c r="I585" s="19">
        <f t="shared" si="82"/>
        <v>0.66666666666666663</v>
      </c>
      <c r="J585" s="10" t="s">
        <v>3696</v>
      </c>
      <c r="K585"/>
      <c r="L585"/>
      <c r="M585">
        <v>0.1</v>
      </c>
      <c r="N585">
        <v>0.1</v>
      </c>
      <c r="O585">
        <v>0.1</v>
      </c>
      <c r="P585"/>
      <c r="Q585"/>
      <c r="R585"/>
      <c r="S585">
        <v>0</v>
      </c>
      <c r="T585"/>
      <c r="U585">
        <v>5</v>
      </c>
      <c r="V585">
        <v>40</v>
      </c>
      <c r="W585"/>
      <c r="X585"/>
      <c r="Y585"/>
      <c r="Z585">
        <v>140</v>
      </c>
    </row>
    <row r="586" spans="2:26" x14ac:dyDescent="0.25">
      <c r="B586" s="21" t="s">
        <v>4689</v>
      </c>
      <c r="C586" s="9" t="s">
        <v>5355</v>
      </c>
      <c r="D586" s="20" t="s">
        <v>4736</v>
      </c>
      <c r="E586" s="30" t="s">
        <v>3480</v>
      </c>
      <c r="F586" s="161" t="s">
        <v>3480</v>
      </c>
      <c r="G586" s="169" t="s">
        <v>5350</v>
      </c>
      <c r="H586" s="306">
        <v>2</v>
      </c>
      <c r="I586" s="19">
        <f t="shared" ref="I586:I649" si="83">H586/3</f>
        <v>0.66666666666666663</v>
      </c>
      <c r="J586" s="10" t="s">
        <v>3696</v>
      </c>
      <c r="K586"/>
      <c r="L586"/>
      <c r="M586">
        <v>0.1</v>
      </c>
      <c r="N586">
        <v>0.1</v>
      </c>
      <c r="O586">
        <v>0.1</v>
      </c>
      <c r="P586"/>
      <c r="Q586"/>
      <c r="R586"/>
      <c r="S586">
        <v>0</v>
      </c>
      <c r="T586"/>
      <c r="U586">
        <v>4</v>
      </c>
      <c r="V586">
        <v>50</v>
      </c>
      <c r="W586"/>
      <c r="X586"/>
      <c r="Y586"/>
      <c r="Z586">
        <v>276</v>
      </c>
    </row>
    <row r="587" spans="2:26" x14ac:dyDescent="0.25">
      <c r="B587" s="21" t="s">
        <v>4689</v>
      </c>
      <c r="C587" s="9" t="s">
        <v>5355</v>
      </c>
      <c r="D587" s="20" t="s">
        <v>4737</v>
      </c>
      <c r="E587" s="30" t="s">
        <v>3480</v>
      </c>
      <c r="F587" s="161" t="s">
        <v>3480</v>
      </c>
      <c r="G587" s="169" t="s">
        <v>5350</v>
      </c>
      <c r="H587" s="306">
        <v>2</v>
      </c>
      <c r="I587" s="19">
        <f t="shared" si="83"/>
        <v>0.66666666666666663</v>
      </c>
      <c r="J587" s="10" t="s">
        <v>3696</v>
      </c>
      <c r="K587"/>
      <c r="L587"/>
      <c r="M587">
        <v>0.1</v>
      </c>
      <c r="N587">
        <v>0.1</v>
      </c>
      <c r="O587">
        <v>0.1</v>
      </c>
      <c r="P587"/>
      <c r="Q587"/>
      <c r="R587"/>
      <c r="S587">
        <v>0</v>
      </c>
      <c r="T587"/>
      <c r="U587">
        <v>7</v>
      </c>
      <c r="V587">
        <v>40</v>
      </c>
      <c r="W587"/>
      <c r="X587"/>
      <c r="Y587"/>
      <c r="Z587">
        <v>183</v>
      </c>
    </row>
    <row r="588" spans="2:26" x14ac:dyDescent="0.25">
      <c r="B588" s="21" t="s">
        <v>4690</v>
      </c>
      <c r="C588" s="9" t="s">
        <v>5356</v>
      </c>
      <c r="D588" s="20" t="s">
        <v>4738</v>
      </c>
      <c r="E588" s="30" t="s">
        <v>3480</v>
      </c>
      <c r="F588" s="161" t="s">
        <v>3480</v>
      </c>
      <c r="G588" s="169" t="s">
        <v>5350</v>
      </c>
      <c r="H588" s="306">
        <v>2</v>
      </c>
      <c r="I588" s="19">
        <f t="shared" si="83"/>
        <v>0.66666666666666663</v>
      </c>
      <c r="J588" s="10" t="s">
        <v>3696</v>
      </c>
      <c r="K588"/>
      <c r="L588"/>
      <c r="M588">
        <v>0.1</v>
      </c>
      <c r="N588">
        <v>0.1</v>
      </c>
      <c r="O588">
        <v>0.1</v>
      </c>
      <c r="P588"/>
      <c r="Q588"/>
      <c r="R588"/>
      <c r="S588">
        <v>0</v>
      </c>
      <c r="T588"/>
      <c r="U588">
        <v>0</v>
      </c>
      <c r="V588">
        <v>50</v>
      </c>
      <c r="W588"/>
      <c r="X588"/>
      <c r="Y588"/>
      <c r="Z588">
        <v>666</v>
      </c>
    </row>
    <row r="589" spans="2:26" x14ac:dyDescent="0.25">
      <c r="B589" s="21" t="s">
        <v>4690</v>
      </c>
      <c r="C589" s="9" t="s">
        <v>5356</v>
      </c>
      <c r="D589" s="20" t="s">
        <v>4739</v>
      </c>
      <c r="E589" s="30" t="s">
        <v>3480</v>
      </c>
      <c r="F589" s="161" t="s">
        <v>3480</v>
      </c>
      <c r="G589" s="169" t="s">
        <v>5350</v>
      </c>
      <c r="H589" s="306">
        <v>0.5</v>
      </c>
      <c r="I589" s="19">
        <f t="shared" si="83"/>
        <v>0.16666666666666666</v>
      </c>
      <c r="J589" s="10" t="s">
        <v>3696</v>
      </c>
      <c r="K589"/>
      <c r="L589"/>
      <c r="M589">
        <v>0.2</v>
      </c>
      <c r="N589">
        <v>0.2</v>
      </c>
      <c r="O589">
        <v>0.1</v>
      </c>
      <c r="P589"/>
      <c r="Q589"/>
      <c r="R589"/>
      <c r="S589">
        <v>1</v>
      </c>
      <c r="T589"/>
      <c r="U589">
        <v>0</v>
      </c>
      <c r="V589">
        <v>45</v>
      </c>
      <c r="W589"/>
      <c r="X589"/>
      <c r="Y589"/>
      <c r="Z589">
        <v>700</v>
      </c>
    </row>
    <row r="590" spans="2:26" x14ac:dyDescent="0.25">
      <c r="B590" s="21" t="s">
        <v>4690</v>
      </c>
      <c r="C590" s="9" t="s">
        <v>5356</v>
      </c>
      <c r="D590" s="20" t="s">
        <v>4740</v>
      </c>
      <c r="E590" s="30" t="s">
        <v>3480</v>
      </c>
      <c r="F590" s="161" t="s">
        <v>3480</v>
      </c>
      <c r="G590" s="169" t="s">
        <v>5350</v>
      </c>
      <c r="H590" s="306">
        <v>2</v>
      </c>
      <c r="I590" s="19">
        <f t="shared" si="83"/>
        <v>0.66666666666666663</v>
      </c>
      <c r="J590" s="10" t="s">
        <v>3696</v>
      </c>
      <c r="K590"/>
      <c r="L590"/>
      <c r="M590">
        <v>0.1</v>
      </c>
      <c r="N590">
        <v>0.1</v>
      </c>
      <c r="O590">
        <v>0.1</v>
      </c>
      <c r="P590"/>
      <c r="Q590"/>
      <c r="R590"/>
      <c r="S590">
        <v>0</v>
      </c>
      <c r="T590"/>
      <c r="U590">
        <v>7</v>
      </c>
      <c r="V590">
        <v>40</v>
      </c>
      <c r="W590"/>
      <c r="X590"/>
      <c r="Y590"/>
      <c r="Z590">
        <v>662</v>
      </c>
    </row>
    <row r="591" spans="2:26" x14ac:dyDescent="0.25">
      <c r="B591" s="21" t="s">
        <v>4691</v>
      </c>
      <c r="C591" s="9" t="s">
        <v>5357</v>
      </c>
      <c r="D591" s="20" t="s">
        <v>4741</v>
      </c>
      <c r="E591" s="30" t="s">
        <v>3480</v>
      </c>
      <c r="F591" s="161" t="s">
        <v>3480</v>
      </c>
      <c r="G591" s="169" t="s">
        <v>5350</v>
      </c>
      <c r="H591" s="306">
        <v>2</v>
      </c>
      <c r="I591" s="19">
        <f t="shared" si="83"/>
        <v>0.66666666666666663</v>
      </c>
      <c r="J591" s="10" t="s">
        <v>3696</v>
      </c>
      <c r="K591"/>
      <c r="L591"/>
      <c r="M591">
        <v>0.1</v>
      </c>
      <c r="N591">
        <v>0.1</v>
      </c>
      <c r="O591">
        <v>0.1</v>
      </c>
      <c r="P591"/>
      <c r="Q591"/>
      <c r="R591"/>
      <c r="S591">
        <v>0</v>
      </c>
      <c r="T591"/>
      <c r="U591">
        <v>18</v>
      </c>
      <c r="V591">
        <v>30</v>
      </c>
      <c r="W591"/>
      <c r="X591"/>
      <c r="Y591"/>
      <c r="Z591">
        <v>6116</v>
      </c>
    </row>
    <row r="592" spans="2:26" x14ac:dyDescent="0.25">
      <c r="B592" s="21" t="s">
        <v>4692</v>
      </c>
      <c r="C592" s="9" t="s">
        <v>5358</v>
      </c>
      <c r="D592" s="20" t="s">
        <v>4742</v>
      </c>
      <c r="E592" s="30" t="s">
        <v>3480</v>
      </c>
      <c r="F592" s="161" t="s">
        <v>3480</v>
      </c>
      <c r="G592" s="169" t="s">
        <v>5350</v>
      </c>
      <c r="H592" s="306">
        <v>2</v>
      </c>
      <c r="I592" s="19">
        <f t="shared" si="83"/>
        <v>0.66666666666666663</v>
      </c>
      <c r="J592" s="10" t="s">
        <v>3696</v>
      </c>
      <c r="K592"/>
      <c r="L592"/>
      <c r="M592">
        <v>0.1</v>
      </c>
      <c r="N592">
        <v>0.1</v>
      </c>
      <c r="O592">
        <v>0.1</v>
      </c>
      <c r="P592"/>
      <c r="Q592"/>
      <c r="R592"/>
      <c r="S592">
        <v>0</v>
      </c>
      <c r="T592"/>
      <c r="U592">
        <v>7</v>
      </c>
      <c r="V592">
        <v>40</v>
      </c>
      <c r="W592"/>
      <c r="X592"/>
      <c r="Y592"/>
      <c r="Z592">
        <v>324</v>
      </c>
    </row>
    <row r="593" spans="2:26" x14ac:dyDescent="0.25">
      <c r="B593" s="21" t="s">
        <v>4693</v>
      </c>
      <c r="C593" s="9" t="s">
        <v>5359</v>
      </c>
      <c r="D593" s="20" t="s">
        <v>4743</v>
      </c>
      <c r="E593" s="30" t="s">
        <v>3480</v>
      </c>
      <c r="F593" s="161" t="s">
        <v>3480</v>
      </c>
      <c r="G593" s="169" t="s">
        <v>5350</v>
      </c>
      <c r="H593" s="306">
        <v>2</v>
      </c>
      <c r="I593" s="19">
        <f t="shared" si="83"/>
        <v>0.66666666666666663</v>
      </c>
      <c r="J593" s="10" t="s">
        <v>3696</v>
      </c>
      <c r="K593"/>
      <c r="L593"/>
      <c r="M593">
        <v>0.1</v>
      </c>
      <c r="N593">
        <v>0.1</v>
      </c>
      <c r="O593">
        <v>0.1</v>
      </c>
      <c r="P593"/>
      <c r="Q593"/>
      <c r="R593"/>
      <c r="S593">
        <v>0</v>
      </c>
      <c r="T593"/>
      <c r="U593">
        <v>7</v>
      </c>
      <c r="V593">
        <v>40</v>
      </c>
      <c r="W593"/>
      <c r="X593"/>
      <c r="Y593"/>
      <c r="Z593">
        <v>183</v>
      </c>
    </row>
    <row r="594" spans="2:26" x14ac:dyDescent="0.25">
      <c r="B594" s="21" t="s">
        <v>4693</v>
      </c>
      <c r="C594" s="9" t="s">
        <v>5359</v>
      </c>
      <c r="D594" s="20" t="s">
        <v>4744</v>
      </c>
      <c r="E594" s="30" t="s">
        <v>3480</v>
      </c>
      <c r="F594" s="161" t="s">
        <v>3480</v>
      </c>
      <c r="G594" s="169" t="s">
        <v>5350</v>
      </c>
      <c r="H594" s="306">
        <v>2</v>
      </c>
      <c r="I594" s="19">
        <f t="shared" si="83"/>
        <v>0.66666666666666663</v>
      </c>
      <c r="J594" s="10" t="s">
        <v>3696</v>
      </c>
      <c r="K594"/>
      <c r="L594"/>
      <c r="M594">
        <v>0.1</v>
      </c>
      <c r="N594">
        <v>0.1</v>
      </c>
      <c r="O594">
        <v>0.1</v>
      </c>
      <c r="P594"/>
      <c r="Q594"/>
      <c r="R594"/>
      <c r="S594">
        <v>0</v>
      </c>
      <c r="T594"/>
      <c r="U594">
        <v>5</v>
      </c>
      <c r="V594">
        <v>50</v>
      </c>
      <c r="W594"/>
      <c r="X594"/>
      <c r="Y594"/>
      <c r="Z594">
        <v>283</v>
      </c>
    </row>
    <row r="595" spans="2:26" x14ac:dyDescent="0.25">
      <c r="B595" s="21" t="s">
        <v>4694</v>
      </c>
      <c r="C595" s="9" t="s">
        <v>5360</v>
      </c>
      <c r="D595" s="20" t="s">
        <v>4745</v>
      </c>
      <c r="E595" s="30" t="s">
        <v>3480</v>
      </c>
      <c r="F595" s="161" t="s">
        <v>3480</v>
      </c>
      <c r="G595" s="169" t="s">
        <v>5350</v>
      </c>
      <c r="H595" s="306">
        <v>2</v>
      </c>
      <c r="I595" s="19">
        <f t="shared" si="83"/>
        <v>0.66666666666666663</v>
      </c>
      <c r="J595" s="10" t="s">
        <v>3696</v>
      </c>
      <c r="K595"/>
      <c r="L595"/>
      <c r="M595">
        <v>0.1</v>
      </c>
      <c r="N595">
        <v>0.1</v>
      </c>
      <c r="O595">
        <v>0.1</v>
      </c>
      <c r="P595"/>
      <c r="Q595"/>
      <c r="R595"/>
      <c r="S595">
        <v>0</v>
      </c>
      <c r="T595"/>
      <c r="U595">
        <v>7</v>
      </c>
      <c r="V595">
        <v>40</v>
      </c>
      <c r="W595"/>
      <c r="X595"/>
      <c r="Y595"/>
      <c r="Z595">
        <v>183</v>
      </c>
    </row>
    <row r="596" spans="2:26" x14ac:dyDescent="0.25">
      <c r="B596" s="21" t="s">
        <v>4695</v>
      </c>
      <c r="C596" s="9" t="s">
        <v>5362</v>
      </c>
      <c r="D596" s="20" t="s">
        <v>4746</v>
      </c>
      <c r="E596" s="30" t="s">
        <v>3480</v>
      </c>
      <c r="F596" s="161" t="s">
        <v>3480</v>
      </c>
      <c r="G596" s="169" t="s">
        <v>5350</v>
      </c>
      <c r="H596" s="306">
        <v>2</v>
      </c>
      <c r="I596" s="19">
        <f t="shared" si="83"/>
        <v>0.66666666666666663</v>
      </c>
      <c r="J596" s="10" t="s">
        <v>3696</v>
      </c>
      <c r="K596"/>
      <c r="L596"/>
      <c r="M596">
        <v>0.1</v>
      </c>
      <c r="N596">
        <v>0.1</v>
      </c>
      <c r="O596">
        <v>0.1</v>
      </c>
      <c r="P596"/>
      <c r="Q596"/>
      <c r="R596"/>
      <c r="S596">
        <v>0</v>
      </c>
      <c r="T596"/>
      <c r="U596">
        <v>5</v>
      </c>
      <c r="V596">
        <v>40</v>
      </c>
      <c r="W596"/>
      <c r="X596"/>
      <c r="Y596"/>
      <c r="Z596">
        <v>151</v>
      </c>
    </row>
    <row r="597" spans="2:26" x14ac:dyDescent="0.25">
      <c r="B597" s="21" t="s">
        <v>4695</v>
      </c>
      <c r="C597" s="9" t="s">
        <v>5362</v>
      </c>
      <c r="D597" s="20" t="s">
        <v>4747</v>
      </c>
      <c r="E597" s="30" t="s">
        <v>3480</v>
      </c>
      <c r="F597" s="161" t="s">
        <v>3480</v>
      </c>
      <c r="G597" s="169" t="s">
        <v>5350</v>
      </c>
      <c r="H597" s="306">
        <v>2</v>
      </c>
      <c r="I597" s="19">
        <f t="shared" si="83"/>
        <v>0.66666666666666663</v>
      </c>
      <c r="J597" s="10" t="s">
        <v>3696</v>
      </c>
      <c r="K597"/>
      <c r="L597"/>
      <c r="M597">
        <v>0.1</v>
      </c>
      <c r="N597">
        <v>0.1</v>
      </c>
      <c r="O597">
        <v>0.1</v>
      </c>
      <c r="P597"/>
      <c r="Q597"/>
      <c r="R597"/>
      <c r="S597">
        <v>0</v>
      </c>
      <c r="T597"/>
      <c r="U597">
        <v>3</v>
      </c>
      <c r="V597">
        <v>50</v>
      </c>
      <c r="W597"/>
      <c r="X597"/>
      <c r="Y597"/>
      <c r="Z597">
        <v>274</v>
      </c>
    </row>
    <row r="598" spans="2:26" x14ac:dyDescent="0.25">
      <c r="B598" s="21" t="s">
        <v>4696</v>
      </c>
      <c r="C598" s="9" t="s">
        <v>5361</v>
      </c>
      <c r="D598" s="20" t="s">
        <v>4748</v>
      </c>
      <c r="E598" s="30" t="s">
        <v>3480</v>
      </c>
      <c r="F598" s="161" t="s">
        <v>3480</v>
      </c>
      <c r="G598" s="169" t="s">
        <v>5350</v>
      </c>
      <c r="H598" s="306">
        <v>2</v>
      </c>
      <c r="I598" s="19">
        <f t="shared" si="83"/>
        <v>0.66666666666666663</v>
      </c>
      <c r="J598" s="10" t="s">
        <v>3696</v>
      </c>
      <c r="K598"/>
      <c r="L598"/>
      <c r="M598">
        <v>0.1</v>
      </c>
      <c r="N598">
        <v>0.1</v>
      </c>
      <c r="O598">
        <v>0.1</v>
      </c>
      <c r="P598"/>
      <c r="Q598"/>
      <c r="R598"/>
      <c r="S598">
        <v>0</v>
      </c>
      <c r="T598"/>
      <c r="U598">
        <v>16</v>
      </c>
      <c r="V598">
        <v>40</v>
      </c>
      <c r="W598"/>
      <c r="X598"/>
      <c r="Y598"/>
      <c r="Z598">
        <v>3486</v>
      </c>
    </row>
    <row r="599" spans="2:26" x14ac:dyDescent="0.25">
      <c r="B599" s="21" t="s">
        <v>4697</v>
      </c>
      <c r="C599" s="9" t="s">
        <v>5363</v>
      </c>
      <c r="D599" s="20" t="s">
        <v>4749</v>
      </c>
      <c r="E599" s="30" t="s">
        <v>3480</v>
      </c>
      <c r="F599" s="161" t="s">
        <v>3480</v>
      </c>
      <c r="G599" s="169" t="s">
        <v>5350</v>
      </c>
      <c r="H599" s="306">
        <v>2</v>
      </c>
      <c r="I599" s="19">
        <f t="shared" si="83"/>
        <v>0.66666666666666663</v>
      </c>
      <c r="J599" s="10" t="s">
        <v>3696</v>
      </c>
      <c r="K599"/>
      <c r="L599"/>
      <c r="M599">
        <v>0.1</v>
      </c>
      <c r="N599">
        <v>0.1</v>
      </c>
      <c r="O599">
        <v>0.1</v>
      </c>
      <c r="P599"/>
      <c r="Q599"/>
      <c r="R599"/>
      <c r="S599">
        <v>0</v>
      </c>
      <c r="T599"/>
      <c r="U599">
        <v>16</v>
      </c>
      <c r="V599">
        <v>40</v>
      </c>
      <c r="W599"/>
      <c r="X599"/>
      <c r="Y599"/>
      <c r="Z599">
        <v>3485</v>
      </c>
    </row>
    <row r="600" spans="2:26" x14ac:dyDescent="0.25">
      <c r="B600" s="21" t="s">
        <v>4698</v>
      </c>
      <c r="C600" s="9" t="s">
        <v>5365</v>
      </c>
      <c r="D600" s="20" t="s">
        <v>4751</v>
      </c>
      <c r="E600" s="30" t="s">
        <v>3480</v>
      </c>
      <c r="F600" s="161" t="s">
        <v>3480</v>
      </c>
      <c r="G600" s="169" t="s">
        <v>5350</v>
      </c>
      <c r="H600" s="306">
        <v>2</v>
      </c>
      <c r="I600" s="19">
        <f t="shared" si="83"/>
        <v>0.66666666666666663</v>
      </c>
      <c r="J600" s="10" t="s">
        <v>3696</v>
      </c>
      <c r="K600"/>
      <c r="L600"/>
      <c r="M600">
        <v>0.1</v>
      </c>
      <c r="N600">
        <v>0.1</v>
      </c>
      <c r="O600">
        <v>0.1</v>
      </c>
      <c r="P600"/>
      <c r="Q600"/>
      <c r="R600"/>
      <c r="S600">
        <v>0</v>
      </c>
      <c r="T600"/>
      <c r="U600">
        <v>16</v>
      </c>
      <c r="V600">
        <v>40</v>
      </c>
      <c r="W600"/>
      <c r="X600"/>
      <c r="Y600"/>
      <c r="Z600">
        <v>3485</v>
      </c>
    </row>
    <row r="601" spans="2:26" x14ac:dyDescent="0.25">
      <c r="B601" s="21" t="s">
        <v>4699</v>
      </c>
      <c r="C601" s="9" t="s">
        <v>5366</v>
      </c>
      <c r="D601" s="20" t="s">
        <v>4752</v>
      </c>
      <c r="E601" s="30" t="s">
        <v>3480</v>
      </c>
      <c r="F601" s="161" t="s">
        <v>3480</v>
      </c>
      <c r="G601" s="169" t="s">
        <v>5350</v>
      </c>
      <c r="H601" s="306">
        <v>2</v>
      </c>
      <c r="I601" s="19">
        <f t="shared" si="83"/>
        <v>0.66666666666666663</v>
      </c>
      <c r="J601" s="10" t="s">
        <v>3696</v>
      </c>
      <c r="K601"/>
      <c r="L601"/>
      <c r="M601">
        <v>0.1</v>
      </c>
      <c r="N601">
        <v>0.1</v>
      </c>
      <c r="O601">
        <v>0.1</v>
      </c>
      <c r="P601"/>
      <c r="Q601"/>
      <c r="R601"/>
      <c r="S601">
        <v>0</v>
      </c>
      <c r="T601"/>
      <c r="U601">
        <v>7</v>
      </c>
      <c r="V601">
        <v>40</v>
      </c>
      <c r="W601"/>
      <c r="X601"/>
      <c r="Y601"/>
      <c r="Z601">
        <v>183</v>
      </c>
    </row>
    <row r="602" spans="2:26" x14ac:dyDescent="0.25">
      <c r="B602" s="21" t="s">
        <v>4699</v>
      </c>
      <c r="C602" s="9" t="s">
        <v>5366</v>
      </c>
      <c r="D602" s="20" t="s">
        <v>4753</v>
      </c>
      <c r="E602" s="30" t="s">
        <v>3480</v>
      </c>
      <c r="F602" s="161" t="s">
        <v>3480</v>
      </c>
      <c r="G602" s="169" t="s">
        <v>5350</v>
      </c>
      <c r="H602" s="306">
        <v>2</v>
      </c>
      <c r="I602" s="19">
        <f t="shared" si="83"/>
        <v>0.66666666666666663</v>
      </c>
      <c r="J602" s="10" t="s">
        <v>3696</v>
      </c>
      <c r="K602"/>
      <c r="L602"/>
      <c r="M602">
        <v>0.1</v>
      </c>
      <c r="N602">
        <v>0.1</v>
      </c>
      <c r="O602">
        <v>0.1</v>
      </c>
      <c r="P602"/>
      <c r="Q602"/>
      <c r="R602"/>
      <c r="S602">
        <v>0</v>
      </c>
      <c r="T602"/>
      <c r="U602">
        <v>5</v>
      </c>
      <c r="V602">
        <v>40</v>
      </c>
      <c r="W602"/>
      <c r="X602"/>
      <c r="Y602"/>
      <c r="Z602">
        <v>139</v>
      </c>
    </row>
    <row r="603" spans="2:26" x14ac:dyDescent="0.25">
      <c r="B603" s="21" t="s">
        <v>4699</v>
      </c>
      <c r="C603" s="9" t="s">
        <v>5366</v>
      </c>
      <c r="D603" s="20" t="s">
        <v>4754</v>
      </c>
      <c r="E603" s="30" t="s">
        <v>3480</v>
      </c>
      <c r="F603" s="161" t="s">
        <v>3480</v>
      </c>
      <c r="G603" s="169" t="s">
        <v>5350</v>
      </c>
      <c r="H603" s="306">
        <v>2</v>
      </c>
      <c r="I603" s="19">
        <f t="shared" si="83"/>
        <v>0.66666666666666663</v>
      </c>
      <c r="J603" s="10" t="s">
        <v>3696</v>
      </c>
      <c r="K603"/>
      <c r="L603"/>
      <c r="M603">
        <v>0.1</v>
      </c>
      <c r="N603">
        <v>0.1</v>
      </c>
      <c r="O603">
        <v>0.1</v>
      </c>
      <c r="P603"/>
      <c r="Q603"/>
      <c r="R603"/>
      <c r="S603">
        <v>0</v>
      </c>
      <c r="T603"/>
      <c r="U603">
        <v>5</v>
      </c>
      <c r="V603">
        <v>50</v>
      </c>
      <c r="W603"/>
      <c r="X603"/>
      <c r="Y603"/>
      <c r="Z603">
        <v>283</v>
      </c>
    </row>
    <row r="604" spans="2:26" x14ac:dyDescent="0.25">
      <c r="B604" s="21" t="s">
        <v>4699</v>
      </c>
      <c r="C604" s="9" t="s">
        <v>5366</v>
      </c>
      <c r="D604" s="20" t="s">
        <v>4755</v>
      </c>
      <c r="E604" s="30" t="s">
        <v>3480</v>
      </c>
      <c r="F604" s="161" t="s">
        <v>3480</v>
      </c>
      <c r="G604" s="169" t="s">
        <v>5350</v>
      </c>
      <c r="H604" s="306">
        <v>2</v>
      </c>
      <c r="I604" s="19">
        <f t="shared" si="83"/>
        <v>0.66666666666666663</v>
      </c>
      <c r="J604" s="10" t="s">
        <v>3696</v>
      </c>
      <c r="K604"/>
      <c r="L604"/>
      <c r="M604">
        <v>0.1</v>
      </c>
      <c r="N604">
        <v>0.1</v>
      </c>
      <c r="O604">
        <v>0.1</v>
      </c>
      <c r="P604"/>
      <c r="Q604"/>
      <c r="R604"/>
      <c r="S604">
        <v>0</v>
      </c>
      <c r="T604"/>
      <c r="U604">
        <v>7</v>
      </c>
      <c r="V604">
        <v>40</v>
      </c>
      <c r="W604"/>
      <c r="X604"/>
      <c r="Y604"/>
      <c r="Z604">
        <v>183</v>
      </c>
    </row>
    <row r="605" spans="2:26" x14ac:dyDescent="0.25">
      <c r="B605" s="21" t="s">
        <v>4700</v>
      </c>
      <c r="C605" s="9" t="s">
        <v>5367</v>
      </c>
      <c r="D605" s="20" t="s">
        <v>4756</v>
      </c>
      <c r="E605" s="30" t="s">
        <v>3480</v>
      </c>
      <c r="F605" s="161" t="s">
        <v>3480</v>
      </c>
      <c r="G605" s="169" t="s">
        <v>5350</v>
      </c>
      <c r="H605" s="306">
        <v>2</v>
      </c>
      <c r="I605" s="19">
        <f t="shared" si="83"/>
        <v>0.66666666666666663</v>
      </c>
      <c r="J605" s="10" t="s">
        <v>3696</v>
      </c>
      <c r="K605"/>
      <c r="L605"/>
      <c r="M605">
        <v>0.1</v>
      </c>
      <c r="N605">
        <v>0.1</v>
      </c>
      <c r="O605">
        <v>0.1</v>
      </c>
      <c r="P605"/>
      <c r="Q605"/>
      <c r="R605"/>
      <c r="S605">
        <v>0</v>
      </c>
      <c r="T605"/>
      <c r="U605">
        <v>16</v>
      </c>
      <c r="V605">
        <v>40</v>
      </c>
      <c r="W605"/>
      <c r="X605"/>
      <c r="Y605"/>
      <c r="Z605">
        <v>3485</v>
      </c>
    </row>
    <row r="606" spans="2:26" x14ac:dyDescent="0.25">
      <c r="B606" s="21" t="s">
        <v>4701</v>
      </c>
      <c r="C606" s="9" t="s">
        <v>5368</v>
      </c>
      <c r="D606" s="20" t="s">
        <v>4757</v>
      </c>
      <c r="E606" s="30" t="s">
        <v>3480</v>
      </c>
      <c r="F606" s="161" t="s">
        <v>3480</v>
      </c>
      <c r="G606" s="169" t="s">
        <v>5350</v>
      </c>
      <c r="H606" s="306">
        <v>2</v>
      </c>
      <c r="I606" s="19">
        <f t="shared" si="83"/>
        <v>0.66666666666666663</v>
      </c>
      <c r="J606" s="10" t="s">
        <v>3696</v>
      </c>
      <c r="K606"/>
      <c r="L606"/>
      <c r="M606">
        <v>0.1</v>
      </c>
      <c r="N606">
        <v>0.1</v>
      </c>
      <c r="O606">
        <v>0.1</v>
      </c>
      <c r="P606"/>
      <c r="Q606"/>
      <c r="R606"/>
      <c r="S606">
        <v>0</v>
      </c>
      <c r="T606"/>
      <c r="U606">
        <v>7</v>
      </c>
      <c r="V606">
        <v>40</v>
      </c>
      <c r="W606"/>
      <c r="X606"/>
      <c r="Y606"/>
      <c r="Z606">
        <v>183</v>
      </c>
    </row>
    <row r="607" spans="2:26" x14ac:dyDescent="0.25">
      <c r="B607" s="21" t="s">
        <v>4701</v>
      </c>
      <c r="C607" s="9" t="s">
        <v>5368</v>
      </c>
      <c r="D607" s="20" t="s">
        <v>4758</v>
      </c>
      <c r="E607" s="30" t="s">
        <v>3480</v>
      </c>
      <c r="F607" s="161" t="s">
        <v>3480</v>
      </c>
      <c r="G607" s="169" t="s">
        <v>5350</v>
      </c>
      <c r="H607" s="306">
        <v>2</v>
      </c>
      <c r="I607" s="19">
        <f t="shared" si="83"/>
        <v>0.66666666666666663</v>
      </c>
      <c r="J607" s="10" t="s">
        <v>3696</v>
      </c>
      <c r="K607"/>
      <c r="L607"/>
      <c r="M607">
        <v>0.1</v>
      </c>
      <c r="N607">
        <v>0.1</v>
      </c>
      <c r="O607">
        <v>0.1</v>
      </c>
      <c r="P607"/>
      <c r="Q607"/>
      <c r="R607"/>
      <c r="S607">
        <v>0</v>
      </c>
      <c r="T607"/>
      <c r="U607">
        <v>3</v>
      </c>
      <c r="V607">
        <v>50</v>
      </c>
      <c r="W607"/>
      <c r="X607"/>
      <c r="Y607"/>
      <c r="Z607">
        <v>274</v>
      </c>
    </row>
    <row r="608" spans="2:26" x14ac:dyDescent="0.25">
      <c r="B608" s="21" t="s">
        <v>4701</v>
      </c>
      <c r="C608" s="9" t="s">
        <v>5368</v>
      </c>
      <c r="D608" s="20" t="s">
        <v>4759</v>
      </c>
      <c r="E608" s="30" t="s">
        <v>3480</v>
      </c>
      <c r="F608" s="161" t="s">
        <v>3480</v>
      </c>
      <c r="G608" s="169" t="s">
        <v>5350</v>
      </c>
      <c r="H608" s="306">
        <v>2</v>
      </c>
      <c r="I608" s="19">
        <f t="shared" si="83"/>
        <v>0.66666666666666663</v>
      </c>
      <c r="J608" s="10" t="s">
        <v>3696</v>
      </c>
      <c r="K608"/>
      <c r="L608"/>
      <c r="M608">
        <v>0.1</v>
      </c>
      <c r="N608">
        <v>0.1</v>
      </c>
      <c r="O608">
        <v>0.1</v>
      </c>
      <c r="P608"/>
      <c r="Q608"/>
      <c r="R608"/>
      <c r="S608">
        <v>0</v>
      </c>
      <c r="T608"/>
      <c r="U608">
        <v>3</v>
      </c>
      <c r="V608">
        <v>50</v>
      </c>
      <c r="W608"/>
      <c r="X608"/>
      <c r="Y608"/>
      <c r="Z608">
        <v>274</v>
      </c>
    </row>
    <row r="609" spans="2:26" x14ac:dyDescent="0.25">
      <c r="B609" s="21" t="s">
        <v>4701</v>
      </c>
      <c r="C609" s="9" t="s">
        <v>5368</v>
      </c>
      <c r="D609" s="20" t="s">
        <v>4760</v>
      </c>
      <c r="E609" s="30" t="s">
        <v>3480</v>
      </c>
      <c r="F609" s="161" t="s">
        <v>3480</v>
      </c>
      <c r="G609" s="169" t="s">
        <v>5350</v>
      </c>
      <c r="H609" s="306">
        <v>2</v>
      </c>
      <c r="I609" s="19">
        <f t="shared" si="83"/>
        <v>0.66666666666666663</v>
      </c>
      <c r="J609" s="10" t="s">
        <v>3696</v>
      </c>
      <c r="K609"/>
      <c r="L609"/>
      <c r="M609">
        <v>0.1</v>
      </c>
      <c r="N609">
        <v>0.1</v>
      </c>
      <c r="O609">
        <v>0.1</v>
      </c>
      <c r="P609"/>
      <c r="Q609"/>
      <c r="R609"/>
      <c r="S609">
        <v>0</v>
      </c>
      <c r="T609"/>
      <c r="U609">
        <v>4</v>
      </c>
      <c r="V609">
        <v>50</v>
      </c>
      <c r="W609"/>
      <c r="X609"/>
      <c r="Y609"/>
      <c r="Z609">
        <v>276</v>
      </c>
    </row>
    <row r="610" spans="2:26" x14ac:dyDescent="0.25">
      <c r="B610" s="21" t="s">
        <v>4701</v>
      </c>
      <c r="C610" s="9" t="s">
        <v>5368</v>
      </c>
      <c r="D610" s="20" t="s">
        <v>4761</v>
      </c>
      <c r="E610" s="30" t="s">
        <v>3480</v>
      </c>
      <c r="F610" s="161" t="s">
        <v>3480</v>
      </c>
      <c r="G610" s="169" t="s">
        <v>5350</v>
      </c>
      <c r="H610" s="306">
        <v>2</v>
      </c>
      <c r="I610" s="19">
        <f t="shared" si="83"/>
        <v>0.66666666666666663</v>
      </c>
      <c r="J610" s="10" t="s">
        <v>3696</v>
      </c>
      <c r="K610"/>
      <c r="L610"/>
      <c r="M610">
        <v>0.1</v>
      </c>
      <c r="N610">
        <v>0.1</v>
      </c>
      <c r="O610">
        <v>0.1</v>
      </c>
      <c r="P610"/>
      <c r="Q610"/>
      <c r="R610"/>
      <c r="S610">
        <v>0</v>
      </c>
      <c r="T610"/>
      <c r="U610">
        <v>4</v>
      </c>
      <c r="V610">
        <v>40</v>
      </c>
      <c r="W610"/>
      <c r="X610"/>
      <c r="Y610"/>
      <c r="Z610">
        <v>133</v>
      </c>
    </row>
    <row r="611" spans="2:26" x14ac:dyDescent="0.25">
      <c r="B611" s="21" t="s">
        <v>4702</v>
      </c>
      <c r="C611" s="9" t="s">
        <v>5357</v>
      </c>
      <c r="D611" s="20" t="s">
        <v>4763</v>
      </c>
      <c r="E611" s="30" t="s">
        <v>3480</v>
      </c>
      <c r="F611" s="161" t="s">
        <v>3480</v>
      </c>
      <c r="G611" s="169" t="s">
        <v>5350</v>
      </c>
      <c r="H611" s="306">
        <v>2</v>
      </c>
      <c r="I611" s="19">
        <f t="shared" si="83"/>
        <v>0.66666666666666663</v>
      </c>
      <c r="J611" s="10" t="s">
        <v>3696</v>
      </c>
      <c r="K611"/>
      <c r="L611"/>
      <c r="M611">
        <v>0.1</v>
      </c>
      <c r="N611">
        <v>0.1</v>
      </c>
      <c r="O611">
        <v>0.1</v>
      </c>
      <c r="P611"/>
      <c r="Q611"/>
      <c r="R611"/>
      <c r="S611">
        <v>0</v>
      </c>
      <c r="T611"/>
      <c r="U611">
        <v>7</v>
      </c>
      <c r="V611">
        <v>50</v>
      </c>
      <c r="W611"/>
      <c r="X611"/>
      <c r="Y611"/>
      <c r="Z611">
        <v>327</v>
      </c>
    </row>
    <row r="612" spans="2:26" x14ac:dyDescent="0.25">
      <c r="B612" s="21" t="s">
        <v>4703</v>
      </c>
      <c r="C612" s="9" t="s">
        <v>5369</v>
      </c>
      <c r="D612" s="20" t="s">
        <v>4764</v>
      </c>
      <c r="E612" s="30" t="s">
        <v>3480</v>
      </c>
      <c r="F612" s="161" t="s">
        <v>3480</v>
      </c>
      <c r="G612" s="169" t="s">
        <v>5350</v>
      </c>
      <c r="H612" s="306">
        <v>2</v>
      </c>
      <c r="I612" s="19">
        <f t="shared" si="83"/>
        <v>0.66666666666666663</v>
      </c>
      <c r="J612" s="10" t="s">
        <v>3696</v>
      </c>
      <c r="K612"/>
      <c r="L612"/>
      <c r="M612">
        <v>0.1</v>
      </c>
      <c r="N612">
        <v>0.1</v>
      </c>
      <c r="O612">
        <v>0.1</v>
      </c>
      <c r="P612"/>
      <c r="Q612"/>
      <c r="R612"/>
      <c r="S612">
        <v>0</v>
      </c>
      <c r="T612"/>
      <c r="U612">
        <v>6</v>
      </c>
      <c r="V612">
        <v>40</v>
      </c>
      <c r="W612"/>
      <c r="X612"/>
      <c r="Y612"/>
      <c r="Z612">
        <v>154</v>
      </c>
    </row>
    <row r="613" spans="2:26" x14ac:dyDescent="0.25">
      <c r="B613" s="21" t="s">
        <v>4703</v>
      </c>
      <c r="C613" s="9" t="s">
        <v>5369</v>
      </c>
      <c r="D613" s="20" t="s">
        <v>4765</v>
      </c>
      <c r="E613" s="30" t="s">
        <v>3480</v>
      </c>
      <c r="F613" s="161" t="s">
        <v>3480</v>
      </c>
      <c r="G613" s="169" t="s">
        <v>5350</v>
      </c>
      <c r="H613" s="306">
        <v>2</v>
      </c>
      <c r="I613" s="19">
        <f t="shared" si="83"/>
        <v>0.66666666666666663</v>
      </c>
      <c r="J613" s="10" t="s">
        <v>3696</v>
      </c>
      <c r="K613"/>
      <c r="L613"/>
      <c r="M613">
        <v>0.1</v>
      </c>
      <c r="N613">
        <v>0.1</v>
      </c>
      <c r="O613">
        <v>0.1</v>
      </c>
      <c r="P613"/>
      <c r="Q613"/>
      <c r="R613"/>
      <c r="S613">
        <v>0</v>
      </c>
      <c r="T613"/>
      <c r="U613">
        <v>4</v>
      </c>
      <c r="V613">
        <v>40</v>
      </c>
      <c r="W613"/>
      <c r="X613"/>
      <c r="Y613"/>
      <c r="Z613">
        <v>133</v>
      </c>
    </row>
    <row r="614" spans="2:26" x14ac:dyDescent="0.25">
      <c r="B614" s="21" t="s">
        <v>4703</v>
      </c>
      <c r="C614" s="9" t="s">
        <v>5369</v>
      </c>
      <c r="D614" s="20" t="s">
        <v>4766</v>
      </c>
      <c r="E614" s="30" t="s">
        <v>3480</v>
      </c>
      <c r="F614" s="161" t="s">
        <v>3480</v>
      </c>
      <c r="G614" s="169" t="s">
        <v>5350</v>
      </c>
      <c r="H614" s="306">
        <v>2</v>
      </c>
      <c r="I614" s="19">
        <f t="shared" si="83"/>
        <v>0.66666666666666663</v>
      </c>
      <c r="J614" s="10" t="s">
        <v>3696</v>
      </c>
      <c r="K614"/>
      <c r="L614"/>
      <c r="M614">
        <v>0.1</v>
      </c>
      <c r="N614">
        <v>0.1</v>
      </c>
      <c r="O614">
        <v>0.1</v>
      </c>
      <c r="P614"/>
      <c r="Q614"/>
      <c r="R614"/>
      <c r="S614">
        <v>0</v>
      </c>
      <c r="T614"/>
      <c r="U614">
        <v>6</v>
      </c>
      <c r="V614">
        <v>40</v>
      </c>
      <c r="W614"/>
      <c r="X614"/>
      <c r="Y614"/>
      <c r="Z614">
        <v>154</v>
      </c>
    </row>
    <row r="615" spans="2:26" x14ac:dyDescent="0.25">
      <c r="B615" s="21" t="s">
        <v>4703</v>
      </c>
      <c r="C615" s="9" t="s">
        <v>5369</v>
      </c>
      <c r="D615" s="20" t="s">
        <v>4767</v>
      </c>
      <c r="E615" s="30" t="s">
        <v>3480</v>
      </c>
      <c r="F615" s="161" t="s">
        <v>3480</v>
      </c>
      <c r="G615" s="169" t="s">
        <v>5350</v>
      </c>
      <c r="H615" s="306">
        <v>2</v>
      </c>
      <c r="I615" s="19">
        <f t="shared" si="83"/>
        <v>0.66666666666666663</v>
      </c>
      <c r="J615" s="10" t="s">
        <v>3696</v>
      </c>
      <c r="K615"/>
      <c r="L615"/>
      <c r="M615">
        <v>0.1</v>
      </c>
      <c r="N615">
        <v>0.1</v>
      </c>
      <c r="O615">
        <v>0.1</v>
      </c>
      <c r="P615"/>
      <c r="Q615"/>
      <c r="R615"/>
      <c r="S615">
        <v>0</v>
      </c>
      <c r="T615"/>
      <c r="U615">
        <v>4</v>
      </c>
      <c r="V615">
        <v>50</v>
      </c>
      <c r="W615"/>
      <c r="X615"/>
      <c r="Y615"/>
      <c r="Z615">
        <v>276</v>
      </c>
    </row>
    <row r="616" spans="2:26" x14ac:dyDescent="0.25">
      <c r="B616" s="21" t="s">
        <v>4704</v>
      </c>
      <c r="C616" s="9" t="s">
        <v>5370</v>
      </c>
      <c r="D616" s="20" t="s">
        <v>4768</v>
      </c>
      <c r="E616" s="30" t="s">
        <v>3480</v>
      </c>
      <c r="F616" s="161" t="s">
        <v>3480</v>
      </c>
      <c r="G616" s="169" t="s">
        <v>5350</v>
      </c>
      <c r="H616" s="306">
        <v>2</v>
      </c>
      <c r="I616" s="19">
        <f t="shared" si="83"/>
        <v>0.66666666666666663</v>
      </c>
      <c r="J616" s="10" t="s">
        <v>3696</v>
      </c>
      <c r="K616"/>
      <c r="L616"/>
      <c r="M616">
        <v>0.1</v>
      </c>
      <c r="N616">
        <v>0.1</v>
      </c>
      <c r="O616">
        <v>0.1</v>
      </c>
      <c r="P616"/>
      <c r="Q616"/>
      <c r="R616"/>
      <c r="S616">
        <v>0</v>
      </c>
      <c r="T616"/>
      <c r="U616">
        <v>7</v>
      </c>
      <c r="V616">
        <v>40</v>
      </c>
      <c r="W616"/>
      <c r="X616"/>
      <c r="Y616"/>
      <c r="Z616">
        <v>183</v>
      </c>
    </row>
    <row r="617" spans="2:26" x14ac:dyDescent="0.25">
      <c r="B617" s="21" t="s">
        <v>4705</v>
      </c>
      <c r="C617" s="9" t="s">
        <v>5371</v>
      </c>
      <c r="D617" s="20" t="s">
        <v>4769</v>
      </c>
      <c r="E617" s="30" t="s">
        <v>3480</v>
      </c>
      <c r="F617" s="161" t="s">
        <v>3480</v>
      </c>
      <c r="G617" s="169" t="s">
        <v>5350</v>
      </c>
      <c r="H617" s="306">
        <v>2</v>
      </c>
      <c r="I617" s="19">
        <f t="shared" si="83"/>
        <v>0.66666666666666663</v>
      </c>
      <c r="J617" s="10" t="s">
        <v>3696</v>
      </c>
      <c r="K617"/>
      <c r="L617"/>
      <c r="M617">
        <v>0.1</v>
      </c>
      <c r="N617">
        <v>0.1</v>
      </c>
      <c r="O617">
        <v>0.1</v>
      </c>
      <c r="P617"/>
      <c r="Q617"/>
      <c r="R617"/>
      <c r="S617">
        <v>0</v>
      </c>
      <c r="T617"/>
      <c r="U617">
        <v>7</v>
      </c>
      <c r="V617">
        <v>50</v>
      </c>
      <c r="W617"/>
      <c r="X617"/>
      <c r="Y617"/>
      <c r="Z617">
        <v>326</v>
      </c>
    </row>
    <row r="618" spans="2:26" x14ac:dyDescent="0.25">
      <c r="B618" s="21" t="s">
        <v>4705</v>
      </c>
      <c r="C618" s="9" t="s">
        <v>5371</v>
      </c>
      <c r="D618" s="20" t="s">
        <v>4770</v>
      </c>
      <c r="E618" s="30" t="s">
        <v>3480</v>
      </c>
      <c r="F618" s="161" t="s">
        <v>3480</v>
      </c>
      <c r="G618" s="169" t="s">
        <v>5350</v>
      </c>
      <c r="H618" s="306">
        <v>2</v>
      </c>
      <c r="I618" s="19">
        <f t="shared" si="83"/>
        <v>0.66666666666666663</v>
      </c>
      <c r="J618" s="10" t="s">
        <v>3696</v>
      </c>
      <c r="K618"/>
      <c r="L618"/>
      <c r="M618">
        <v>0.1</v>
      </c>
      <c r="N618">
        <v>0.1</v>
      </c>
      <c r="O618">
        <v>0.1</v>
      </c>
      <c r="P618"/>
      <c r="Q618"/>
      <c r="R618"/>
      <c r="S618">
        <v>0</v>
      </c>
      <c r="T618"/>
      <c r="U618">
        <v>7</v>
      </c>
      <c r="V618">
        <v>40</v>
      </c>
      <c r="W618"/>
      <c r="X618"/>
      <c r="Y618"/>
      <c r="Z618">
        <v>183</v>
      </c>
    </row>
    <row r="619" spans="2:26" x14ac:dyDescent="0.25">
      <c r="B619" s="21" t="s">
        <v>5133</v>
      </c>
      <c r="C619" s="9" t="s">
        <v>5381</v>
      </c>
      <c r="D619" s="20" t="s">
        <v>4780</v>
      </c>
      <c r="E619" s="30" t="s">
        <v>3480</v>
      </c>
      <c r="F619" s="161" t="s">
        <v>3480</v>
      </c>
      <c r="G619" s="169" t="s">
        <v>5350</v>
      </c>
      <c r="H619" s="306">
        <v>2</v>
      </c>
      <c r="I619" s="19">
        <f t="shared" si="83"/>
        <v>0.66666666666666663</v>
      </c>
      <c r="J619" s="10" t="s">
        <v>3696</v>
      </c>
      <c r="K619"/>
      <c r="L619"/>
      <c r="M619">
        <v>0.1</v>
      </c>
      <c r="N619">
        <v>0.1</v>
      </c>
      <c r="O619">
        <v>0.1</v>
      </c>
      <c r="P619"/>
      <c r="Q619"/>
      <c r="R619"/>
      <c r="S619">
        <v>0</v>
      </c>
      <c r="T619"/>
      <c r="U619">
        <v>7</v>
      </c>
      <c r="V619">
        <v>30</v>
      </c>
      <c r="W619"/>
      <c r="X619"/>
      <c r="Y619"/>
      <c r="Z619">
        <v>126</v>
      </c>
    </row>
    <row r="620" spans="2:26" x14ac:dyDescent="0.25">
      <c r="B620" s="21" t="s">
        <v>5136</v>
      </c>
      <c r="C620" s="9" t="s">
        <v>5351</v>
      </c>
      <c r="D620" s="20" t="s">
        <v>4786</v>
      </c>
      <c r="E620" s="30" t="s">
        <v>3480</v>
      </c>
      <c r="F620" s="161" t="s">
        <v>3480</v>
      </c>
      <c r="G620" s="169" t="s">
        <v>5350</v>
      </c>
      <c r="H620" s="306">
        <v>2</v>
      </c>
      <c r="I620" s="19">
        <f t="shared" si="83"/>
        <v>0.66666666666666663</v>
      </c>
      <c r="J620" s="10" t="s">
        <v>3696</v>
      </c>
      <c r="K620"/>
      <c r="L620"/>
      <c r="M620">
        <v>0.1</v>
      </c>
      <c r="N620">
        <v>0.1</v>
      </c>
      <c r="O620">
        <v>0.1</v>
      </c>
      <c r="P620"/>
      <c r="Q620"/>
      <c r="R620"/>
      <c r="S620">
        <v>0</v>
      </c>
      <c r="T620"/>
      <c r="U620">
        <v>7</v>
      </c>
      <c r="V620">
        <v>30</v>
      </c>
      <c r="W620"/>
      <c r="X620"/>
      <c r="Y620"/>
      <c r="Z620">
        <v>509</v>
      </c>
    </row>
    <row r="621" spans="2:26" x14ac:dyDescent="0.25">
      <c r="B621" s="21" t="s">
        <v>5140</v>
      </c>
      <c r="C621" s="9" t="s">
        <v>5354</v>
      </c>
      <c r="D621" s="20" t="s">
        <v>4792</v>
      </c>
      <c r="E621" s="30" t="s">
        <v>3480</v>
      </c>
      <c r="F621" s="161" t="s">
        <v>3480</v>
      </c>
      <c r="G621" s="169" t="s">
        <v>5350</v>
      </c>
      <c r="H621" s="306">
        <v>2</v>
      </c>
      <c r="I621" s="19">
        <f t="shared" si="83"/>
        <v>0.66666666666666663</v>
      </c>
      <c r="J621" s="10" t="s">
        <v>3696</v>
      </c>
      <c r="K621"/>
      <c r="L621"/>
      <c r="M621">
        <v>0.1</v>
      </c>
      <c r="N621">
        <v>0.1</v>
      </c>
      <c r="O621">
        <v>0.1</v>
      </c>
      <c r="P621"/>
      <c r="Q621"/>
      <c r="R621"/>
      <c r="S621">
        <v>0</v>
      </c>
      <c r="T621"/>
      <c r="U621">
        <v>7</v>
      </c>
      <c r="V621">
        <v>30</v>
      </c>
      <c r="W621"/>
      <c r="X621"/>
      <c r="Y621"/>
      <c r="Z621">
        <v>124</v>
      </c>
    </row>
    <row r="622" spans="2:26" x14ac:dyDescent="0.25">
      <c r="B622" s="21" t="s">
        <v>5140</v>
      </c>
      <c r="C622" s="9" t="s">
        <v>5354</v>
      </c>
      <c r="D622" s="20" t="s">
        <v>4793</v>
      </c>
      <c r="E622" s="30" t="s">
        <v>3480</v>
      </c>
      <c r="F622" s="161" t="s">
        <v>3480</v>
      </c>
      <c r="G622" s="169" t="s">
        <v>5350</v>
      </c>
      <c r="H622" s="306">
        <v>2</v>
      </c>
      <c r="I622" s="19">
        <f t="shared" si="83"/>
        <v>0.66666666666666663</v>
      </c>
      <c r="J622" s="10" t="s">
        <v>3696</v>
      </c>
      <c r="K622"/>
      <c r="L622"/>
      <c r="M622">
        <v>0.1</v>
      </c>
      <c r="N622">
        <v>0.1</v>
      </c>
      <c r="O622">
        <v>0.1</v>
      </c>
      <c r="P622"/>
      <c r="Q622"/>
      <c r="R622"/>
      <c r="S622">
        <v>0</v>
      </c>
      <c r="T622"/>
      <c r="U622">
        <v>7</v>
      </c>
      <c r="V622">
        <v>30</v>
      </c>
      <c r="W622"/>
      <c r="X622"/>
      <c r="Y622"/>
      <c r="Z622">
        <v>124</v>
      </c>
    </row>
    <row r="623" spans="2:26" x14ac:dyDescent="0.25">
      <c r="B623" s="21" t="s">
        <v>5182</v>
      </c>
      <c r="C623" s="9" t="s">
        <v>5358</v>
      </c>
      <c r="D623" s="20" t="s">
        <v>4861</v>
      </c>
      <c r="E623" s="30" t="s">
        <v>3480</v>
      </c>
      <c r="F623" s="161" t="s">
        <v>3480</v>
      </c>
      <c r="G623" s="169" t="s">
        <v>5350</v>
      </c>
      <c r="H623" s="306">
        <v>2</v>
      </c>
      <c r="I623" s="19">
        <f t="shared" si="83"/>
        <v>0.66666666666666663</v>
      </c>
      <c r="J623" s="10" t="s">
        <v>3696</v>
      </c>
      <c r="K623"/>
      <c r="L623"/>
      <c r="M623">
        <v>0.1</v>
      </c>
      <c r="N623">
        <v>0.1</v>
      </c>
      <c r="O623">
        <v>0.1</v>
      </c>
      <c r="P623"/>
      <c r="Q623"/>
      <c r="R623"/>
      <c r="S623">
        <v>0</v>
      </c>
      <c r="T623"/>
      <c r="U623">
        <v>7</v>
      </c>
      <c r="V623">
        <v>30</v>
      </c>
      <c r="W623"/>
      <c r="X623"/>
      <c r="Y623"/>
      <c r="Z623">
        <v>158</v>
      </c>
    </row>
    <row r="624" spans="2:26" x14ac:dyDescent="0.25">
      <c r="D624" s="14"/>
      <c r="E624" s="14"/>
      <c r="F624" s="14"/>
      <c r="G624" s="14"/>
      <c r="H624" s="306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</row>
    <row r="625" spans="2:26" x14ac:dyDescent="0.25">
      <c r="B625" s="21" t="s">
        <v>3481</v>
      </c>
      <c r="C625" s="9" t="s">
        <v>4041</v>
      </c>
      <c r="D625" s="20" t="s">
        <v>4042</v>
      </c>
      <c r="E625" s="30" t="s">
        <v>3480</v>
      </c>
      <c r="F625" s="161" t="s">
        <v>3480</v>
      </c>
      <c r="G625" s="165" t="s">
        <v>4611</v>
      </c>
      <c r="H625" s="306">
        <v>2</v>
      </c>
      <c r="I625" s="19">
        <f t="shared" si="83"/>
        <v>0.66666666666666663</v>
      </c>
      <c r="J625" s="10" t="s">
        <v>3696</v>
      </c>
      <c r="K625"/>
      <c r="L625"/>
      <c r="M625">
        <v>0.3</v>
      </c>
      <c r="N625">
        <v>0.1</v>
      </c>
      <c r="O625">
        <v>0.25</v>
      </c>
      <c r="P625"/>
      <c r="Q625"/>
      <c r="R625"/>
      <c r="S625">
        <v>0</v>
      </c>
      <c r="T625"/>
      <c r="U625">
        <v>0</v>
      </c>
      <c r="V625">
        <v>60</v>
      </c>
      <c r="W625"/>
      <c r="X625"/>
      <c r="Y625"/>
      <c r="Z625">
        <v>689</v>
      </c>
    </row>
    <row r="626" spans="2:26" x14ac:dyDescent="0.25">
      <c r="B626" s="21" t="s">
        <v>3483</v>
      </c>
      <c r="C626" s="9" t="s">
        <v>4612</v>
      </c>
      <c r="D626" s="20" t="s">
        <v>4045</v>
      </c>
      <c r="E626" s="30" t="s">
        <v>3480</v>
      </c>
      <c r="F626" s="161" t="s">
        <v>3480</v>
      </c>
      <c r="G626" s="165" t="s">
        <v>4611</v>
      </c>
      <c r="H626" s="306">
        <v>5</v>
      </c>
      <c r="I626" s="19">
        <f t="shared" si="83"/>
        <v>1.6666666666666667</v>
      </c>
      <c r="J626" s="10" t="s">
        <v>3696</v>
      </c>
      <c r="K626"/>
      <c r="L626"/>
      <c r="M626">
        <v>0.4</v>
      </c>
      <c r="N626">
        <v>0.1</v>
      </c>
      <c r="O626">
        <v>0.3</v>
      </c>
      <c r="P626"/>
      <c r="Q626"/>
      <c r="R626"/>
      <c r="S626">
        <v>0</v>
      </c>
      <c r="T626"/>
      <c r="U626">
        <v>1</v>
      </c>
      <c r="V626">
        <v>60</v>
      </c>
      <c r="W626"/>
      <c r="X626"/>
      <c r="Y626"/>
      <c r="Z626">
        <v>761</v>
      </c>
    </row>
    <row r="627" spans="2:26" x14ac:dyDescent="0.25">
      <c r="B627" s="21" t="s">
        <v>3517</v>
      </c>
      <c r="C627" s="9" t="s">
        <v>4650</v>
      </c>
      <c r="D627" s="20" t="s">
        <v>4133</v>
      </c>
      <c r="E627" s="30" t="s">
        <v>3480</v>
      </c>
      <c r="F627" s="161" t="s">
        <v>3480</v>
      </c>
      <c r="G627" s="165" t="s">
        <v>4611</v>
      </c>
      <c r="H627" s="306">
        <v>5</v>
      </c>
      <c r="I627" s="19">
        <f t="shared" si="83"/>
        <v>1.6666666666666667</v>
      </c>
      <c r="J627" s="10" t="s">
        <v>3696</v>
      </c>
      <c r="K627"/>
      <c r="L627"/>
      <c r="M627">
        <v>0.1</v>
      </c>
      <c r="N627">
        <v>0.1</v>
      </c>
      <c r="O627">
        <v>0.1</v>
      </c>
      <c r="P627"/>
      <c r="Q627"/>
      <c r="R627"/>
      <c r="S627">
        <v>0</v>
      </c>
      <c r="T627"/>
      <c r="U627">
        <v>1</v>
      </c>
      <c r="V627">
        <v>60</v>
      </c>
      <c r="W627"/>
      <c r="X627"/>
      <c r="Y627"/>
      <c r="Z627">
        <v>561</v>
      </c>
    </row>
    <row r="628" spans="2:26" x14ac:dyDescent="0.25">
      <c r="B628" s="21" t="s">
        <v>5149</v>
      </c>
      <c r="C628" s="9" t="s">
        <v>5400</v>
      </c>
      <c r="D628" s="20" t="s">
        <v>4805</v>
      </c>
      <c r="E628" s="30" t="s">
        <v>3480</v>
      </c>
      <c r="F628" s="161" t="s">
        <v>3480</v>
      </c>
      <c r="G628" s="165" t="s">
        <v>4611</v>
      </c>
      <c r="H628" s="306">
        <v>1</v>
      </c>
      <c r="I628" s="19">
        <f t="shared" si="83"/>
        <v>0.33333333333333331</v>
      </c>
      <c r="J628" s="10" t="s">
        <v>3696</v>
      </c>
      <c r="K628"/>
      <c r="L628"/>
      <c r="M628">
        <v>0.1</v>
      </c>
      <c r="N628">
        <v>0.1</v>
      </c>
      <c r="O628">
        <v>0.1</v>
      </c>
      <c r="P628"/>
      <c r="Q628"/>
      <c r="R628"/>
      <c r="S628">
        <v>0</v>
      </c>
      <c r="T628"/>
      <c r="U628">
        <v>0</v>
      </c>
      <c r="V628">
        <v>20</v>
      </c>
      <c r="W628"/>
      <c r="X628"/>
      <c r="Y628"/>
      <c r="Z628">
        <v>1</v>
      </c>
    </row>
    <row r="629" spans="2:26" x14ac:dyDescent="0.25">
      <c r="B629" s="21" t="s">
        <v>5153</v>
      </c>
      <c r="C629" s="9" t="s">
        <v>5404</v>
      </c>
      <c r="D629" s="20" t="s">
        <v>4811</v>
      </c>
      <c r="E629" s="30" t="s">
        <v>3480</v>
      </c>
      <c r="F629" s="161" t="s">
        <v>3480</v>
      </c>
      <c r="G629" s="165" t="s">
        <v>4611</v>
      </c>
      <c r="H629" s="306">
        <v>2</v>
      </c>
      <c r="I629" s="19">
        <f t="shared" si="83"/>
        <v>0.66666666666666663</v>
      </c>
      <c r="J629" s="10" t="s">
        <v>3696</v>
      </c>
      <c r="K629"/>
      <c r="L629"/>
      <c r="M629">
        <v>0.1</v>
      </c>
      <c r="N629">
        <v>0.1</v>
      </c>
      <c r="O629">
        <v>0.1</v>
      </c>
      <c r="P629"/>
      <c r="Q629"/>
      <c r="R629"/>
      <c r="S629">
        <v>0</v>
      </c>
      <c r="T629"/>
      <c r="U629">
        <v>2</v>
      </c>
      <c r="V629">
        <v>20</v>
      </c>
      <c r="W629"/>
      <c r="X629"/>
      <c r="Y629"/>
      <c r="Z629">
        <v>65</v>
      </c>
    </row>
    <row r="630" spans="2:26" x14ac:dyDescent="0.25">
      <c r="D630" s="14"/>
      <c r="E630" s="14"/>
      <c r="F630" s="14"/>
      <c r="G630" s="14"/>
      <c r="H630" s="306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</row>
    <row r="631" spans="2:26" x14ac:dyDescent="0.25">
      <c r="B631" s="21" t="s">
        <v>5165</v>
      </c>
      <c r="C631" s="9" t="s">
        <v>5416</v>
      </c>
      <c r="D631" s="20" t="s">
        <v>4831</v>
      </c>
      <c r="E631" s="30" t="s">
        <v>3480</v>
      </c>
      <c r="F631" s="161" t="s">
        <v>3480</v>
      </c>
      <c r="G631" s="171" t="s">
        <v>5421</v>
      </c>
      <c r="H631" s="306">
        <v>2</v>
      </c>
      <c r="I631" s="19">
        <f t="shared" si="83"/>
        <v>0.66666666666666663</v>
      </c>
      <c r="J631" s="10" t="s">
        <v>3696</v>
      </c>
      <c r="K631"/>
      <c r="L631"/>
      <c r="M631">
        <v>0.1</v>
      </c>
      <c r="N631">
        <v>0.1</v>
      </c>
      <c r="O631">
        <v>0.1</v>
      </c>
      <c r="P631"/>
      <c r="Q631"/>
      <c r="R631"/>
      <c r="S631">
        <v>0</v>
      </c>
      <c r="T631"/>
      <c r="U631">
        <v>10</v>
      </c>
      <c r="V631">
        <v>50</v>
      </c>
      <c r="W631"/>
      <c r="X631"/>
      <c r="Y631"/>
      <c r="Z631">
        <v>298</v>
      </c>
    </row>
    <row r="632" spans="2:26" x14ac:dyDescent="0.25">
      <c r="B632" s="21" t="s">
        <v>5166</v>
      </c>
      <c r="C632" s="76" t="s">
        <v>5417</v>
      </c>
      <c r="D632" s="20" t="s">
        <v>4832</v>
      </c>
      <c r="E632" s="30" t="s">
        <v>3480</v>
      </c>
      <c r="F632" s="161" t="s">
        <v>3480</v>
      </c>
      <c r="G632" s="171" t="s">
        <v>5421</v>
      </c>
      <c r="H632" s="306">
        <v>1</v>
      </c>
      <c r="I632" s="19">
        <f t="shared" si="83"/>
        <v>0.33333333333333331</v>
      </c>
      <c r="J632" s="10" t="s">
        <v>3696</v>
      </c>
      <c r="K632"/>
      <c r="L632"/>
      <c r="M632">
        <v>0.1</v>
      </c>
      <c r="N632">
        <v>0.1</v>
      </c>
      <c r="O632">
        <v>0.1</v>
      </c>
      <c r="P632"/>
      <c r="Q632"/>
      <c r="R632"/>
      <c r="S632">
        <v>0</v>
      </c>
      <c r="T632"/>
      <c r="U632">
        <v>14</v>
      </c>
      <c r="V632">
        <v>30</v>
      </c>
      <c r="W632"/>
      <c r="X632"/>
      <c r="Y632"/>
      <c r="Z632">
        <v>1791</v>
      </c>
    </row>
    <row r="633" spans="2:26" x14ac:dyDescent="0.25">
      <c r="B633" s="21" t="s">
        <v>5167</v>
      </c>
      <c r="C633" s="9" t="s">
        <v>5418</v>
      </c>
      <c r="D633" s="20" t="s">
        <v>4833</v>
      </c>
      <c r="E633" s="30" t="s">
        <v>3480</v>
      </c>
      <c r="F633" s="161" t="s">
        <v>3480</v>
      </c>
      <c r="G633" s="171" t="s">
        <v>5421</v>
      </c>
      <c r="H633" s="306">
        <v>2</v>
      </c>
      <c r="I633" s="19">
        <f t="shared" si="83"/>
        <v>0.66666666666666663</v>
      </c>
      <c r="J633" s="10" t="s">
        <v>3696</v>
      </c>
      <c r="K633"/>
      <c r="L633"/>
      <c r="M633">
        <v>0.1</v>
      </c>
      <c r="N633">
        <v>0.1</v>
      </c>
      <c r="O633">
        <v>0.1</v>
      </c>
      <c r="P633"/>
      <c r="Q633"/>
      <c r="R633"/>
      <c r="S633">
        <v>0</v>
      </c>
      <c r="T633"/>
      <c r="U633">
        <v>8</v>
      </c>
      <c r="V633">
        <v>50</v>
      </c>
      <c r="W633"/>
      <c r="X633"/>
      <c r="Y633"/>
      <c r="Z633">
        <v>283</v>
      </c>
    </row>
    <row r="634" spans="2:26" x14ac:dyDescent="0.25">
      <c r="B634" s="21" t="s">
        <v>5167</v>
      </c>
      <c r="C634" s="9" t="s">
        <v>5418</v>
      </c>
      <c r="D634" s="20" t="s">
        <v>4834</v>
      </c>
      <c r="E634" s="30" t="s">
        <v>3480</v>
      </c>
      <c r="F634" s="161" t="s">
        <v>3480</v>
      </c>
      <c r="G634" s="171" t="s">
        <v>5421</v>
      </c>
      <c r="H634" s="306">
        <v>2</v>
      </c>
      <c r="I634" s="19">
        <f t="shared" si="83"/>
        <v>0.66666666666666663</v>
      </c>
      <c r="J634" s="10" t="s">
        <v>3696</v>
      </c>
      <c r="K634"/>
      <c r="L634"/>
      <c r="M634">
        <v>0.1</v>
      </c>
      <c r="N634">
        <v>0.1</v>
      </c>
      <c r="O634">
        <v>0.1</v>
      </c>
      <c r="P634"/>
      <c r="Q634"/>
      <c r="R634"/>
      <c r="S634">
        <v>0</v>
      </c>
      <c r="T634"/>
      <c r="U634">
        <v>9</v>
      </c>
      <c r="V634">
        <v>50</v>
      </c>
      <c r="W634"/>
      <c r="X634"/>
      <c r="Y634"/>
      <c r="Z634">
        <v>298</v>
      </c>
    </row>
    <row r="635" spans="2:26" x14ac:dyDescent="0.25">
      <c r="B635" s="21" t="s">
        <v>5168</v>
      </c>
      <c r="C635" s="9" t="s">
        <v>5419</v>
      </c>
      <c r="D635" s="20" t="s">
        <v>4835</v>
      </c>
      <c r="E635" s="30" t="s">
        <v>3480</v>
      </c>
      <c r="F635" s="161" t="s">
        <v>3480</v>
      </c>
      <c r="G635" s="171" t="s">
        <v>5421</v>
      </c>
      <c r="H635" s="306">
        <v>2</v>
      </c>
      <c r="I635" s="19">
        <f t="shared" si="83"/>
        <v>0.66666666666666663</v>
      </c>
      <c r="J635" s="10" t="s">
        <v>3696</v>
      </c>
      <c r="K635"/>
      <c r="L635"/>
      <c r="M635">
        <v>0.1</v>
      </c>
      <c r="N635">
        <v>0.1</v>
      </c>
      <c r="O635">
        <v>0.1</v>
      </c>
      <c r="P635"/>
      <c r="Q635"/>
      <c r="R635"/>
      <c r="S635">
        <v>0</v>
      </c>
      <c r="T635"/>
      <c r="U635">
        <v>8</v>
      </c>
      <c r="V635">
        <v>50</v>
      </c>
      <c r="W635"/>
      <c r="X635"/>
      <c r="Y635"/>
      <c r="Z635">
        <v>378</v>
      </c>
    </row>
    <row r="636" spans="2:26" x14ac:dyDescent="0.25">
      <c r="B636" s="21" t="s">
        <v>5169</v>
      </c>
      <c r="C636" s="9" t="s">
        <v>5420</v>
      </c>
      <c r="D636" s="20" t="s">
        <v>4836</v>
      </c>
      <c r="E636" s="30" t="s">
        <v>3480</v>
      </c>
      <c r="F636" s="161" t="s">
        <v>3480</v>
      </c>
      <c r="G636" s="171" t="s">
        <v>5421</v>
      </c>
      <c r="H636" s="306">
        <v>2</v>
      </c>
      <c r="I636" s="19">
        <f t="shared" si="83"/>
        <v>0.66666666666666663</v>
      </c>
      <c r="J636" s="10" t="s">
        <v>3696</v>
      </c>
      <c r="K636"/>
      <c r="L636"/>
      <c r="M636">
        <v>0.1</v>
      </c>
      <c r="N636">
        <v>0.1</v>
      </c>
      <c r="O636">
        <v>0.1</v>
      </c>
      <c r="P636"/>
      <c r="Q636"/>
      <c r="R636"/>
      <c r="S636">
        <v>0</v>
      </c>
      <c r="T636"/>
      <c r="U636">
        <v>8</v>
      </c>
      <c r="V636">
        <v>50</v>
      </c>
      <c r="W636"/>
      <c r="X636"/>
      <c r="Y636"/>
      <c r="Z636">
        <v>378</v>
      </c>
    </row>
    <row r="637" spans="2:26" x14ac:dyDescent="0.25">
      <c r="B637" s="21" t="s">
        <v>5179</v>
      </c>
      <c r="C637" s="76" t="s">
        <v>5431</v>
      </c>
      <c r="D637" s="20" t="s">
        <v>4858</v>
      </c>
      <c r="E637" s="30" t="s">
        <v>3480</v>
      </c>
      <c r="F637" s="161" t="s">
        <v>3480</v>
      </c>
      <c r="G637" s="171" t="s">
        <v>5421</v>
      </c>
      <c r="H637" s="306">
        <v>1</v>
      </c>
      <c r="I637" s="19">
        <f t="shared" si="83"/>
        <v>0.33333333333333331</v>
      </c>
      <c r="J637" s="10" t="s">
        <v>3696</v>
      </c>
      <c r="K637"/>
      <c r="L637"/>
      <c r="M637">
        <v>0.1</v>
      </c>
      <c r="N637">
        <v>0.1</v>
      </c>
      <c r="O637">
        <v>0.1</v>
      </c>
      <c r="P637"/>
      <c r="Q637"/>
      <c r="R637"/>
      <c r="S637">
        <v>0</v>
      </c>
      <c r="T637"/>
      <c r="U637">
        <v>10</v>
      </c>
      <c r="V637">
        <v>50</v>
      </c>
      <c r="W637"/>
      <c r="X637"/>
      <c r="Y637"/>
      <c r="Z637">
        <v>80</v>
      </c>
    </row>
    <row r="638" spans="2:26" x14ac:dyDescent="0.25">
      <c r="B638" s="21" t="s">
        <v>5190</v>
      </c>
      <c r="C638" s="76" t="s">
        <v>5440</v>
      </c>
      <c r="D638" s="20" t="s">
        <v>4876</v>
      </c>
      <c r="E638" s="30" t="s">
        <v>3480</v>
      </c>
      <c r="F638" s="161" t="s">
        <v>3480</v>
      </c>
      <c r="G638" s="171" t="s">
        <v>5421</v>
      </c>
      <c r="H638" s="306">
        <v>2</v>
      </c>
      <c r="I638" s="19">
        <f t="shared" si="83"/>
        <v>0.66666666666666663</v>
      </c>
      <c r="J638" s="10" t="s">
        <v>3696</v>
      </c>
      <c r="K638"/>
      <c r="L638"/>
      <c r="M638">
        <v>0.1</v>
      </c>
      <c r="N638">
        <v>0.1</v>
      </c>
      <c r="O638">
        <v>0.1</v>
      </c>
      <c r="P638"/>
      <c r="Q638"/>
      <c r="R638"/>
      <c r="S638">
        <v>0</v>
      </c>
      <c r="T638"/>
      <c r="U638">
        <v>9</v>
      </c>
      <c r="V638">
        <v>50</v>
      </c>
      <c r="W638"/>
      <c r="X638"/>
      <c r="Y638"/>
      <c r="Z638">
        <v>327</v>
      </c>
    </row>
    <row r="639" spans="2:26" x14ac:dyDescent="0.25">
      <c r="B639" s="21" t="s">
        <v>5191</v>
      </c>
      <c r="C639" s="76" t="s">
        <v>5441</v>
      </c>
      <c r="D639" s="20" t="s">
        <v>4877</v>
      </c>
      <c r="E639" s="30" t="s">
        <v>3480</v>
      </c>
      <c r="F639" s="161" t="s">
        <v>3480</v>
      </c>
      <c r="G639" s="171" t="s">
        <v>5421</v>
      </c>
      <c r="H639" s="306">
        <v>2</v>
      </c>
      <c r="I639" s="19">
        <f t="shared" si="83"/>
        <v>0.66666666666666663</v>
      </c>
      <c r="J639" s="10" t="s">
        <v>3696</v>
      </c>
      <c r="K639"/>
      <c r="L639"/>
      <c r="M639">
        <v>0.1</v>
      </c>
      <c r="N639">
        <v>0.1</v>
      </c>
      <c r="O639">
        <v>0.1</v>
      </c>
      <c r="P639"/>
      <c r="Q639"/>
      <c r="R639"/>
      <c r="S639">
        <v>0</v>
      </c>
      <c r="T639"/>
      <c r="U639">
        <v>9</v>
      </c>
      <c r="V639">
        <v>50</v>
      </c>
      <c r="W639"/>
      <c r="X639"/>
      <c r="Y639"/>
      <c r="Z639">
        <v>327</v>
      </c>
    </row>
    <row r="640" spans="2:26" x14ac:dyDescent="0.25">
      <c r="B640" s="21" t="s">
        <v>5192</v>
      </c>
      <c r="C640" s="76" t="s">
        <v>5442</v>
      </c>
      <c r="D640" s="20" t="s">
        <v>4878</v>
      </c>
      <c r="E640" s="30" t="s">
        <v>3480</v>
      </c>
      <c r="F640" s="161" t="s">
        <v>3480</v>
      </c>
      <c r="G640" s="171" t="s">
        <v>5421</v>
      </c>
      <c r="H640" s="306">
        <v>2</v>
      </c>
      <c r="I640" s="19">
        <f t="shared" si="83"/>
        <v>0.66666666666666663</v>
      </c>
      <c r="J640" s="10" t="s">
        <v>3696</v>
      </c>
      <c r="K640"/>
      <c r="L640"/>
      <c r="M640">
        <v>0.1</v>
      </c>
      <c r="N640">
        <v>0.1</v>
      </c>
      <c r="O640">
        <v>0.1</v>
      </c>
      <c r="P640"/>
      <c r="Q640"/>
      <c r="R640"/>
      <c r="S640">
        <v>0</v>
      </c>
      <c r="T640"/>
      <c r="U640">
        <v>8</v>
      </c>
      <c r="V640">
        <v>50</v>
      </c>
      <c r="W640"/>
      <c r="X640"/>
      <c r="Y640"/>
      <c r="Z640">
        <v>300</v>
      </c>
    </row>
    <row r="641" spans="2:26" x14ac:dyDescent="0.25">
      <c r="B641" s="21" t="s">
        <v>5193</v>
      </c>
      <c r="C641" s="76" t="s">
        <v>5445</v>
      </c>
      <c r="D641" s="20" t="s">
        <v>4879</v>
      </c>
      <c r="E641" s="30" t="s">
        <v>3480</v>
      </c>
      <c r="F641" s="161" t="s">
        <v>3480</v>
      </c>
      <c r="G641" s="171" t="s">
        <v>5421</v>
      </c>
      <c r="H641" s="306">
        <v>2</v>
      </c>
      <c r="I641" s="19">
        <f t="shared" si="83"/>
        <v>0.66666666666666663</v>
      </c>
      <c r="J641" s="10" t="s">
        <v>3696</v>
      </c>
      <c r="K641"/>
      <c r="L641"/>
      <c r="M641">
        <v>0.1</v>
      </c>
      <c r="N641">
        <v>0.1</v>
      </c>
      <c r="O641">
        <v>0.1</v>
      </c>
      <c r="P641"/>
      <c r="Q641"/>
      <c r="R641"/>
      <c r="S641">
        <v>0</v>
      </c>
      <c r="T641"/>
      <c r="U641">
        <v>10</v>
      </c>
      <c r="V641">
        <v>50</v>
      </c>
      <c r="W641"/>
      <c r="X641"/>
      <c r="Y641"/>
      <c r="Z641">
        <v>277</v>
      </c>
    </row>
    <row r="642" spans="2:26" x14ac:dyDescent="0.25">
      <c r="B642" s="21" t="s">
        <v>5195</v>
      </c>
      <c r="C642" s="76" t="s">
        <v>5444</v>
      </c>
      <c r="D642" s="20" t="s">
        <v>4881</v>
      </c>
      <c r="E642" s="30" t="s">
        <v>3480</v>
      </c>
      <c r="F642" s="161" t="s">
        <v>3480</v>
      </c>
      <c r="G642" s="171" t="s">
        <v>5421</v>
      </c>
      <c r="H642" s="306">
        <v>2</v>
      </c>
      <c r="I642" s="19">
        <f t="shared" si="83"/>
        <v>0.66666666666666663</v>
      </c>
      <c r="J642" s="10" t="s">
        <v>3696</v>
      </c>
      <c r="K642"/>
      <c r="L642"/>
      <c r="M642">
        <v>0.1</v>
      </c>
      <c r="N642">
        <v>0.1</v>
      </c>
      <c r="O642">
        <v>0.1</v>
      </c>
      <c r="P642"/>
      <c r="Q642"/>
      <c r="R642"/>
      <c r="S642">
        <v>0</v>
      </c>
      <c r="T642"/>
      <c r="U642">
        <v>12</v>
      </c>
      <c r="V642">
        <v>50</v>
      </c>
      <c r="W642"/>
      <c r="X642"/>
      <c r="Y642"/>
      <c r="Z642">
        <v>329</v>
      </c>
    </row>
    <row r="643" spans="2:26" x14ac:dyDescent="0.25">
      <c r="B643" s="21" t="s">
        <v>5195</v>
      </c>
      <c r="C643" s="76" t="s">
        <v>5444</v>
      </c>
      <c r="D643" s="20" t="s">
        <v>4882</v>
      </c>
      <c r="E643" s="30" t="s">
        <v>3480</v>
      </c>
      <c r="F643" s="161" t="s">
        <v>3480</v>
      </c>
      <c r="G643" s="171" t="s">
        <v>5421</v>
      </c>
      <c r="H643" s="306">
        <v>2</v>
      </c>
      <c r="I643" s="19">
        <f t="shared" si="83"/>
        <v>0.66666666666666663</v>
      </c>
      <c r="J643" s="10" t="s">
        <v>3696</v>
      </c>
      <c r="K643"/>
      <c r="L643"/>
      <c r="M643">
        <v>0.1</v>
      </c>
      <c r="N643">
        <v>0.1</v>
      </c>
      <c r="O643">
        <v>0.1</v>
      </c>
      <c r="P643"/>
      <c r="Q643"/>
      <c r="R643"/>
      <c r="S643">
        <v>0</v>
      </c>
      <c r="T643"/>
      <c r="U643">
        <v>11</v>
      </c>
      <c r="V643">
        <v>50</v>
      </c>
      <c r="W643"/>
      <c r="X643"/>
      <c r="Y643"/>
      <c r="Z643">
        <v>299</v>
      </c>
    </row>
    <row r="644" spans="2:26" x14ac:dyDescent="0.25">
      <c r="B644" s="21" t="s">
        <v>5203</v>
      </c>
      <c r="C644" s="76" t="s">
        <v>5452</v>
      </c>
      <c r="D644" s="20" t="s">
        <v>4895</v>
      </c>
      <c r="E644" s="30" t="s">
        <v>3480</v>
      </c>
      <c r="F644" s="161" t="s">
        <v>3480</v>
      </c>
      <c r="G644" s="171" t="s">
        <v>5421</v>
      </c>
      <c r="H644" s="306">
        <v>2</v>
      </c>
      <c r="I644" s="19">
        <f t="shared" si="83"/>
        <v>0.66666666666666663</v>
      </c>
      <c r="J644" s="10" t="s">
        <v>3696</v>
      </c>
      <c r="K644"/>
      <c r="L644"/>
      <c r="M644">
        <v>0.1</v>
      </c>
      <c r="N644">
        <v>0.1</v>
      </c>
      <c r="O644">
        <v>0.1</v>
      </c>
      <c r="P644"/>
      <c r="Q644"/>
      <c r="R644"/>
      <c r="S644">
        <v>0</v>
      </c>
      <c r="T644"/>
      <c r="U644">
        <v>4</v>
      </c>
      <c r="V644">
        <v>20</v>
      </c>
      <c r="W644"/>
      <c r="X644"/>
      <c r="Y644"/>
      <c r="Z644">
        <v>203</v>
      </c>
    </row>
    <row r="645" spans="2:26" x14ac:dyDescent="0.25">
      <c r="B645" s="21" t="s">
        <v>5204</v>
      </c>
      <c r="C645" s="76" t="s">
        <v>5453</v>
      </c>
      <c r="D645" s="20" t="s">
        <v>4896</v>
      </c>
      <c r="E645" s="30" t="s">
        <v>3480</v>
      </c>
      <c r="F645" s="161" t="s">
        <v>3480</v>
      </c>
      <c r="G645" s="171" t="s">
        <v>5421</v>
      </c>
      <c r="H645" s="306">
        <v>2</v>
      </c>
      <c r="I645" s="19">
        <f t="shared" si="83"/>
        <v>0.66666666666666663</v>
      </c>
      <c r="J645" s="10" t="s">
        <v>3696</v>
      </c>
      <c r="K645"/>
      <c r="L645"/>
      <c r="M645">
        <v>0.1</v>
      </c>
      <c r="N645">
        <v>0.1</v>
      </c>
      <c r="O645">
        <v>0.1</v>
      </c>
      <c r="P645"/>
      <c r="Q645"/>
      <c r="R645"/>
      <c r="S645">
        <v>0</v>
      </c>
      <c r="T645"/>
      <c r="U645">
        <v>4</v>
      </c>
      <c r="V645">
        <v>20</v>
      </c>
      <c r="W645"/>
      <c r="X645"/>
      <c r="Y645"/>
      <c r="Z645">
        <v>61</v>
      </c>
    </row>
    <row r="646" spans="2:26" x14ac:dyDescent="0.25">
      <c r="B646" s="21" t="s">
        <v>5204</v>
      </c>
      <c r="C646" s="76" t="s">
        <v>5453</v>
      </c>
      <c r="D646" s="20" t="s">
        <v>4897</v>
      </c>
      <c r="E646" s="30" t="s">
        <v>3480</v>
      </c>
      <c r="F646" s="161" t="s">
        <v>3480</v>
      </c>
      <c r="G646" s="171" t="s">
        <v>5421</v>
      </c>
      <c r="H646" s="306">
        <v>2</v>
      </c>
      <c r="I646" s="19">
        <f t="shared" si="83"/>
        <v>0.66666666666666663</v>
      </c>
      <c r="J646" s="10" t="s">
        <v>3696</v>
      </c>
      <c r="K646"/>
      <c r="L646"/>
      <c r="M646">
        <v>0.1</v>
      </c>
      <c r="N646">
        <v>0.1</v>
      </c>
      <c r="O646">
        <v>0.1</v>
      </c>
      <c r="P646"/>
      <c r="Q646"/>
      <c r="R646"/>
      <c r="S646">
        <v>0</v>
      </c>
      <c r="T646"/>
      <c r="U646">
        <v>3</v>
      </c>
      <c r="V646">
        <v>20</v>
      </c>
      <c r="W646"/>
      <c r="X646"/>
      <c r="Y646"/>
      <c r="Z646">
        <v>149</v>
      </c>
    </row>
    <row r="647" spans="2:26" x14ac:dyDescent="0.25">
      <c r="B647" s="21" t="s">
        <v>5205</v>
      </c>
      <c r="C647" s="76" t="s">
        <v>5455</v>
      </c>
      <c r="D647" s="20" t="s">
        <v>4899</v>
      </c>
      <c r="E647" s="30" t="s">
        <v>3480</v>
      </c>
      <c r="F647" s="161" t="s">
        <v>3480</v>
      </c>
      <c r="G647" s="171" t="s">
        <v>5421</v>
      </c>
      <c r="H647" s="306">
        <v>2</v>
      </c>
      <c r="I647" s="19">
        <f t="shared" si="83"/>
        <v>0.66666666666666663</v>
      </c>
      <c r="J647" s="10" t="s">
        <v>3696</v>
      </c>
      <c r="K647"/>
      <c r="L647"/>
      <c r="M647">
        <v>0.1</v>
      </c>
      <c r="N647">
        <v>0.1</v>
      </c>
      <c r="O647">
        <v>0.1</v>
      </c>
      <c r="P647"/>
      <c r="Q647"/>
      <c r="R647"/>
      <c r="S647">
        <v>0</v>
      </c>
      <c r="T647"/>
      <c r="U647">
        <v>1</v>
      </c>
      <c r="V647">
        <v>20</v>
      </c>
      <c r="W647"/>
      <c r="X647"/>
      <c r="Y647"/>
      <c r="Z647">
        <v>52</v>
      </c>
    </row>
    <row r="648" spans="2:26" x14ac:dyDescent="0.25">
      <c r="B648" s="21" t="s">
        <v>5206</v>
      </c>
      <c r="C648" s="76" t="s">
        <v>5456</v>
      </c>
      <c r="D648" s="20" t="s">
        <v>4900</v>
      </c>
      <c r="E648" s="30" t="s">
        <v>3480</v>
      </c>
      <c r="F648" s="161" t="s">
        <v>3480</v>
      </c>
      <c r="G648" s="171" t="s">
        <v>5421</v>
      </c>
      <c r="H648" s="306">
        <v>2</v>
      </c>
      <c r="I648" s="19">
        <f t="shared" si="83"/>
        <v>0.66666666666666663</v>
      </c>
      <c r="J648" s="10" t="s">
        <v>3696</v>
      </c>
      <c r="K648"/>
      <c r="L648"/>
      <c r="M648">
        <v>0.1</v>
      </c>
      <c r="N648">
        <v>0.1</v>
      </c>
      <c r="O648">
        <v>0.1</v>
      </c>
      <c r="P648"/>
      <c r="Q648"/>
      <c r="R648"/>
      <c r="S648">
        <v>0</v>
      </c>
      <c r="T648"/>
      <c r="U648">
        <v>6</v>
      </c>
      <c r="V648">
        <v>20</v>
      </c>
      <c r="W648"/>
      <c r="X648"/>
      <c r="Y648"/>
      <c r="Z648">
        <v>51</v>
      </c>
    </row>
    <row r="649" spans="2:26" x14ac:dyDescent="0.25">
      <c r="B649" s="21" t="s">
        <v>5207</v>
      </c>
      <c r="C649" s="76" t="s">
        <v>5457</v>
      </c>
      <c r="D649" s="20" t="s">
        <v>4901</v>
      </c>
      <c r="E649" s="30" t="s">
        <v>3480</v>
      </c>
      <c r="F649" s="161" t="s">
        <v>3480</v>
      </c>
      <c r="G649" s="171" t="s">
        <v>5421</v>
      </c>
      <c r="H649" s="306">
        <v>2</v>
      </c>
      <c r="I649" s="19">
        <f t="shared" si="83"/>
        <v>0.66666666666666663</v>
      </c>
      <c r="J649" s="10" t="s">
        <v>3696</v>
      </c>
      <c r="K649"/>
      <c r="L649"/>
      <c r="M649">
        <v>0.1</v>
      </c>
      <c r="N649">
        <v>0.1</v>
      </c>
      <c r="O649">
        <v>0.1</v>
      </c>
      <c r="P649"/>
      <c r="Q649"/>
      <c r="R649"/>
      <c r="S649">
        <v>0</v>
      </c>
      <c r="T649"/>
      <c r="U649">
        <v>6</v>
      </c>
      <c r="V649">
        <v>20</v>
      </c>
      <c r="W649"/>
      <c r="X649"/>
      <c r="Y649"/>
      <c r="Z649">
        <v>51</v>
      </c>
    </row>
    <row r="650" spans="2:26" x14ac:dyDescent="0.25">
      <c r="B650" s="21" t="s">
        <v>5207</v>
      </c>
      <c r="C650" s="76" t="s">
        <v>5457</v>
      </c>
      <c r="D650" s="20" t="s">
        <v>4902</v>
      </c>
      <c r="E650" s="30" t="s">
        <v>3480</v>
      </c>
      <c r="F650" s="161" t="s">
        <v>3480</v>
      </c>
      <c r="G650" s="171" t="s">
        <v>5421</v>
      </c>
      <c r="H650" s="306">
        <v>2</v>
      </c>
      <c r="I650" s="19">
        <f t="shared" ref="I650:I713" si="84">H650/3</f>
        <v>0.66666666666666663</v>
      </c>
      <c r="J650" s="10" t="s">
        <v>3696</v>
      </c>
      <c r="K650"/>
      <c r="L650"/>
      <c r="M650">
        <v>0.1</v>
      </c>
      <c r="N650">
        <v>0.1</v>
      </c>
      <c r="O650">
        <v>0.1</v>
      </c>
      <c r="P650"/>
      <c r="Q650"/>
      <c r="R650"/>
      <c r="S650">
        <v>0</v>
      </c>
      <c r="T650"/>
      <c r="U650">
        <v>4</v>
      </c>
      <c r="V650">
        <v>20</v>
      </c>
      <c r="W650"/>
      <c r="X650"/>
      <c r="Y650"/>
      <c r="Z650">
        <v>54</v>
      </c>
    </row>
    <row r="651" spans="2:26" x14ac:dyDescent="0.25">
      <c r="B651" s="21" t="s">
        <v>5209</v>
      </c>
      <c r="C651" s="76" t="s">
        <v>5459</v>
      </c>
      <c r="D651" s="20" t="s">
        <v>4904</v>
      </c>
      <c r="E651" s="30" t="s">
        <v>3480</v>
      </c>
      <c r="F651" s="161" t="s">
        <v>3480</v>
      </c>
      <c r="G651" s="171" t="s">
        <v>5421</v>
      </c>
      <c r="H651" s="306">
        <v>2</v>
      </c>
      <c r="I651" s="19">
        <f t="shared" si="84"/>
        <v>0.66666666666666663</v>
      </c>
      <c r="J651" s="10" t="s">
        <v>3696</v>
      </c>
      <c r="K651"/>
      <c r="L651"/>
      <c r="M651">
        <v>0.1</v>
      </c>
      <c r="N651">
        <v>0.1</v>
      </c>
      <c r="O651">
        <v>0.1</v>
      </c>
      <c r="P651"/>
      <c r="Q651"/>
      <c r="R651"/>
      <c r="S651">
        <v>0</v>
      </c>
      <c r="T651"/>
      <c r="U651">
        <v>4</v>
      </c>
      <c r="V651">
        <v>20</v>
      </c>
      <c r="W651"/>
      <c r="X651"/>
      <c r="Y651"/>
      <c r="Z651">
        <v>54</v>
      </c>
    </row>
    <row r="652" spans="2:26" x14ac:dyDescent="0.25">
      <c r="B652" s="21" t="s">
        <v>5209</v>
      </c>
      <c r="C652" s="76" t="s">
        <v>5459</v>
      </c>
      <c r="D652" s="20" t="s">
        <v>4905</v>
      </c>
      <c r="E652" s="30" t="s">
        <v>3480</v>
      </c>
      <c r="F652" s="161" t="s">
        <v>3480</v>
      </c>
      <c r="G652" s="171" t="s">
        <v>5421</v>
      </c>
      <c r="H652" s="306">
        <v>2</v>
      </c>
      <c r="I652" s="19">
        <f t="shared" si="84"/>
        <v>0.66666666666666663</v>
      </c>
      <c r="J652" s="10" t="s">
        <v>3696</v>
      </c>
      <c r="K652"/>
      <c r="L652"/>
      <c r="M652">
        <v>0.1</v>
      </c>
      <c r="N652">
        <v>0.1</v>
      </c>
      <c r="O652">
        <v>0.1</v>
      </c>
      <c r="P652"/>
      <c r="Q652"/>
      <c r="R652"/>
      <c r="S652">
        <v>0</v>
      </c>
      <c r="T652"/>
      <c r="U652">
        <v>8</v>
      </c>
      <c r="V652">
        <v>20</v>
      </c>
      <c r="W652"/>
      <c r="X652"/>
      <c r="Y652"/>
      <c r="Z652">
        <v>51</v>
      </c>
    </row>
    <row r="653" spans="2:26" x14ac:dyDescent="0.25">
      <c r="B653" s="21" t="s">
        <v>5210</v>
      </c>
      <c r="C653" s="76" t="s">
        <v>5460</v>
      </c>
      <c r="D653" s="20" t="s">
        <v>4906</v>
      </c>
      <c r="E653" s="30" t="s">
        <v>3480</v>
      </c>
      <c r="F653" s="161" t="s">
        <v>3480</v>
      </c>
      <c r="G653" s="171" t="s">
        <v>5421</v>
      </c>
      <c r="H653" s="306">
        <v>2</v>
      </c>
      <c r="I653" s="19">
        <f t="shared" si="84"/>
        <v>0.66666666666666663</v>
      </c>
      <c r="J653" s="10" t="s">
        <v>3696</v>
      </c>
      <c r="K653"/>
      <c r="L653"/>
      <c r="M653">
        <v>0.1</v>
      </c>
      <c r="N653">
        <v>0.1</v>
      </c>
      <c r="O653">
        <v>0.1</v>
      </c>
      <c r="P653"/>
      <c r="Q653"/>
      <c r="R653"/>
      <c r="S653">
        <v>0</v>
      </c>
      <c r="T653"/>
      <c r="U653">
        <v>2</v>
      </c>
      <c r="V653">
        <v>20</v>
      </c>
      <c r="W653"/>
      <c r="X653"/>
      <c r="Y653"/>
      <c r="Z653">
        <v>51</v>
      </c>
    </row>
    <row r="654" spans="2:26" x14ac:dyDescent="0.25">
      <c r="B654" s="21" t="s">
        <v>5210</v>
      </c>
      <c r="C654" s="76" t="s">
        <v>5460</v>
      </c>
      <c r="D654" s="20" t="s">
        <v>4907</v>
      </c>
      <c r="E654" s="30" t="s">
        <v>3480</v>
      </c>
      <c r="F654" s="161" t="s">
        <v>3480</v>
      </c>
      <c r="G654" s="171" t="s">
        <v>5421</v>
      </c>
      <c r="H654" s="306">
        <v>2</v>
      </c>
      <c r="I654" s="19">
        <f t="shared" si="84"/>
        <v>0.66666666666666663</v>
      </c>
      <c r="J654" s="10" t="s">
        <v>3696</v>
      </c>
      <c r="K654"/>
      <c r="L654"/>
      <c r="M654">
        <v>0.1</v>
      </c>
      <c r="N654">
        <v>0.1</v>
      </c>
      <c r="O654">
        <v>0.1</v>
      </c>
      <c r="P654"/>
      <c r="Q654"/>
      <c r="R654"/>
      <c r="S654">
        <v>0</v>
      </c>
      <c r="T654"/>
      <c r="U654">
        <v>2</v>
      </c>
      <c r="V654">
        <v>20</v>
      </c>
      <c r="W654"/>
      <c r="X654"/>
      <c r="Y654"/>
      <c r="Z654">
        <v>51</v>
      </c>
    </row>
    <row r="655" spans="2:26" x14ac:dyDescent="0.25">
      <c r="B655" s="21" t="s">
        <v>5210</v>
      </c>
      <c r="C655" s="76" t="s">
        <v>5460</v>
      </c>
      <c r="D655" s="20" t="s">
        <v>4908</v>
      </c>
      <c r="E655" s="30" t="s">
        <v>3480</v>
      </c>
      <c r="F655" s="161" t="s">
        <v>3480</v>
      </c>
      <c r="G655" s="171" t="s">
        <v>5421</v>
      </c>
      <c r="H655" s="306">
        <v>2</v>
      </c>
      <c r="I655" s="19">
        <f t="shared" si="84"/>
        <v>0.66666666666666663</v>
      </c>
      <c r="J655" s="10" t="s">
        <v>3696</v>
      </c>
      <c r="K655"/>
      <c r="L655"/>
      <c r="M655">
        <v>0.1</v>
      </c>
      <c r="N655">
        <v>0.1</v>
      </c>
      <c r="O655">
        <v>0.1</v>
      </c>
      <c r="P655"/>
      <c r="Q655"/>
      <c r="R655"/>
      <c r="S655">
        <v>0</v>
      </c>
      <c r="T655"/>
      <c r="U655">
        <v>4</v>
      </c>
      <c r="V655">
        <v>20</v>
      </c>
      <c r="W655"/>
      <c r="X655"/>
      <c r="Y655"/>
      <c r="Z655">
        <v>54</v>
      </c>
    </row>
    <row r="656" spans="2:26" x14ac:dyDescent="0.25">
      <c r="B656" s="21" t="s">
        <v>5210</v>
      </c>
      <c r="C656" s="76" t="s">
        <v>5460</v>
      </c>
      <c r="D656" s="20" t="s">
        <v>4909</v>
      </c>
      <c r="E656" s="30" t="s">
        <v>3480</v>
      </c>
      <c r="F656" s="161" t="s">
        <v>3480</v>
      </c>
      <c r="G656" s="171" t="s">
        <v>5421</v>
      </c>
      <c r="H656" s="306">
        <v>2</v>
      </c>
      <c r="I656" s="19">
        <f t="shared" si="84"/>
        <v>0.66666666666666663</v>
      </c>
      <c r="J656" s="10" t="s">
        <v>3696</v>
      </c>
      <c r="K656"/>
      <c r="L656"/>
      <c r="M656">
        <v>0.1</v>
      </c>
      <c r="N656">
        <v>0.1</v>
      </c>
      <c r="O656">
        <v>0.1</v>
      </c>
      <c r="P656"/>
      <c r="Q656"/>
      <c r="R656"/>
      <c r="S656">
        <v>0</v>
      </c>
      <c r="T656"/>
      <c r="U656">
        <v>2</v>
      </c>
      <c r="V656">
        <v>20</v>
      </c>
      <c r="W656"/>
      <c r="X656"/>
      <c r="Y656"/>
      <c r="Z656">
        <v>51</v>
      </c>
    </row>
    <row r="657" spans="2:26" x14ac:dyDescent="0.25">
      <c r="B657" s="21" t="s">
        <v>5210</v>
      </c>
      <c r="C657" s="76" t="s">
        <v>5460</v>
      </c>
      <c r="D657" s="20" t="s">
        <v>4910</v>
      </c>
      <c r="E657" s="30" t="s">
        <v>3480</v>
      </c>
      <c r="F657" s="161" t="s">
        <v>3480</v>
      </c>
      <c r="G657" s="171" t="s">
        <v>5421</v>
      </c>
      <c r="H657" s="306">
        <v>2</v>
      </c>
      <c r="I657" s="19">
        <f t="shared" si="84"/>
        <v>0.66666666666666663</v>
      </c>
      <c r="J657" s="10" t="s">
        <v>3696</v>
      </c>
      <c r="K657"/>
      <c r="L657"/>
      <c r="M657">
        <v>0.1</v>
      </c>
      <c r="N657">
        <v>0.1</v>
      </c>
      <c r="O657">
        <v>0.1</v>
      </c>
      <c r="P657"/>
      <c r="Q657"/>
      <c r="R657"/>
      <c r="S657">
        <v>0</v>
      </c>
      <c r="T657"/>
      <c r="U657">
        <v>6</v>
      </c>
      <c r="V657">
        <v>20</v>
      </c>
      <c r="W657"/>
      <c r="X657"/>
      <c r="Y657"/>
      <c r="Z657">
        <v>51</v>
      </c>
    </row>
    <row r="658" spans="2:26" x14ac:dyDescent="0.25">
      <c r="B658" s="21" t="s">
        <v>5211</v>
      </c>
      <c r="C658" s="76" t="s">
        <v>5456</v>
      </c>
      <c r="D658" s="20" t="s">
        <v>4911</v>
      </c>
      <c r="E658" s="30" t="s">
        <v>3480</v>
      </c>
      <c r="F658" s="161" t="s">
        <v>3480</v>
      </c>
      <c r="G658" s="171" t="s">
        <v>5421</v>
      </c>
      <c r="H658" s="306">
        <v>2</v>
      </c>
      <c r="I658" s="19">
        <f t="shared" si="84"/>
        <v>0.66666666666666663</v>
      </c>
      <c r="J658" s="10" t="s">
        <v>3696</v>
      </c>
      <c r="K658"/>
      <c r="L658"/>
      <c r="M658">
        <v>0.1</v>
      </c>
      <c r="N658">
        <v>0.1</v>
      </c>
      <c r="O658">
        <v>0.1</v>
      </c>
      <c r="P658"/>
      <c r="Q658"/>
      <c r="R658"/>
      <c r="S658">
        <v>0</v>
      </c>
      <c r="T658"/>
      <c r="U658">
        <v>3</v>
      </c>
      <c r="V658">
        <v>20</v>
      </c>
      <c r="W658"/>
      <c r="X658"/>
      <c r="Y658"/>
      <c r="Z658">
        <v>51</v>
      </c>
    </row>
    <row r="659" spans="2:26" x14ac:dyDescent="0.25">
      <c r="B659" s="21" t="s">
        <v>5211</v>
      </c>
      <c r="C659" s="76" t="s">
        <v>5456</v>
      </c>
      <c r="D659" s="20" t="s">
        <v>4912</v>
      </c>
      <c r="E659" s="30" t="s">
        <v>3480</v>
      </c>
      <c r="F659" s="161" t="s">
        <v>3480</v>
      </c>
      <c r="G659" s="171" t="s">
        <v>5421</v>
      </c>
      <c r="H659" s="306">
        <v>2</v>
      </c>
      <c r="I659" s="19">
        <f t="shared" si="84"/>
        <v>0.66666666666666663</v>
      </c>
      <c r="J659" s="10" t="s">
        <v>3696</v>
      </c>
      <c r="K659"/>
      <c r="L659"/>
      <c r="M659">
        <v>0.1</v>
      </c>
      <c r="N659">
        <v>0.1</v>
      </c>
      <c r="O659">
        <v>0.1</v>
      </c>
      <c r="P659"/>
      <c r="Q659"/>
      <c r="R659"/>
      <c r="S659">
        <v>0</v>
      </c>
      <c r="T659"/>
      <c r="U659">
        <v>3</v>
      </c>
      <c r="V659">
        <v>20</v>
      </c>
      <c r="W659"/>
      <c r="X659"/>
      <c r="Y659"/>
      <c r="Z659">
        <v>51</v>
      </c>
    </row>
    <row r="660" spans="2:26" x14ac:dyDescent="0.25">
      <c r="B660" s="21" t="s">
        <v>5211</v>
      </c>
      <c r="C660" s="76" t="s">
        <v>5456</v>
      </c>
      <c r="D660" s="20" t="s">
        <v>4913</v>
      </c>
      <c r="E660" s="30" t="s">
        <v>3480</v>
      </c>
      <c r="F660" s="161" t="s">
        <v>3480</v>
      </c>
      <c r="G660" s="171" t="s">
        <v>5421</v>
      </c>
      <c r="H660" s="306">
        <v>2</v>
      </c>
      <c r="I660" s="19">
        <f t="shared" si="84"/>
        <v>0.66666666666666663</v>
      </c>
      <c r="J660" s="10" t="s">
        <v>3696</v>
      </c>
      <c r="K660"/>
      <c r="L660"/>
      <c r="M660">
        <v>0.1</v>
      </c>
      <c r="N660">
        <v>0.1</v>
      </c>
      <c r="O660">
        <v>0.1</v>
      </c>
      <c r="P660"/>
      <c r="Q660"/>
      <c r="R660"/>
      <c r="S660">
        <v>0</v>
      </c>
      <c r="T660"/>
      <c r="U660">
        <v>4</v>
      </c>
      <c r="V660">
        <v>20</v>
      </c>
      <c r="W660"/>
      <c r="X660"/>
      <c r="Y660"/>
      <c r="Z660">
        <v>54</v>
      </c>
    </row>
    <row r="661" spans="2:26" x14ac:dyDescent="0.25">
      <c r="B661" s="21" t="s">
        <v>5212</v>
      </c>
      <c r="C661" s="9" t="s">
        <v>5461</v>
      </c>
      <c r="D661" s="20" t="s">
        <v>4914</v>
      </c>
      <c r="E661" s="30" t="s">
        <v>3480</v>
      </c>
      <c r="F661" s="161" t="s">
        <v>3480</v>
      </c>
      <c r="G661" s="171" t="s">
        <v>5421</v>
      </c>
      <c r="H661" s="306">
        <v>1</v>
      </c>
      <c r="I661" s="19">
        <f t="shared" si="84"/>
        <v>0.33333333333333331</v>
      </c>
      <c r="J661" s="10" t="s">
        <v>3696</v>
      </c>
      <c r="K661"/>
      <c r="L661"/>
      <c r="M661">
        <v>0.1</v>
      </c>
      <c r="N661">
        <v>0.1</v>
      </c>
      <c r="O661">
        <v>0.1</v>
      </c>
      <c r="P661"/>
      <c r="Q661"/>
      <c r="R661"/>
      <c r="S661">
        <v>0</v>
      </c>
      <c r="T661"/>
      <c r="U661">
        <v>6</v>
      </c>
      <c r="V661">
        <v>50</v>
      </c>
      <c r="W661"/>
      <c r="X661"/>
      <c r="Y661"/>
      <c r="Z661">
        <v>698</v>
      </c>
    </row>
    <row r="662" spans="2:26" x14ac:dyDescent="0.25">
      <c r="E662" s="14"/>
      <c r="F662" s="14"/>
      <c r="G662" s="14"/>
      <c r="H662" s="306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</row>
    <row r="663" spans="2:26" x14ac:dyDescent="0.25">
      <c r="B663" s="21" t="s">
        <v>3487</v>
      </c>
      <c r="C663" s="9" t="s">
        <v>4617</v>
      </c>
      <c r="D663" s="20" t="s">
        <v>4050</v>
      </c>
      <c r="E663" s="30" t="s">
        <v>3480</v>
      </c>
      <c r="F663" s="161" t="s">
        <v>3480</v>
      </c>
      <c r="G663" s="28" t="s">
        <v>4616</v>
      </c>
      <c r="H663" s="306">
        <v>4</v>
      </c>
      <c r="I663" s="19">
        <f t="shared" si="84"/>
        <v>1.3333333333333333</v>
      </c>
      <c r="J663" s="10" t="s">
        <v>3696</v>
      </c>
      <c r="K663"/>
      <c r="L663"/>
      <c r="M663">
        <v>0.1</v>
      </c>
      <c r="N663">
        <v>0.1</v>
      </c>
      <c r="O663">
        <v>0.1</v>
      </c>
      <c r="P663"/>
      <c r="Q663"/>
      <c r="R663"/>
      <c r="S663">
        <v>0</v>
      </c>
      <c r="T663"/>
      <c r="U663">
        <v>16</v>
      </c>
      <c r="V663">
        <v>30</v>
      </c>
      <c r="W663"/>
      <c r="X663"/>
      <c r="Y663"/>
      <c r="Z663">
        <v>3424</v>
      </c>
    </row>
    <row r="664" spans="2:26" x14ac:dyDescent="0.25">
      <c r="B664" s="21" t="s">
        <v>3488</v>
      </c>
      <c r="C664" s="9" t="s">
        <v>4618</v>
      </c>
      <c r="D664" s="20" t="s">
        <v>4051</v>
      </c>
      <c r="E664" s="30" t="s">
        <v>3480</v>
      </c>
      <c r="F664" s="161" t="s">
        <v>3480</v>
      </c>
      <c r="G664" s="28" t="s">
        <v>4616</v>
      </c>
      <c r="H664" s="306">
        <v>2</v>
      </c>
      <c r="I664" s="19">
        <f t="shared" si="84"/>
        <v>0.66666666666666663</v>
      </c>
      <c r="J664" s="10" t="s">
        <v>3696</v>
      </c>
      <c r="K664"/>
      <c r="L664"/>
      <c r="M664">
        <v>0.1</v>
      </c>
      <c r="N664">
        <v>0.1</v>
      </c>
      <c r="O664">
        <v>0.1</v>
      </c>
      <c r="P664"/>
      <c r="Q664"/>
      <c r="R664"/>
      <c r="S664">
        <v>0</v>
      </c>
      <c r="T664"/>
      <c r="U664">
        <v>9</v>
      </c>
      <c r="V664">
        <v>40</v>
      </c>
      <c r="W664"/>
      <c r="X664"/>
      <c r="Y664"/>
      <c r="Z664">
        <v>407</v>
      </c>
    </row>
    <row r="665" spans="2:26" x14ac:dyDescent="0.25">
      <c r="B665" s="21" t="s">
        <v>3490</v>
      </c>
      <c r="C665" s="9" t="s">
        <v>4621</v>
      </c>
      <c r="D665" s="20" t="s">
        <v>4054</v>
      </c>
      <c r="E665" s="30" t="s">
        <v>3480</v>
      </c>
      <c r="F665" s="161" t="s">
        <v>3480</v>
      </c>
      <c r="G665" s="28" t="s">
        <v>4616</v>
      </c>
      <c r="H665" s="306">
        <v>3</v>
      </c>
      <c r="I665" s="19">
        <f t="shared" si="84"/>
        <v>1</v>
      </c>
      <c r="J665" s="10" t="s">
        <v>3696</v>
      </c>
      <c r="K665"/>
      <c r="L665"/>
      <c r="M665">
        <v>0.1</v>
      </c>
      <c r="N665">
        <v>0.1</v>
      </c>
      <c r="O665">
        <v>0.1</v>
      </c>
      <c r="P665"/>
      <c r="Q665"/>
      <c r="R665"/>
      <c r="S665">
        <v>0</v>
      </c>
      <c r="T665"/>
      <c r="U665">
        <v>9</v>
      </c>
      <c r="V665">
        <v>60</v>
      </c>
      <c r="W665"/>
      <c r="X665"/>
      <c r="Y665"/>
      <c r="Z665">
        <v>822</v>
      </c>
    </row>
    <row r="666" spans="2:26" x14ac:dyDescent="0.25">
      <c r="B666" s="21" t="s">
        <v>3493</v>
      </c>
      <c r="C666" s="9" t="s">
        <v>4626</v>
      </c>
      <c r="D666" s="20" t="s">
        <v>4063</v>
      </c>
      <c r="E666" s="30" t="s">
        <v>3480</v>
      </c>
      <c r="F666" s="161" t="s">
        <v>3480</v>
      </c>
      <c r="G666" s="28" t="s">
        <v>4616</v>
      </c>
      <c r="H666" s="306">
        <v>3</v>
      </c>
      <c r="I666" s="19">
        <f t="shared" si="84"/>
        <v>1</v>
      </c>
      <c r="J666" s="10" t="s">
        <v>3696</v>
      </c>
      <c r="K666"/>
      <c r="L666"/>
      <c r="M666">
        <v>0.1</v>
      </c>
      <c r="N666">
        <v>0.1</v>
      </c>
      <c r="O666">
        <v>0.1</v>
      </c>
      <c r="P666"/>
      <c r="Q666"/>
      <c r="R666"/>
      <c r="S666">
        <v>0</v>
      </c>
      <c r="T666"/>
      <c r="U666">
        <v>12</v>
      </c>
      <c r="V666">
        <v>30</v>
      </c>
      <c r="W666"/>
      <c r="X666"/>
      <c r="Y666"/>
      <c r="Z666">
        <v>872</v>
      </c>
    </row>
    <row r="667" spans="2:26" x14ac:dyDescent="0.25">
      <c r="B667" s="21" t="s">
        <v>3494</v>
      </c>
      <c r="C667" s="76" t="s">
        <v>4627</v>
      </c>
      <c r="D667" s="20" t="s">
        <v>4064</v>
      </c>
      <c r="E667" s="30" t="s">
        <v>3480</v>
      </c>
      <c r="F667" s="161" t="s">
        <v>3480</v>
      </c>
      <c r="G667" s="28" t="s">
        <v>4616</v>
      </c>
      <c r="H667" s="306">
        <v>3</v>
      </c>
      <c r="I667" s="19">
        <f t="shared" si="84"/>
        <v>1</v>
      </c>
      <c r="J667" s="10" t="s">
        <v>3696</v>
      </c>
      <c r="K667"/>
      <c r="L667"/>
      <c r="M667">
        <v>0.1</v>
      </c>
      <c r="N667">
        <v>0.1</v>
      </c>
      <c r="O667">
        <v>0.1</v>
      </c>
      <c r="P667"/>
      <c r="Q667"/>
      <c r="R667"/>
      <c r="S667">
        <v>0</v>
      </c>
      <c r="T667"/>
      <c r="U667">
        <v>11</v>
      </c>
      <c r="V667">
        <v>30</v>
      </c>
      <c r="W667"/>
      <c r="X667"/>
      <c r="Y667"/>
      <c r="Z667">
        <v>644</v>
      </c>
    </row>
    <row r="668" spans="2:26" x14ac:dyDescent="0.25">
      <c r="B668" s="21" t="s">
        <v>3495</v>
      </c>
      <c r="C668" s="9" t="s">
        <v>4628</v>
      </c>
      <c r="D668" s="20" t="s">
        <v>4065</v>
      </c>
      <c r="E668" s="30" t="s">
        <v>3480</v>
      </c>
      <c r="F668" s="161" t="s">
        <v>3480</v>
      </c>
      <c r="G668" s="28" t="s">
        <v>4616</v>
      </c>
      <c r="H668" s="306">
        <v>3</v>
      </c>
      <c r="I668" s="19">
        <f t="shared" si="84"/>
        <v>1</v>
      </c>
      <c r="J668" s="10" t="s">
        <v>3696</v>
      </c>
      <c r="K668"/>
      <c r="L668"/>
      <c r="M668">
        <v>0.1</v>
      </c>
      <c r="N668">
        <v>0.1</v>
      </c>
      <c r="O668">
        <v>0.1</v>
      </c>
      <c r="P668"/>
      <c r="Q668"/>
      <c r="R668"/>
      <c r="S668">
        <v>0</v>
      </c>
      <c r="T668"/>
      <c r="U668">
        <v>12</v>
      </c>
      <c r="V668">
        <v>30</v>
      </c>
      <c r="W668"/>
      <c r="X668"/>
      <c r="Y668"/>
      <c r="Z668">
        <v>867</v>
      </c>
    </row>
    <row r="669" spans="2:26" x14ac:dyDescent="0.25">
      <c r="B669" s="21" t="s">
        <v>3497</v>
      </c>
      <c r="C669" s="9" t="s">
        <v>4631</v>
      </c>
      <c r="D669" s="20" t="s">
        <v>4089</v>
      </c>
      <c r="E669" s="30" t="s">
        <v>3480</v>
      </c>
      <c r="F669" s="161" t="s">
        <v>3480</v>
      </c>
      <c r="G669" s="28" t="s">
        <v>4616</v>
      </c>
      <c r="H669" s="306">
        <v>3</v>
      </c>
      <c r="I669" s="19">
        <f t="shared" si="84"/>
        <v>1</v>
      </c>
      <c r="J669" s="10" t="s">
        <v>3696</v>
      </c>
      <c r="K669"/>
      <c r="L669"/>
      <c r="M669">
        <v>0.1</v>
      </c>
      <c r="N669">
        <v>0.1</v>
      </c>
      <c r="O669">
        <v>0.1</v>
      </c>
      <c r="P669"/>
      <c r="Q669"/>
      <c r="R669"/>
      <c r="S669">
        <v>0</v>
      </c>
      <c r="T669"/>
      <c r="U669">
        <v>14</v>
      </c>
      <c r="V669">
        <v>50</v>
      </c>
      <c r="W669"/>
      <c r="X669"/>
      <c r="Y669"/>
      <c r="Z669">
        <v>1997</v>
      </c>
    </row>
    <row r="670" spans="2:26" x14ac:dyDescent="0.25">
      <c r="B670" s="21" t="s">
        <v>3497</v>
      </c>
      <c r="C670" s="9" t="s">
        <v>4631</v>
      </c>
      <c r="D670" s="20" t="s">
        <v>4090</v>
      </c>
      <c r="E670" s="30" t="s">
        <v>3480</v>
      </c>
      <c r="F670" s="161" t="s">
        <v>3480</v>
      </c>
      <c r="G670" s="28" t="s">
        <v>4616</v>
      </c>
      <c r="H670" s="306">
        <v>3</v>
      </c>
      <c r="I670" s="19">
        <f t="shared" si="84"/>
        <v>1</v>
      </c>
      <c r="J670" s="10" t="s">
        <v>3696</v>
      </c>
      <c r="K670"/>
      <c r="L670"/>
      <c r="M670">
        <v>0.1</v>
      </c>
      <c r="N670">
        <v>0.1</v>
      </c>
      <c r="O670">
        <v>0.1</v>
      </c>
      <c r="P670"/>
      <c r="Q670"/>
      <c r="R670"/>
      <c r="S670">
        <v>0</v>
      </c>
      <c r="T670"/>
      <c r="U670">
        <v>14</v>
      </c>
      <c r="V670">
        <v>50</v>
      </c>
      <c r="W670"/>
      <c r="X670"/>
      <c r="Y670"/>
      <c r="Z670">
        <v>1997</v>
      </c>
    </row>
    <row r="671" spans="2:26" x14ac:dyDescent="0.25">
      <c r="B671" s="21" t="s">
        <v>3500</v>
      </c>
      <c r="C671" s="76" t="s">
        <v>4634</v>
      </c>
      <c r="D671" s="20" t="s">
        <v>4096</v>
      </c>
      <c r="E671" s="30" t="s">
        <v>3480</v>
      </c>
      <c r="F671" s="161" t="s">
        <v>3480</v>
      </c>
      <c r="G671" s="28" t="s">
        <v>4616</v>
      </c>
      <c r="H671" s="306">
        <v>3</v>
      </c>
      <c r="I671" s="19">
        <f t="shared" si="84"/>
        <v>1</v>
      </c>
      <c r="J671" s="10" t="s">
        <v>3696</v>
      </c>
      <c r="K671"/>
      <c r="L671"/>
      <c r="M671">
        <v>0.1</v>
      </c>
      <c r="N671">
        <v>0.1</v>
      </c>
      <c r="O671">
        <v>0.1</v>
      </c>
      <c r="P671"/>
      <c r="Q671"/>
      <c r="R671"/>
      <c r="S671">
        <v>0</v>
      </c>
      <c r="T671"/>
      <c r="U671">
        <v>13</v>
      </c>
      <c r="V671">
        <v>50</v>
      </c>
      <c r="W671"/>
      <c r="X671"/>
      <c r="Y671"/>
      <c r="Z671">
        <v>1462</v>
      </c>
    </row>
    <row r="672" spans="2:26" x14ac:dyDescent="0.25">
      <c r="B672" s="21" t="s">
        <v>3510</v>
      </c>
      <c r="C672" s="9" t="s">
        <v>4643</v>
      </c>
      <c r="D672" s="20" t="s">
        <v>4123</v>
      </c>
      <c r="E672" s="30" t="s">
        <v>3480</v>
      </c>
      <c r="F672" s="161" t="s">
        <v>3480</v>
      </c>
      <c r="G672" s="28" t="s">
        <v>4616</v>
      </c>
      <c r="H672" s="306">
        <v>2</v>
      </c>
      <c r="I672" s="19">
        <f t="shared" si="84"/>
        <v>0.66666666666666663</v>
      </c>
      <c r="J672" s="10" t="s">
        <v>3696</v>
      </c>
      <c r="K672"/>
      <c r="L672"/>
      <c r="M672">
        <v>0.1</v>
      </c>
      <c r="N672">
        <v>0.1</v>
      </c>
      <c r="O672">
        <v>0.1</v>
      </c>
      <c r="P672"/>
      <c r="Q672"/>
      <c r="R672"/>
      <c r="S672">
        <v>0</v>
      </c>
      <c r="T672"/>
      <c r="U672">
        <v>12</v>
      </c>
      <c r="V672">
        <v>40</v>
      </c>
      <c r="W672"/>
      <c r="X672"/>
      <c r="Y672"/>
      <c r="Z672">
        <v>1074</v>
      </c>
    </row>
    <row r="673" spans="2:26" x14ac:dyDescent="0.25">
      <c r="B673" s="21" t="s">
        <v>3518</v>
      </c>
      <c r="C673" s="9" t="s">
        <v>4651</v>
      </c>
      <c r="D673" s="20" t="s">
        <v>4134</v>
      </c>
      <c r="E673" s="30" t="s">
        <v>3480</v>
      </c>
      <c r="F673" s="161" t="s">
        <v>3480</v>
      </c>
      <c r="G673" s="28" t="s">
        <v>4616</v>
      </c>
      <c r="H673" s="306">
        <v>3</v>
      </c>
      <c r="I673" s="19">
        <f t="shared" si="84"/>
        <v>1</v>
      </c>
      <c r="J673" s="10" t="s">
        <v>3696</v>
      </c>
      <c r="K673"/>
      <c r="L673"/>
      <c r="M673">
        <v>0.1</v>
      </c>
      <c r="N673">
        <v>0.1</v>
      </c>
      <c r="O673">
        <v>0.1</v>
      </c>
      <c r="P673"/>
      <c r="Q673"/>
      <c r="R673"/>
      <c r="S673">
        <v>0</v>
      </c>
      <c r="T673"/>
      <c r="U673">
        <v>11</v>
      </c>
      <c r="V673">
        <v>60</v>
      </c>
      <c r="W673"/>
      <c r="X673"/>
      <c r="Y673"/>
      <c r="Z673">
        <v>1078</v>
      </c>
    </row>
    <row r="674" spans="2:26" x14ac:dyDescent="0.25">
      <c r="B674" s="21" t="s">
        <v>3519</v>
      </c>
      <c r="C674" s="9" t="s">
        <v>4652</v>
      </c>
      <c r="D674" s="20" t="s">
        <v>4135</v>
      </c>
      <c r="E674" s="30" t="s">
        <v>3480</v>
      </c>
      <c r="F674" s="161" t="s">
        <v>3480</v>
      </c>
      <c r="G674" s="28" t="s">
        <v>4616</v>
      </c>
      <c r="H674" s="306">
        <v>3</v>
      </c>
      <c r="I674" s="19">
        <f t="shared" si="84"/>
        <v>1</v>
      </c>
      <c r="J674" s="10" t="s">
        <v>3696</v>
      </c>
      <c r="K674"/>
      <c r="L674"/>
      <c r="M674">
        <v>0.1</v>
      </c>
      <c r="N674">
        <v>0.1</v>
      </c>
      <c r="O674">
        <v>0.1</v>
      </c>
      <c r="P674"/>
      <c r="Q674"/>
      <c r="R674"/>
      <c r="S674">
        <v>0</v>
      </c>
      <c r="T674"/>
      <c r="U674">
        <v>7</v>
      </c>
      <c r="V674">
        <v>60</v>
      </c>
      <c r="W674"/>
      <c r="X674"/>
      <c r="Y674"/>
      <c r="Z674">
        <v>643</v>
      </c>
    </row>
    <row r="675" spans="2:26" x14ac:dyDescent="0.25">
      <c r="B675" s="21" t="s">
        <v>3537</v>
      </c>
      <c r="C675" s="9" t="s">
        <v>4667</v>
      </c>
      <c r="D675" s="20" t="s">
        <v>4155</v>
      </c>
      <c r="E675" s="30" t="s">
        <v>3480</v>
      </c>
      <c r="F675" s="161" t="s">
        <v>3480</v>
      </c>
      <c r="G675" s="28" t="s">
        <v>4616</v>
      </c>
      <c r="H675" s="306">
        <v>2</v>
      </c>
      <c r="I675" s="19">
        <f t="shared" si="84"/>
        <v>0.66666666666666663</v>
      </c>
      <c r="J675" s="10" t="s">
        <v>3696</v>
      </c>
      <c r="K675"/>
      <c r="L675"/>
      <c r="M675">
        <v>0.1</v>
      </c>
      <c r="N675">
        <v>0.1</v>
      </c>
      <c r="O675">
        <v>0.1</v>
      </c>
      <c r="P675"/>
      <c r="Q675"/>
      <c r="R675"/>
      <c r="S675">
        <v>0</v>
      </c>
      <c r="T675"/>
      <c r="U675">
        <v>11</v>
      </c>
      <c r="V675">
        <v>40</v>
      </c>
      <c r="W675"/>
      <c r="X675"/>
      <c r="Y675"/>
      <c r="Z675">
        <v>646</v>
      </c>
    </row>
    <row r="676" spans="2:26" x14ac:dyDescent="0.25">
      <c r="B676" s="21" t="s">
        <v>3537</v>
      </c>
      <c r="C676" s="9" t="s">
        <v>4668</v>
      </c>
      <c r="D676" s="20" t="s">
        <v>4156</v>
      </c>
      <c r="E676" s="30" t="s">
        <v>3480</v>
      </c>
      <c r="F676" s="161" t="s">
        <v>3480</v>
      </c>
      <c r="G676" s="28" t="s">
        <v>4616</v>
      </c>
      <c r="H676" s="306">
        <v>2</v>
      </c>
      <c r="I676" s="19">
        <f t="shared" si="84"/>
        <v>0.66666666666666663</v>
      </c>
      <c r="J676" s="10" t="s">
        <v>3696</v>
      </c>
      <c r="K676"/>
      <c r="L676"/>
      <c r="M676">
        <v>0.1</v>
      </c>
      <c r="N676">
        <v>0.1</v>
      </c>
      <c r="O676">
        <v>0.1</v>
      </c>
      <c r="P676"/>
      <c r="Q676"/>
      <c r="R676"/>
      <c r="S676">
        <v>0</v>
      </c>
      <c r="T676"/>
      <c r="U676">
        <v>13</v>
      </c>
      <c r="V676">
        <v>40</v>
      </c>
      <c r="W676"/>
      <c r="X676"/>
      <c r="Y676"/>
      <c r="Z676">
        <v>1332</v>
      </c>
    </row>
    <row r="677" spans="2:26" x14ac:dyDescent="0.25">
      <c r="B677" s="21" t="s">
        <v>3540</v>
      </c>
      <c r="C677" s="9" t="s">
        <v>4671</v>
      </c>
      <c r="D677" s="20" t="s">
        <v>4159</v>
      </c>
      <c r="E677" s="30" t="s">
        <v>3480</v>
      </c>
      <c r="F677" s="161" t="s">
        <v>3480</v>
      </c>
      <c r="G677" s="28" t="s">
        <v>4616</v>
      </c>
      <c r="H677" s="306">
        <v>2</v>
      </c>
      <c r="I677" s="19">
        <f t="shared" si="84"/>
        <v>0.66666666666666663</v>
      </c>
      <c r="J677" s="10" t="s">
        <v>3696</v>
      </c>
      <c r="K677"/>
      <c r="L677"/>
      <c r="M677">
        <v>0.1</v>
      </c>
      <c r="N677">
        <v>0.1</v>
      </c>
      <c r="O677">
        <v>0.1</v>
      </c>
      <c r="P677"/>
      <c r="Q677"/>
      <c r="R677"/>
      <c r="S677">
        <v>0</v>
      </c>
      <c r="T677"/>
      <c r="U677">
        <v>14</v>
      </c>
      <c r="V677">
        <v>30</v>
      </c>
      <c r="W677"/>
      <c r="X677"/>
      <c r="Y677"/>
      <c r="Z677">
        <v>1792</v>
      </c>
    </row>
    <row r="678" spans="2:26" x14ac:dyDescent="0.25">
      <c r="B678" s="21" t="s">
        <v>3552</v>
      </c>
      <c r="C678" s="9" t="s">
        <v>4681</v>
      </c>
      <c r="D678" s="20" t="s">
        <v>4193</v>
      </c>
      <c r="E678" s="30" t="s">
        <v>3480</v>
      </c>
      <c r="F678" s="161" t="s">
        <v>3480</v>
      </c>
      <c r="G678" s="28" t="s">
        <v>4616</v>
      </c>
      <c r="H678" s="306">
        <v>2</v>
      </c>
      <c r="I678" s="19">
        <f t="shared" si="84"/>
        <v>0.66666666666666663</v>
      </c>
      <c r="J678" s="10" t="s">
        <v>3696</v>
      </c>
      <c r="K678"/>
      <c r="L678"/>
      <c r="M678">
        <v>0.1</v>
      </c>
      <c r="N678">
        <v>0.1</v>
      </c>
      <c r="O678">
        <v>0.1</v>
      </c>
      <c r="P678"/>
      <c r="Q678"/>
      <c r="R678"/>
      <c r="S678">
        <v>0</v>
      </c>
      <c r="T678"/>
      <c r="U678">
        <v>14</v>
      </c>
      <c r="V678">
        <v>40</v>
      </c>
      <c r="W678"/>
      <c r="X678"/>
      <c r="Y678"/>
      <c r="Z678">
        <v>1851</v>
      </c>
    </row>
    <row r="679" spans="2:26" x14ac:dyDescent="0.25">
      <c r="B679" s="21" t="s">
        <v>5164</v>
      </c>
      <c r="C679" s="9" t="s">
        <v>5415</v>
      </c>
      <c r="D679" s="20" t="s">
        <v>4830</v>
      </c>
      <c r="E679" s="30" t="s">
        <v>3480</v>
      </c>
      <c r="F679" s="161" t="s">
        <v>3480</v>
      </c>
      <c r="G679" s="28" t="s">
        <v>4616</v>
      </c>
      <c r="H679" s="306">
        <v>1</v>
      </c>
      <c r="I679" s="19">
        <f t="shared" si="84"/>
        <v>0.33333333333333331</v>
      </c>
      <c r="J679" s="10" t="s">
        <v>3696</v>
      </c>
      <c r="K679"/>
      <c r="L679"/>
      <c r="M679">
        <v>0.1</v>
      </c>
      <c r="N679">
        <v>0.1</v>
      </c>
      <c r="O679">
        <v>0.1</v>
      </c>
      <c r="P679"/>
      <c r="Q679"/>
      <c r="R679"/>
      <c r="S679">
        <v>0</v>
      </c>
      <c r="T679"/>
      <c r="U679">
        <v>13</v>
      </c>
      <c r="V679">
        <v>30</v>
      </c>
      <c r="W679"/>
      <c r="X679"/>
      <c r="Y679"/>
      <c r="Z679">
        <v>1274</v>
      </c>
    </row>
    <row r="680" spans="2:26" x14ac:dyDescent="0.25">
      <c r="D680" s="14"/>
      <c r="E680" s="14"/>
      <c r="F680" s="14"/>
      <c r="G680" s="14"/>
      <c r="H680" s="306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</row>
    <row r="681" spans="2:26" x14ac:dyDescent="0.25">
      <c r="B681" s="21" t="s">
        <v>3489</v>
      </c>
      <c r="C681" s="9" t="s">
        <v>4620</v>
      </c>
      <c r="D681" s="20" t="s">
        <v>4052</v>
      </c>
      <c r="E681" s="30" t="s">
        <v>3480</v>
      </c>
      <c r="F681" s="161" t="s">
        <v>3480</v>
      </c>
      <c r="G681" s="33" t="s">
        <v>4619</v>
      </c>
      <c r="H681" s="306">
        <v>1</v>
      </c>
      <c r="I681" s="19">
        <f t="shared" si="84"/>
        <v>0.33333333333333331</v>
      </c>
      <c r="J681" s="10" t="s">
        <v>3696</v>
      </c>
      <c r="K681"/>
      <c r="L681"/>
      <c r="M681">
        <v>0.1</v>
      </c>
      <c r="N681">
        <v>0.1</v>
      </c>
      <c r="O681">
        <v>0.1</v>
      </c>
      <c r="P681"/>
      <c r="Q681"/>
      <c r="R681"/>
      <c r="S681">
        <v>0</v>
      </c>
      <c r="T681"/>
      <c r="U681">
        <v>6</v>
      </c>
      <c r="V681">
        <v>40</v>
      </c>
      <c r="W681"/>
      <c r="X681"/>
      <c r="Y681"/>
      <c r="Z681">
        <v>404</v>
      </c>
    </row>
    <row r="682" spans="2:26" x14ac:dyDescent="0.25">
      <c r="B682" s="21" t="s">
        <v>3489</v>
      </c>
      <c r="C682" s="9" t="s">
        <v>4620</v>
      </c>
      <c r="D682" s="20" t="s">
        <v>4053</v>
      </c>
      <c r="E682" s="30" t="s">
        <v>3480</v>
      </c>
      <c r="F682" s="161" t="s">
        <v>3480</v>
      </c>
      <c r="G682" s="33" t="s">
        <v>4619</v>
      </c>
      <c r="H682" s="306">
        <v>1</v>
      </c>
      <c r="I682" s="19">
        <f t="shared" si="84"/>
        <v>0.33333333333333331</v>
      </c>
      <c r="J682" s="10" t="s">
        <v>3696</v>
      </c>
      <c r="K682"/>
      <c r="L682"/>
      <c r="M682">
        <v>0.1</v>
      </c>
      <c r="N682">
        <v>0.1</v>
      </c>
      <c r="O682">
        <v>0.1</v>
      </c>
      <c r="P682"/>
      <c r="Q682"/>
      <c r="R682"/>
      <c r="S682">
        <v>0</v>
      </c>
      <c r="T682"/>
      <c r="U682">
        <v>4</v>
      </c>
      <c r="V682">
        <v>40</v>
      </c>
      <c r="W682"/>
      <c r="X682"/>
      <c r="Y682"/>
      <c r="Z682">
        <v>382</v>
      </c>
    </row>
    <row r="683" spans="2:26" x14ac:dyDescent="0.25">
      <c r="B683" s="21" t="s">
        <v>3509</v>
      </c>
      <c r="C683" s="9" t="s">
        <v>4642</v>
      </c>
      <c r="D683" s="20" t="s">
        <v>4122</v>
      </c>
      <c r="E683" s="30" t="s">
        <v>3480</v>
      </c>
      <c r="F683" s="161" t="s">
        <v>3480</v>
      </c>
      <c r="G683" s="33" t="s">
        <v>4619</v>
      </c>
      <c r="H683" s="306">
        <v>1</v>
      </c>
      <c r="I683" s="19">
        <f t="shared" si="84"/>
        <v>0.33333333333333331</v>
      </c>
      <c r="J683" s="10" t="s">
        <v>3696</v>
      </c>
      <c r="K683"/>
      <c r="L683"/>
      <c r="M683">
        <v>0.1</v>
      </c>
      <c r="N683">
        <v>0.1</v>
      </c>
      <c r="O683">
        <v>0.1</v>
      </c>
      <c r="P683"/>
      <c r="Q683"/>
      <c r="R683"/>
      <c r="S683">
        <v>0</v>
      </c>
      <c r="T683"/>
      <c r="U683">
        <v>17</v>
      </c>
      <c r="V683">
        <v>30</v>
      </c>
      <c r="W683"/>
      <c r="X683"/>
      <c r="Y683"/>
      <c r="Z683">
        <v>4613</v>
      </c>
    </row>
    <row r="684" spans="2:26" x14ac:dyDescent="0.25">
      <c r="B684" s="21" t="s">
        <v>3511</v>
      </c>
      <c r="C684" s="9" t="s">
        <v>4644</v>
      </c>
      <c r="D684" s="20" t="s">
        <v>4124</v>
      </c>
      <c r="E684" s="30" t="s">
        <v>3480</v>
      </c>
      <c r="F684" s="161" t="s">
        <v>3480</v>
      </c>
      <c r="G684" s="33" t="s">
        <v>4619</v>
      </c>
      <c r="H684" s="306">
        <v>1</v>
      </c>
      <c r="I684" s="19">
        <f t="shared" si="84"/>
        <v>0.33333333333333331</v>
      </c>
      <c r="J684" s="10" t="s">
        <v>3696</v>
      </c>
      <c r="K684"/>
      <c r="L684"/>
      <c r="M684">
        <v>0.1</v>
      </c>
      <c r="N684">
        <v>0.1</v>
      </c>
      <c r="O684">
        <v>0.1</v>
      </c>
      <c r="P684"/>
      <c r="Q684"/>
      <c r="R684"/>
      <c r="S684">
        <v>0</v>
      </c>
      <c r="T684"/>
      <c r="U684">
        <v>12</v>
      </c>
      <c r="V684">
        <v>40</v>
      </c>
      <c r="W684"/>
      <c r="X684"/>
      <c r="Y684"/>
      <c r="Z684">
        <v>926</v>
      </c>
    </row>
    <row r="685" spans="2:26" x14ac:dyDescent="0.25">
      <c r="B685" s="21" t="s">
        <v>3516</v>
      </c>
      <c r="C685" s="9" t="s">
        <v>4649</v>
      </c>
      <c r="D685" s="20" t="s">
        <v>4132</v>
      </c>
      <c r="E685" s="30" t="s">
        <v>3480</v>
      </c>
      <c r="F685" s="161" t="s">
        <v>3480</v>
      </c>
      <c r="G685" s="33" t="s">
        <v>4619</v>
      </c>
      <c r="H685" s="306">
        <v>1</v>
      </c>
      <c r="I685" s="19">
        <f t="shared" si="84"/>
        <v>0.33333333333333331</v>
      </c>
      <c r="J685" s="10" t="s">
        <v>3696</v>
      </c>
      <c r="K685"/>
      <c r="L685"/>
      <c r="M685">
        <v>0.1</v>
      </c>
      <c r="N685">
        <v>0.1</v>
      </c>
      <c r="O685">
        <v>0.1</v>
      </c>
      <c r="P685"/>
      <c r="Q685"/>
      <c r="R685"/>
      <c r="S685">
        <v>0</v>
      </c>
      <c r="T685"/>
      <c r="U685">
        <v>14</v>
      </c>
      <c r="V685">
        <v>40</v>
      </c>
      <c r="W685"/>
      <c r="X685"/>
      <c r="Y685"/>
      <c r="Z685">
        <v>1850</v>
      </c>
    </row>
    <row r="686" spans="2:26" x14ac:dyDescent="0.25">
      <c r="B686" s="21" t="s">
        <v>3520</v>
      </c>
      <c r="C686" s="9" t="s">
        <v>4653</v>
      </c>
      <c r="D686" s="20" t="s">
        <v>4136</v>
      </c>
      <c r="E686" s="30" t="s">
        <v>3480</v>
      </c>
      <c r="F686" s="161" t="s">
        <v>3480</v>
      </c>
      <c r="G686" s="33" t="s">
        <v>4619</v>
      </c>
      <c r="H686" s="306">
        <v>1</v>
      </c>
      <c r="I686" s="19">
        <f t="shared" si="84"/>
        <v>0.33333333333333331</v>
      </c>
      <c r="J686" s="10" t="s">
        <v>3696</v>
      </c>
      <c r="K686"/>
      <c r="L686"/>
      <c r="M686">
        <v>0.1</v>
      </c>
      <c r="N686">
        <v>0.1</v>
      </c>
      <c r="O686">
        <v>0.1</v>
      </c>
      <c r="P686"/>
      <c r="Q686"/>
      <c r="R686"/>
      <c r="S686">
        <v>0</v>
      </c>
      <c r="T686"/>
      <c r="U686">
        <v>12</v>
      </c>
      <c r="V686">
        <v>40</v>
      </c>
      <c r="W686"/>
      <c r="X686"/>
      <c r="Y686"/>
      <c r="Z686">
        <v>926</v>
      </c>
    </row>
    <row r="687" spans="2:26" x14ac:dyDescent="0.25">
      <c r="B687" s="21" t="s">
        <v>3521</v>
      </c>
      <c r="C687" s="9" t="s">
        <v>4654</v>
      </c>
      <c r="D687" s="20" t="s">
        <v>4138</v>
      </c>
      <c r="E687" s="30" t="s">
        <v>3480</v>
      </c>
      <c r="F687" s="161" t="s">
        <v>3480</v>
      </c>
      <c r="G687" s="33" t="s">
        <v>4619</v>
      </c>
      <c r="H687" s="306">
        <v>1</v>
      </c>
      <c r="I687" s="19">
        <f t="shared" si="84"/>
        <v>0.33333333333333331</v>
      </c>
      <c r="J687" s="10" t="s">
        <v>3696</v>
      </c>
      <c r="K687"/>
      <c r="L687"/>
      <c r="M687">
        <v>0.1</v>
      </c>
      <c r="N687">
        <v>0.1</v>
      </c>
      <c r="O687">
        <v>0.1</v>
      </c>
      <c r="P687"/>
      <c r="Q687"/>
      <c r="R687"/>
      <c r="S687">
        <v>0</v>
      </c>
      <c r="T687"/>
      <c r="U687">
        <v>2</v>
      </c>
      <c r="V687">
        <v>30</v>
      </c>
      <c r="W687"/>
      <c r="X687"/>
      <c r="Y687"/>
      <c r="Z687">
        <v>69</v>
      </c>
    </row>
    <row r="688" spans="2:26" x14ac:dyDescent="0.25">
      <c r="B688" s="21" t="s">
        <v>3526</v>
      </c>
      <c r="C688" s="9" t="s">
        <v>4656</v>
      </c>
      <c r="D688" s="20" t="s">
        <v>4144</v>
      </c>
      <c r="E688" s="30" t="s">
        <v>3480</v>
      </c>
      <c r="F688" s="161" t="s">
        <v>3480</v>
      </c>
      <c r="G688" s="33" t="s">
        <v>4619</v>
      </c>
      <c r="H688" s="306">
        <v>1</v>
      </c>
      <c r="I688" s="19">
        <f t="shared" si="84"/>
        <v>0.33333333333333331</v>
      </c>
      <c r="J688" s="10" t="s">
        <v>3696</v>
      </c>
      <c r="K688"/>
      <c r="L688"/>
      <c r="M688">
        <v>0.1</v>
      </c>
      <c r="N688">
        <v>0.1</v>
      </c>
      <c r="O688">
        <v>0.1</v>
      </c>
      <c r="P688"/>
      <c r="Q688"/>
      <c r="R688"/>
      <c r="S688">
        <v>0</v>
      </c>
      <c r="T688"/>
      <c r="U688">
        <v>20</v>
      </c>
      <c r="V688">
        <v>30</v>
      </c>
      <c r="W688"/>
      <c r="X688"/>
      <c r="Y688"/>
      <c r="Z688">
        <v>10309</v>
      </c>
    </row>
    <row r="689" spans="2:26" x14ac:dyDescent="0.25">
      <c r="B689" s="21" t="s">
        <v>3528</v>
      </c>
      <c r="C689" s="9" t="s">
        <v>4658</v>
      </c>
      <c r="D689" s="20" t="s">
        <v>4146</v>
      </c>
      <c r="E689" s="30" t="s">
        <v>3480</v>
      </c>
      <c r="F689" s="161" t="s">
        <v>3480</v>
      </c>
      <c r="G689" s="33" t="s">
        <v>4619</v>
      </c>
      <c r="H689" s="306">
        <v>1</v>
      </c>
      <c r="I689" s="19">
        <f t="shared" si="84"/>
        <v>0.33333333333333331</v>
      </c>
      <c r="J689" s="10" t="s">
        <v>3696</v>
      </c>
      <c r="K689"/>
      <c r="L689"/>
      <c r="M689">
        <v>0.1</v>
      </c>
      <c r="N689">
        <v>0.1</v>
      </c>
      <c r="O689">
        <v>0.1</v>
      </c>
      <c r="P689"/>
      <c r="Q689"/>
      <c r="R689"/>
      <c r="S689">
        <v>0</v>
      </c>
      <c r="T689"/>
      <c r="U689">
        <v>7</v>
      </c>
      <c r="V689">
        <v>40</v>
      </c>
      <c r="W689"/>
      <c r="X689"/>
      <c r="Y689"/>
      <c r="Z689">
        <v>215</v>
      </c>
    </row>
    <row r="690" spans="2:26" x14ac:dyDescent="0.25">
      <c r="B690" s="21" t="s">
        <v>3532</v>
      </c>
      <c r="C690" s="9" t="s">
        <v>4662</v>
      </c>
      <c r="D690" s="20" t="s">
        <v>4150</v>
      </c>
      <c r="E690" s="30" t="s">
        <v>3480</v>
      </c>
      <c r="F690" s="161" t="s">
        <v>3480</v>
      </c>
      <c r="G690" s="33" t="s">
        <v>4619</v>
      </c>
      <c r="H690" s="306">
        <v>1</v>
      </c>
      <c r="I690" s="19">
        <f t="shared" si="84"/>
        <v>0.33333333333333331</v>
      </c>
      <c r="J690" s="10" t="s">
        <v>3696</v>
      </c>
      <c r="K690"/>
      <c r="L690"/>
      <c r="M690">
        <v>0.1</v>
      </c>
      <c r="N690">
        <v>0.1</v>
      </c>
      <c r="O690">
        <v>0.1</v>
      </c>
      <c r="P690"/>
      <c r="Q690"/>
      <c r="R690"/>
      <c r="S690">
        <v>0</v>
      </c>
      <c r="T690"/>
      <c r="U690">
        <v>14</v>
      </c>
      <c r="V690">
        <v>40</v>
      </c>
      <c r="W690"/>
      <c r="X690"/>
      <c r="Y690"/>
      <c r="Z690">
        <v>1852</v>
      </c>
    </row>
    <row r="691" spans="2:26" x14ac:dyDescent="0.25">
      <c r="B691" s="21" t="s">
        <v>3533</v>
      </c>
      <c r="C691" s="9" t="s">
        <v>4663</v>
      </c>
      <c r="D691" s="20" t="s">
        <v>4151</v>
      </c>
      <c r="E691" s="30" t="s">
        <v>3480</v>
      </c>
      <c r="F691" s="161" t="s">
        <v>3480</v>
      </c>
      <c r="G691" s="33" t="s">
        <v>4619</v>
      </c>
      <c r="H691" s="306">
        <v>1</v>
      </c>
      <c r="I691" s="19">
        <f t="shared" si="84"/>
        <v>0.33333333333333331</v>
      </c>
      <c r="J691" s="10" t="s">
        <v>3696</v>
      </c>
      <c r="K691"/>
      <c r="L691"/>
      <c r="M691">
        <v>0.1</v>
      </c>
      <c r="N691">
        <v>0.1</v>
      </c>
      <c r="O691">
        <v>0.1</v>
      </c>
      <c r="P691"/>
      <c r="Q691"/>
      <c r="R691"/>
      <c r="S691">
        <v>0</v>
      </c>
      <c r="T691"/>
      <c r="U691">
        <v>14</v>
      </c>
      <c r="V691">
        <v>40</v>
      </c>
      <c r="W691"/>
      <c r="X691"/>
      <c r="Y691"/>
      <c r="Z691">
        <v>1850</v>
      </c>
    </row>
    <row r="692" spans="2:26" x14ac:dyDescent="0.25">
      <c r="B692" s="21" t="s">
        <v>3534</v>
      </c>
      <c r="C692" s="9" t="s">
        <v>4664</v>
      </c>
      <c r="D692" s="20" t="s">
        <v>4152</v>
      </c>
      <c r="E692" s="30" t="s">
        <v>3480</v>
      </c>
      <c r="F692" s="161" t="s">
        <v>3480</v>
      </c>
      <c r="G692" s="33" t="s">
        <v>4619</v>
      </c>
      <c r="H692" s="306">
        <v>1</v>
      </c>
      <c r="I692" s="19">
        <f t="shared" si="84"/>
        <v>0.33333333333333331</v>
      </c>
      <c r="J692" s="10" t="s">
        <v>3696</v>
      </c>
      <c r="K692"/>
      <c r="L692"/>
      <c r="M692">
        <v>0.1</v>
      </c>
      <c r="N692">
        <v>0.1</v>
      </c>
      <c r="O692">
        <v>0.1</v>
      </c>
      <c r="P692"/>
      <c r="Q692"/>
      <c r="R692"/>
      <c r="S692">
        <v>0</v>
      </c>
      <c r="T692"/>
      <c r="U692">
        <v>14</v>
      </c>
      <c r="V692">
        <v>40</v>
      </c>
      <c r="W692"/>
      <c r="X692"/>
      <c r="Y692"/>
      <c r="Z692">
        <v>1852</v>
      </c>
    </row>
    <row r="693" spans="2:26" x14ac:dyDescent="0.25">
      <c r="B693" s="21" t="s">
        <v>3538</v>
      </c>
      <c r="C693" s="9" t="s">
        <v>4669</v>
      </c>
      <c r="D693" s="20" t="s">
        <v>4157</v>
      </c>
      <c r="E693" s="30" t="s">
        <v>3480</v>
      </c>
      <c r="F693" s="161" t="s">
        <v>3480</v>
      </c>
      <c r="G693" s="33" t="s">
        <v>4619</v>
      </c>
      <c r="H693" s="306">
        <v>1</v>
      </c>
      <c r="I693" s="19">
        <f t="shared" si="84"/>
        <v>0.33333333333333331</v>
      </c>
      <c r="J693" s="10" t="s">
        <v>3696</v>
      </c>
      <c r="K693"/>
      <c r="L693"/>
      <c r="M693">
        <v>0.1</v>
      </c>
      <c r="N693">
        <v>0.1</v>
      </c>
      <c r="O693">
        <v>0.1</v>
      </c>
      <c r="P693"/>
      <c r="Q693"/>
      <c r="R693"/>
      <c r="S693">
        <v>0</v>
      </c>
      <c r="T693"/>
      <c r="U693">
        <v>12</v>
      </c>
      <c r="V693">
        <v>40</v>
      </c>
      <c r="W693"/>
      <c r="X693"/>
      <c r="Y693"/>
      <c r="Z693">
        <v>926</v>
      </c>
    </row>
    <row r="694" spans="2:26" x14ac:dyDescent="0.25">
      <c r="B694" s="21" t="s">
        <v>5134</v>
      </c>
      <c r="C694" s="9" t="s">
        <v>5382</v>
      </c>
      <c r="D694" s="20" t="s">
        <v>4781</v>
      </c>
      <c r="E694" s="30" t="s">
        <v>3480</v>
      </c>
      <c r="F694" s="161" t="s">
        <v>3480</v>
      </c>
      <c r="G694" s="33" t="s">
        <v>4619</v>
      </c>
      <c r="H694" s="306">
        <v>2</v>
      </c>
      <c r="I694" s="19">
        <f t="shared" si="84"/>
        <v>0.66666666666666663</v>
      </c>
      <c r="J694" s="10" t="s">
        <v>3696</v>
      </c>
      <c r="K694"/>
      <c r="L694"/>
      <c r="M694">
        <v>0.1</v>
      </c>
      <c r="N694">
        <v>0.1</v>
      </c>
      <c r="O694">
        <v>0.1</v>
      </c>
      <c r="P694"/>
      <c r="Q694"/>
      <c r="R694"/>
      <c r="S694">
        <v>0</v>
      </c>
      <c r="T694"/>
      <c r="U694">
        <v>16</v>
      </c>
      <c r="V694">
        <v>30</v>
      </c>
      <c r="W694"/>
      <c r="X694"/>
      <c r="Y694"/>
      <c r="Z694">
        <v>3536</v>
      </c>
    </row>
    <row r="695" spans="2:26" x14ac:dyDescent="0.25">
      <c r="B695" s="21" t="s">
        <v>5137</v>
      </c>
      <c r="C695" s="9" t="s">
        <v>5386</v>
      </c>
      <c r="D695" s="20" t="s">
        <v>4787</v>
      </c>
      <c r="E695" s="30" t="s">
        <v>3480</v>
      </c>
      <c r="F695" s="161" t="s">
        <v>3480</v>
      </c>
      <c r="G695" s="33" t="s">
        <v>4619</v>
      </c>
      <c r="H695" s="306">
        <v>2</v>
      </c>
      <c r="I695" s="19">
        <f t="shared" si="84"/>
        <v>0.66666666666666663</v>
      </c>
      <c r="J695" s="10" t="s">
        <v>3696</v>
      </c>
      <c r="K695"/>
      <c r="L695"/>
      <c r="M695">
        <v>0.1</v>
      </c>
      <c r="N695">
        <v>0.1</v>
      </c>
      <c r="O695">
        <v>0.1</v>
      </c>
      <c r="P695"/>
      <c r="Q695"/>
      <c r="R695"/>
      <c r="S695">
        <v>0</v>
      </c>
      <c r="T695"/>
      <c r="U695">
        <v>16</v>
      </c>
      <c r="V695">
        <v>30</v>
      </c>
      <c r="W695"/>
      <c r="X695"/>
      <c r="Y695"/>
      <c r="Z695">
        <v>3425</v>
      </c>
    </row>
    <row r="696" spans="2:26" x14ac:dyDescent="0.25">
      <c r="B696" s="21" t="s">
        <v>3489</v>
      </c>
      <c r="D696" s="20" t="s">
        <v>4798</v>
      </c>
      <c r="E696" s="30" t="s">
        <v>3480</v>
      </c>
      <c r="F696" s="161" t="s">
        <v>3480</v>
      </c>
      <c r="G696" s="33" t="s">
        <v>4619</v>
      </c>
      <c r="H696" s="306">
        <v>1</v>
      </c>
      <c r="I696" s="19">
        <f t="shared" si="84"/>
        <v>0.33333333333333331</v>
      </c>
      <c r="J696" s="10" t="s">
        <v>3696</v>
      </c>
      <c r="K696"/>
      <c r="L696"/>
      <c r="M696">
        <v>0.1</v>
      </c>
      <c r="N696">
        <v>0.1</v>
      </c>
      <c r="O696">
        <v>0.1</v>
      </c>
      <c r="P696"/>
      <c r="Q696"/>
      <c r="R696"/>
      <c r="S696">
        <v>0</v>
      </c>
      <c r="T696"/>
      <c r="U696">
        <v>3</v>
      </c>
      <c r="V696">
        <v>40</v>
      </c>
      <c r="W696"/>
      <c r="X696"/>
      <c r="Y696"/>
      <c r="Z696">
        <v>139</v>
      </c>
    </row>
    <row r="697" spans="2:26" x14ac:dyDescent="0.25">
      <c r="B697" s="73" t="s">
        <v>3489</v>
      </c>
      <c r="C697" s="74"/>
      <c r="D697" s="75" t="s">
        <v>4799</v>
      </c>
      <c r="E697" s="30" t="s">
        <v>3480</v>
      </c>
      <c r="F697" s="161" t="s">
        <v>3480</v>
      </c>
      <c r="G697" s="33" t="s">
        <v>4619</v>
      </c>
      <c r="H697" s="306">
        <v>1</v>
      </c>
      <c r="I697" s="19">
        <f t="shared" si="84"/>
        <v>0.33333333333333331</v>
      </c>
      <c r="J697" s="10" t="s">
        <v>3696</v>
      </c>
      <c r="K697"/>
      <c r="L697"/>
      <c r="M697">
        <v>0.2</v>
      </c>
      <c r="N697">
        <v>0.2</v>
      </c>
      <c r="O697">
        <v>0.1</v>
      </c>
      <c r="P697"/>
      <c r="Q697"/>
      <c r="R697"/>
      <c r="S697">
        <v>0</v>
      </c>
      <c r="T697"/>
      <c r="U697">
        <v>0</v>
      </c>
      <c r="V697">
        <v>45</v>
      </c>
      <c r="W697"/>
      <c r="X697"/>
      <c r="Y697"/>
      <c r="Z697">
        <v>0</v>
      </c>
    </row>
    <row r="698" spans="2:26" x14ac:dyDescent="0.25">
      <c r="B698" s="21" t="s">
        <v>5152</v>
      </c>
      <c r="C698" s="9" t="s">
        <v>5403</v>
      </c>
      <c r="D698" s="20" t="s">
        <v>4810</v>
      </c>
      <c r="E698" s="30" t="s">
        <v>3480</v>
      </c>
      <c r="F698" s="161" t="s">
        <v>3480</v>
      </c>
      <c r="G698" s="33" t="s">
        <v>4619</v>
      </c>
      <c r="H698" s="306">
        <v>1</v>
      </c>
      <c r="I698" s="19">
        <f t="shared" si="84"/>
        <v>0.33333333333333331</v>
      </c>
      <c r="J698" s="10" t="s">
        <v>3696</v>
      </c>
      <c r="K698"/>
      <c r="L698"/>
      <c r="M698">
        <v>0.1</v>
      </c>
      <c r="N698">
        <v>0.1</v>
      </c>
      <c r="O698">
        <v>0.1</v>
      </c>
      <c r="P698"/>
      <c r="Q698"/>
      <c r="R698"/>
      <c r="S698">
        <v>0</v>
      </c>
      <c r="T698"/>
      <c r="U698">
        <v>1</v>
      </c>
      <c r="V698">
        <v>40</v>
      </c>
      <c r="W698"/>
      <c r="X698"/>
      <c r="Y698"/>
      <c r="Z698">
        <v>137</v>
      </c>
    </row>
    <row r="699" spans="2:26" x14ac:dyDescent="0.25">
      <c r="B699" s="21" t="s">
        <v>5180</v>
      </c>
      <c r="C699" s="9" t="s">
        <v>5432</v>
      </c>
      <c r="D699" s="20" t="s">
        <v>4859</v>
      </c>
      <c r="E699" s="30" t="s">
        <v>3480</v>
      </c>
      <c r="F699" s="161" t="s">
        <v>3480</v>
      </c>
      <c r="G699" s="33" t="s">
        <v>4619</v>
      </c>
      <c r="H699" s="306">
        <v>1</v>
      </c>
      <c r="I699" s="19">
        <f t="shared" si="84"/>
        <v>0.33333333333333331</v>
      </c>
      <c r="J699" s="10" t="s">
        <v>3696</v>
      </c>
      <c r="K699"/>
      <c r="L699"/>
      <c r="M699">
        <v>0.1</v>
      </c>
      <c r="N699">
        <v>0.1</v>
      </c>
      <c r="O699">
        <v>0.1</v>
      </c>
      <c r="P699"/>
      <c r="Q699"/>
      <c r="R699"/>
      <c r="S699">
        <v>0</v>
      </c>
      <c r="T699"/>
      <c r="U699">
        <v>3</v>
      </c>
      <c r="V699">
        <v>40</v>
      </c>
      <c r="W699"/>
      <c r="X699"/>
      <c r="Y699"/>
      <c r="Z699">
        <v>136</v>
      </c>
    </row>
    <row r="700" spans="2:26" x14ac:dyDescent="0.25">
      <c r="B700" s="21" t="s">
        <v>5184</v>
      </c>
      <c r="C700" s="9" t="s">
        <v>5435</v>
      </c>
      <c r="D700" s="20" t="s">
        <v>4864</v>
      </c>
      <c r="E700" s="30" t="s">
        <v>3480</v>
      </c>
      <c r="F700" s="161" t="s">
        <v>3480</v>
      </c>
      <c r="G700" s="33" t="s">
        <v>4619</v>
      </c>
      <c r="H700" s="306">
        <v>1</v>
      </c>
      <c r="I700" s="19">
        <f t="shared" si="84"/>
        <v>0.33333333333333331</v>
      </c>
      <c r="J700" s="10" t="s">
        <v>3696</v>
      </c>
      <c r="K700"/>
      <c r="L700"/>
      <c r="M700">
        <v>0.1</v>
      </c>
      <c r="N700">
        <v>0.1</v>
      </c>
      <c r="O700">
        <v>0.1</v>
      </c>
      <c r="P700"/>
      <c r="Q700"/>
      <c r="R700"/>
      <c r="S700">
        <v>0</v>
      </c>
      <c r="T700"/>
      <c r="U700">
        <v>3</v>
      </c>
      <c r="V700">
        <v>40</v>
      </c>
      <c r="W700"/>
      <c r="X700"/>
      <c r="Y700"/>
      <c r="Z700">
        <v>139</v>
      </c>
    </row>
    <row r="701" spans="2:26" x14ac:dyDescent="0.25">
      <c r="E701" s="14"/>
      <c r="F701" s="14"/>
      <c r="G701" s="14"/>
      <c r="H701" s="306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</row>
    <row r="702" spans="2:26" x14ac:dyDescent="0.25">
      <c r="B702" s="21" t="s">
        <v>5389</v>
      </c>
      <c r="C702" s="9" t="s">
        <v>5390</v>
      </c>
      <c r="D702" s="20" t="s">
        <v>4789</v>
      </c>
      <c r="E702" s="30" t="s">
        <v>3480</v>
      </c>
      <c r="F702" s="161" t="s">
        <v>3480</v>
      </c>
      <c r="G702" s="170" t="s">
        <v>5384</v>
      </c>
      <c r="H702" s="306">
        <v>1</v>
      </c>
      <c r="I702" s="19">
        <f t="shared" si="84"/>
        <v>0.33333333333333331</v>
      </c>
      <c r="J702" s="10" t="s">
        <v>3696</v>
      </c>
      <c r="K702"/>
      <c r="L702"/>
      <c r="M702">
        <v>0.1</v>
      </c>
      <c r="N702">
        <v>0.1</v>
      </c>
      <c r="O702">
        <v>0.1</v>
      </c>
      <c r="P702"/>
      <c r="Q702"/>
      <c r="R702"/>
      <c r="S702">
        <v>0</v>
      </c>
      <c r="T702"/>
      <c r="U702">
        <v>6</v>
      </c>
      <c r="V702">
        <v>40</v>
      </c>
      <c r="W702"/>
      <c r="X702"/>
      <c r="Y702"/>
      <c r="Z702">
        <v>357</v>
      </c>
    </row>
    <row r="703" spans="2:26" x14ac:dyDescent="0.25">
      <c r="B703" s="21" t="s">
        <v>5142</v>
      </c>
      <c r="C703" s="9" t="s">
        <v>5394</v>
      </c>
      <c r="D703" s="20" t="s">
        <v>4796</v>
      </c>
      <c r="E703" s="30" t="s">
        <v>3480</v>
      </c>
      <c r="F703" s="161" t="s">
        <v>3480</v>
      </c>
      <c r="G703" s="170" t="s">
        <v>5384</v>
      </c>
      <c r="H703" s="306">
        <v>1</v>
      </c>
      <c r="I703" s="19">
        <f t="shared" si="84"/>
        <v>0.33333333333333331</v>
      </c>
      <c r="J703" s="10" t="s">
        <v>3696</v>
      </c>
      <c r="K703"/>
      <c r="L703"/>
      <c r="M703">
        <v>0.1</v>
      </c>
      <c r="N703">
        <v>0.1</v>
      </c>
      <c r="O703">
        <v>0.1</v>
      </c>
      <c r="P703"/>
      <c r="Q703"/>
      <c r="R703"/>
      <c r="S703">
        <v>0</v>
      </c>
      <c r="T703"/>
      <c r="U703">
        <v>9</v>
      </c>
      <c r="V703">
        <v>40</v>
      </c>
      <c r="W703"/>
      <c r="X703"/>
      <c r="Y703"/>
      <c r="Z703">
        <v>396</v>
      </c>
    </row>
    <row r="704" spans="2:26" x14ac:dyDescent="0.25">
      <c r="B704" s="21" t="s">
        <v>5143</v>
      </c>
      <c r="C704" s="9" t="s">
        <v>5385</v>
      </c>
      <c r="D704" s="20" t="s">
        <v>4797</v>
      </c>
      <c r="E704" s="30" t="s">
        <v>3480</v>
      </c>
      <c r="F704" s="161" t="s">
        <v>3480</v>
      </c>
      <c r="G704" s="170" t="s">
        <v>5384</v>
      </c>
      <c r="H704" s="306">
        <v>1</v>
      </c>
      <c r="I704" s="19">
        <f t="shared" si="84"/>
        <v>0.33333333333333331</v>
      </c>
      <c r="J704" s="10" t="s">
        <v>3696</v>
      </c>
      <c r="K704"/>
      <c r="L704"/>
      <c r="M704">
        <v>0.1</v>
      </c>
      <c r="N704">
        <v>0.1</v>
      </c>
      <c r="O704">
        <v>0.1</v>
      </c>
      <c r="P704"/>
      <c r="Q704"/>
      <c r="R704"/>
      <c r="S704">
        <v>0</v>
      </c>
      <c r="T704"/>
      <c r="U704">
        <v>1</v>
      </c>
      <c r="V704">
        <v>50</v>
      </c>
      <c r="W704"/>
      <c r="X704"/>
      <c r="Y704"/>
      <c r="Z704">
        <v>336</v>
      </c>
    </row>
    <row r="705" spans="2:26" x14ac:dyDescent="0.25">
      <c r="B705" s="21" t="s">
        <v>5144</v>
      </c>
      <c r="C705" s="9" t="s">
        <v>5395</v>
      </c>
      <c r="D705" s="20" t="s">
        <v>4800</v>
      </c>
      <c r="E705" s="30" t="s">
        <v>3480</v>
      </c>
      <c r="F705" s="161" t="s">
        <v>3480</v>
      </c>
      <c r="G705" s="170" t="s">
        <v>5384</v>
      </c>
      <c r="H705" s="306">
        <v>1</v>
      </c>
      <c r="I705" s="19">
        <f t="shared" si="84"/>
        <v>0.33333333333333331</v>
      </c>
      <c r="J705" s="10" t="s">
        <v>3696</v>
      </c>
      <c r="K705"/>
      <c r="L705"/>
      <c r="M705">
        <v>0.1</v>
      </c>
      <c r="N705">
        <v>0.1</v>
      </c>
      <c r="O705">
        <v>0.1</v>
      </c>
      <c r="P705"/>
      <c r="Q705"/>
      <c r="R705"/>
      <c r="S705">
        <v>0</v>
      </c>
      <c r="T705"/>
      <c r="U705">
        <v>4</v>
      </c>
      <c r="V705">
        <v>40</v>
      </c>
      <c r="W705"/>
      <c r="X705"/>
      <c r="Y705"/>
      <c r="Z705">
        <v>297</v>
      </c>
    </row>
    <row r="706" spans="2:26" x14ac:dyDescent="0.25">
      <c r="B706" s="21" t="s">
        <v>5154</v>
      </c>
      <c r="C706" s="9" t="s">
        <v>5405</v>
      </c>
      <c r="D706" s="20" t="s">
        <v>4812</v>
      </c>
      <c r="E706" s="30" t="s">
        <v>3480</v>
      </c>
      <c r="F706" s="161" t="s">
        <v>3480</v>
      </c>
      <c r="G706" s="170" t="s">
        <v>5384</v>
      </c>
      <c r="H706" s="306">
        <v>2</v>
      </c>
      <c r="I706" s="19">
        <f t="shared" si="84"/>
        <v>0.66666666666666663</v>
      </c>
      <c r="J706" s="10" t="s">
        <v>3696</v>
      </c>
      <c r="K706"/>
      <c r="L706"/>
      <c r="M706">
        <v>0.1</v>
      </c>
      <c r="N706">
        <v>0.1</v>
      </c>
      <c r="O706">
        <v>0.1</v>
      </c>
      <c r="P706"/>
      <c r="Q706"/>
      <c r="R706"/>
      <c r="S706">
        <v>0</v>
      </c>
      <c r="T706"/>
      <c r="U706">
        <v>4</v>
      </c>
      <c r="V706">
        <v>40</v>
      </c>
      <c r="W706"/>
      <c r="X706"/>
      <c r="Y706"/>
      <c r="Z706">
        <v>158</v>
      </c>
    </row>
    <row r="707" spans="2:26" x14ac:dyDescent="0.25">
      <c r="B707" s="21" t="s">
        <v>5162</v>
      </c>
      <c r="C707" s="9" t="s">
        <v>5413</v>
      </c>
      <c r="D707" s="20" t="s">
        <v>4828</v>
      </c>
      <c r="E707" s="30" t="s">
        <v>3480</v>
      </c>
      <c r="F707" s="161" t="s">
        <v>3480</v>
      </c>
      <c r="G707" s="170" t="s">
        <v>5384</v>
      </c>
      <c r="H707" s="306">
        <v>1</v>
      </c>
      <c r="I707" s="19">
        <f t="shared" si="84"/>
        <v>0.33333333333333331</v>
      </c>
      <c r="J707" s="10" t="s">
        <v>3696</v>
      </c>
      <c r="K707"/>
      <c r="L707"/>
      <c r="M707">
        <v>0.1</v>
      </c>
      <c r="N707">
        <v>0.1</v>
      </c>
      <c r="O707">
        <v>0.1</v>
      </c>
      <c r="P707"/>
      <c r="Q707"/>
      <c r="R707"/>
      <c r="S707">
        <v>0</v>
      </c>
      <c r="T707"/>
      <c r="U707">
        <v>19</v>
      </c>
      <c r="V707">
        <v>40</v>
      </c>
      <c r="W707"/>
      <c r="X707"/>
      <c r="Y707"/>
      <c r="Z707">
        <v>8439</v>
      </c>
    </row>
    <row r="708" spans="2:26" x14ac:dyDescent="0.25">
      <c r="B708" s="21" t="s">
        <v>5163</v>
      </c>
      <c r="C708" s="9" t="s">
        <v>5414</v>
      </c>
      <c r="D708" s="20" t="s">
        <v>4829</v>
      </c>
      <c r="E708" s="30" t="s">
        <v>3480</v>
      </c>
      <c r="F708" s="161" t="s">
        <v>3480</v>
      </c>
      <c r="G708" s="170" t="s">
        <v>5384</v>
      </c>
      <c r="H708" s="306">
        <v>1</v>
      </c>
      <c r="I708" s="19">
        <f t="shared" si="84"/>
        <v>0.33333333333333331</v>
      </c>
      <c r="J708" s="10" t="s">
        <v>3696</v>
      </c>
      <c r="K708"/>
      <c r="L708"/>
      <c r="M708">
        <v>0.1</v>
      </c>
      <c r="N708">
        <v>0.1</v>
      </c>
      <c r="O708">
        <v>0.1</v>
      </c>
      <c r="P708"/>
      <c r="Q708"/>
      <c r="R708"/>
      <c r="S708">
        <v>0</v>
      </c>
      <c r="T708"/>
      <c r="U708">
        <v>8</v>
      </c>
      <c r="V708">
        <v>40</v>
      </c>
      <c r="W708"/>
      <c r="X708"/>
      <c r="Y708"/>
      <c r="Z708">
        <v>316</v>
      </c>
    </row>
    <row r="709" spans="2:26" x14ac:dyDescent="0.25">
      <c r="B709" s="21" t="s">
        <v>5175</v>
      </c>
      <c r="C709" s="9" t="s">
        <v>5426</v>
      </c>
      <c r="D709" s="20" t="s">
        <v>4846</v>
      </c>
      <c r="E709" s="30" t="s">
        <v>3480</v>
      </c>
      <c r="F709" s="161" t="s">
        <v>3480</v>
      </c>
      <c r="G709" s="170" t="s">
        <v>5384</v>
      </c>
      <c r="H709" s="306">
        <v>1</v>
      </c>
      <c r="I709" s="19">
        <f t="shared" si="84"/>
        <v>0.33333333333333331</v>
      </c>
      <c r="J709" s="10" t="s">
        <v>3696</v>
      </c>
      <c r="K709"/>
      <c r="L709"/>
      <c r="M709">
        <v>0.1</v>
      </c>
      <c r="N709">
        <v>0.1</v>
      </c>
      <c r="O709">
        <v>0.1</v>
      </c>
      <c r="P709"/>
      <c r="Q709"/>
      <c r="R709"/>
      <c r="S709">
        <v>0</v>
      </c>
      <c r="T709"/>
      <c r="U709">
        <v>13</v>
      </c>
      <c r="V709">
        <v>50</v>
      </c>
      <c r="W709"/>
      <c r="X709"/>
      <c r="Y709"/>
      <c r="Z709">
        <v>1688</v>
      </c>
    </row>
    <row r="710" spans="2:26" x14ac:dyDescent="0.25">
      <c r="B710" s="21" t="s">
        <v>5175</v>
      </c>
      <c r="C710" s="9" t="s">
        <v>5426</v>
      </c>
      <c r="D710" s="20" t="s">
        <v>4847</v>
      </c>
      <c r="E710" s="30" t="s">
        <v>3480</v>
      </c>
      <c r="F710" s="161" t="s">
        <v>3480</v>
      </c>
      <c r="G710" s="170" t="s">
        <v>5384</v>
      </c>
      <c r="H710" s="306">
        <v>1</v>
      </c>
      <c r="I710" s="19">
        <f t="shared" si="84"/>
        <v>0.33333333333333331</v>
      </c>
      <c r="J710" s="10" t="s">
        <v>3696</v>
      </c>
      <c r="K710"/>
      <c r="L710"/>
      <c r="M710">
        <v>0.1</v>
      </c>
      <c r="N710">
        <v>0.1</v>
      </c>
      <c r="O710">
        <v>0.1</v>
      </c>
      <c r="P710"/>
      <c r="Q710"/>
      <c r="R710"/>
      <c r="S710">
        <v>0</v>
      </c>
      <c r="T710"/>
      <c r="U710">
        <v>2</v>
      </c>
      <c r="V710">
        <v>20</v>
      </c>
      <c r="W710"/>
      <c r="X710"/>
      <c r="Y710"/>
      <c r="Z710">
        <v>128</v>
      </c>
    </row>
    <row r="711" spans="2:26" x14ac:dyDescent="0.25">
      <c r="B711" s="21" t="s">
        <v>5541</v>
      </c>
      <c r="C711" s="9" t="s">
        <v>5426</v>
      </c>
      <c r="D711" s="20" t="s">
        <v>4848</v>
      </c>
      <c r="E711" s="30" t="s">
        <v>3480</v>
      </c>
      <c r="F711" s="161" t="s">
        <v>3480</v>
      </c>
      <c r="G711" s="170" t="s">
        <v>5384</v>
      </c>
      <c r="H711" s="306">
        <v>1</v>
      </c>
      <c r="I711" s="19">
        <f t="shared" si="84"/>
        <v>0.33333333333333331</v>
      </c>
      <c r="J711" s="10" t="s">
        <v>3696</v>
      </c>
      <c r="K711"/>
      <c r="L711"/>
      <c r="M711">
        <v>0.1</v>
      </c>
      <c r="N711">
        <v>0.1</v>
      </c>
      <c r="O711">
        <v>0.1</v>
      </c>
      <c r="P711"/>
      <c r="Q711"/>
      <c r="R711"/>
      <c r="S711">
        <v>0</v>
      </c>
      <c r="T711"/>
      <c r="U711">
        <v>12</v>
      </c>
      <c r="V711">
        <v>50</v>
      </c>
      <c r="W711"/>
      <c r="X711"/>
      <c r="Y711"/>
      <c r="Z711">
        <v>2691</v>
      </c>
    </row>
    <row r="712" spans="2:26" x14ac:dyDescent="0.25">
      <c r="B712" s="73" t="s">
        <v>5175</v>
      </c>
      <c r="C712" s="74"/>
      <c r="D712" s="75" t="s">
        <v>4849</v>
      </c>
      <c r="E712" s="72"/>
      <c r="F712" s="74"/>
      <c r="G712" s="72"/>
      <c r="H712" s="306">
        <v>2</v>
      </c>
      <c r="I712" s="19">
        <f t="shared" si="84"/>
        <v>0.66666666666666663</v>
      </c>
      <c r="J712" s="10" t="s">
        <v>3696</v>
      </c>
      <c r="K712"/>
      <c r="L712"/>
      <c r="M712">
        <v>0.1</v>
      </c>
      <c r="N712">
        <v>0.1</v>
      </c>
      <c r="O712">
        <v>0.1</v>
      </c>
      <c r="P712"/>
      <c r="Q712"/>
      <c r="R712"/>
      <c r="S712">
        <v>1</v>
      </c>
      <c r="T712"/>
      <c r="U712">
        <v>0</v>
      </c>
      <c r="V712">
        <v>45</v>
      </c>
      <c r="W712"/>
      <c r="X712"/>
      <c r="Y712"/>
      <c r="Z712">
        <v>120</v>
      </c>
    </row>
    <row r="713" spans="2:26" x14ac:dyDescent="0.25">
      <c r="B713" s="21" t="s">
        <v>5387</v>
      </c>
      <c r="C713" s="9" t="s">
        <v>5388</v>
      </c>
      <c r="D713" s="20" t="s">
        <v>4788</v>
      </c>
      <c r="E713" s="30" t="s">
        <v>3480</v>
      </c>
      <c r="F713" s="161" t="s">
        <v>3480</v>
      </c>
      <c r="G713" s="170" t="s">
        <v>5384</v>
      </c>
      <c r="H713" s="306">
        <v>1</v>
      </c>
      <c r="I713" s="19">
        <f t="shared" si="84"/>
        <v>0.33333333333333331</v>
      </c>
      <c r="J713" s="10" t="s">
        <v>3696</v>
      </c>
      <c r="K713"/>
      <c r="L713"/>
      <c r="M713">
        <v>0.1</v>
      </c>
      <c r="N713">
        <v>0.1</v>
      </c>
      <c r="O713">
        <v>0.1</v>
      </c>
      <c r="P713"/>
      <c r="Q713"/>
      <c r="R713"/>
      <c r="S713">
        <v>0</v>
      </c>
      <c r="T713"/>
      <c r="U713">
        <v>14</v>
      </c>
      <c r="V713">
        <v>50</v>
      </c>
      <c r="W713"/>
      <c r="X713"/>
      <c r="Y713"/>
      <c r="Z713">
        <v>2091</v>
      </c>
    </row>
    <row r="714" spans="2:26" x14ac:dyDescent="0.25">
      <c r="B714" s="73" t="s">
        <v>5175</v>
      </c>
      <c r="C714" s="74"/>
      <c r="D714" s="75" t="s">
        <v>4782</v>
      </c>
      <c r="F714" s="25"/>
      <c r="H714" s="306">
        <v>1</v>
      </c>
      <c r="I714" s="19">
        <f t="shared" ref="I714:I777" si="85">H714/3</f>
        <v>0.33333333333333331</v>
      </c>
      <c r="J714" s="10" t="s">
        <v>3696</v>
      </c>
      <c r="K714"/>
      <c r="L714"/>
      <c r="M714">
        <v>0.1</v>
      </c>
      <c r="N714">
        <v>0.1</v>
      </c>
      <c r="O714">
        <v>0.1</v>
      </c>
      <c r="P714"/>
      <c r="Q714"/>
      <c r="R714"/>
      <c r="S714">
        <v>0</v>
      </c>
      <c r="T714"/>
      <c r="U714">
        <v>0</v>
      </c>
      <c r="V714">
        <v>50</v>
      </c>
      <c r="W714"/>
      <c r="X714"/>
      <c r="Y714"/>
      <c r="Z714">
        <v>461</v>
      </c>
    </row>
    <row r="715" spans="2:26" x14ac:dyDescent="0.25">
      <c r="B715" s="21" t="s">
        <v>5176</v>
      </c>
      <c r="C715" s="9" t="s">
        <v>5427</v>
      </c>
      <c r="D715" s="20" t="s">
        <v>4850</v>
      </c>
      <c r="E715" s="30" t="s">
        <v>3480</v>
      </c>
      <c r="F715" s="161" t="s">
        <v>3480</v>
      </c>
      <c r="G715" s="170" t="s">
        <v>5384</v>
      </c>
      <c r="H715" s="306">
        <v>1</v>
      </c>
      <c r="I715" s="19">
        <f t="shared" si="85"/>
        <v>0.33333333333333331</v>
      </c>
      <c r="J715" s="10" t="s">
        <v>3696</v>
      </c>
      <c r="K715"/>
      <c r="L715"/>
      <c r="M715">
        <v>0.1</v>
      </c>
      <c r="N715">
        <v>0.1</v>
      </c>
      <c r="O715">
        <v>0.1</v>
      </c>
      <c r="P715"/>
      <c r="Q715"/>
      <c r="R715"/>
      <c r="S715">
        <v>0</v>
      </c>
      <c r="T715"/>
      <c r="U715">
        <v>12</v>
      </c>
      <c r="V715">
        <v>50</v>
      </c>
      <c r="W715"/>
      <c r="X715"/>
      <c r="Y715"/>
      <c r="Z715">
        <v>1254</v>
      </c>
    </row>
    <row r="716" spans="2:26" x14ac:dyDescent="0.25">
      <c r="B716" s="21" t="s">
        <v>5177</v>
      </c>
      <c r="C716" s="9" t="s">
        <v>5428</v>
      </c>
      <c r="D716" s="20" t="s">
        <v>4851</v>
      </c>
      <c r="E716" s="30" t="s">
        <v>3480</v>
      </c>
      <c r="F716" s="161" t="s">
        <v>3480</v>
      </c>
      <c r="G716" s="170" t="s">
        <v>5384</v>
      </c>
      <c r="H716" s="306">
        <v>1</v>
      </c>
      <c r="I716" s="19">
        <f t="shared" si="85"/>
        <v>0.33333333333333331</v>
      </c>
      <c r="J716" s="10" t="s">
        <v>3696</v>
      </c>
      <c r="K716"/>
      <c r="L716"/>
      <c r="M716">
        <v>0.1</v>
      </c>
      <c r="N716">
        <v>0.1</v>
      </c>
      <c r="O716">
        <v>0.1</v>
      </c>
      <c r="P716"/>
      <c r="Q716"/>
      <c r="R716"/>
      <c r="S716">
        <v>0</v>
      </c>
      <c r="T716"/>
      <c r="U716">
        <v>12</v>
      </c>
      <c r="V716">
        <v>50</v>
      </c>
      <c r="W716"/>
      <c r="X716"/>
      <c r="Y716"/>
      <c r="Z716">
        <v>1128</v>
      </c>
    </row>
    <row r="717" spans="2:26" x14ac:dyDescent="0.25">
      <c r="B717" s="21" t="s">
        <v>5181</v>
      </c>
      <c r="C717" s="9" t="s">
        <v>5433</v>
      </c>
      <c r="D717" s="20" t="s">
        <v>4860</v>
      </c>
      <c r="E717" s="30" t="s">
        <v>3480</v>
      </c>
      <c r="F717" s="161" t="s">
        <v>3480</v>
      </c>
      <c r="G717" s="170" t="s">
        <v>5384</v>
      </c>
      <c r="H717" s="306">
        <v>1</v>
      </c>
      <c r="I717" s="19">
        <f t="shared" si="85"/>
        <v>0.33333333333333331</v>
      </c>
      <c r="J717" s="10" t="s">
        <v>3696</v>
      </c>
      <c r="K717"/>
      <c r="L717"/>
      <c r="M717">
        <v>0.1</v>
      </c>
      <c r="N717">
        <v>0.1</v>
      </c>
      <c r="O717">
        <v>0.1</v>
      </c>
      <c r="P717"/>
      <c r="Q717"/>
      <c r="R717"/>
      <c r="S717">
        <v>0</v>
      </c>
      <c r="T717"/>
      <c r="U717">
        <v>7</v>
      </c>
      <c r="V717">
        <v>40</v>
      </c>
      <c r="W717"/>
      <c r="X717"/>
      <c r="Y717"/>
      <c r="Z717">
        <v>268</v>
      </c>
    </row>
    <row r="718" spans="2:26" x14ac:dyDescent="0.25">
      <c r="B718" s="21" t="s">
        <v>5185</v>
      </c>
      <c r="C718" s="9" t="s">
        <v>5436</v>
      </c>
      <c r="D718" s="20" t="s">
        <v>4865</v>
      </c>
      <c r="E718" s="30" t="s">
        <v>3480</v>
      </c>
      <c r="F718" s="161" t="s">
        <v>3480</v>
      </c>
      <c r="G718" s="170" t="s">
        <v>5384</v>
      </c>
      <c r="H718" s="306">
        <v>1</v>
      </c>
      <c r="I718" s="19">
        <f t="shared" si="85"/>
        <v>0.33333333333333331</v>
      </c>
      <c r="J718" s="10" t="s">
        <v>3696</v>
      </c>
      <c r="K718"/>
      <c r="L718"/>
      <c r="M718">
        <v>0.1</v>
      </c>
      <c r="N718">
        <v>0.1</v>
      </c>
      <c r="O718">
        <v>0.1</v>
      </c>
      <c r="P718"/>
      <c r="Q718"/>
      <c r="R718"/>
      <c r="S718">
        <v>0</v>
      </c>
      <c r="T718"/>
      <c r="U718">
        <v>5</v>
      </c>
      <c r="V718">
        <v>40</v>
      </c>
      <c r="W718"/>
      <c r="X718"/>
      <c r="Y718"/>
      <c r="Z718">
        <v>408</v>
      </c>
    </row>
    <row r="719" spans="2:26" x14ac:dyDescent="0.25">
      <c r="B719" s="21" t="s">
        <v>5186</v>
      </c>
      <c r="C719" s="9" t="s">
        <v>5437</v>
      </c>
      <c r="D719" s="20" t="s">
        <v>4866</v>
      </c>
      <c r="E719" s="30" t="s">
        <v>3480</v>
      </c>
      <c r="F719" s="161" t="s">
        <v>3480</v>
      </c>
      <c r="G719" s="170" t="s">
        <v>5384</v>
      </c>
      <c r="H719" s="306">
        <v>1</v>
      </c>
      <c r="I719" s="19">
        <f t="shared" si="85"/>
        <v>0.33333333333333331</v>
      </c>
      <c r="J719" s="10" t="s">
        <v>3696</v>
      </c>
      <c r="K719"/>
      <c r="L719"/>
      <c r="M719">
        <v>0.1</v>
      </c>
      <c r="N719">
        <v>0.1</v>
      </c>
      <c r="O719">
        <v>0.1</v>
      </c>
      <c r="P719"/>
      <c r="Q719"/>
      <c r="R719"/>
      <c r="S719">
        <v>0</v>
      </c>
      <c r="T719"/>
      <c r="U719">
        <v>17</v>
      </c>
      <c r="V719">
        <v>50</v>
      </c>
      <c r="W719"/>
      <c r="X719"/>
      <c r="Y719"/>
      <c r="Z719">
        <v>5236</v>
      </c>
    </row>
    <row r="720" spans="2:26" x14ac:dyDescent="0.25">
      <c r="B720" s="21" t="s">
        <v>5198</v>
      </c>
      <c r="C720" s="9" t="s">
        <v>5448</v>
      </c>
      <c r="D720" s="20" t="s">
        <v>4887</v>
      </c>
      <c r="E720" s="30" t="s">
        <v>3480</v>
      </c>
      <c r="F720" s="161" t="s">
        <v>3480</v>
      </c>
      <c r="G720" s="170" t="s">
        <v>5384</v>
      </c>
      <c r="H720" s="306">
        <v>1</v>
      </c>
      <c r="I720" s="19">
        <f t="shared" si="85"/>
        <v>0.33333333333333331</v>
      </c>
      <c r="J720" s="10" t="s">
        <v>3696</v>
      </c>
      <c r="K720"/>
      <c r="L720"/>
      <c r="M720">
        <v>0.1</v>
      </c>
      <c r="N720">
        <v>0.1</v>
      </c>
      <c r="O720">
        <v>0.1</v>
      </c>
      <c r="P720"/>
      <c r="Q720"/>
      <c r="R720"/>
      <c r="S720">
        <v>0</v>
      </c>
      <c r="T720"/>
      <c r="U720">
        <v>17</v>
      </c>
      <c r="V720">
        <v>40</v>
      </c>
      <c r="W720"/>
      <c r="X720"/>
      <c r="Y720"/>
      <c r="Z720">
        <v>4712</v>
      </c>
    </row>
    <row r="721" spans="2:26" x14ac:dyDescent="0.25">
      <c r="E721" s="14"/>
      <c r="F721" s="14"/>
      <c r="G721" s="14"/>
      <c r="H721" s="306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</row>
    <row r="722" spans="2:26" x14ac:dyDescent="0.25">
      <c r="B722" s="21" t="s">
        <v>5294</v>
      </c>
      <c r="D722" s="20" t="s">
        <v>5050</v>
      </c>
      <c r="E722" s="173" t="s">
        <v>3480</v>
      </c>
      <c r="F722" s="161" t="s">
        <v>3480</v>
      </c>
      <c r="G722" s="179" t="s">
        <v>5466</v>
      </c>
      <c r="H722" s="306">
        <v>4</v>
      </c>
      <c r="I722" s="19">
        <f t="shared" si="85"/>
        <v>1.3333333333333333</v>
      </c>
      <c r="J722" s="10" t="s">
        <v>3696</v>
      </c>
      <c r="K722"/>
      <c r="L722"/>
      <c r="M722">
        <v>0.3</v>
      </c>
      <c r="N722">
        <v>0.1</v>
      </c>
      <c r="O722">
        <v>0.3</v>
      </c>
      <c r="P722"/>
      <c r="Q722"/>
      <c r="R722"/>
      <c r="S722">
        <v>0</v>
      </c>
      <c r="T722"/>
      <c r="U722">
        <v>5</v>
      </c>
      <c r="V722">
        <v>50</v>
      </c>
      <c r="W722"/>
      <c r="X722"/>
      <c r="Y722"/>
      <c r="Z722">
        <v>509</v>
      </c>
    </row>
    <row r="723" spans="2:26" x14ac:dyDescent="0.25">
      <c r="B723" s="21" t="s">
        <v>5295</v>
      </c>
      <c r="D723" s="20" t="s">
        <v>5051</v>
      </c>
      <c r="E723" s="173" t="s">
        <v>3480</v>
      </c>
      <c r="F723" s="161" t="s">
        <v>3480</v>
      </c>
      <c r="G723" s="179" t="s">
        <v>5466</v>
      </c>
      <c r="H723" s="306">
        <v>2</v>
      </c>
      <c r="I723" s="19">
        <f t="shared" si="85"/>
        <v>0.66666666666666663</v>
      </c>
      <c r="J723" s="10" t="s">
        <v>3696</v>
      </c>
      <c r="K723"/>
      <c r="L723"/>
      <c r="M723">
        <v>0.1</v>
      </c>
      <c r="N723">
        <v>0.1</v>
      </c>
      <c r="O723">
        <v>0.1</v>
      </c>
      <c r="P723"/>
      <c r="Q723"/>
      <c r="R723"/>
      <c r="S723">
        <v>0</v>
      </c>
      <c r="T723"/>
      <c r="U723">
        <v>10</v>
      </c>
      <c r="V723">
        <v>40</v>
      </c>
      <c r="W723"/>
      <c r="X723"/>
      <c r="Y723"/>
      <c r="Z723">
        <v>449</v>
      </c>
    </row>
    <row r="724" spans="2:26" x14ac:dyDescent="0.25">
      <c r="B724" s="21" t="s">
        <v>5296</v>
      </c>
      <c r="D724" s="20" t="s">
        <v>5052</v>
      </c>
      <c r="E724" s="173" t="s">
        <v>3480</v>
      </c>
      <c r="F724" s="161" t="s">
        <v>3480</v>
      </c>
      <c r="G724" s="179" t="s">
        <v>5466</v>
      </c>
      <c r="H724" s="306">
        <v>3</v>
      </c>
      <c r="I724" s="19">
        <f t="shared" si="85"/>
        <v>1</v>
      </c>
      <c r="J724" s="10" t="s">
        <v>3696</v>
      </c>
      <c r="K724"/>
      <c r="L724"/>
      <c r="M724">
        <v>0.4</v>
      </c>
      <c r="N724">
        <v>0.1</v>
      </c>
      <c r="O724">
        <v>0.4</v>
      </c>
      <c r="P724"/>
      <c r="Q724"/>
      <c r="R724"/>
      <c r="S724">
        <v>0</v>
      </c>
      <c r="T724"/>
      <c r="U724">
        <v>3</v>
      </c>
      <c r="V724">
        <v>60</v>
      </c>
      <c r="W724"/>
      <c r="X724"/>
      <c r="Y724"/>
      <c r="Z724">
        <v>820</v>
      </c>
    </row>
    <row r="725" spans="2:26" x14ac:dyDescent="0.25">
      <c r="B725" s="21" t="s">
        <v>5296</v>
      </c>
      <c r="D725" s="20" t="s">
        <v>5053</v>
      </c>
      <c r="E725" s="173" t="s">
        <v>3480</v>
      </c>
      <c r="F725" s="161" t="s">
        <v>3480</v>
      </c>
      <c r="G725" s="179" t="s">
        <v>5466</v>
      </c>
      <c r="H725" s="306">
        <v>3</v>
      </c>
      <c r="I725" s="19">
        <f t="shared" si="85"/>
        <v>1</v>
      </c>
      <c r="J725" s="10" t="s">
        <v>3696</v>
      </c>
      <c r="K725"/>
      <c r="L725"/>
      <c r="M725">
        <v>0.4</v>
      </c>
      <c r="N725">
        <v>0.1</v>
      </c>
      <c r="O725">
        <v>0.4</v>
      </c>
      <c r="P725"/>
      <c r="Q725"/>
      <c r="R725"/>
      <c r="S725">
        <v>0</v>
      </c>
      <c r="T725"/>
      <c r="U725">
        <v>3</v>
      </c>
      <c r="V725">
        <v>60</v>
      </c>
      <c r="W725"/>
      <c r="X725"/>
      <c r="Y725"/>
      <c r="Z725">
        <v>817</v>
      </c>
    </row>
    <row r="726" spans="2:26" x14ac:dyDescent="0.25">
      <c r="B726" s="21" t="s">
        <v>5296</v>
      </c>
      <c r="D726" s="20" t="s">
        <v>5054</v>
      </c>
      <c r="E726" s="173" t="s">
        <v>3480</v>
      </c>
      <c r="F726" s="161" t="s">
        <v>3480</v>
      </c>
      <c r="G726" s="179" t="s">
        <v>5466</v>
      </c>
      <c r="H726" s="306">
        <v>3</v>
      </c>
      <c r="I726" s="19">
        <f t="shared" si="85"/>
        <v>1</v>
      </c>
      <c r="J726" s="10" t="s">
        <v>3696</v>
      </c>
      <c r="K726"/>
      <c r="L726"/>
      <c r="M726">
        <v>0.4</v>
      </c>
      <c r="N726">
        <v>0.1</v>
      </c>
      <c r="O726">
        <v>0.4</v>
      </c>
      <c r="P726"/>
      <c r="Q726"/>
      <c r="R726"/>
      <c r="S726">
        <v>0</v>
      </c>
      <c r="T726"/>
      <c r="U726">
        <v>3</v>
      </c>
      <c r="V726">
        <v>60</v>
      </c>
      <c r="W726"/>
      <c r="X726"/>
      <c r="Y726"/>
      <c r="Z726">
        <v>819</v>
      </c>
    </row>
    <row r="727" spans="2:26" x14ac:dyDescent="0.25">
      <c r="B727" s="21" t="s">
        <v>5297</v>
      </c>
      <c r="D727" s="20" t="s">
        <v>5055</v>
      </c>
      <c r="E727" s="173" t="s">
        <v>3480</v>
      </c>
      <c r="F727" s="161" t="s">
        <v>3480</v>
      </c>
      <c r="G727" s="179" t="s">
        <v>5466</v>
      </c>
      <c r="H727" s="306">
        <v>2</v>
      </c>
      <c r="I727" s="19">
        <f t="shared" si="85"/>
        <v>0.66666666666666663</v>
      </c>
      <c r="J727" s="10" t="s">
        <v>3696</v>
      </c>
      <c r="K727"/>
      <c r="L727"/>
      <c r="M727">
        <v>0.1</v>
      </c>
      <c r="N727">
        <v>0.1</v>
      </c>
      <c r="O727">
        <v>0.1</v>
      </c>
      <c r="P727"/>
      <c r="Q727"/>
      <c r="R727"/>
      <c r="S727">
        <v>0</v>
      </c>
      <c r="T727"/>
      <c r="U727">
        <v>0</v>
      </c>
      <c r="V727">
        <v>25</v>
      </c>
      <c r="W727"/>
      <c r="X727"/>
      <c r="Y727"/>
      <c r="Z727">
        <v>74</v>
      </c>
    </row>
    <row r="728" spans="2:26" x14ac:dyDescent="0.25">
      <c r="B728" s="21" t="s">
        <v>5298</v>
      </c>
      <c r="D728" s="20" t="s">
        <v>5056</v>
      </c>
      <c r="E728" s="173" t="s">
        <v>3480</v>
      </c>
      <c r="F728" s="161" t="s">
        <v>3480</v>
      </c>
      <c r="G728" s="179" t="s">
        <v>5466</v>
      </c>
      <c r="H728" s="306">
        <v>4</v>
      </c>
      <c r="I728" s="19">
        <f t="shared" si="85"/>
        <v>1.3333333333333333</v>
      </c>
      <c r="J728" s="10" t="s">
        <v>3696</v>
      </c>
      <c r="K728"/>
      <c r="L728"/>
      <c r="M728">
        <v>0.3</v>
      </c>
      <c r="N728">
        <v>0.1</v>
      </c>
      <c r="O728">
        <v>0.3</v>
      </c>
      <c r="P728"/>
      <c r="Q728"/>
      <c r="R728"/>
      <c r="S728">
        <v>0</v>
      </c>
      <c r="T728"/>
      <c r="U728">
        <v>10</v>
      </c>
      <c r="V728">
        <v>55</v>
      </c>
      <c r="W728"/>
      <c r="X728"/>
      <c r="Y728"/>
      <c r="Z728">
        <v>1151</v>
      </c>
    </row>
    <row r="729" spans="2:26" x14ac:dyDescent="0.25">
      <c r="B729" s="21" t="s">
        <v>5299</v>
      </c>
      <c r="D729" s="20" t="s">
        <v>5057</v>
      </c>
      <c r="E729" s="173" t="s">
        <v>3480</v>
      </c>
      <c r="F729" s="161" t="s">
        <v>3480</v>
      </c>
      <c r="G729" s="179" t="s">
        <v>5466</v>
      </c>
      <c r="H729" s="306">
        <v>2</v>
      </c>
      <c r="I729" s="19">
        <f t="shared" si="85"/>
        <v>0.66666666666666663</v>
      </c>
      <c r="J729" s="10" t="s">
        <v>3696</v>
      </c>
      <c r="K729"/>
      <c r="L729"/>
      <c r="M729">
        <v>0.3</v>
      </c>
      <c r="N729">
        <v>0.1</v>
      </c>
      <c r="O729">
        <v>0.3</v>
      </c>
      <c r="P729"/>
      <c r="Q729"/>
      <c r="R729"/>
      <c r="S729">
        <v>0</v>
      </c>
      <c r="T729"/>
      <c r="U729">
        <v>18</v>
      </c>
      <c r="V729">
        <v>50</v>
      </c>
      <c r="W729"/>
      <c r="X729"/>
      <c r="Y729"/>
      <c r="Z729">
        <v>6470</v>
      </c>
    </row>
    <row r="730" spans="2:26" x14ac:dyDescent="0.25">
      <c r="B730" s="21" t="s">
        <v>5300</v>
      </c>
      <c r="D730" s="20" t="s">
        <v>5058</v>
      </c>
      <c r="E730" s="173" t="s">
        <v>3480</v>
      </c>
      <c r="F730" s="161" t="s">
        <v>3480</v>
      </c>
      <c r="G730" s="179" t="s">
        <v>5466</v>
      </c>
      <c r="H730" s="306">
        <v>2</v>
      </c>
      <c r="I730" s="19">
        <f t="shared" si="85"/>
        <v>0.66666666666666663</v>
      </c>
      <c r="J730" s="10" t="s">
        <v>3696</v>
      </c>
      <c r="K730"/>
      <c r="L730"/>
      <c r="M730">
        <v>0.1</v>
      </c>
      <c r="N730">
        <v>0.1</v>
      </c>
      <c r="O730">
        <v>0.1</v>
      </c>
      <c r="P730"/>
      <c r="Q730"/>
      <c r="R730"/>
      <c r="S730">
        <v>0</v>
      </c>
      <c r="T730"/>
      <c r="U730">
        <v>17</v>
      </c>
      <c r="V730">
        <v>35</v>
      </c>
      <c r="W730"/>
      <c r="X730"/>
      <c r="Y730"/>
      <c r="Z730">
        <v>4635</v>
      </c>
    </row>
    <row r="731" spans="2:26" x14ac:dyDescent="0.25">
      <c r="B731" s="21" t="s">
        <v>5301</v>
      </c>
      <c r="D731" s="20" t="s">
        <v>5059</v>
      </c>
      <c r="E731" s="173" t="s">
        <v>3480</v>
      </c>
      <c r="F731" s="161" t="s">
        <v>3480</v>
      </c>
      <c r="G731" s="179" t="s">
        <v>5466</v>
      </c>
      <c r="H731" s="306">
        <v>2</v>
      </c>
      <c r="I731" s="19">
        <f t="shared" si="85"/>
        <v>0.66666666666666663</v>
      </c>
      <c r="J731" s="10" t="s">
        <v>3696</v>
      </c>
      <c r="K731"/>
      <c r="L731"/>
      <c r="M731">
        <v>0.1</v>
      </c>
      <c r="N731">
        <v>0.1</v>
      </c>
      <c r="O731">
        <v>0.1</v>
      </c>
      <c r="P731"/>
      <c r="Q731"/>
      <c r="R731"/>
      <c r="S731">
        <v>0</v>
      </c>
      <c r="T731"/>
      <c r="U731">
        <v>0</v>
      </c>
      <c r="V731">
        <v>25</v>
      </c>
      <c r="W731"/>
      <c r="X731"/>
      <c r="Y731"/>
      <c r="Z731">
        <v>59</v>
      </c>
    </row>
    <row r="732" spans="2:26" x14ac:dyDescent="0.25">
      <c r="B732" s="73" t="s">
        <v>5302</v>
      </c>
      <c r="C732" s="74"/>
      <c r="D732" s="75" t="s">
        <v>5060</v>
      </c>
      <c r="E732" s="162" t="s">
        <v>3480</v>
      </c>
      <c r="F732" s="163" t="s">
        <v>3480</v>
      </c>
      <c r="G732" s="180" t="s">
        <v>5466</v>
      </c>
      <c r="H732" s="306">
        <v>2</v>
      </c>
      <c r="I732" s="19">
        <f t="shared" si="85"/>
        <v>0.66666666666666663</v>
      </c>
      <c r="J732" s="10" t="s">
        <v>3696</v>
      </c>
      <c r="K732"/>
      <c r="L732"/>
      <c r="M732">
        <v>0.1</v>
      </c>
      <c r="N732">
        <v>0.1</v>
      </c>
      <c r="O732">
        <v>0.1</v>
      </c>
      <c r="P732"/>
      <c r="Q732"/>
      <c r="R732"/>
      <c r="S732">
        <v>1</v>
      </c>
      <c r="T732"/>
      <c r="U732">
        <v>0</v>
      </c>
      <c r="V732">
        <v>45</v>
      </c>
      <c r="W732"/>
      <c r="X732"/>
      <c r="Y732"/>
      <c r="Z732">
        <v>200</v>
      </c>
    </row>
    <row r="733" spans="2:26" x14ac:dyDescent="0.25">
      <c r="B733" s="21" t="s">
        <v>5303</v>
      </c>
      <c r="D733" s="20" t="s">
        <v>5061</v>
      </c>
      <c r="E733" s="173" t="s">
        <v>3480</v>
      </c>
      <c r="F733" s="161" t="s">
        <v>3480</v>
      </c>
      <c r="G733" s="179" t="s">
        <v>5466</v>
      </c>
      <c r="H733" s="306">
        <v>4.8</v>
      </c>
      <c r="I733" s="19">
        <f t="shared" si="85"/>
        <v>1.5999999999999999</v>
      </c>
      <c r="J733" s="10" t="s">
        <v>3696</v>
      </c>
      <c r="K733"/>
      <c r="L733"/>
      <c r="M733">
        <v>0.1</v>
      </c>
      <c r="N733">
        <v>0.1</v>
      </c>
      <c r="O733">
        <v>0.1</v>
      </c>
      <c r="P733"/>
      <c r="Q733"/>
      <c r="R733"/>
      <c r="S733">
        <v>0</v>
      </c>
      <c r="T733"/>
      <c r="U733">
        <v>10</v>
      </c>
      <c r="V733">
        <v>50</v>
      </c>
      <c r="W733"/>
      <c r="X733"/>
      <c r="Y733"/>
      <c r="Z733">
        <v>80</v>
      </c>
    </row>
    <row r="734" spans="2:26" x14ac:dyDescent="0.25">
      <c r="B734" s="21" t="s">
        <v>5304</v>
      </c>
      <c r="D734" s="20" t="s">
        <v>5062</v>
      </c>
      <c r="E734" s="173" t="s">
        <v>3480</v>
      </c>
      <c r="F734" s="161" t="s">
        <v>3480</v>
      </c>
      <c r="G734" s="179" t="s">
        <v>5466</v>
      </c>
      <c r="H734" s="306">
        <v>4</v>
      </c>
      <c r="I734" s="19">
        <f t="shared" si="85"/>
        <v>1.3333333333333333</v>
      </c>
      <c r="J734" s="10" t="s">
        <v>3696</v>
      </c>
      <c r="K734"/>
      <c r="L734"/>
      <c r="M734">
        <v>0.3</v>
      </c>
      <c r="N734">
        <v>0.1</v>
      </c>
      <c r="O734">
        <v>0.3</v>
      </c>
      <c r="P734"/>
      <c r="Q734"/>
      <c r="R734"/>
      <c r="S734">
        <v>0</v>
      </c>
      <c r="T734"/>
      <c r="U734">
        <v>5</v>
      </c>
      <c r="V734">
        <v>60</v>
      </c>
      <c r="W734"/>
      <c r="X734"/>
      <c r="Y734"/>
      <c r="Z734">
        <v>864</v>
      </c>
    </row>
    <row r="735" spans="2:26" x14ac:dyDescent="0.25">
      <c r="B735" s="21" t="s">
        <v>5305</v>
      </c>
      <c r="D735" s="20" t="s">
        <v>5063</v>
      </c>
      <c r="E735" s="173" t="s">
        <v>3480</v>
      </c>
      <c r="F735" s="161" t="s">
        <v>3480</v>
      </c>
      <c r="G735" s="179" t="s">
        <v>5466</v>
      </c>
      <c r="H735" s="306">
        <v>4</v>
      </c>
      <c r="I735" s="19">
        <f t="shared" si="85"/>
        <v>1.3333333333333333</v>
      </c>
      <c r="J735" s="10" t="s">
        <v>3696</v>
      </c>
      <c r="K735"/>
      <c r="L735"/>
      <c r="M735">
        <v>0.3</v>
      </c>
      <c r="N735">
        <v>0.3</v>
      </c>
      <c r="O735">
        <v>0.3</v>
      </c>
      <c r="P735"/>
      <c r="Q735"/>
      <c r="R735"/>
      <c r="S735">
        <v>1</v>
      </c>
      <c r="T735"/>
      <c r="U735">
        <v>12</v>
      </c>
      <c r="V735">
        <v>75</v>
      </c>
      <c r="W735"/>
      <c r="X735"/>
      <c r="Y735"/>
      <c r="Z735">
        <v>3484</v>
      </c>
    </row>
    <row r="736" spans="2:26" x14ac:dyDescent="0.25">
      <c r="B736" s="21" t="s">
        <v>5306</v>
      </c>
      <c r="D736" s="20" t="s">
        <v>5064</v>
      </c>
      <c r="E736" s="173" t="s">
        <v>3480</v>
      </c>
      <c r="F736" s="161" t="s">
        <v>3480</v>
      </c>
      <c r="G736" s="179" t="s">
        <v>5466</v>
      </c>
      <c r="H736" s="306">
        <v>2</v>
      </c>
      <c r="I736" s="19">
        <f t="shared" si="85"/>
        <v>0.66666666666666663</v>
      </c>
      <c r="J736" s="10" t="s">
        <v>3696</v>
      </c>
      <c r="K736"/>
      <c r="L736"/>
      <c r="M736">
        <v>0.4</v>
      </c>
      <c r="N736">
        <v>0.1</v>
      </c>
      <c r="O736">
        <v>0.4</v>
      </c>
      <c r="P736"/>
      <c r="Q736"/>
      <c r="R736"/>
      <c r="S736">
        <v>0</v>
      </c>
      <c r="T736"/>
      <c r="U736">
        <v>19</v>
      </c>
      <c r="V736">
        <v>70</v>
      </c>
      <c r="W736"/>
      <c r="X736"/>
      <c r="Y736"/>
      <c r="Z736">
        <v>9419</v>
      </c>
    </row>
    <row r="737" spans="2:26" x14ac:dyDescent="0.25">
      <c r="B737" s="21" t="s">
        <v>5307</v>
      </c>
      <c r="D737" s="20" t="s">
        <v>5065</v>
      </c>
      <c r="E737" s="173" t="s">
        <v>3480</v>
      </c>
      <c r="F737" s="161" t="s">
        <v>3480</v>
      </c>
      <c r="G737" s="179" t="s">
        <v>5466</v>
      </c>
      <c r="H737" s="306">
        <v>3</v>
      </c>
      <c r="I737" s="19">
        <f t="shared" si="85"/>
        <v>1</v>
      </c>
      <c r="J737" s="10" t="s">
        <v>3696</v>
      </c>
      <c r="K737"/>
      <c r="L737"/>
      <c r="M737">
        <v>0.3</v>
      </c>
      <c r="N737">
        <v>0.1</v>
      </c>
      <c r="O737">
        <v>0.3</v>
      </c>
      <c r="P737"/>
      <c r="Q737"/>
      <c r="R737"/>
      <c r="S737">
        <v>0</v>
      </c>
      <c r="T737"/>
      <c r="U737">
        <v>9</v>
      </c>
      <c r="V737">
        <v>60</v>
      </c>
      <c r="W737"/>
      <c r="X737"/>
      <c r="Y737"/>
      <c r="Z737">
        <v>1057</v>
      </c>
    </row>
    <row r="738" spans="2:26" x14ac:dyDescent="0.25">
      <c r="B738" s="21" t="s">
        <v>5308</v>
      </c>
      <c r="D738" s="20" t="s">
        <v>5066</v>
      </c>
      <c r="E738" s="173" t="s">
        <v>3480</v>
      </c>
      <c r="F738" s="161" t="s">
        <v>3480</v>
      </c>
      <c r="G738" s="179" t="s">
        <v>5466</v>
      </c>
      <c r="H738" s="306">
        <v>2</v>
      </c>
      <c r="I738" s="19">
        <f t="shared" si="85"/>
        <v>0.66666666666666663</v>
      </c>
      <c r="J738" s="10" t="s">
        <v>3696</v>
      </c>
      <c r="K738"/>
      <c r="L738"/>
      <c r="M738">
        <v>0.4</v>
      </c>
      <c r="N738">
        <v>0.1</v>
      </c>
      <c r="O738">
        <v>0.4</v>
      </c>
      <c r="P738"/>
      <c r="Q738"/>
      <c r="R738"/>
      <c r="S738">
        <v>0</v>
      </c>
      <c r="T738"/>
      <c r="U738">
        <v>20</v>
      </c>
      <c r="V738">
        <v>70</v>
      </c>
      <c r="W738"/>
      <c r="X738"/>
      <c r="Y738"/>
      <c r="Z738">
        <v>11584</v>
      </c>
    </row>
    <row r="739" spans="2:26" x14ac:dyDescent="0.25">
      <c r="B739" s="21" t="s">
        <v>5309</v>
      </c>
      <c r="D739" s="20" t="s">
        <v>5067</v>
      </c>
      <c r="E739" s="173" t="s">
        <v>3480</v>
      </c>
      <c r="F739" s="161" t="s">
        <v>3480</v>
      </c>
      <c r="G739" s="179" t="s">
        <v>5466</v>
      </c>
      <c r="H739" s="306">
        <v>2</v>
      </c>
      <c r="I739" s="19">
        <f t="shared" si="85"/>
        <v>0.66666666666666663</v>
      </c>
      <c r="J739" s="10" t="s">
        <v>3696</v>
      </c>
      <c r="K739"/>
      <c r="L739"/>
      <c r="M739">
        <v>0.1</v>
      </c>
      <c r="N739">
        <v>0.1</v>
      </c>
      <c r="O739">
        <v>0.1</v>
      </c>
      <c r="P739"/>
      <c r="Q739"/>
      <c r="R739"/>
      <c r="S739">
        <v>0</v>
      </c>
      <c r="T739"/>
      <c r="U739">
        <v>2</v>
      </c>
      <c r="V739">
        <v>25</v>
      </c>
      <c r="W739"/>
      <c r="X739"/>
      <c r="Y739"/>
      <c r="Z739">
        <v>57</v>
      </c>
    </row>
    <row r="740" spans="2:26" x14ac:dyDescent="0.25">
      <c r="B740" s="21" t="s">
        <v>5310</v>
      </c>
      <c r="D740" s="20" t="s">
        <v>5068</v>
      </c>
      <c r="E740" s="173" t="s">
        <v>3480</v>
      </c>
      <c r="F740" s="161" t="s">
        <v>3480</v>
      </c>
      <c r="G740" s="179" t="s">
        <v>5466</v>
      </c>
      <c r="H740" s="306">
        <v>2</v>
      </c>
      <c r="I740" s="19">
        <f t="shared" si="85"/>
        <v>0.66666666666666663</v>
      </c>
      <c r="J740" s="10" t="s">
        <v>3696</v>
      </c>
      <c r="K740"/>
      <c r="L740"/>
      <c r="M740">
        <v>0.1</v>
      </c>
      <c r="N740">
        <v>0.1</v>
      </c>
      <c r="O740">
        <v>0.1</v>
      </c>
      <c r="P740"/>
      <c r="Q740"/>
      <c r="R740"/>
      <c r="S740">
        <v>0</v>
      </c>
      <c r="T740"/>
      <c r="U740">
        <v>11</v>
      </c>
      <c r="V740">
        <v>95</v>
      </c>
      <c r="W740"/>
      <c r="X740"/>
      <c r="Y740"/>
      <c r="Z740">
        <v>4998</v>
      </c>
    </row>
    <row r="741" spans="2:26" x14ac:dyDescent="0.25">
      <c r="B741" s="21" t="s">
        <v>5311</v>
      </c>
      <c r="D741" s="20" t="s">
        <v>5069</v>
      </c>
      <c r="E741" s="173" t="s">
        <v>3480</v>
      </c>
      <c r="F741" s="161" t="s">
        <v>3480</v>
      </c>
      <c r="G741" s="179" t="s">
        <v>5466</v>
      </c>
      <c r="H741" s="306">
        <v>2</v>
      </c>
      <c r="I741" s="19">
        <f t="shared" si="85"/>
        <v>0.66666666666666663</v>
      </c>
      <c r="J741" s="10" t="s">
        <v>3696</v>
      </c>
      <c r="K741"/>
      <c r="L741"/>
      <c r="M741">
        <v>0.1</v>
      </c>
      <c r="N741">
        <v>0.1</v>
      </c>
      <c r="O741">
        <v>0.1</v>
      </c>
      <c r="P741"/>
      <c r="Q741"/>
      <c r="R741"/>
      <c r="S741">
        <v>0</v>
      </c>
      <c r="T741"/>
      <c r="U741">
        <v>12</v>
      </c>
      <c r="V741">
        <v>45</v>
      </c>
      <c r="W741"/>
      <c r="X741"/>
      <c r="Y741"/>
      <c r="Z741">
        <v>2252</v>
      </c>
    </row>
    <row r="742" spans="2:26" x14ac:dyDescent="0.25">
      <c r="B742" s="21" t="s">
        <v>5312</v>
      </c>
      <c r="D742" s="20" t="s">
        <v>5070</v>
      </c>
      <c r="E742" s="173" t="s">
        <v>3480</v>
      </c>
      <c r="F742" s="161" t="s">
        <v>3480</v>
      </c>
      <c r="G742" s="179" t="s">
        <v>5466</v>
      </c>
      <c r="H742" s="306">
        <v>4</v>
      </c>
      <c r="I742" s="19">
        <f t="shared" si="85"/>
        <v>1.3333333333333333</v>
      </c>
      <c r="J742" s="10" t="s">
        <v>3696</v>
      </c>
      <c r="K742"/>
      <c r="L742"/>
      <c r="M742">
        <v>0.3</v>
      </c>
      <c r="N742">
        <v>0.1</v>
      </c>
      <c r="O742">
        <v>0.3</v>
      </c>
      <c r="P742"/>
      <c r="Q742"/>
      <c r="R742"/>
      <c r="S742">
        <v>0</v>
      </c>
      <c r="T742"/>
      <c r="U742">
        <v>10</v>
      </c>
      <c r="V742">
        <v>55</v>
      </c>
      <c r="W742"/>
      <c r="X742"/>
      <c r="Y742"/>
      <c r="Z742">
        <v>1098</v>
      </c>
    </row>
    <row r="743" spans="2:26" x14ac:dyDescent="0.25">
      <c r="B743" s="21" t="s">
        <v>5312</v>
      </c>
      <c r="D743" s="20" t="s">
        <v>5071</v>
      </c>
      <c r="E743" s="173" t="s">
        <v>3480</v>
      </c>
      <c r="F743" s="161" t="s">
        <v>3480</v>
      </c>
      <c r="G743" s="179" t="s">
        <v>5466</v>
      </c>
      <c r="H743" s="306">
        <v>4</v>
      </c>
      <c r="I743" s="19">
        <f t="shared" si="85"/>
        <v>1.3333333333333333</v>
      </c>
      <c r="J743" s="10" t="s">
        <v>3696</v>
      </c>
      <c r="K743"/>
      <c r="L743"/>
      <c r="M743">
        <v>0.3</v>
      </c>
      <c r="N743">
        <v>0.1</v>
      </c>
      <c r="O743">
        <v>0.3</v>
      </c>
      <c r="P743"/>
      <c r="Q743"/>
      <c r="R743"/>
      <c r="S743">
        <v>0</v>
      </c>
      <c r="T743"/>
      <c r="U743">
        <v>10</v>
      </c>
      <c r="V743">
        <v>55</v>
      </c>
      <c r="W743"/>
      <c r="X743"/>
      <c r="Y743"/>
      <c r="Z743">
        <v>1054</v>
      </c>
    </row>
    <row r="744" spans="2:26" x14ac:dyDescent="0.25">
      <c r="B744" s="73" t="s">
        <v>5313</v>
      </c>
      <c r="C744" s="74"/>
      <c r="D744" s="75" t="s">
        <v>5072</v>
      </c>
      <c r="E744" s="162" t="s">
        <v>3480</v>
      </c>
      <c r="F744" s="163" t="s">
        <v>3480</v>
      </c>
      <c r="G744" s="180" t="s">
        <v>5466</v>
      </c>
      <c r="H744" s="306">
        <v>2</v>
      </c>
      <c r="I744" s="19">
        <f t="shared" si="85"/>
        <v>0.66666666666666663</v>
      </c>
      <c r="J744" s="10" t="s">
        <v>3696</v>
      </c>
      <c r="K744"/>
      <c r="L744"/>
      <c r="M744">
        <v>2</v>
      </c>
      <c r="N744">
        <v>2</v>
      </c>
      <c r="O744">
        <v>2</v>
      </c>
      <c r="P744"/>
      <c r="Q744"/>
      <c r="R744"/>
      <c r="S744">
        <v>1</v>
      </c>
      <c r="T744"/>
      <c r="U744">
        <v>2</v>
      </c>
      <c r="V744">
        <v>45</v>
      </c>
      <c r="W744"/>
      <c r="X744"/>
      <c r="Y744"/>
      <c r="Z744">
        <v>270</v>
      </c>
    </row>
    <row r="745" spans="2:26" x14ac:dyDescent="0.25">
      <c r="B745" s="21" t="s">
        <v>5314</v>
      </c>
      <c r="D745" s="20" t="s">
        <v>5073</v>
      </c>
      <c r="E745" s="166" t="s">
        <v>4625</v>
      </c>
      <c r="F745" s="161" t="s">
        <v>3480</v>
      </c>
      <c r="G745" s="179" t="s">
        <v>5466</v>
      </c>
      <c r="H745" s="306">
        <v>2</v>
      </c>
      <c r="I745" s="19">
        <f t="shared" si="85"/>
        <v>0.66666666666666663</v>
      </c>
      <c r="J745" s="10" t="s">
        <v>3696</v>
      </c>
      <c r="K745"/>
      <c r="L745"/>
      <c r="M745">
        <v>0.1</v>
      </c>
      <c r="N745">
        <v>0.1</v>
      </c>
      <c r="O745">
        <v>0.1</v>
      </c>
      <c r="P745"/>
      <c r="Q745"/>
      <c r="R745"/>
      <c r="S745">
        <v>0</v>
      </c>
      <c r="T745"/>
      <c r="U745">
        <v>10</v>
      </c>
      <c r="V745">
        <v>50</v>
      </c>
      <c r="W745"/>
      <c r="X745"/>
      <c r="Y745"/>
      <c r="Z745">
        <v>80</v>
      </c>
    </row>
    <row r="746" spans="2:26" x14ac:dyDescent="0.25">
      <c r="B746" s="73" t="s">
        <v>5314</v>
      </c>
      <c r="C746" s="74"/>
      <c r="D746" s="75" t="s">
        <v>5074</v>
      </c>
      <c r="E746" s="181" t="s">
        <v>4625</v>
      </c>
      <c r="F746" s="163" t="s">
        <v>3480</v>
      </c>
      <c r="G746" s="179" t="s">
        <v>5466</v>
      </c>
      <c r="H746" s="306">
        <v>2</v>
      </c>
      <c r="I746" s="19">
        <f t="shared" si="85"/>
        <v>0.66666666666666663</v>
      </c>
      <c r="J746" s="10" t="s">
        <v>3696</v>
      </c>
      <c r="K746"/>
      <c r="L746"/>
      <c r="M746">
        <v>0</v>
      </c>
      <c r="N746">
        <v>0</v>
      </c>
      <c r="O746">
        <v>0</v>
      </c>
      <c r="P746"/>
      <c r="Q746"/>
      <c r="R746"/>
      <c r="S746">
        <v>0</v>
      </c>
      <c r="T746"/>
      <c r="U746">
        <v>1</v>
      </c>
      <c r="V746">
        <v>45</v>
      </c>
      <c r="W746"/>
      <c r="X746"/>
      <c r="Y746"/>
      <c r="Z746">
        <v>0</v>
      </c>
    </row>
    <row r="747" spans="2:26" x14ac:dyDescent="0.25">
      <c r="B747" s="21" t="s">
        <v>5315</v>
      </c>
      <c r="D747" s="20" t="s">
        <v>5075</v>
      </c>
      <c r="E747" s="173" t="s">
        <v>3480</v>
      </c>
      <c r="F747" s="161" t="s">
        <v>3480</v>
      </c>
      <c r="G747" s="179" t="s">
        <v>5466</v>
      </c>
      <c r="H747" s="306">
        <v>2</v>
      </c>
      <c r="I747" s="19">
        <f t="shared" si="85"/>
        <v>0.66666666666666663</v>
      </c>
      <c r="J747" s="10" t="s">
        <v>3696</v>
      </c>
      <c r="K747"/>
      <c r="L747"/>
      <c r="M747">
        <v>0.1</v>
      </c>
      <c r="N747">
        <v>0.1</v>
      </c>
      <c r="O747">
        <v>0.1</v>
      </c>
      <c r="P747"/>
      <c r="Q747"/>
      <c r="R747"/>
      <c r="S747">
        <v>0</v>
      </c>
      <c r="T747"/>
      <c r="U747">
        <v>12</v>
      </c>
      <c r="V747">
        <v>45</v>
      </c>
      <c r="W747"/>
      <c r="X747"/>
      <c r="Y747"/>
      <c r="Z747">
        <v>2023</v>
      </c>
    </row>
    <row r="748" spans="2:26" x14ac:dyDescent="0.25">
      <c r="B748" s="21" t="s">
        <v>5316</v>
      </c>
      <c r="D748" s="20" t="s">
        <v>5076</v>
      </c>
      <c r="E748" s="173" t="s">
        <v>3480</v>
      </c>
      <c r="F748" s="161" t="s">
        <v>3480</v>
      </c>
      <c r="G748" s="179" t="s">
        <v>5466</v>
      </c>
      <c r="H748" s="306">
        <v>2</v>
      </c>
      <c r="I748" s="19">
        <f t="shared" si="85"/>
        <v>0.66666666666666663</v>
      </c>
      <c r="J748" s="10" t="s">
        <v>3696</v>
      </c>
      <c r="K748"/>
      <c r="L748"/>
      <c r="M748">
        <v>0.1</v>
      </c>
      <c r="N748">
        <v>0.1</v>
      </c>
      <c r="O748">
        <v>0.1</v>
      </c>
      <c r="P748"/>
      <c r="Q748"/>
      <c r="R748"/>
      <c r="S748">
        <v>0</v>
      </c>
      <c r="T748"/>
      <c r="U748">
        <v>8</v>
      </c>
      <c r="V748">
        <v>45</v>
      </c>
      <c r="W748"/>
      <c r="X748"/>
      <c r="Y748"/>
      <c r="Z748">
        <v>337</v>
      </c>
    </row>
    <row r="749" spans="2:26" x14ac:dyDescent="0.25">
      <c r="B749" s="21" t="s">
        <v>5316</v>
      </c>
      <c r="D749" s="20" t="s">
        <v>5077</v>
      </c>
      <c r="E749" s="173" t="s">
        <v>3480</v>
      </c>
      <c r="F749" s="161" t="s">
        <v>3480</v>
      </c>
      <c r="G749" s="179" t="s">
        <v>5466</v>
      </c>
      <c r="H749" s="306">
        <v>2</v>
      </c>
      <c r="I749" s="19">
        <f t="shared" si="85"/>
        <v>0.66666666666666663</v>
      </c>
      <c r="J749" s="10" t="s">
        <v>3696</v>
      </c>
      <c r="K749"/>
      <c r="L749"/>
      <c r="M749">
        <v>0.1</v>
      </c>
      <c r="N749">
        <v>0.1</v>
      </c>
      <c r="O749">
        <v>0.1</v>
      </c>
      <c r="P749"/>
      <c r="Q749"/>
      <c r="R749"/>
      <c r="S749">
        <v>0</v>
      </c>
      <c r="T749"/>
      <c r="U749">
        <v>16</v>
      </c>
      <c r="V749">
        <v>0</v>
      </c>
      <c r="W749"/>
      <c r="X749"/>
      <c r="Y749"/>
      <c r="Z749">
        <v>3687</v>
      </c>
    </row>
    <row r="750" spans="2:26" x14ac:dyDescent="0.25">
      <c r="B750" s="73" t="s">
        <v>5317</v>
      </c>
      <c r="C750" s="74"/>
      <c r="D750" s="75" t="s">
        <v>5078</v>
      </c>
      <c r="E750" s="72"/>
      <c r="F750" s="74"/>
      <c r="G750" s="72"/>
      <c r="H750" s="306">
        <v>2</v>
      </c>
      <c r="I750" s="19">
        <f t="shared" si="85"/>
        <v>0.66666666666666663</v>
      </c>
      <c r="J750" s="10" t="s">
        <v>3696</v>
      </c>
      <c r="K750"/>
      <c r="L750"/>
      <c r="M750">
        <v>2</v>
      </c>
      <c r="N750">
        <v>2</v>
      </c>
      <c r="O750">
        <v>2</v>
      </c>
      <c r="P750"/>
      <c r="Q750"/>
      <c r="R750"/>
      <c r="S750">
        <v>1</v>
      </c>
      <c r="T750"/>
      <c r="U750">
        <v>2</v>
      </c>
      <c r="V750">
        <v>45</v>
      </c>
      <c r="W750"/>
      <c r="X750"/>
      <c r="Y750"/>
      <c r="Z750">
        <v>1000</v>
      </c>
    </row>
    <row r="751" spans="2:26" x14ac:dyDescent="0.25">
      <c r="B751" s="73" t="s">
        <v>5317</v>
      </c>
      <c r="C751" s="74"/>
      <c r="D751" s="75" t="s">
        <v>5079</v>
      </c>
      <c r="E751" s="72"/>
      <c r="F751" s="74"/>
      <c r="G751" s="72"/>
      <c r="H751" s="306">
        <v>2</v>
      </c>
      <c r="I751" s="19">
        <f t="shared" si="85"/>
        <v>0.66666666666666663</v>
      </c>
      <c r="J751" s="10" t="s">
        <v>3696</v>
      </c>
      <c r="K751"/>
      <c r="L751"/>
      <c r="M751">
        <v>2</v>
      </c>
      <c r="N751">
        <v>2</v>
      </c>
      <c r="O751">
        <v>2</v>
      </c>
      <c r="P751"/>
      <c r="Q751"/>
      <c r="R751"/>
      <c r="S751">
        <v>1</v>
      </c>
      <c r="T751"/>
      <c r="U751">
        <v>2</v>
      </c>
      <c r="V751">
        <v>45</v>
      </c>
      <c r="W751"/>
      <c r="X751"/>
      <c r="Y751"/>
      <c r="Z751">
        <v>1000</v>
      </c>
    </row>
    <row r="752" spans="2:26" x14ac:dyDescent="0.25">
      <c r="B752" s="21" t="s">
        <v>5318</v>
      </c>
      <c r="D752" s="20" t="s">
        <v>5080</v>
      </c>
      <c r="E752" s="173" t="s">
        <v>3480</v>
      </c>
      <c r="F752" s="161" t="s">
        <v>3480</v>
      </c>
      <c r="G752" s="179" t="s">
        <v>5466</v>
      </c>
      <c r="H752" s="306">
        <v>3</v>
      </c>
      <c r="I752" s="19">
        <f t="shared" si="85"/>
        <v>1</v>
      </c>
      <c r="J752" s="10" t="s">
        <v>3696</v>
      </c>
      <c r="K752"/>
      <c r="L752"/>
      <c r="M752">
        <v>0.1</v>
      </c>
      <c r="N752">
        <v>0.1</v>
      </c>
      <c r="O752">
        <v>0.1</v>
      </c>
      <c r="P752"/>
      <c r="Q752"/>
      <c r="R752"/>
      <c r="S752">
        <v>0</v>
      </c>
      <c r="T752"/>
      <c r="U752">
        <v>8</v>
      </c>
      <c r="V752">
        <v>96</v>
      </c>
      <c r="W752"/>
      <c r="X752"/>
      <c r="Y752"/>
      <c r="Z752">
        <v>10</v>
      </c>
    </row>
    <row r="753" spans="2:26" x14ac:dyDescent="0.25">
      <c r="B753" s="21" t="s">
        <v>5319</v>
      </c>
      <c r="D753" s="20" t="s">
        <v>5081</v>
      </c>
      <c r="E753" s="173" t="s">
        <v>3480</v>
      </c>
      <c r="F753" s="161" t="s">
        <v>3480</v>
      </c>
      <c r="G753" s="179" t="s">
        <v>5466</v>
      </c>
      <c r="H753" s="306">
        <v>2</v>
      </c>
      <c r="I753" s="19">
        <f t="shared" si="85"/>
        <v>0.66666666666666663</v>
      </c>
      <c r="J753" s="10" t="s">
        <v>3696</v>
      </c>
      <c r="K753"/>
      <c r="L753"/>
      <c r="M753">
        <v>0.1</v>
      </c>
      <c r="N753">
        <v>0.1</v>
      </c>
      <c r="O753">
        <v>0.1</v>
      </c>
      <c r="P753"/>
      <c r="Q753"/>
      <c r="R753"/>
      <c r="S753">
        <v>0</v>
      </c>
      <c r="T753"/>
      <c r="U753">
        <v>4</v>
      </c>
      <c r="V753">
        <v>45</v>
      </c>
      <c r="W753"/>
      <c r="X753"/>
      <c r="Y753"/>
      <c r="Z753">
        <v>231</v>
      </c>
    </row>
    <row r="754" spans="2:26" x14ac:dyDescent="0.25">
      <c r="E754" s="14"/>
      <c r="F754" s="14"/>
      <c r="G754" s="14"/>
      <c r="H754" s="306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</row>
    <row r="755" spans="2:26" x14ac:dyDescent="0.25">
      <c r="B755" s="73" t="s">
        <v>3544</v>
      </c>
      <c r="C755" s="74" t="s">
        <v>4610</v>
      </c>
      <c r="D755" s="75" t="s">
        <v>4571</v>
      </c>
      <c r="E755" s="72"/>
      <c r="F755" s="110" t="s">
        <v>3556</v>
      </c>
      <c r="G755" s="72"/>
      <c r="H755" s="306">
        <v>6</v>
      </c>
      <c r="I755" s="19">
        <f t="shared" si="85"/>
        <v>2</v>
      </c>
      <c r="J755" s="10" t="s">
        <v>3696</v>
      </c>
      <c r="K755"/>
      <c r="L755"/>
      <c r="M755">
        <v>1.8</v>
      </c>
      <c r="N755">
        <v>1.8</v>
      </c>
      <c r="O755">
        <v>2</v>
      </c>
      <c r="P755"/>
      <c r="Q755"/>
      <c r="R755"/>
      <c r="S755">
        <v>1</v>
      </c>
      <c r="T755"/>
      <c r="U755">
        <v>4</v>
      </c>
      <c r="V755">
        <v>45</v>
      </c>
      <c r="W755"/>
      <c r="X755"/>
      <c r="Y755"/>
      <c r="Z755">
        <v>150</v>
      </c>
    </row>
    <row r="756" spans="2:26" x14ac:dyDescent="0.25">
      <c r="B756" s="73" t="s">
        <v>3505</v>
      </c>
      <c r="C756" s="74" t="s">
        <v>4638</v>
      </c>
      <c r="D756" s="75" t="s">
        <v>4110</v>
      </c>
      <c r="E756" s="30" t="s">
        <v>3480</v>
      </c>
      <c r="F756" s="161" t="s">
        <v>3480</v>
      </c>
      <c r="G756" s="14"/>
      <c r="H756" s="306">
        <v>0</v>
      </c>
      <c r="I756" s="19">
        <f t="shared" si="85"/>
        <v>0</v>
      </c>
      <c r="J756" s="10" t="s">
        <v>3696</v>
      </c>
      <c r="K756"/>
      <c r="L756"/>
      <c r="M756">
        <v>0.1</v>
      </c>
      <c r="N756">
        <v>0.1</v>
      </c>
      <c r="O756">
        <v>0.1</v>
      </c>
      <c r="P756"/>
      <c r="Q756"/>
      <c r="R756"/>
      <c r="S756">
        <v>0</v>
      </c>
      <c r="T756"/>
      <c r="U756">
        <v>10</v>
      </c>
      <c r="V756">
        <v>50</v>
      </c>
      <c r="W756"/>
      <c r="X756"/>
      <c r="Y756"/>
      <c r="Z756">
        <v>80</v>
      </c>
    </row>
    <row r="757" spans="2:26" x14ac:dyDescent="0.25">
      <c r="B757" s="73" t="s">
        <v>3505</v>
      </c>
      <c r="C757" s="74" t="s">
        <v>4638</v>
      </c>
      <c r="D757" s="75" t="s">
        <v>4111</v>
      </c>
      <c r="E757" s="30" t="s">
        <v>3480</v>
      </c>
      <c r="F757" s="161" t="s">
        <v>3480</v>
      </c>
      <c r="G757" s="14"/>
      <c r="H757" s="306">
        <v>0</v>
      </c>
      <c r="I757" s="19">
        <f t="shared" si="85"/>
        <v>0</v>
      </c>
      <c r="J757" s="10" t="s">
        <v>3696</v>
      </c>
      <c r="K757"/>
      <c r="L757"/>
      <c r="M757">
        <v>0.1</v>
      </c>
      <c r="N757">
        <v>0.1</v>
      </c>
      <c r="O757">
        <v>0.1</v>
      </c>
      <c r="P757"/>
      <c r="Q757"/>
      <c r="R757"/>
      <c r="S757">
        <v>0</v>
      </c>
      <c r="T757"/>
      <c r="U757">
        <v>10</v>
      </c>
      <c r="V757">
        <v>50</v>
      </c>
      <c r="W757"/>
      <c r="X757"/>
      <c r="Y757"/>
      <c r="Z757">
        <v>80</v>
      </c>
    </row>
    <row r="758" spans="2:26" x14ac:dyDescent="0.25">
      <c r="B758" s="73" t="s">
        <v>3505</v>
      </c>
      <c r="C758" s="74" t="s">
        <v>4638</v>
      </c>
      <c r="D758" s="75" t="s">
        <v>4112</v>
      </c>
      <c r="E758" s="30" t="s">
        <v>3480</v>
      </c>
      <c r="F758" s="161" t="s">
        <v>3480</v>
      </c>
      <c r="G758" s="14"/>
      <c r="H758" s="306">
        <v>2</v>
      </c>
      <c r="I758" s="19">
        <f t="shared" si="85"/>
        <v>0.66666666666666663</v>
      </c>
      <c r="J758" s="10" t="s">
        <v>3696</v>
      </c>
      <c r="K758"/>
      <c r="L758"/>
      <c r="M758">
        <v>0.1</v>
      </c>
      <c r="N758">
        <v>0.1</v>
      </c>
      <c r="O758">
        <v>0.1</v>
      </c>
      <c r="P758"/>
      <c r="Q758"/>
      <c r="R758"/>
      <c r="S758">
        <v>0</v>
      </c>
      <c r="T758"/>
      <c r="U758">
        <v>10</v>
      </c>
      <c r="V758">
        <v>50</v>
      </c>
      <c r="W758"/>
      <c r="X758"/>
      <c r="Y758"/>
      <c r="Z758">
        <v>80</v>
      </c>
    </row>
    <row r="759" spans="2:26" x14ac:dyDescent="0.25">
      <c r="B759" s="73" t="s">
        <v>3505</v>
      </c>
      <c r="C759" s="74" t="s">
        <v>4638</v>
      </c>
      <c r="D759" s="75" t="s">
        <v>4113</v>
      </c>
      <c r="E759" s="30" t="s">
        <v>3480</v>
      </c>
      <c r="F759" s="161" t="s">
        <v>3480</v>
      </c>
      <c r="G759" s="14"/>
      <c r="H759" s="306">
        <v>0</v>
      </c>
      <c r="I759" s="19">
        <f t="shared" si="85"/>
        <v>0</v>
      </c>
      <c r="J759" s="10" t="s">
        <v>3696</v>
      </c>
      <c r="K759"/>
      <c r="L759"/>
      <c r="M759">
        <v>0.1</v>
      </c>
      <c r="N759">
        <v>0.1</v>
      </c>
      <c r="O759">
        <v>0.1</v>
      </c>
      <c r="P759"/>
      <c r="Q759"/>
      <c r="R759"/>
      <c r="S759">
        <v>0</v>
      </c>
      <c r="T759"/>
      <c r="U759">
        <v>10</v>
      </c>
      <c r="V759">
        <v>50</v>
      </c>
      <c r="W759"/>
      <c r="X759"/>
      <c r="Y759"/>
      <c r="Z759">
        <v>80</v>
      </c>
    </row>
    <row r="760" spans="2:26" x14ac:dyDescent="0.25">
      <c r="B760" s="24" t="s">
        <v>3522</v>
      </c>
      <c r="D760" s="20" t="s">
        <v>4139</v>
      </c>
      <c r="F760" s="161" t="s">
        <v>3480</v>
      </c>
      <c r="H760" s="306">
        <v>17.899999999999999</v>
      </c>
      <c r="I760" s="19">
        <f t="shared" si="85"/>
        <v>5.9666666666666659</v>
      </c>
      <c r="J760" s="10" t="s">
        <v>3696</v>
      </c>
      <c r="K760"/>
      <c r="L760"/>
      <c r="M760">
        <v>2</v>
      </c>
      <c r="N760">
        <v>2</v>
      </c>
      <c r="O760">
        <v>2</v>
      </c>
      <c r="P760"/>
      <c r="Q760"/>
      <c r="R760"/>
      <c r="S760">
        <v>1</v>
      </c>
      <c r="T760"/>
      <c r="U760">
        <v>0</v>
      </c>
      <c r="V760">
        <v>45</v>
      </c>
      <c r="W760"/>
      <c r="X760"/>
      <c r="Y760"/>
      <c r="Z760">
        <v>150</v>
      </c>
    </row>
    <row r="761" spans="2:26" x14ac:dyDescent="0.25">
      <c r="B761" s="24" t="s">
        <v>3523</v>
      </c>
      <c r="D761" s="20" t="s">
        <v>4140</v>
      </c>
      <c r="F761" s="161" t="s">
        <v>3480</v>
      </c>
      <c r="H761" s="306">
        <v>9.5</v>
      </c>
      <c r="I761" s="19">
        <f t="shared" si="85"/>
        <v>3.1666666666666665</v>
      </c>
      <c r="J761" s="10" t="s">
        <v>3696</v>
      </c>
      <c r="K761"/>
      <c r="L761"/>
      <c r="M761">
        <v>2</v>
      </c>
      <c r="N761">
        <v>2</v>
      </c>
      <c r="O761">
        <v>2</v>
      </c>
      <c r="P761"/>
      <c r="Q761"/>
      <c r="R761"/>
      <c r="S761">
        <v>1</v>
      </c>
      <c r="T761"/>
      <c r="U761">
        <v>0</v>
      </c>
      <c r="V761">
        <v>45</v>
      </c>
      <c r="W761"/>
      <c r="X761"/>
      <c r="Y761"/>
      <c r="Z761">
        <v>270</v>
      </c>
    </row>
    <row r="762" spans="2:26" x14ac:dyDescent="0.25">
      <c r="B762" s="24" t="s">
        <v>3523</v>
      </c>
      <c r="D762" s="20" t="s">
        <v>4141</v>
      </c>
      <c r="F762" s="161" t="s">
        <v>3480</v>
      </c>
      <c r="H762" s="306">
        <v>9.5</v>
      </c>
      <c r="I762" s="19">
        <f t="shared" si="85"/>
        <v>3.1666666666666665</v>
      </c>
      <c r="J762" s="10" t="s">
        <v>3696</v>
      </c>
      <c r="K762"/>
      <c r="L762"/>
      <c r="M762">
        <v>2</v>
      </c>
      <c r="N762">
        <v>2</v>
      </c>
      <c r="O762">
        <v>2</v>
      </c>
      <c r="P762"/>
      <c r="Q762"/>
      <c r="R762"/>
      <c r="S762">
        <v>1</v>
      </c>
      <c r="T762"/>
      <c r="U762">
        <v>0</v>
      </c>
      <c r="V762">
        <v>45</v>
      </c>
      <c r="W762"/>
      <c r="X762"/>
      <c r="Y762"/>
      <c r="Z762">
        <v>270</v>
      </c>
    </row>
    <row r="763" spans="2:26" x14ac:dyDescent="0.25">
      <c r="B763" s="24" t="s">
        <v>3524</v>
      </c>
      <c r="D763" s="20" t="s">
        <v>4142</v>
      </c>
      <c r="F763" s="161" t="s">
        <v>3480</v>
      </c>
      <c r="H763" s="306">
        <v>17.899999999999999</v>
      </c>
      <c r="I763" s="19">
        <f t="shared" si="85"/>
        <v>5.9666666666666659</v>
      </c>
      <c r="J763" s="10" t="s">
        <v>3696</v>
      </c>
      <c r="K763"/>
      <c r="L763"/>
      <c r="M763">
        <v>2</v>
      </c>
      <c r="N763">
        <v>2</v>
      </c>
      <c r="O763">
        <v>2</v>
      </c>
      <c r="P763"/>
      <c r="Q763"/>
      <c r="R763"/>
      <c r="S763">
        <v>1</v>
      </c>
      <c r="T763"/>
      <c r="U763">
        <v>0</v>
      </c>
      <c r="V763">
        <v>45</v>
      </c>
      <c r="W763"/>
      <c r="X763"/>
      <c r="Y763"/>
      <c r="Z763">
        <v>260</v>
      </c>
    </row>
    <row r="764" spans="2:26" x14ac:dyDescent="0.25">
      <c r="B764" s="21" t="s">
        <v>3530</v>
      </c>
      <c r="C764" s="9" t="s">
        <v>4660</v>
      </c>
      <c r="D764" s="20" t="s">
        <v>4148</v>
      </c>
      <c r="E764" s="166" t="s">
        <v>4624</v>
      </c>
      <c r="F764" s="161" t="s">
        <v>3480</v>
      </c>
      <c r="H764" s="306">
        <v>0</v>
      </c>
      <c r="I764" s="19">
        <f t="shared" si="85"/>
        <v>0</v>
      </c>
      <c r="J764" s="10" t="s">
        <v>3696</v>
      </c>
      <c r="K764"/>
      <c r="L764"/>
      <c r="M764">
        <v>0.1</v>
      </c>
      <c r="N764">
        <v>0.1</v>
      </c>
      <c r="O764">
        <v>0.1</v>
      </c>
      <c r="P764"/>
      <c r="Q764"/>
      <c r="R764"/>
      <c r="S764">
        <v>0</v>
      </c>
      <c r="T764"/>
      <c r="U764">
        <v>10</v>
      </c>
      <c r="V764">
        <v>50</v>
      </c>
      <c r="W764"/>
      <c r="X764"/>
      <c r="Y764"/>
      <c r="Z764">
        <v>80</v>
      </c>
    </row>
    <row r="765" spans="2:26" x14ac:dyDescent="0.25">
      <c r="B765" s="73" t="s">
        <v>3368</v>
      </c>
      <c r="C765" s="74"/>
      <c r="D765" s="75" t="s">
        <v>4180</v>
      </c>
      <c r="E765" s="72"/>
      <c r="F765" s="167"/>
      <c r="G765" s="72"/>
      <c r="H765" s="306">
        <v>0.5</v>
      </c>
      <c r="I765" s="19">
        <f t="shared" si="85"/>
        <v>0.16666666666666666</v>
      </c>
      <c r="J765" s="10" t="s">
        <v>3696</v>
      </c>
      <c r="K765"/>
      <c r="L765"/>
      <c r="M765">
        <v>0.2</v>
      </c>
      <c r="N765">
        <v>0.2</v>
      </c>
      <c r="O765">
        <v>0.1</v>
      </c>
      <c r="P765"/>
      <c r="Q765"/>
      <c r="R765"/>
      <c r="S765">
        <v>11</v>
      </c>
      <c r="T765"/>
      <c r="U765">
        <v>0</v>
      </c>
      <c r="V765">
        <v>45</v>
      </c>
      <c r="W765"/>
      <c r="X765"/>
      <c r="Y765"/>
      <c r="Z765">
        <v>70</v>
      </c>
    </row>
    <row r="766" spans="2:26" x14ac:dyDescent="0.25">
      <c r="B766" s="73" t="s">
        <v>3368</v>
      </c>
      <c r="C766" s="74"/>
      <c r="D766" s="75" t="s">
        <v>4181</v>
      </c>
      <c r="E766" s="72"/>
      <c r="F766" s="167"/>
      <c r="G766" s="72"/>
      <c r="H766" s="306">
        <v>0.5</v>
      </c>
      <c r="I766" s="19">
        <f t="shared" si="85"/>
        <v>0.16666666666666666</v>
      </c>
      <c r="J766" s="10" t="s">
        <v>3696</v>
      </c>
      <c r="K766"/>
      <c r="L766"/>
      <c r="M766">
        <v>0.2</v>
      </c>
      <c r="N766">
        <v>0.2</v>
      </c>
      <c r="O766">
        <v>0.1</v>
      </c>
      <c r="P766"/>
      <c r="Q766"/>
      <c r="R766"/>
      <c r="S766">
        <v>11</v>
      </c>
      <c r="T766"/>
      <c r="U766">
        <v>0</v>
      </c>
      <c r="V766">
        <v>45</v>
      </c>
      <c r="W766"/>
      <c r="X766"/>
      <c r="Y766"/>
      <c r="Z766">
        <v>70</v>
      </c>
    </row>
    <row r="767" spans="2:26" x14ac:dyDescent="0.25">
      <c r="B767" s="73" t="s">
        <v>3380</v>
      </c>
      <c r="C767" s="74" t="s">
        <v>3785</v>
      </c>
      <c r="D767" s="75" t="s">
        <v>4195</v>
      </c>
      <c r="E767" s="72"/>
      <c r="F767" s="72"/>
      <c r="G767" s="72"/>
      <c r="H767" s="306">
        <v>0.1</v>
      </c>
      <c r="I767" s="19">
        <f t="shared" si="85"/>
        <v>3.3333333333333333E-2</v>
      </c>
      <c r="J767" s="10" t="s">
        <v>3696</v>
      </c>
      <c r="K767"/>
      <c r="L767"/>
      <c r="M767">
        <v>0</v>
      </c>
      <c r="N767">
        <v>0</v>
      </c>
      <c r="O767">
        <v>0</v>
      </c>
      <c r="P767"/>
      <c r="Q767"/>
      <c r="R767"/>
      <c r="S767">
        <v>0</v>
      </c>
      <c r="T767"/>
      <c r="U767">
        <v>1</v>
      </c>
      <c r="V767">
        <v>1</v>
      </c>
      <c r="W767"/>
      <c r="X767"/>
      <c r="Y767"/>
      <c r="Z767">
        <v>0</v>
      </c>
    </row>
    <row r="768" spans="2:26" x14ac:dyDescent="0.25">
      <c r="B768" s="21" t="s">
        <v>5131</v>
      </c>
      <c r="C768" s="9" t="s">
        <v>5379</v>
      </c>
      <c r="D768" s="20" t="s">
        <v>4777</v>
      </c>
      <c r="E768" s="166" t="s">
        <v>4624</v>
      </c>
      <c r="F768" s="161" t="s">
        <v>3480</v>
      </c>
      <c r="H768" s="306">
        <v>2</v>
      </c>
      <c r="I768" s="19">
        <f t="shared" si="85"/>
        <v>0.66666666666666663</v>
      </c>
      <c r="J768" s="10" t="s">
        <v>3696</v>
      </c>
      <c r="K768"/>
      <c r="L768"/>
      <c r="M768">
        <v>0.1</v>
      </c>
      <c r="N768">
        <v>0.1</v>
      </c>
      <c r="O768">
        <v>0.1</v>
      </c>
      <c r="P768"/>
      <c r="Q768"/>
      <c r="R768"/>
      <c r="S768">
        <v>0</v>
      </c>
      <c r="T768"/>
      <c r="U768">
        <v>1</v>
      </c>
      <c r="V768">
        <v>50</v>
      </c>
      <c r="W768"/>
      <c r="X768"/>
      <c r="Y768"/>
      <c r="Z768">
        <v>298</v>
      </c>
    </row>
    <row r="769" spans="2:26" x14ac:dyDescent="0.25">
      <c r="B769" s="21" t="s">
        <v>5132</v>
      </c>
      <c r="C769" s="9" t="s">
        <v>5380</v>
      </c>
      <c r="D769" s="20" t="s">
        <v>4778</v>
      </c>
      <c r="E769" s="166" t="s">
        <v>4624</v>
      </c>
      <c r="F769" s="161" t="s">
        <v>3480</v>
      </c>
      <c r="H769" s="306">
        <v>2</v>
      </c>
      <c r="I769" s="19">
        <f t="shared" si="85"/>
        <v>0.66666666666666663</v>
      </c>
      <c r="J769" s="10" t="s">
        <v>3696</v>
      </c>
      <c r="K769"/>
      <c r="L769"/>
      <c r="M769">
        <v>0.1</v>
      </c>
      <c r="N769">
        <v>0.1</v>
      </c>
      <c r="O769">
        <v>0.1</v>
      </c>
      <c r="P769"/>
      <c r="Q769"/>
      <c r="R769"/>
      <c r="S769">
        <v>0</v>
      </c>
      <c r="T769"/>
      <c r="U769">
        <v>1</v>
      </c>
      <c r="V769">
        <v>50</v>
      </c>
      <c r="W769"/>
      <c r="X769"/>
      <c r="Y769"/>
      <c r="Z769">
        <v>298</v>
      </c>
    </row>
    <row r="770" spans="2:26" x14ac:dyDescent="0.25">
      <c r="B770" s="21" t="s">
        <v>5132</v>
      </c>
      <c r="C770" s="9" t="s">
        <v>5380</v>
      </c>
      <c r="D770" s="20" t="s">
        <v>4779</v>
      </c>
      <c r="E770" s="166" t="s">
        <v>4624</v>
      </c>
      <c r="F770" s="161" t="s">
        <v>3480</v>
      </c>
      <c r="H770" s="306">
        <v>2</v>
      </c>
      <c r="I770" s="19">
        <f t="shared" si="85"/>
        <v>0.66666666666666663</v>
      </c>
      <c r="J770" s="10" t="s">
        <v>3696</v>
      </c>
      <c r="K770"/>
      <c r="L770"/>
      <c r="M770">
        <v>0.1</v>
      </c>
      <c r="N770">
        <v>0.1</v>
      </c>
      <c r="O770">
        <v>0.1</v>
      </c>
      <c r="P770"/>
      <c r="Q770"/>
      <c r="R770"/>
      <c r="S770">
        <v>0</v>
      </c>
      <c r="T770"/>
      <c r="U770">
        <v>1</v>
      </c>
      <c r="V770">
        <v>50</v>
      </c>
      <c r="W770"/>
      <c r="X770"/>
      <c r="Y770"/>
      <c r="Z770">
        <v>298</v>
      </c>
    </row>
    <row r="771" spans="2:26" x14ac:dyDescent="0.25">
      <c r="B771" s="73"/>
      <c r="C771" s="74"/>
      <c r="D771" s="75"/>
      <c r="E771" s="72"/>
      <c r="F771" s="72"/>
      <c r="G771" s="72"/>
      <c r="H771" s="306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</row>
    <row r="772" spans="2:26" x14ac:dyDescent="0.25">
      <c r="B772" s="21" t="s">
        <v>3492</v>
      </c>
      <c r="C772" s="9" t="s">
        <v>4623</v>
      </c>
      <c r="D772" s="20" t="s">
        <v>4056</v>
      </c>
      <c r="E772" s="166" t="s">
        <v>4625</v>
      </c>
      <c r="F772" s="161" t="s">
        <v>3480</v>
      </c>
      <c r="H772" s="306">
        <v>2</v>
      </c>
      <c r="I772" s="19">
        <f t="shared" si="85"/>
        <v>0.66666666666666663</v>
      </c>
      <c r="J772" s="10" t="s">
        <v>3696</v>
      </c>
      <c r="K772"/>
      <c r="L772"/>
      <c r="M772">
        <v>0.1</v>
      </c>
      <c r="N772">
        <v>0.1</v>
      </c>
      <c r="O772">
        <v>0.1</v>
      </c>
      <c r="P772"/>
      <c r="Q772"/>
      <c r="R772"/>
      <c r="S772">
        <v>0</v>
      </c>
      <c r="T772"/>
      <c r="U772">
        <v>8</v>
      </c>
      <c r="V772">
        <v>50</v>
      </c>
      <c r="W772"/>
      <c r="X772"/>
      <c r="Y772"/>
      <c r="Z772">
        <v>405</v>
      </c>
    </row>
    <row r="773" spans="2:26" x14ac:dyDescent="0.25">
      <c r="B773" s="21" t="s">
        <v>3492</v>
      </c>
      <c r="C773" s="9" t="s">
        <v>4623</v>
      </c>
      <c r="D773" s="20" t="s">
        <v>4057</v>
      </c>
      <c r="E773" s="166" t="s">
        <v>4625</v>
      </c>
      <c r="F773" s="161" t="s">
        <v>3480</v>
      </c>
      <c r="H773" s="306">
        <v>2</v>
      </c>
      <c r="I773" s="19">
        <f t="shared" si="85"/>
        <v>0.66666666666666663</v>
      </c>
      <c r="J773" s="10" t="s">
        <v>3696</v>
      </c>
      <c r="K773"/>
      <c r="L773"/>
      <c r="M773">
        <v>0.1</v>
      </c>
      <c r="N773">
        <v>0.1</v>
      </c>
      <c r="O773">
        <v>0.1</v>
      </c>
      <c r="P773"/>
      <c r="Q773"/>
      <c r="R773"/>
      <c r="S773">
        <v>0</v>
      </c>
      <c r="T773"/>
      <c r="U773">
        <v>14</v>
      </c>
      <c r="V773">
        <v>50</v>
      </c>
      <c r="W773"/>
      <c r="X773"/>
      <c r="Y773"/>
      <c r="Z773">
        <v>2002</v>
      </c>
    </row>
    <row r="774" spans="2:26" x14ac:dyDescent="0.25">
      <c r="B774" s="21" t="s">
        <v>3492</v>
      </c>
      <c r="C774" s="9" t="s">
        <v>4623</v>
      </c>
      <c r="D774" s="20" t="s">
        <v>4058</v>
      </c>
      <c r="E774" s="166" t="s">
        <v>4625</v>
      </c>
      <c r="F774" s="161" t="s">
        <v>3480</v>
      </c>
      <c r="H774" s="306">
        <v>2</v>
      </c>
      <c r="I774" s="19">
        <f t="shared" si="85"/>
        <v>0.66666666666666663</v>
      </c>
      <c r="J774" s="10" t="s">
        <v>3696</v>
      </c>
      <c r="K774"/>
      <c r="L774"/>
      <c r="M774">
        <v>0.1</v>
      </c>
      <c r="N774">
        <v>0.1</v>
      </c>
      <c r="O774">
        <v>0.1</v>
      </c>
      <c r="P774"/>
      <c r="Q774"/>
      <c r="R774"/>
      <c r="S774">
        <v>0</v>
      </c>
      <c r="T774"/>
      <c r="U774">
        <v>6</v>
      </c>
      <c r="V774">
        <v>50</v>
      </c>
      <c r="W774"/>
      <c r="X774"/>
      <c r="Y774"/>
      <c r="Z774">
        <v>316</v>
      </c>
    </row>
    <row r="775" spans="2:26" x14ac:dyDescent="0.25">
      <c r="B775" s="21" t="s">
        <v>3492</v>
      </c>
      <c r="C775" s="9" t="s">
        <v>4623</v>
      </c>
      <c r="D775" s="20" t="s">
        <v>4059</v>
      </c>
      <c r="E775" s="166" t="s">
        <v>4625</v>
      </c>
      <c r="F775" s="161" t="s">
        <v>3480</v>
      </c>
      <c r="H775" s="306">
        <v>2</v>
      </c>
      <c r="I775" s="19">
        <f t="shared" si="85"/>
        <v>0.66666666666666663</v>
      </c>
      <c r="J775" s="10" t="s">
        <v>3696</v>
      </c>
      <c r="K775"/>
      <c r="L775"/>
      <c r="M775">
        <v>0.1</v>
      </c>
      <c r="N775">
        <v>0.1</v>
      </c>
      <c r="O775">
        <v>0.1</v>
      </c>
      <c r="P775"/>
      <c r="Q775"/>
      <c r="R775"/>
      <c r="S775">
        <v>0</v>
      </c>
      <c r="T775"/>
      <c r="U775">
        <v>12</v>
      </c>
      <c r="V775">
        <v>50</v>
      </c>
      <c r="W775"/>
      <c r="X775"/>
      <c r="Y775"/>
      <c r="Z775">
        <v>1077</v>
      </c>
    </row>
    <row r="776" spans="2:26" x14ac:dyDescent="0.25">
      <c r="B776" s="21" t="s">
        <v>3492</v>
      </c>
      <c r="C776" s="9" t="s">
        <v>4623</v>
      </c>
      <c r="D776" s="20" t="s">
        <v>4060</v>
      </c>
      <c r="E776" s="166" t="s">
        <v>4625</v>
      </c>
      <c r="F776" s="161" t="s">
        <v>3480</v>
      </c>
      <c r="H776" s="306">
        <v>2</v>
      </c>
      <c r="I776" s="19">
        <f t="shared" si="85"/>
        <v>0.66666666666666663</v>
      </c>
      <c r="J776" s="10" t="s">
        <v>3696</v>
      </c>
      <c r="K776"/>
      <c r="L776"/>
      <c r="M776">
        <v>0.1</v>
      </c>
      <c r="N776">
        <v>0.1</v>
      </c>
      <c r="O776">
        <v>0.1</v>
      </c>
      <c r="P776"/>
      <c r="Q776"/>
      <c r="R776"/>
      <c r="S776">
        <v>0</v>
      </c>
      <c r="T776"/>
      <c r="U776">
        <v>14</v>
      </c>
      <c r="V776">
        <v>50</v>
      </c>
      <c r="W776"/>
      <c r="X776"/>
      <c r="Y776"/>
      <c r="Z776">
        <v>2002</v>
      </c>
    </row>
    <row r="777" spans="2:26" x14ac:dyDescent="0.25">
      <c r="B777" s="21" t="s">
        <v>3492</v>
      </c>
      <c r="C777" s="9" t="s">
        <v>4623</v>
      </c>
      <c r="D777" s="20" t="s">
        <v>4061</v>
      </c>
      <c r="E777" s="166" t="s">
        <v>4625</v>
      </c>
      <c r="F777" s="161" t="s">
        <v>3480</v>
      </c>
      <c r="H777" s="306">
        <v>2</v>
      </c>
      <c r="I777" s="19">
        <f t="shared" si="85"/>
        <v>0.66666666666666663</v>
      </c>
      <c r="J777" s="10" t="s">
        <v>3696</v>
      </c>
      <c r="K777"/>
      <c r="L777"/>
      <c r="M777">
        <v>0.1</v>
      </c>
      <c r="N777">
        <v>0.1</v>
      </c>
      <c r="O777">
        <v>0.1</v>
      </c>
      <c r="P777"/>
      <c r="Q777"/>
      <c r="R777"/>
      <c r="S777">
        <v>0</v>
      </c>
      <c r="T777"/>
      <c r="U777">
        <v>8</v>
      </c>
      <c r="V777">
        <v>50</v>
      </c>
      <c r="W777"/>
      <c r="X777"/>
      <c r="Y777"/>
      <c r="Z777">
        <v>405</v>
      </c>
    </row>
    <row r="778" spans="2:26" x14ac:dyDescent="0.25">
      <c r="B778" s="21" t="s">
        <v>3492</v>
      </c>
      <c r="C778" s="9" t="s">
        <v>4623</v>
      </c>
      <c r="D778" s="20" t="s">
        <v>4062</v>
      </c>
      <c r="E778" s="166" t="s">
        <v>4625</v>
      </c>
      <c r="F778" s="161" t="s">
        <v>3480</v>
      </c>
      <c r="H778" s="306">
        <v>2</v>
      </c>
      <c r="I778" s="19">
        <f t="shared" ref="I778:I841" si="86">H778/3</f>
        <v>0.66666666666666663</v>
      </c>
      <c r="J778" s="10" t="s">
        <v>3696</v>
      </c>
      <c r="K778"/>
      <c r="L778"/>
      <c r="M778">
        <v>0.1</v>
      </c>
      <c r="N778">
        <v>0.1</v>
      </c>
      <c r="O778">
        <v>0.1</v>
      </c>
      <c r="P778"/>
      <c r="Q778"/>
      <c r="R778"/>
      <c r="S778">
        <v>0</v>
      </c>
      <c r="T778"/>
      <c r="U778">
        <v>8</v>
      </c>
      <c r="V778">
        <v>50</v>
      </c>
      <c r="W778"/>
      <c r="X778"/>
      <c r="Y778"/>
      <c r="Z778">
        <v>405</v>
      </c>
    </row>
    <row r="779" spans="2:26" x14ac:dyDescent="0.25">
      <c r="B779" s="21" t="s">
        <v>3498</v>
      </c>
      <c r="D779" s="20" t="s">
        <v>4091</v>
      </c>
      <c r="E779" s="166" t="s">
        <v>4625</v>
      </c>
      <c r="F779" s="161" t="s">
        <v>3480</v>
      </c>
      <c r="H779" s="306">
        <v>2</v>
      </c>
      <c r="I779" s="19">
        <f t="shared" si="86"/>
        <v>0.66666666666666663</v>
      </c>
      <c r="J779" s="10" t="s">
        <v>3696</v>
      </c>
      <c r="K779"/>
      <c r="L779"/>
      <c r="M779">
        <v>0.1</v>
      </c>
      <c r="N779">
        <v>0.1</v>
      </c>
      <c r="O779">
        <v>0.1</v>
      </c>
      <c r="P779"/>
      <c r="Q779"/>
      <c r="R779"/>
      <c r="S779">
        <v>0</v>
      </c>
      <c r="T779"/>
      <c r="U779">
        <v>10</v>
      </c>
      <c r="V779">
        <v>50</v>
      </c>
      <c r="W779"/>
      <c r="X779"/>
      <c r="Y779"/>
      <c r="Z779">
        <v>609</v>
      </c>
    </row>
    <row r="780" spans="2:26" x14ac:dyDescent="0.25">
      <c r="B780" s="21" t="s">
        <v>3498</v>
      </c>
      <c r="D780" s="93" t="s">
        <v>4092</v>
      </c>
      <c r="E780" s="166" t="s">
        <v>4625</v>
      </c>
      <c r="F780" s="161" t="s">
        <v>3480</v>
      </c>
      <c r="H780" s="306">
        <v>2</v>
      </c>
      <c r="I780" s="19">
        <f t="shared" si="86"/>
        <v>0.66666666666666663</v>
      </c>
      <c r="J780" s="10" t="s">
        <v>3696</v>
      </c>
      <c r="K780"/>
      <c r="L780"/>
      <c r="M780">
        <v>0.1</v>
      </c>
      <c r="N780">
        <v>0.1</v>
      </c>
      <c r="O780">
        <v>0.1</v>
      </c>
      <c r="P780"/>
      <c r="Q780"/>
      <c r="R780"/>
      <c r="S780">
        <v>0</v>
      </c>
      <c r="T780"/>
      <c r="U780">
        <v>10</v>
      </c>
      <c r="V780">
        <v>50</v>
      </c>
      <c r="W780"/>
      <c r="X780"/>
      <c r="Y780"/>
      <c r="Z780">
        <v>609</v>
      </c>
    </row>
    <row r="781" spans="2:26" x14ac:dyDescent="0.25">
      <c r="B781" s="21" t="s">
        <v>3498</v>
      </c>
      <c r="D781" s="20" t="s">
        <v>4093</v>
      </c>
      <c r="E781" s="166" t="s">
        <v>4625</v>
      </c>
      <c r="F781" s="161" t="s">
        <v>3480</v>
      </c>
      <c r="H781" s="306">
        <v>2</v>
      </c>
      <c r="I781" s="19">
        <f t="shared" si="86"/>
        <v>0.66666666666666663</v>
      </c>
      <c r="J781" s="10" t="s">
        <v>3696</v>
      </c>
      <c r="K781"/>
      <c r="L781"/>
      <c r="M781">
        <v>0.1</v>
      </c>
      <c r="N781">
        <v>0.1</v>
      </c>
      <c r="O781">
        <v>0.1</v>
      </c>
      <c r="P781"/>
      <c r="Q781"/>
      <c r="R781"/>
      <c r="S781">
        <v>0</v>
      </c>
      <c r="T781"/>
      <c r="U781">
        <v>8</v>
      </c>
      <c r="V781">
        <v>50</v>
      </c>
      <c r="W781"/>
      <c r="X781"/>
      <c r="Y781"/>
      <c r="Z781">
        <v>408</v>
      </c>
    </row>
    <row r="782" spans="2:26" x14ac:dyDescent="0.25">
      <c r="B782" s="21" t="s">
        <v>3502</v>
      </c>
      <c r="C782" s="9" t="s">
        <v>4636</v>
      </c>
      <c r="D782" s="20" t="s">
        <v>4098</v>
      </c>
      <c r="E782" s="166" t="s">
        <v>4625</v>
      </c>
      <c r="F782" s="161" t="s">
        <v>3480</v>
      </c>
      <c r="H782" s="306">
        <v>2</v>
      </c>
      <c r="I782" s="19">
        <f t="shared" si="86"/>
        <v>0.66666666666666663</v>
      </c>
      <c r="J782" s="10" t="s">
        <v>3696</v>
      </c>
      <c r="K782"/>
      <c r="L782"/>
      <c r="M782">
        <v>0.1</v>
      </c>
      <c r="N782">
        <v>0.1</v>
      </c>
      <c r="O782">
        <v>0.1</v>
      </c>
      <c r="P782"/>
      <c r="Q782"/>
      <c r="R782"/>
      <c r="S782">
        <v>0</v>
      </c>
      <c r="T782"/>
      <c r="U782">
        <v>15</v>
      </c>
      <c r="V782">
        <v>30</v>
      </c>
      <c r="W782"/>
      <c r="X782"/>
      <c r="Y782"/>
      <c r="Z782">
        <v>2504</v>
      </c>
    </row>
    <row r="783" spans="2:26" x14ac:dyDescent="0.25">
      <c r="B783" s="21" t="s">
        <v>3502</v>
      </c>
      <c r="C783" s="9" t="s">
        <v>4636</v>
      </c>
      <c r="D783" s="20" t="s">
        <v>4099</v>
      </c>
      <c r="E783" s="166" t="s">
        <v>4625</v>
      </c>
      <c r="F783" s="161" t="s">
        <v>3480</v>
      </c>
      <c r="H783" s="306">
        <v>2</v>
      </c>
      <c r="I783" s="19">
        <f t="shared" si="86"/>
        <v>0.66666666666666663</v>
      </c>
      <c r="J783" s="10" t="s">
        <v>3696</v>
      </c>
      <c r="K783"/>
      <c r="L783"/>
      <c r="M783">
        <v>0.1</v>
      </c>
      <c r="N783">
        <v>0.1</v>
      </c>
      <c r="O783">
        <v>0.1</v>
      </c>
      <c r="P783"/>
      <c r="Q783"/>
      <c r="R783"/>
      <c r="S783">
        <v>0</v>
      </c>
      <c r="T783"/>
      <c r="U783">
        <v>15</v>
      </c>
      <c r="V783">
        <v>30</v>
      </c>
      <c r="W783"/>
      <c r="X783"/>
      <c r="Y783"/>
      <c r="Z783">
        <v>2503</v>
      </c>
    </row>
    <row r="784" spans="2:26" x14ac:dyDescent="0.25">
      <c r="B784" s="21" t="s">
        <v>3502</v>
      </c>
      <c r="C784" s="9" t="s">
        <v>4636</v>
      </c>
      <c r="D784" s="20" t="s">
        <v>4100</v>
      </c>
      <c r="E784" s="166" t="s">
        <v>4625</v>
      </c>
      <c r="F784" s="161" t="s">
        <v>3480</v>
      </c>
      <c r="H784" s="306">
        <v>2</v>
      </c>
      <c r="I784" s="19">
        <f t="shared" si="86"/>
        <v>0.66666666666666663</v>
      </c>
      <c r="J784" s="10" t="s">
        <v>3696</v>
      </c>
      <c r="K784"/>
      <c r="L784"/>
      <c r="M784">
        <v>0.1</v>
      </c>
      <c r="N784">
        <v>0.1</v>
      </c>
      <c r="O784">
        <v>0.1</v>
      </c>
      <c r="P784"/>
      <c r="Q784"/>
      <c r="R784"/>
      <c r="S784">
        <v>0</v>
      </c>
      <c r="T784"/>
      <c r="U784">
        <v>15</v>
      </c>
      <c r="V784">
        <v>30</v>
      </c>
      <c r="W784"/>
      <c r="X784"/>
      <c r="Y784"/>
      <c r="Z784">
        <v>2504</v>
      </c>
    </row>
    <row r="785" spans="2:26" x14ac:dyDescent="0.25">
      <c r="B785" s="21" t="s">
        <v>3502</v>
      </c>
      <c r="C785" s="9" t="s">
        <v>4636</v>
      </c>
      <c r="D785" s="20" t="s">
        <v>4101</v>
      </c>
      <c r="E785" s="166" t="s">
        <v>4625</v>
      </c>
      <c r="F785" s="161" t="s">
        <v>3480</v>
      </c>
      <c r="H785" s="306">
        <v>2</v>
      </c>
      <c r="I785" s="19">
        <f t="shared" si="86"/>
        <v>0.66666666666666663</v>
      </c>
      <c r="J785" s="10" t="s">
        <v>3696</v>
      </c>
      <c r="K785"/>
      <c r="L785"/>
      <c r="M785">
        <v>0.1</v>
      </c>
      <c r="N785">
        <v>0.1</v>
      </c>
      <c r="O785">
        <v>0.1</v>
      </c>
      <c r="P785"/>
      <c r="Q785"/>
      <c r="R785"/>
      <c r="S785">
        <v>0</v>
      </c>
      <c r="T785"/>
      <c r="U785">
        <v>15</v>
      </c>
      <c r="V785">
        <v>30</v>
      </c>
      <c r="W785"/>
      <c r="X785"/>
      <c r="Y785"/>
      <c r="Z785">
        <v>2504</v>
      </c>
    </row>
    <row r="786" spans="2:26" x14ac:dyDescent="0.25">
      <c r="B786" s="21" t="s">
        <v>3502</v>
      </c>
      <c r="C786" s="9" t="s">
        <v>4636</v>
      </c>
      <c r="D786" s="20" t="s">
        <v>4102</v>
      </c>
      <c r="E786" s="166" t="s">
        <v>4625</v>
      </c>
      <c r="F786" s="161" t="s">
        <v>3480</v>
      </c>
      <c r="H786" s="306">
        <v>2</v>
      </c>
      <c r="I786" s="19">
        <f t="shared" si="86"/>
        <v>0.66666666666666663</v>
      </c>
      <c r="J786" s="10" t="s">
        <v>3696</v>
      </c>
      <c r="K786"/>
      <c r="L786"/>
      <c r="M786">
        <v>0.1</v>
      </c>
      <c r="N786">
        <v>0.1</v>
      </c>
      <c r="O786">
        <v>0.1</v>
      </c>
      <c r="P786"/>
      <c r="Q786"/>
      <c r="R786"/>
      <c r="S786">
        <v>0</v>
      </c>
      <c r="T786"/>
      <c r="U786">
        <v>15</v>
      </c>
      <c r="V786">
        <v>30</v>
      </c>
      <c r="W786"/>
      <c r="X786"/>
      <c r="Y786"/>
      <c r="Z786">
        <v>2504</v>
      </c>
    </row>
    <row r="787" spans="2:26" x14ac:dyDescent="0.25">
      <c r="B787" s="21" t="s">
        <v>3502</v>
      </c>
      <c r="C787" s="9" t="s">
        <v>4636</v>
      </c>
      <c r="D787" s="20" t="s">
        <v>4103</v>
      </c>
      <c r="E787" s="166" t="s">
        <v>4625</v>
      </c>
      <c r="F787" s="161" t="s">
        <v>3480</v>
      </c>
      <c r="H787" s="306">
        <v>2</v>
      </c>
      <c r="I787" s="19">
        <f t="shared" si="86"/>
        <v>0.66666666666666663</v>
      </c>
      <c r="J787" s="10" t="s">
        <v>3696</v>
      </c>
      <c r="K787"/>
      <c r="L787"/>
      <c r="M787">
        <v>0.1</v>
      </c>
      <c r="N787">
        <v>0.1</v>
      </c>
      <c r="O787">
        <v>0.1</v>
      </c>
      <c r="P787"/>
      <c r="Q787"/>
      <c r="R787"/>
      <c r="S787">
        <v>0</v>
      </c>
      <c r="T787"/>
      <c r="U787">
        <v>15</v>
      </c>
      <c r="V787">
        <v>30</v>
      </c>
      <c r="W787"/>
      <c r="X787"/>
      <c r="Y787"/>
      <c r="Z787">
        <v>2503</v>
      </c>
    </row>
    <row r="788" spans="2:26" x14ac:dyDescent="0.25">
      <c r="B788" s="21" t="s">
        <v>3502</v>
      </c>
      <c r="C788" s="9" t="s">
        <v>4636</v>
      </c>
      <c r="D788" s="20" t="s">
        <v>4104</v>
      </c>
      <c r="E788" s="166" t="s">
        <v>4625</v>
      </c>
      <c r="F788" s="161" t="s">
        <v>3480</v>
      </c>
      <c r="H788" s="306">
        <v>2</v>
      </c>
      <c r="I788" s="19">
        <f t="shared" si="86"/>
        <v>0.66666666666666663</v>
      </c>
      <c r="J788" s="10" t="s">
        <v>3696</v>
      </c>
      <c r="K788"/>
      <c r="L788"/>
      <c r="M788">
        <v>0.1</v>
      </c>
      <c r="N788">
        <v>0.1</v>
      </c>
      <c r="O788">
        <v>0.1</v>
      </c>
      <c r="P788"/>
      <c r="Q788"/>
      <c r="R788"/>
      <c r="S788">
        <v>0</v>
      </c>
      <c r="T788"/>
      <c r="U788">
        <v>15</v>
      </c>
      <c r="V788">
        <v>30</v>
      </c>
      <c r="W788"/>
      <c r="X788"/>
      <c r="Y788"/>
      <c r="Z788">
        <v>2503</v>
      </c>
    </row>
    <row r="789" spans="2:26" x14ac:dyDescent="0.25">
      <c r="B789" s="21" t="s">
        <v>3503</v>
      </c>
      <c r="C789" s="9" t="s">
        <v>4636</v>
      </c>
      <c r="D789" s="20" t="s">
        <v>4105</v>
      </c>
      <c r="E789" s="166" t="s">
        <v>4625</v>
      </c>
      <c r="F789" s="161" t="s">
        <v>3480</v>
      </c>
      <c r="H789" s="306">
        <v>2</v>
      </c>
      <c r="I789" s="19">
        <f t="shared" si="86"/>
        <v>0.66666666666666663</v>
      </c>
      <c r="J789" s="10" t="s">
        <v>3696</v>
      </c>
      <c r="K789"/>
      <c r="L789"/>
      <c r="M789">
        <v>0.1</v>
      </c>
      <c r="N789">
        <v>0.1</v>
      </c>
      <c r="O789">
        <v>0.1</v>
      </c>
      <c r="P789"/>
      <c r="Q789"/>
      <c r="R789"/>
      <c r="S789">
        <v>0</v>
      </c>
      <c r="T789"/>
      <c r="U789">
        <v>13</v>
      </c>
      <c r="V789">
        <v>50</v>
      </c>
      <c r="W789"/>
      <c r="X789"/>
      <c r="Y789"/>
      <c r="Z789">
        <v>1467</v>
      </c>
    </row>
    <row r="790" spans="2:26" x14ac:dyDescent="0.25">
      <c r="B790" s="21" t="s">
        <v>3503</v>
      </c>
      <c r="C790" s="9" t="s">
        <v>4636</v>
      </c>
      <c r="D790" s="20" t="s">
        <v>4106</v>
      </c>
      <c r="E790" s="166" t="s">
        <v>4625</v>
      </c>
      <c r="F790" s="161" t="s">
        <v>3480</v>
      </c>
      <c r="H790" s="306">
        <v>2</v>
      </c>
      <c r="I790" s="19">
        <f t="shared" si="86"/>
        <v>0.66666666666666663</v>
      </c>
      <c r="J790" s="10" t="s">
        <v>3696</v>
      </c>
      <c r="K790"/>
      <c r="L790"/>
      <c r="M790">
        <v>0.1</v>
      </c>
      <c r="N790">
        <v>0.1</v>
      </c>
      <c r="O790">
        <v>0.1</v>
      </c>
      <c r="P790"/>
      <c r="Q790"/>
      <c r="R790"/>
      <c r="S790">
        <v>0</v>
      </c>
      <c r="T790"/>
      <c r="U790">
        <v>13</v>
      </c>
      <c r="V790">
        <v>50</v>
      </c>
      <c r="W790"/>
      <c r="X790"/>
      <c r="Y790"/>
      <c r="Z790">
        <v>1467</v>
      </c>
    </row>
    <row r="791" spans="2:26" x14ac:dyDescent="0.25">
      <c r="B791" s="21" t="s">
        <v>3503</v>
      </c>
      <c r="C791" s="9" t="s">
        <v>4636</v>
      </c>
      <c r="D791" s="20" t="s">
        <v>4107</v>
      </c>
      <c r="E791" s="166" t="s">
        <v>4625</v>
      </c>
      <c r="F791" s="161" t="s">
        <v>3480</v>
      </c>
      <c r="H791" s="306">
        <v>2</v>
      </c>
      <c r="I791" s="19">
        <f t="shared" si="86"/>
        <v>0.66666666666666663</v>
      </c>
      <c r="J791" s="10" t="s">
        <v>3696</v>
      </c>
      <c r="K791"/>
      <c r="L791"/>
      <c r="M791">
        <v>0.1</v>
      </c>
      <c r="N791">
        <v>0.1</v>
      </c>
      <c r="O791">
        <v>0.1</v>
      </c>
      <c r="P791"/>
      <c r="Q791"/>
      <c r="R791"/>
      <c r="S791">
        <v>0</v>
      </c>
      <c r="T791"/>
      <c r="U791">
        <v>13</v>
      </c>
      <c r="V791">
        <v>50</v>
      </c>
      <c r="W791"/>
      <c r="X791"/>
      <c r="Y791"/>
      <c r="Z791">
        <v>1467</v>
      </c>
    </row>
    <row r="792" spans="2:26" x14ac:dyDescent="0.25">
      <c r="B792" s="21" t="s">
        <v>3503</v>
      </c>
      <c r="C792" s="9" t="s">
        <v>4636</v>
      </c>
      <c r="D792" s="20" t="s">
        <v>4108</v>
      </c>
      <c r="E792" s="166" t="s">
        <v>4625</v>
      </c>
      <c r="F792" s="161" t="s">
        <v>3480</v>
      </c>
      <c r="H792" s="306">
        <v>2</v>
      </c>
      <c r="I792" s="19">
        <f t="shared" si="86"/>
        <v>0.66666666666666663</v>
      </c>
      <c r="J792" s="10" t="s">
        <v>3696</v>
      </c>
      <c r="K792"/>
      <c r="L792"/>
      <c r="M792">
        <v>0.1</v>
      </c>
      <c r="N792">
        <v>0.1</v>
      </c>
      <c r="O792">
        <v>0.1</v>
      </c>
      <c r="P792"/>
      <c r="Q792"/>
      <c r="R792"/>
      <c r="S792">
        <v>0</v>
      </c>
      <c r="T792"/>
      <c r="U792">
        <v>13</v>
      </c>
      <c r="V792">
        <v>50</v>
      </c>
      <c r="W792"/>
      <c r="X792"/>
      <c r="Y792"/>
      <c r="Z792">
        <v>1467</v>
      </c>
    </row>
    <row r="793" spans="2:26" x14ac:dyDescent="0.25">
      <c r="B793" s="21" t="s">
        <v>3507</v>
      </c>
      <c r="C793" s="9" t="s">
        <v>4640</v>
      </c>
      <c r="D793" s="20" t="s">
        <v>4116</v>
      </c>
      <c r="E793" s="166" t="s">
        <v>4625</v>
      </c>
      <c r="F793" s="161" t="s">
        <v>3480</v>
      </c>
      <c r="H793" s="306">
        <v>2</v>
      </c>
      <c r="I793" s="19">
        <f t="shared" si="86"/>
        <v>0.66666666666666663</v>
      </c>
      <c r="J793" s="10" t="s">
        <v>3696</v>
      </c>
      <c r="K793"/>
      <c r="L793"/>
      <c r="M793">
        <v>0.1</v>
      </c>
      <c r="N793">
        <v>0.1</v>
      </c>
      <c r="O793">
        <v>0.1</v>
      </c>
      <c r="P793"/>
      <c r="Q793"/>
      <c r="R793"/>
      <c r="S793">
        <v>0</v>
      </c>
      <c r="T793"/>
      <c r="U793">
        <v>6</v>
      </c>
      <c r="V793">
        <v>50</v>
      </c>
      <c r="W793"/>
      <c r="X793"/>
      <c r="Y793"/>
      <c r="Z793">
        <v>310</v>
      </c>
    </row>
    <row r="794" spans="2:26" x14ac:dyDescent="0.25">
      <c r="B794" s="21" t="s">
        <v>3507</v>
      </c>
      <c r="D794" s="20" t="s">
        <v>4117</v>
      </c>
      <c r="E794" s="166" t="s">
        <v>4625</v>
      </c>
      <c r="F794" s="161" t="s">
        <v>3480</v>
      </c>
      <c r="H794" s="306">
        <v>2</v>
      </c>
      <c r="I794" s="19">
        <f t="shared" si="86"/>
        <v>0.66666666666666663</v>
      </c>
      <c r="J794" s="10" t="s">
        <v>3696</v>
      </c>
      <c r="K794"/>
      <c r="L794"/>
      <c r="M794">
        <v>0.1</v>
      </c>
      <c r="N794">
        <v>0.1</v>
      </c>
      <c r="O794">
        <v>0.1</v>
      </c>
      <c r="P794"/>
      <c r="Q794"/>
      <c r="R794"/>
      <c r="S794">
        <v>0</v>
      </c>
      <c r="T794"/>
      <c r="U794">
        <v>6</v>
      </c>
      <c r="V794">
        <v>50</v>
      </c>
      <c r="W794"/>
      <c r="X794"/>
      <c r="Y794"/>
      <c r="Z794">
        <v>310</v>
      </c>
    </row>
    <row r="795" spans="2:26" x14ac:dyDescent="0.25">
      <c r="B795" s="21" t="s">
        <v>3507</v>
      </c>
      <c r="D795" s="20" t="s">
        <v>4118</v>
      </c>
      <c r="E795" s="166" t="s">
        <v>4625</v>
      </c>
      <c r="F795" s="161" t="s">
        <v>3480</v>
      </c>
      <c r="H795" s="306">
        <v>2</v>
      </c>
      <c r="I795" s="19">
        <f t="shared" si="86"/>
        <v>0.66666666666666663</v>
      </c>
      <c r="J795" s="10" t="s">
        <v>3696</v>
      </c>
      <c r="K795"/>
      <c r="L795"/>
      <c r="M795">
        <v>0.1</v>
      </c>
      <c r="N795">
        <v>0.1</v>
      </c>
      <c r="O795">
        <v>0.1</v>
      </c>
      <c r="P795"/>
      <c r="Q795"/>
      <c r="R795"/>
      <c r="S795">
        <v>0</v>
      </c>
      <c r="T795"/>
      <c r="U795">
        <v>6</v>
      </c>
      <c r="V795">
        <v>50</v>
      </c>
      <c r="W795"/>
      <c r="X795"/>
      <c r="Y795"/>
      <c r="Z795">
        <v>321</v>
      </c>
    </row>
    <row r="796" spans="2:26" x14ac:dyDescent="0.25">
      <c r="B796" s="21" t="s">
        <v>3508</v>
      </c>
      <c r="C796" s="9" t="s">
        <v>4641</v>
      </c>
      <c r="D796" s="20" t="s">
        <v>4119</v>
      </c>
      <c r="E796" s="166" t="s">
        <v>4625</v>
      </c>
      <c r="F796" s="161" t="s">
        <v>3480</v>
      </c>
      <c r="H796" s="306">
        <v>2</v>
      </c>
      <c r="I796" s="19">
        <f t="shared" si="86"/>
        <v>0.66666666666666663</v>
      </c>
      <c r="J796" s="10" t="s">
        <v>3696</v>
      </c>
      <c r="K796"/>
      <c r="L796"/>
      <c r="M796">
        <v>0.1</v>
      </c>
      <c r="N796">
        <v>0.1</v>
      </c>
      <c r="O796">
        <v>0.1</v>
      </c>
      <c r="P796"/>
      <c r="Q796"/>
      <c r="R796"/>
      <c r="S796">
        <v>0</v>
      </c>
      <c r="T796"/>
      <c r="U796">
        <v>12</v>
      </c>
      <c r="V796">
        <v>50</v>
      </c>
      <c r="W796"/>
      <c r="X796"/>
      <c r="Y796"/>
      <c r="Z796">
        <v>1080</v>
      </c>
    </row>
    <row r="797" spans="2:26" x14ac:dyDescent="0.25">
      <c r="B797" s="21" t="s">
        <v>3508</v>
      </c>
      <c r="D797" s="20" t="s">
        <v>4120</v>
      </c>
      <c r="E797" s="166" t="s">
        <v>4625</v>
      </c>
      <c r="F797" s="161" t="s">
        <v>3480</v>
      </c>
      <c r="H797" s="306">
        <v>2</v>
      </c>
      <c r="I797" s="19">
        <f t="shared" si="86"/>
        <v>0.66666666666666663</v>
      </c>
      <c r="J797" s="10" t="s">
        <v>3696</v>
      </c>
      <c r="K797"/>
      <c r="L797"/>
      <c r="M797">
        <v>0.1</v>
      </c>
      <c r="N797">
        <v>0.1</v>
      </c>
      <c r="O797">
        <v>0.1</v>
      </c>
      <c r="P797"/>
      <c r="Q797"/>
      <c r="R797"/>
      <c r="S797">
        <v>0</v>
      </c>
      <c r="T797"/>
      <c r="U797">
        <v>18</v>
      </c>
      <c r="V797">
        <v>30</v>
      </c>
      <c r="W797"/>
      <c r="X797"/>
      <c r="Y797"/>
      <c r="Z797">
        <v>6119</v>
      </c>
    </row>
    <row r="798" spans="2:26" x14ac:dyDescent="0.25">
      <c r="B798" s="21" t="s">
        <v>3508</v>
      </c>
      <c r="D798" s="20" t="s">
        <v>4121</v>
      </c>
      <c r="E798" s="166" t="s">
        <v>4625</v>
      </c>
      <c r="F798" s="161" t="s">
        <v>3480</v>
      </c>
      <c r="H798" s="306">
        <v>2</v>
      </c>
      <c r="I798" s="19">
        <f t="shared" si="86"/>
        <v>0.66666666666666663</v>
      </c>
      <c r="J798" s="10" t="s">
        <v>3696</v>
      </c>
      <c r="K798"/>
      <c r="L798"/>
      <c r="M798">
        <v>0.1</v>
      </c>
      <c r="N798">
        <v>0.1</v>
      </c>
      <c r="O798">
        <v>0.1</v>
      </c>
      <c r="P798"/>
      <c r="Q798"/>
      <c r="R798"/>
      <c r="S798">
        <v>0</v>
      </c>
      <c r="T798"/>
      <c r="U798">
        <v>16</v>
      </c>
      <c r="V798">
        <v>30</v>
      </c>
      <c r="W798"/>
      <c r="X798"/>
      <c r="Y798"/>
      <c r="Z798">
        <v>3428</v>
      </c>
    </row>
    <row r="799" spans="2:26" x14ac:dyDescent="0.25">
      <c r="B799" s="21" t="s">
        <v>3514</v>
      </c>
      <c r="C799" s="9" t="s">
        <v>4647</v>
      </c>
      <c r="D799" s="20" t="s">
        <v>4129</v>
      </c>
      <c r="E799" s="166" t="s">
        <v>4625</v>
      </c>
      <c r="F799" s="161" t="s">
        <v>3480</v>
      </c>
      <c r="H799" s="306">
        <v>1</v>
      </c>
      <c r="I799" s="19">
        <f t="shared" si="86"/>
        <v>0.33333333333333331</v>
      </c>
      <c r="J799" s="10" t="s">
        <v>3696</v>
      </c>
      <c r="K799"/>
      <c r="L799"/>
      <c r="M799">
        <v>0.1</v>
      </c>
      <c r="N799">
        <v>0.1</v>
      </c>
      <c r="O799">
        <v>0.1</v>
      </c>
      <c r="P799"/>
      <c r="Q799"/>
      <c r="R799"/>
      <c r="S799">
        <v>0</v>
      </c>
      <c r="T799"/>
      <c r="U799">
        <v>10</v>
      </c>
      <c r="V799">
        <v>10</v>
      </c>
      <c r="W799"/>
      <c r="X799"/>
      <c r="Y799"/>
      <c r="Z799">
        <v>392</v>
      </c>
    </row>
    <row r="800" spans="2:26" x14ac:dyDescent="0.25">
      <c r="B800" s="21" t="s">
        <v>3515</v>
      </c>
      <c r="C800" s="9" t="s">
        <v>4648</v>
      </c>
      <c r="D800" s="20" t="s">
        <v>4130</v>
      </c>
      <c r="E800" s="166" t="s">
        <v>4625</v>
      </c>
      <c r="F800" s="161" t="s">
        <v>3480</v>
      </c>
      <c r="H800" s="306">
        <v>1</v>
      </c>
      <c r="I800" s="19">
        <f t="shared" si="86"/>
        <v>0.33333333333333331</v>
      </c>
      <c r="J800" s="10" t="s">
        <v>3696</v>
      </c>
      <c r="K800"/>
      <c r="L800"/>
      <c r="M800">
        <v>0.1</v>
      </c>
      <c r="N800">
        <v>0.1</v>
      </c>
      <c r="O800">
        <v>0.1</v>
      </c>
      <c r="P800"/>
      <c r="Q800"/>
      <c r="R800"/>
      <c r="S800">
        <v>0</v>
      </c>
      <c r="T800"/>
      <c r="U800">
        <v>10</v>
      </c>
      <c r="V800">
        <v>10</v>
      </c>
      <c r="W800"/>
      <c r="X800"/>
      <c r="Y800"/>
      <c r="Z800">
        <v>392</v>
      </c>
    </row>
    <row r="801" spans="2:26" x14ac:dyDescent="0.25">
      <c r="B801" s="21" t="s">
        <v>3515</v>
      </c>
      <c r="C801" s="9" t="s">
        <v>4648</v>
      </c>
      <c r="D801" s="20" t="s">
        <v>4131</v>
      </c>
      <c r="E801" s="166" t="s">
        <v>4625</v>
      </c>
      <c r="F801" s="161" t="s">
        <v>3480</v>
      </c>
      <c r="H801" s="306">
        <v>1</v>
      </c>
      <c r="I801" s="19">
        <f t="shared" si="86"/>
        <v>0.33333333333333331</v>
      </c>
      <c r="J801" s="10" t="s">
        <v>3696</v>
      </c>
      <c r="K801"/>
      <c r="L801"/>
      <c r="M801">
        <v>0.1</v>
      </c>
      <c r="N801">
        <v>0.1</v>
      </c>
      <c r="O801">
        <v>0.1</v>
      </c>
      <c r="P801"/>
      <c r="Q801"/>
      <c r="R801"/>
      <c r="S801">
        <v>0</v>
      </c>
      <c r="T801"/>
      <c r="U801">
        <v>10</v>
      </c>
      <c r="V801">
        <v>10</v>
      </c>
      <c r="W801"/>
      <c r="X801"/>
      <c r="Y801"/>
      <c r="Z801">
        <v>392</v>
      </c>
    </row>
    <row r="802" spans="2:26" x14ac:dyDescent="0.25">
      <c r="B802" s="21" t="s">
        <v>3525</v>
      </c>
      <c r="C802" s="9" t="s">
        <v>4655</v>
      </c>
      <c r="D802" s="20" t="s">
        <v>4143</v>
      </c>
      <c r="E802" s="166" t="s">
        <v>4625</v>
      </c>
      <c r="F802" s="161" t="s">
        <v>3480</v>
      </c>
      <c r="H802" s="306">
        <v>1</v>
      </c>
      <c r="I802" s="19">
        <f t="shared" si="86"/>
        <v>0.33333333333333331</v>
      </c>
      <c r="J802" s="10" t="s">
        <v>3696</v>
      </c>
      <c r="K802"/>
      <c r="L802"/>
      <c r="M802">
        <v>0.1</v>
      </c>
      <c r="N802">
        <v>0.1</v>
      </c>
      <c r="O802">
        <v>0.1</v>
      </c>
      <c r="P802"/>
      <c r="Q802"/>
      <c r="R802"/>
      <c r="S802">
        <v>0</v>
      </c>
      <c r="T802"/>
      <c r="U802">
        <v>8</v>
      </c>
      <c r="V802">
        <v>40</v>
      </c>
      <c r="W802"/>
      <c r="X802"/>
      <c r="Y802"/>
      <c r="Z802">
        <v>206</v>
      </c>
    </row>
    <row r="803" spans="2:26" x14ac:dyDescent="0.25">
      <c r="B803" s="21" t="s">
        <v>3531</v>
      </c>
      <c r="C803" s="9" t="s">
        <v>4661</v>
      </c>
      <c r="D803" s="20" t="s">
        <v>4149</v>
      </c>
      <c r="E803" s="166" t="s">
        <v>4625</v>
      </c>
      <c r="F803" s="161" t="s">
        <v>3480</v>
      </c>
      <c r="H803" s="306">
        <v>2</v>
      </c>
      <c r="I803" s="19">
        <f t="shared" si="86"/>
        <v>0.66666666666666663</v>
      </c>
      <c r="J803" s="10" t="s">
        <v>3696</v>
      </c>
      <c r="K803"/>
      <c r="L803"/>
      <c r="M803">
        <v>0.1</v>
      </c>
      <c r="N803">
        <v>0.1</v>
      </c>
      <c r="O803">
        <v>0.1</v>
      </c>
      <c r="P803"/>
      <c r="Q803"/>
      <c r="R803"/>
      <c r="S803">
        <v>0</v>
      </c>
      <c r="T803"/>
      <c r="U803">
        <v>1</v>
      </c>
      <c r="V803">
        <v>50</v>
      </c>
      <c r="W803"/>
      <c r="X803"/>
      <c r="Y803"/>
      <c r="Z803">
        <v>298</v>
      </c>
    </row>
    <row r="804" spans="2:26" x14ac:dyDescent="0.25">
      <c r="B804" s="21" t="s">
        <v>3541</v>
      </c>
      <c r="C804" s="9" t="s">
        <v>4672</v>
      </c>
      <c r="D804" s="20" t="s">
        <v>4160</v>
      </c>
      <c r="E804" s="166" t="s">
        <v>4625</v>
      </c>
      <c r="F804" s="161" t="s">
        <v>3480</v>
      </c>
      <c r="H804" s="306">
        <v>1</v>
      </c>
      <c r="I804" s="19">
        <f t="shared" si="86"/>
        <v>0.33333333333333331</v>
      </c>
      <c r="J804" s="10" t="s">
        <v>3696</v>
      </c>
      <c r="K804"/>
      <c r="L804"/>
      <c r="M804">
        <v>0.1</v>
      </c>
      <c r="N804">
        <v>0.1</v>
      </c>
      <c r="O804">
        <v>0.1</v>
      </c>
      <c r="P804"/>
      <c r="Q804"/>
      <c r="R804"/>
      <c r="S804">
        <v>0</v>
      </c>
      <c r="T804"/>
      <c r="U804">
        <v>10</v>
      </c>
      <c r="V804">
        <v>10</v>
      </c>
      <c r="W804"/>
      <c r="X804"/>
      <c r="Y804"/>
      <c r="Z804">
        <v>392</v>
      </c>
    </row>
    <row r="805" spans="2:26" x14ac:dyDescent="0.25">
      <c r="B805" s="21" t="s">
        <v>3542</v>
      </c>
      <c r="C805" s="9" t="s">
        <v>4673</v>
      </c>
      <c r="D805" s="20" t="s">
        <v>4161</v>
      </c>
      <c r="E805" s="166" t="s">
        <v>4625</v>
      </c>
      <c r="F805" s="161" t="s">
        <v>3480</v>
      </c>
      <c r="H805" s="306">
        <v>2</v>
      </c>
      <c r="I805" s="19">
        <f t="shared" si="86"/>
        <v>0.66666666666666663</v>
      </c>
      <c r="J805" s="10" t="s">
        <v>3696</v>
      </c>
      <c r="K805"/>
      <c r="L805"/>
      <c r="M805">
        <v>0.1</v>
      </c>
      <c r="N805">
        <v>0.1</v>
      </c>
      <c r="O805">
        <v>0.1</v>
      </c>
      <c r="P805"/>
      <c r="Q805"/>
      <c r="R805"/>
      <c r="S805">
        <v>0</v>
      </c>
      <c r="T805"/>
      <c r="U805">
        <v>2</v>
      </c>
      <c r="V805">
        <v>50</v>
      </c>
      <c r="W805"/>
      <c r="X805"/>
      <c r="Y805"/>
      <c r="Z805">
        <v>301</v>
      </c>
    </row>
    <row r="806" spans="2:26" x14ac:dyDescent="0.25">
      <c r="B806" s="21" t="s">
        <v>3542</v>
      </c>
      <c r="C806" s="9" t="s">
        <v>4673</v>
      </c>
      <c r="D806" s="20" t="s">
        <v>4162</v>
      </c>
      <c r="E806" s="166" t="s">
        <v>4625</v>
      </c>
      <c r="F806" s="161" t="s">
        <v>3480</v>
      </c>
      <c r="H806" s="306">
        <v>2</v>
      </c>
      <c r="I806" s="19">
        <f t="shared" si="86"/>
        <v>0.66666666666666663</v>
      </c>
      <c r="J806" s="10" t="s">
        <v>3696</v>
      </c>
      <c r="K806"/>
      <c r="L806"/>
      <c r="M806">
        <v>0.1</v>
      </c>
      <c r="N806">
        <v>0.1</v>
      </c>
      <c r="O806">
        <v>0.1</v>
      </c>
      <c r="P806"/>
      <c r="Q806"/>
      <c r="R806"/>
      <c r="S806">
        <v>0</v>
      </c>
      <c r="T806"/>
      <c r="U806">
        <v>2</v>
      </c>
      <c r="V806">
        <v>50</v>
      </c>
      <c r="W806"/>
      <c r="X806"/>
      <c r="Y806"/>
      <c r="Z806">
        <v>301</v>
      </c>
    </row>
    <row r="807" spans="2:26" x14ac:dyDescent="0.25">
      <c r="B807" s="21" t="s">
        <v>3543</v>
      </c>
      <c r="C807" s="9" t="s">
        <v>4674</v>
      </c>
      <c r="D807" s="20" t="s">
        <v>4163</v>
      </c>
      <c r="E807" s="166" t="s">
        <v>4625</v>
      </c>
      <c r="F807" s="161" t="s">
        <v>3480</v>
      </c>
      <c r="H807" s="306">
        <v>2</v>
      </c>
      <c r="I807" s="19">
        <f t="shared" si="86"/>
        <v>0.66666666666666663</v>
      </c>
      <c r="J807" s="10" t="s">
        <v>3696</v>
      </c>
      <c r="K807"/>
      <c r="L807"/>
      <c r="M807">
        <v>0.1</v>
      </c>
      <c r="N807">
        <v>0.1</v>
      </c>
      <c r="O807">
        <v>0.1</v>
      </c>
      <c r="P807"/>
      <c r="Q807"/>
      <c r="R807"/>
      <c r="S807">
        <v>0</v>
      </c>
      <c r="T807"/>
      <c r="U807">
        <v>9</v>
      </c>
      <c r="V807">
        <v>40</v>
      </c>
      <c r="W807"/>
      <c r="X807"/>
      <c r="Y807"/>
      <c r="Z807">
        <v>341</v>
      </c>
    </row>
    <row r="808" spans="2:26" x14ac:dyDescent="0.25">
      <c r="B808" s="21" t="s">
        <v>3543</v>
      </c>
      <c r="D808" s="20" t="s">
        <v>4164</v>
      </c>
      <c r="E808" s="166" t="s">
        <v>4625</v>
      </c>
      <c r="F808" s="161" t="s">
        <v>3480</v>
      </c>
      <c r="H808" s="306">
        <v>2</v>
      </c>
      <c r="I808" s="19">
        <f t="shared" si="86"/>
        <v>0.66666666666666663</v>
      </c>
      <c r="J808" s="10" t="s">
        <v>3696</v>
      </c>
      <c r="K808"/>
      <c r="L808"/>
      <c r="M808">
        <v>0.1</v>
      </c>
      <c r="N808">
        <v>0.1</v>
      </c>
      <c r="O808">
        <v>0.1</v>
      </c>
      <c r="P808"/>
      <c r="Q808"/>
      <c r="R808"/>
      <c r="S808">
        <v>0</v>
      </c>
      <c r="T808"/>
      <c r="U808">
        <v>8</v>
      </c>
      <c r="V808">
        <v>40</v>
      </c>
      <c r="W808"/>
      <c r="X808"/>
      <c r="Y808"/>
      <c r="Z808">
        <v>274</v>
      </c>
    </row>
    <row r="809" spans="2:26" x14ac:dyDescent="0.25">
      <c r="B809" s="21" t="s">
        <v>3543</v>
      </c>
      <c r="D809" s="20" t="s">
        <v>4165</v>
      </c>
      <c r="E809" s="166" t="s">
        <v>4625</v>
      </c>
      <c r="F809" s="161" t="s">
        <v>3480</v>
      </c>
      <c r="H809" s="306">
        <v>2</v>
      </c>
      <c r="I809" s="19">
        <f t="shared" si="86"/>
        <v>0.66666666666666663</v>
      </c>
      <c r="J809" s="10" t="s">
        <v>3696</v>
      </c>
      <c r="K809"/>
      <c r="L809"/>
      <c r="M809">
        <v>0.1</v>
      </c>
      <c r="N809">
        <v>0.1</v>
      </c>
      <c r="O809">
        <v>0.1</v>
      </c>
      <c r="P809"/>
      <c r="Q809"/>
      <c r="R809"/>
      <c r="S809">
        <v>0</v>
      </c>
      <c r="T809"/>
      <c r="U809">
        <v>8</v>
      </c>
      <c r="V809">
        <v>40</v>
      </c>
      <c r="W809"/>
      <c r="X809"/>
      <c r="Y809"/>
      <c r="Z809">
        <v>274</v>
      </c>
    </row>
    <row r="810" spans="2:26" x14ac:dyDescent="0.25">
      <c r="B810" s="21" t="s">
        <v>3543</v>
      </c>
      <c r="D810" s="20" t="s">
        <v>4166</v>
      </c>
      <c r="E810" s="166" t="s">
        <v>4625</v>
      </c>
      <c r="F810" s="161" t="s">
        <v>3480</v>
      </c>
      <c r="H810" s="306">
        <v>2</v>
      </c>
      <c r="I810" s="19">
        <f t="shared" si="86"/>
        <v>0.66666666666666663</v>
      </c>
      <c r="J810" s="10" t="s">
        <v>3696</v>
      </c>
      <c r="K810"/>
      <c r="L810"/>
      <c r="M810">
        <v>0.1</v>
      </c>
      <c r="N810">
        <v>0.1</v>
      </c>
      <c r="O810">
        <v>0.1</v>
      </c>
      <c r="P810"/>
      <c r="Q810"/>
      <c r="R810"/>
      <c r="S810">
        <v>0</v>
      </c>
      <c r="T810"/>
      <c r="U810">
        <v>8</v>
      </c>
      <c r="V810">
        <v>40</v>
      </c>
      <c r="W810"/>
      <c r="X810"/>
      <c r="Y810"/>
      <c r="Z810">
        <v>274</v>
      </c>
    </row>
    <row r="811" spans="2:26" x14ac:dyDescent="0.25">
      <c r="B811" s="21" t="s">
        <v>3544</v>
      </c>
      <c r="C811" s="9" t="s">
        <v>4610</v>
      </c>
      <c r="D811" s="20" t="s">
        <v>4167</v>
      </c>
      <c r="E811" s="166" t="s">
        <v>4625</v>
      </c>
      <c r="F811" s="161" t="s">
        <v>3480</v>
      </c>
      <c r="H811" s="306">
        <v>2</v>
      </c>
      <c r="I811" s="19">
        <f t="shared" si="86"/>
        <v>0.66666666666666663</v>
      </c>
      <c r="J811" s="10" t="s">
        <v>3696</v>
      </c>
      <c r="K811"/>
      <c r="L811"/>
      <c r="M811">
        <v>0.1</v>
      </c>
      <c r="N811">
        <v>0.1</v>
      </c>
      <c r="O811">
        <v>0.1</v>
      </c>
      <c r="P811"/>
      <c r="Q811"/>
      <c r="R811"/>
      <c r="S811">
        <v>0</v>
      </c>
      <c r="T811"/>
      <c r="U811">
        <v>0</v>
      </c>
      <c r="V811">
        <v>30</v>
      </c>
      <c r="W811"/>
      <c r="X811"/>
      <c r="Y811"/>
      <c r="Z811">
        <v>404</v>
      </c>
    </row>
    <row r="812" spans="2:26" x14ac:dyDescent="0.25">
      <c r="B812" s="21" t="s">
        <v>3544</v>
      </c>
      <c r="D812" s="20" t="s">
        <v>4168</v>
      </c>
      <c r="E812" s="166" t="s">
        <v>4625</v>
      </c>
      <c r="F812" s="161" t="s">
        <v>3480</v>
      </c>
      <c r="H812" s="306">
        <v>1</v>
      </c>
      <c r="I812" s="19">
        <f t="shared" si="86"/>
        <v>0.33333333333333331</v>
      </c>
      <c r="J812" s="10" t="s">
        <v>3696</v>
      </c>
      <c r="K812"/>
      <c r="L812"/>
      <c r="M812">
        <v>0</v>
      </c>
      <c r="N812">
        <v>0</v>
      </c>
      <c r="O812">
        <v>0</v>
      </c>
      <c r="P812"/>
      <c r="Q812"/>
      <c r="R812"/>
      <c r="S812">
        <v>0</v>
      </c>
      <c r="T812"/>
      <c r="U812">
        <v>0</v>
      </c>
      <c r="V812">
        <v>45</v>
      </c>
      <c r="W812"/>
      <c r="X812"/>
      <c r="Y812"/>
      <c r="Z812">
        <v>0</v>
      </c>
    </row>
    <row r="813" spans="2:26" x14ac:dyDescent="0.25">
      <c r="B813" s="21" t="s">
        <v>3544</v>
      </c>
      <c r="D813" s="20" t="s">
        <v>4169</v>
      </c>
      <c r="E813" s="166" t="s">
        <v>4625</v>
      </c>
      <c r="F813" s="161" t="s">
        <v>3480</v>
      </c>
      <c r="H813" s="306">
        <v>2</v>
      </c>
      <c r="I813" s="19">
        <f t="shared" si="86"/>
        <v>0.66666666666666663</v>
      </c>
      <c r="J813" s="10" t="s">
        <v>3696</v>
      </c>
      <c r="K813"/>
      <c r="L813"/>
      <c r="M813">
        <v>0.1</v>
      </c>
      <c r="N813">
        <v>0.1</v>
      </c>
      <c r="O813">
        <v>0.1</v>
      </c>
      <c r="P813"/>
      <c r="Q813"/>
      <c r="R813"/>
      <c r="S813">
        <v>0</v>
      </c>
      <c r="T813"/>
      <c r="U813">
        <v>0</v>
      </c>
      <c r="V813">
        <v>30</v>
      </c>
      <c r="W813"/>
      <c r="X813"/>
      <c r="Y813"/>
      <c r="Z813">
        <v>404</v>
      </c>
    </row>
    <row r="814" spans="2:26" x14ac:dyDescent="0.25">
      <c r="B814" s="21" t="s">
        <v>3544</v>
      </c>
      <c r="D814" s="20" t="s">
        <v>4170</v>
      </c>
      <c r="E814" s="166" t="s">
        <v>4625</v>
      </c>
      <c r="F814" s="161" t="s">
        <v>3480</v>
      </c>
      <c r="H814" s="306">
        <v>2</v>
      </c>
      <c r="I814" s="19">
        <f t="shared" si="86"/>
        <v>0.66666666666666663</v>
      </c>
      <c r="J814" s="10" t="s">
        <v>3696</v>
      </c>
      <c r="K814"/>
      <c r="L814"/>
      <c r="M814">
        <v>0.1</v>
      </c>
      <c r="N814">
        <v>0.1</v>
      </c>
      <c r="O814">
        <v>0.1</v>
      </c>
      <c r="P814"/>
      <c r="Q814"/>
      <c r="R814"/>
      <c r="S814">
        <v>0</v>
      </c>
      <c r="T814"/>
      <c r="U814">
        <v>0</v>
      </c>
      <c r="V814">
        <v>30</v>
      </c>
      <c r="W814"/>
      <c r="X814"/>
      <c r="Y814"/>
      <c r="Z814">
        <v>404</v>
      </c>
    </row>
    <row r="815" spans="2:26" x14ac:dyDescent="0.25">
      <c r="B815" s="21" t="s">
        <v>3545</v>
      </c>
      <c r="C815" s="9" t="s">
        <v>4641</v>
      </c>
      <c r="D815" s="20" t="s">
        <v>4171</v>
      </c>
      <c r="E815" s="166" t="s">
        <v>4625</v>
      </c>
      <c r="F815" s="161" t="s">
        <v>3480</v>
      </c>
      <c r="H815" s="306">
        <v>2</v>
      </c>
      <c r="I815" s="19">
        <f t="shared" si="86"/>
        <v>0.66666666666666663</v>
      </c>
      <c r="J815" s="10" t="s">
        <v>3696</v>
      </c>
      <c r="K815"/>
      <c r="L815"/>
      <c r="M815">
        <v>0.1</v>
      </c>
      <c r="N815">
        <v>0.1</v>
      </c>
      <c r="O815">
        <v>0.1</v>
      </c>
      <c r="P815"/>
      <c r="Q815"/>
      <c r="R815"/>
      <c r="S815">
        <v>0</v>
      </c>
      <c r="T815"/>
      <c r="U815">
        <v>11</v>
      </c>
      <c r="V815">
        <v>50</v>
      </c>
      <c r="W815"/>
      <c r="X815"/>
      <c r="Y815"/>
      <c r="Z815">
        <v>798</v>
      </c>
    </row>
    <row r="816" spans="2:26" x14ac:dyDescent="0.25">
      <c r="B816" s="21" t="s">
        <v>3545</v>
      </c>
      <c r="D816" s="20" t="s">
        <v>4172</v>
      </c>
      <c r="E816" s="166" t="s">
        <v>4625</v>
      </c>
      <c r="F816" s="161" t="s">
        <v>3480</v>
      </c>
      <c r="H816" s="306">
        <v>2</v>
      </c>
      <c r="I816" s="19">
        <f t="shared" si="86"/>
        <v>0.66666666666666663</v>
      </c>
      <c r="J816" s="10" t="s">
        <v>3696</v>
      </c>
      <c r="K816"/>
      <c r="L816"/>
      <c r="M816">
        <v>0.1</v>
      </c>
      <c r="N816">
        <v>0.1</v>
      </c>
      <c r="O816">
        <v>0.1</v>
      </c>
      <c r="P816"/>
      <c r="Q816"/>
      <c r="R816"/>
      <c r="S816">
        <v>0</v>
      </c>
      <c r="T816"/>
      <c r="U816">
        <v>8</v>
      </c>
      <c r="V816">
        <v>50</v>
      </c>
      <c r="W816"/>
      <c r="X816"/>
      <c r="Y816"/>
      <c r="Z816">
        <v>391</v>
      </c>
    </row>
    <row r="817" spans="2:26" x14ac:dyDescent="0.25">
      <c r="B817" s="21" t="s">
        <v>3545</v>
      </c>
      <c r="D817" s="20" t="s">
        <v>4173</v>
      </c>
      <c r="E817" s="166" t="s">
        <v>4625</v>
      </c>
      <c r="F817" s="161" t="s">
        <v>3480</v>
      </c>
      <c r="H817" s="306">
        <v>2</v>
      </c>
      <c r="I817" s="19">
        <f t="shared" si="86"/>
        <v>0.66666666666666663</v>
      </c>
      <c r="J817" s="10" t="s">
        <v>3696</v>
      </c>
      <c r="K817"/>
      <c r="L817"/>
      <c r="M817">
        <v>0.1</v>
      </c>
      <c r="N817">
        <v>0.1</v>
      </c>
      <c r="O817">
        <v>0.1</v>
      </c>
      <c r="P817"/>
      <c r="Q817"/>
      <c r="R817"/>
      <c r="S817">
        <v>0</v>
      </c>
      <c r="T817"/>
      <c r="U817">
        <v>8</v>
      </c>
      <c r="V817">
        <v>50</v>
      </c>
      <c r="W817"/>
      <c r="X817"/>
      <c r="Y817"/>
      <c r="Z817">
        <v>392</v>
      </c>
    </row>
    <row r="818" spans="2:26" x14ac:dyDescent="0.25">
      <c r="B818" s="21" t="s">
        <v>3545</v>
      </c>
      <c r="D818" s="93" t="s">
        <v>4174</v>
      </c>
      <c r="E818" s="166" t="s">
        <v>4625</v>
      </c>
      <c r="F818" s="161" t="s">
        <v>3480</v>
      </c>
      <c r="H818" s="306">
        <v>2</v>
      </c>
      <c r="I818" s="19">
        <f t="shared" si="86"/>
        <v>0.66666666666666663</v>
      </c>
      <c r="J818" s="10" t="s">
        <v>3696</v>
      </c>
      <c r="K818"/>
      <c r="L818"/>
      <c r="M818">
        <v>0.1</v>
      </c>
      <c r="N818">
        <v>0.1</v>
      </c>
      <c r="O818">
        <v>0.1</v>
      </c>
      <c r="P818"/>
      <c r="Q818"/>
      <c r="R818"/>
      <c r="S818">
        <v>0</v>
      </c>
      <c r="T818"/>
      <c r="U818">
        <v>11</v>
      </c>
      <c r="V818">
        <v>50</v>
      </c>
      <c r="W818"/>
      <c r="X818"/>
      <c r="Y818"/>
      <c r="Z818">
        <v>798</v>
      </c>
    </row>
    <row r="819" spans="2:26" x14ac:dyDescent="0.25">
      <c r="B819" s="21" t="s">
        <v>3545</v>
      </c>
      <c r="D819" s="20" t="s">
        <v>4175</v>
      </c>
      <c r="E819" s="166" t="s">
        <v>4625</v>
      </c>
      <c r="F819" s="161" t="s">
        <v>3480</v>
      </c>
      <c r="H819" s="306">
        <v>2</v>
      </c>
      <c r="I819" s="19">
        <f t="shared" si="86"/>
        <v>0.66666666666666663</v>
      </c>
      <c r="J819" s="10" t="s">
        <v>3696</v>
      </c>
      <c r="K819"/>
      <c r="L819"/>
      <c r="M819">
        <v>0.1</v>
      </c>
      <c r="N819">
        <v>0.1</v>
      </c>
      <c r="O819">
        <v>0.1</v>
      </c>
      <c r="P819"/>
      <c r="Q819"/>
      <c r="R819"/>
      <c r="S819">
        <v>0</v>
      </c>
      <c r="T819"/>
      <c r="U819">
        <v>11</v>
      </c>
      <c r="V819">
        <v>50</v>
      </c>
      <c r="W819"/>
      <c r="X819"/>
      <c r="Y819"/>
      <c r="Z819">
        <v>798</v>
      </c>
    </row>
    <row r="820" spans="2:26" x14ac:dyDescent="0.25">
      <c r="B820" s="21" t="s">
        <v>3545</v>
      </c>
      <c r="D820" s="20" t="s">
        <v>4176</v>
      </c>
      <c r="E820" s="166" t="s">
        <v>4625</v>
      </c>
      <c r="F820" s="161" t="s">
        <v>3480</v>
      </c>
      <c r="H820" s="306">
        <v>2</v>
      </c>
      <c r="I820" s="19">
        <f t="shared" si="86"/>
        <v>0.66666666666666663</v>
      </c>
      <c r="J820" s="10" t="s">
        <v>3696</v>
      </c>
      <c r="K820"/>
      <c r="L820"/>
      <c r="M820">
        <v>0.1</v>
      </c>
      <c r="N820">
        <v>0.1</v>
      </c>
      <c r="O820">
        <v>0.1</v>
      </c>
      <c r="P820"/>
      <c r="Q820"/>
      <c r="R820"/>
      <c r="S820">
        <v>0</v>
      </c>
      <c r="T820"/>
      <c r="U820">
        <v>17</v>
      </c>
      <c r="V820">
        <v>50</v>
      </c>
      <c r="W820"/>
      <c r="X820"/>
      <c r="Y820"/>
      <c r="Z820">
        <v>4822</v>
      </c>
    </row>
    <row r="821" spans="2:26" x14ac:dyDescent="0.25">
      <c r="B821" s="21" t="s">
        <v>3545</v>
      </c>
      <c r="D821" s="20" t="s">
        <v>4177</v>
      </c>
      <c r="E821" s="166" t="s">
        <v>4625</v>
      </c>
      <c r="F821" s="161" t="s">
        <v>3480</v>
      </c>
      <c r="H821" s="306">
        <v>2</v>
      </c>
      <c r="I821" s="19">
        <f t="shared" si="86"/>
        <v>0.66666666666666663</v>
      </c>
      <c r="J821" s="10" t="s">
        <v>3696</v>
      </c>
      <c r="K821"/>
      <c r="L821"/>
      <c r="M821">
        <v>0.1</v>
      </c>
      <c r="N821">
        <v>0.1</v>
      </c>
      <c r="O821">
        <v>0.1</v>
      </c>
      <c r="P821"/>
      <c r="Q821"/>
      <c r="R821"/>
      <c r="S821">
        <v>0</v>
      </c>
      <c r="T821"/>
      <c r="U821">
        <v>17</v>
      </c>
      <c r="V821">
        <v>50</v>
      </c>
      <c r="W821"/>
      <c r="X821"/>
      <c r="Y821"/>
      <c r="Z821">
        <v>4822</v>
      </c>
    </row>
    <row r="822" spans="2:26" x14ac:dyDescent="0.25">
      <c r="B822" s="21" t="s">
        <v>3545</v>
      </c>
      <c r="D822" s="20" t="s">
        <v>4178</v>
      </c>
      <c r="E822" s="166" t="s">
        <v>4625</v>
      </c>
      <c r="F822" s="161" t="s">
        <v>3480</v>
      </c>
      <c r="H822" s="306">
        <v>2</v>
      </c>
      <c r="I822" s="19">
        <f t="shared" si="86"/>
        <v>0.66666666666666663</v>
      </c>
      <c r="J822" s="10" t="s">
        <v>3696</v>
      </c>
      <c r="K822"/>
      <c r="L822"/>
      <c r="M822">
        <v>0.1</v>
      </c>
      <c r="N822">
        <v>0.1</v>
      </c>
      <c r="O822">
        <v>0.1</v>
      </c>
      <c r="P822"/>
      <c r="Q822"/>
      <c r="R822"/>
      <c r="S822">
        <v>0</v>
      </c>
      <c r="T822"/>
      <c r="U822">
        <v>17</v>
      </c>
      <c r="V822">
        <v>50</v>
      </c>
      <c r="W822"/>
      <c r="X822"/>
      <c r="Y822"/>
      <c r="Z822">
        <v>4822</v>
      </c>
    </row>
    <row r="823" spans="2:26" x14ac:dyDescent="0.25">
      <c r="B823" s="21" t="s">
        <v>3545</v>
      </c>
      <c r="D823" s="20" t="s">
        <v>4179</v>
      </c>
      <c r="E823" s="166" t="s">
        <v>4625</v>
      </c>
      <c r="F823" s="161" t="s">
        <v>3480</v>
      </c>
      <c r="H823" s="306">
        <v>2</v>
      </c>
      <c r="I823" s="19">
        <f t="shared" si="86"/>
        <v>0.66666666666666663</v>
      </c>
      <c r="J823" s="10" t="s">
        <v>3696</v>
      </c>
      <c r="K823"/>
      <c r="L823"/>
      <c r="M823">
        <v>0.1</v>
      </c>
      <c r="N823">
        <v>0.1</v>
      </c>
      <c r="O823">
        <v>0.1</v>
      </c>
      <c r="P823"/>
      <c r="Q823"/>
      <c r="R823"/>
      <c r="S823">
        <v>0</v>
      </c>
      <c r="T823"/>
      <c r="U823">
        <v>8</v>
      </c>
      <c r="V823">
        <v>50</v>
      </c>
      <c r="W823"/>
      <c r="X823"/>
      <c r="Y823"/>
      <c r="Z823">
        <v>391</v>
      </c>
    </row>
    <row r="824" spans="2:26" x14ac:dyDescent="0.25">
      <c r="B824" s="21" t="s">
        <v>3546</v>
      </c>
      <c r="C824" s="9" t="s">
        <v>4675</v>
      </c>
      <c r="D824" s="20" t="s">
        <v>4182</v>
      </c>
      <c r="E824" s="166" t="s">
        <v>4625</v>
      </c>
      <c r="F824" s="161" t="s">
        <v>3480</v>
      </c>
      <c r="H824" s="306">
        <v>2</v>
      </c>
      <c r="I824" s="19">
        <f t="shared" si="86"/>
        <v>0.66666666666666663</v>
      </c>
      <c r="J824" s="10" t="s">
        <v>3696</v>
      </c>
      <c r="K824"/>
      <c r="L824"/>
      <c r="M824">
        <v>0.1</v>
      </c>
      <c r="N824">
        <v>0.1</v>
      </c>
      <c r="O824">
        <v>0.1</v>
      </c>
      <c r="P824"/>
      <c r="Q824"/>
      <c r="R824"/>
      <c r="S824">
        <v>0</v>
      </c>
      <c r="T824"/>
      <c r="U824">
        <v>0</v>
      </c>
      <c r="V824">
        <v>10</v>
      </c>
      <c r="W824"/>
      <c r="X824"/>
      <c r="Y824"/>
      <c r="Z824">
        <v>72</v>
      </c>
    </row>
    <row r="825" spans="2:26" x14ac:dyDescent="0.25">
      <c r="B825" s="21" t="s">
        <v>3547</v>
      </c>
      <c r="C825" s="9" t="s">
        <v>4676</v>
      </c>
      <c r="D825" s="20" t="s">
        <v>4183</v>
      </c>
      <c r="E825" s="166" t="s">
        <v>4625</v>
      </c>
      <c r="F825" s="161" t="s">
        <v>3480</v>
      </c>
      <c r="H825" s="306">
        <v>2</v>
      </c>
      <c r="I825" s="19">
        <f t="shared" si="86"/>
        <v>0.66666666666666663</v>
      </c>
      <c r="J825" s="10" t="s">
        <v>3696</v>
      </c>
      <c r="K825"/>
      <c r="L825"/>
      <c r="M825">
        <v>0.1</v>
      </c>
      <c r="N825">
        <v>0.1</v>
      </c>
      <c r="O825">
        <v>0.1</v>
      </c>
      <c r="P825"/>
      <c r="Q825"/>
      <c r="R825"/>
      <c r="S825">
        <v>0</v>
      </c>
      <c r="T825"/>
      <c r="U825">
        <v>12</v>
      </c>
      <c r="V825">
        <v>30</v>
      </c>
      <c r="W825"/>
      <c r="X825"/>
      <c r="Y825"/>
      <c r="Z825">
        <v>876</v>
      </c>
    </row>
    <row r="826" spans="2:26" x14ac:dyDescent="0.25">
      <c r="B826" s="21" t="s">
        <v>3547</v>
      </c>
      <c r="D826" s="20" t="s">
        <v>4184</v>
      </c>
      <c r="E826" s="166" t="s">
        <v>4625</v>
      </c>
      <c r="F826" s="161" t="s">
        <v>3480</v>
      </c>
      <c r="H826" s="306">
        <v>2</v>
      </c>
      <c r="I826" s="19">
        <f t="shared" si="86"/>
        <v>0.66666666666666663</v>
      </c>
      <c r="J826" s="10" t="s">
        <v>3696</v>
      </c>
      <c r="K826"/>
      <c r="L826"/>
      <c r="M826">
        <v>0.1</v>
      </c>
      <c r="N826">
        <v>0.1</v>
      </c>
      <c r="O826">
        <v>0.1</v>
      </c>
      <c r="P826"/>
      <c r="Q826"/>
      <c r="R826"/>
      <c r="S826">
        <v>0</v>
      </c>
      <c r="T826"/>
      <c r="U826">
        <v>10</v>
      </c>
      <c r="V826">
        <v>30</v>
      </c>
      <c r="W826"/>
      <c r="X826"/>
      <c r="Y826"/>
      <c r="Z826">
        <v>406</v>
      </c>
    </row>
    <row r="827" spans="2:26" x14ac:dyDescent="0.25">
      <c r="B827" s="21" t="s">
        <v>3547</v>
      </c>
      <c r="D827" s="20" t="s">
        <v>4185</v>
      </c>
      <c r="E827" s="166" t="s">
        <v>4625</v>
      </c>
      <c r="F827" s="161" t="s">
        <v>3480</v>
      </c>
      <c r="H827" s="306">
        <v>2</v>
      </c>
      <c r="I827" s="19">
        <f t="shared" si="86"/>
        <v>0.66666666666666663</v>
      </c>
      <c r="J827" s="10" t="s">
        <v>3696</v>
      </c>
      <c r="K827"/>
      <c r="L827"/>
      <c r="M827">
        <v>0.1</v>
      </c>
      <c r="N827">
        <v>0.1</v>
      </c>
      <c r="O827">
        <v>0.1</v>
      </c>
      <c r="P827"/>
      <c r="Q827"/>
      <c r="R827"/>
      <c r="S827">
        <v>0</v>
      </c>
      <c r="T827"/>
      <c r="U827">
        <v>8</v>
      </c>
      <c r="V827">
        <v>30</v>
      </c>
      <c r="W827"/>
      <c r="X827"/>
      <c r="Y827"/>
      <c r="Z827">
        <v>192</v>
      </c>
    </row>
    <row r="828" spans="2:26" x14ac:dyDescent="0.25">
      <c r="B828" s="21" t="s">
        <v>3547</v>
      </c>
      <c r="D828" s="20" t="s">
        <v>4186</v>
      </c>
      <c r="E828" s="166" t="s">
        <v>4625</v>
      </c>
      <c r="F828" s="161" t="s">
        <v>3480</v>
      </c>
      <c r="H828" s="306">
        <v>2</v>
      </c>
      <c r="I828" s="19">
        <f t="shared" si="86"/>
        <v>0.66666666666666663</v>
      </c>
      <c r="J828" s="10" t="s">
        <v>3696</v>
      </c>
      <c r="K828"/>
      <c r="L828"/>
      <c r="M828">
        <v>0.1</v>
      </c>
      <c r="N828">
        <v>0.1</v>
      </c>
      <c r="O828">
        <v>0.1</v>
      </c>
      <c r="P828"/>
      <c r="Q828"/>
      <c r="R828"/>
      <c r="S828">
        <v>0</v>
      </c>
      <c r="T828"/>
      <c r="U828">
        <v>12</v>
      </c>
      <c r="V828">
        <v>30</v>
      </c>
      <c r="W828"/>
      <c r="X828"/>
      <c r="Y828"/>
      <c r="Z828">
        <v>876</v>
      </c>
    </row>
    <row r="829" spans="2:26" x14ac:dyDescent="0.25">
      <c r="B829" s="21" t="s">
        <v>3547</v>
      </c>
      <c r="D829" s="20" t="s">
        <v>4187</v>
      </c>
      <c r="E829" s="166" t="s">
        <v>4625</v>
      </c>
      <c r="F829" s="161" t="s">
        <v>3480</v>
      </c>
      <c r="H829" s="306">
        <v>2</v>
      </c>
      <c r="I829" s="19">
        <f t="shared" si="86"/>
        <v>0.66666666666666663</v>
      </c>
      <c r="J829" s="10" t="s">
        <v>3696</v>
      </c>
      <c r="K829"/>
      <c r="L829"/>
      <c r="M829">
        <v>0.1</v>
      </c>
      <c r="N829">
        <v>0.1</v>
      </c>
      <c r="O829">
        <v>0.1</v>
      </c>
      <c r="P829"/>
      <c r="Q829"/>
      <c r="R829"/>
      <c r="S829">
        <v>0</v>
      </c>
      <c r="T829"/>
      <c r="U829">
        <v>12</v>
      </c>
      <c r="V829">
        <v>30</v>
      </c>
      <c r="W829"/>
      <c r="X829"/>
      <c r="Y829"/>
      <c r="Z829">
        <v>876</v>
      </c>
    </row>
    <row r="830" spans="2:26" x14ac:dyDescent="0.25">
      <c r="B830" s="21" t="s">
        <v>3548</v>
      </c>
      <c r="C830" s="9" t="s">
        <v>4677</v>
      </c>
      <c r="D830" s="20" t="s">
        <v>4188</v>
      </c>
      <c r="E830" s="166" t="s">
        <v>4625</v>
      </c>
      <c r="F830" s="161" t="s">
        <v>3480</v>
      </c>
      <c r="H830" s="306">
        <v>1</v>
      </c>
      <c r="I830" s="19">
        <f t="shared" si="86"/>
        <v>0.33333333333333331</v>
      </c>
      <c r="J830" s="10" t="s">
        <v>3696</v>
      </c>
      <c r="K830"/>
      <c r="L830"/>
      <c r="M830">
        <v>0.1</v>
      </c>
      <c r="N830">
        <v>0.1</v>
      </c>
      <c r="O830">
        <v>0.1</v>
      </c>
      <c r="P830"/>
      <c r="Q830"/>
      <c r="R830"/>
      <c r="S830">
        <v>0</v>
      </c>
      <c r="T830"/>
      <c r="U830">
        <v>10</v>
      </c>
      <c r="V830">
        <v>10</v>
      </c>
      <c r="W830"/>
      <c r="X830"/>
      <c r="Y830"/>
      <c r="Z830">
        <v>392</v>
      </c>
    </row>
    <row r="831" spans="2:26" x14ac:dyDescent="0.25">
      <c r="B831" s="21" t="s">
        <v>3550</v>
      </c>
      <c r="C831" s="9" t="s">
        <v>4679</v>
      </c>
      <c r="D831" s="20" t="s">
        <v>4190</v>
      </c>
      <c r="E831" s="166" t="s">
        <v>4625</v>
      </c>
      <c r="F831" s="161" t="s">
        <v>3480</v>
      </c>
      <c r="H831" s="306">
        <v>2</v>
      </c>
      <c r="I831" s="19">
        <f t="shared" si="86"/>
        <v>0.66666666666666663</v>
      </c>
      <c r="J831" s="10" t="s">
        <v>3696</v>
      </c>
      <c r="K831"/>
      <c r="L831"/>
      <c r="M831">
        <v>0.1</v>
      </c>
      <c r="N831">
        <v>0.1</v>
      </c>
      <c r="O831">
        <v>0.1</v>
      </c>
      <c r="P831"/>
      <c r="Q831"/>
      <c r="R831"/>
      <c r="S831">
        <v>0</v>
      </c>
      <c r="T831"/>
      <c r="U831">
        <v>14</v>
      </c>
      <c r="V831">
        <v>40</v>
      </c>
      <c r="W831"/>
      <c r="X831"/>
      <c r="Y831"/>
      <c r="Z831">
        <v>1858</v>
      </c>
    </row>
    <row r="832" spans="2:26" x14ac:dyDescent="0.25">
      <c r="B832" s="21" t="s">
        <v>3550</v>
      </c>
      <c r="C832" s="9" t="s">
        <v>4679</v>
      </c>
      <c r="D832" s="20" t="s">
        <v>4191</v>
      </c>
      <c r="E832" s="166" t="s">
        <v>4625</v>
      </c>
      <c r="F832" s="161" t="s">
        <v>3480</v>
      </c>
      <c r="H832" s="306">
        <v>2</v>
      </c>
      <c r="I832" s="19">
        <f t="shared" si="86"/>
        <v>0.66666666666666663</v>
      </c>
      <c r="J832" s="10" t="s">
        <v>3696</v>
      </c>
      <c r="K832"/>
      <c r="L832"/>
      <c r="M832">
        <v>0.1</v>
      </c>
      <c r="N832">
        <v>0.1</v>
      </c>
      <c r="O832">
        <v>0.1</v>
      </c>
      <c r="P832"/>
      <c r="Q832"/>
      <c r="R832"/>
      <c r="S832">
        <v>0</v>
      </c>
      <c r="T832"/>
      <c r="U832">
        <v>14</v>
      </c>
      <c r="V832">
        <v>40</v>
      </c>
      <c r="W832"/>
      <c r="X832"/>
      <c r="Y832"/>
      <c r="Z832">
        <v>1858</v>
      </c>
    </row>
    <row r="833" spans="2:26" x14ac:dyDescent="0.25">
      <c r="F833" s="25"/>
      <c r="H833" s="306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</row>
    <row r="834" spans="2:26" x14ac:dyDescent="0.25">
      <c r="B834" s="21" t="s">
        <v>3496</v>
      </c>
      <c r="C834" s="9" t="s">
        <v>4629</v>
      </c>
      <c r="D834" s="20" t="s">
        <v>4066</v>
      </c>
      <c r="E834" s="166" t="s">
        <v>4630</v>
      </c>
      <c r="F834" s="161" t="s">
        <v>3480</v>
      </c>
      <c r="H834" s="306">
        <v>8</v>
      </c>
      <c r="I834" s="19">
        <f t="shared" si="86"/>
        <v>2.6666666666666665</v>
      </c>
      <c r="J834" s="10" t="s">
        <v>3696</v>
      </c>
      <c r="K834"/>
      <c r="L834"/>
      <c r="M834">
        <v>0.84</v>
      </c>
      <c r="N834">
        <v>0.17</v>
      </c>
      <c r="O834">
        <v>0.17</v>
      </c>
      <c r="P834"/>
      <c r="Q834"/>
      <c r="R834"/>
      <c r="S834">
        <v>0</v>
      </c>
      <c r="T834"/>
      <c r="U834">
        <v>0</v>
      </c>
      <c r="V834">
        <v>50</v>
      </c>
      <c r="W834"/>
      <c r="X834"/>
      <c r="Y834"/>
      <c r="Z834">
        <v>700</v>
      </c>
    </row>
    <row r="835" spans="2:26" x14ac:dyDescent="0.25">
      <c r="B835" s="21" t="s">
        <v>3496</v>
      </c>
      <c r="C835" s="9" t="s">
        <v>4629</v>
      </c>
      <c r="D835" s="20" t="s">
        <v>4067</v>
      </c>
      <c r="E835" s="166" t="s">
        <v>4630</v>
      </c>
      <c r="F835" s="161" t="s">
        <v>3480</v>
      </c>
      <c r="H835" s="306">
        <v>8</v>
      </c>
      <c r="I835" s="19">
        <f t="shared" si="86"/>
        <v>2.6666666666666665</v>
      </c>
      <c r="J835" s="10" t="s">
        <v>3696</v>
      </c>
      <c r="K835"/>
      <c r="L835"/>
      <c r="M835">
        <v>0.32</v>
      </c>
      <c r="N835">
        <v>0.06</v>
      </c>
      <c r="O835">
        <v>0.06</v>
      </c>
      <c r="P835"/>
      <c r="Q835"/>
      <c r="R835"/>
      <c r="S835">
        <v>0</v>
      </c>
      <c r="T835"/>
      <c r="U835">
        <v>0</v>
      </c>
      <c r="V835">
        <v>50</v>
      </c>
      <c r="W835"/>
      <c r="X835"/>
      <c r="Y835"/>
      <c r="Z835">
        <v>322</v>
      </c>
    </row>
    <row r="836" spans="2:26" x14ac:dyDescent="0.25">
      <c r="B836" s="21" t="s">
        <v>3496</v>
      </c>
      <c r="C836" s="9" t="s">
        <v>4629</v>
      </c>
      <c r="D836" s="20" t="s">
        <v>4068</v>
      </c>
      <c r="E836" s="166" t="s">
        <v>4630</v>
      </c>
      <c r="F836" s="161" t="s">
        <v>3480</v>
      </c>
      <c r="H836" s="306">
        <v>8</v>
      </c>
      <c r="I836" s="19">
        <f t="shared" si="86"/>
        <v>2.6666666666666665</v>
      </c>
      <c r="J836" s="10" t="s">
        <v>3696</v>
      </c>
      <c r="K836"/>
      <c r="L836"/>
      <c r="M836">
        <v>0.38</v>
      </c>
      <c r="N836">
        <v>0.08</v>
      </c>
      <c r="O836">
        <v>0.08</v>
      </c>
      <c r="P836"/>
      <c r="Q836"/>
      <c r="R836"/>
      <c r="S836">
        <v>0</v>
      </c>
      <c r="T836"/>
      <c r="U836">
        <v>0</v>
      </c>
      <c r="V836">
        <v>50</v>
      </c>
      <c r="W836"/>
      <c r="X836"/>
      <c r="Y836"/>
      <c r="Z836">
        <v>353</v>
      </c>
    </row>
    <row r="837" spans="2:26" x14ac:dyDescent="0.25">
      <c r="B837" s="21" t="s">
        <v>3496</v>
      </c>
      <c r="C837" s="9" t="s">
        <v>4629</v>
      </c>
      <c r="D837" s="20" t="s">
        <v>4069</v>
      </c>
      <c r="E837" s="166" t="s">
        <v>4630</v>
      </c>
      <c r="F837" s="161" t="s">
        <v>3480</v>
      </c>
      <c r="H837" s="306">
        <v>8</v>
      </c>
      <c r="I837" s="19">
        <f t="shared" si="86"/>
        <v>2.6666666666666665</v>
      </c>
      <c r="J837" s="10" t="s">
        <v>3696</v>
      </c>
      <c r="K837"/>
      <c r="L837"/>
      <c r="M837">
        <v>0.43</v>
      </c>
      <c r="N837">
        <v>0.09</v>
      </c>
      <c r="O837">
        <v>0.09</v>
      </c>
      <c r="P837"/>
      <c r="Q837"/>
      <c r="R837"/>
      <c r="S837">
        <v>0</v>
      </c>
      <c r="T837"/>
      <c r="U837">
        <v>0</v>
      </c>
      <c r="V837">
        <v>50</v>
      </c>
      <c r="W837"/>
      <c r="X837"/>
      <c r="Y837"/>
      <c r="Z837">
        <v>381</v>
      </c>
    </row>
    <row r="838" spans="2:26" x14ac:dyDescent="0.25">
      <c r="B838" s="21" t="s">
        <v>3496</v>
      </c>
      <c r="C838" s="9" t="s">
        <v>4629</v>
      </c>
      <c r="D838" s="93" t="s">
        <v>4070</v>
      </c>
      <c r="E838" s="166" t="s">
        <v>4630</v>
      </c>
      <c r="F838" s="161" t="s">
        <v>3480</v>
      </c>
      <c r="H838" s="306">
        <v>8</v>
      </c>
      <c r="I838" s="19">
        <f t="shared" si="86"/>
        <v>2.6666666666666665</v>
      </c>
      <c r="J838" s="10" t="s">
        <v>3696</v>
      </c>
      <c r="K838"/>
      <c r="L838"/>
      <c r="M838">
        <v>0.49</v>
      </c>
      <c r="N838">
        <v>0.1</v>
      </c>
      <c r="O838">
        <v>0.1</v>
      </c>
      <c r="P838"/>
      <c r="Q838"/>
      <c r="R838"/>
      <c r="S838">
        <v>0</v>
      </c>
      <c r="T838"/>
      <c r="U838">
        <v>0</v>
      </c>
      <c r="V838">
        <v>50</v>
      </c>
      <c r="W838"/>
      <c r="X838"/>
      <c r="Y838"/>
      <c r="Z838">
        <v>417</v>
      </c>
    </row>
    <row r="839" spans="2:26" x14ac:dyDescent="0.25">
      <c r="B839" s="21" t="s">
        <v>3496</v>
      </c>
      <c r="C839" s="9" t="s">
        <v>4629</v>
      </c>
      <c r="D839" s="20" t="s">
        <v>4071</v>
      </c>
      <c r="E839" s="166" t="s">
        <v>4630</v>
      </c>
      <c r="F839" s="161" t="s">
        <v>3480</v>
      </c>
      <c r="H839" s="306">
        <v>8</v>
      </c>
      <c r="I839" s="19">
        <f t="shared" si="86"/>
        <v>2.6666666666666665</v>
      </c>
      <c r="J839" s="10" t="s">
        <v>3696</v>
      </c>
      <c r="K839"/>
      <c r="L839"/>
      <c r="M839">
        <v>0.49</v>
      </c>
      <c r="N839">
        <v>0.1</v>
      </c>
      <c r="O839">
        <v>0.1</v>
      </c>
      <c r="P839"/>
      <c r="Q839"/>
      <c r="R839"/>
      <c r="S839">
        <v>0</v>
      </c>
      <c r="T839"/>
      <c r="U839">
        <v>0</v>
      </c>
      <c r="V839">
        <v>50</v>
      </c>
      <c r="W839"/>
      <c r="X839"/>
      <c r="Y839"/>
      <c r="Z839">
        <v>417</v>
      </c>
    </row>
    <row r="840" spans="2:26" x14ac:dyDescent="0.25">
      <c r="B840" s="21" t="s">
        <v>3496</v>
      </c>
      <c r="C840" s="9" t="s">
        <v>4629</v>
      </c>
      <c r="D840" s="20" t="s">
        <v>4072</v>
      </c>
      <c r="E840" s="166" t="s">
        <v>4630</v>
      </c>
      <c r="F840" s="161" t="s">
        <v>3480</v>
      </c>
      <c r="H840" s="306">
        <v>8</v>
      </c>
      <c r="I840" s="19">
        <f t="shared" si="86"/>
        <v>2.6666666666666665</v>
      </c>
      <c r="J840" s="10" t="s">
        <v>3696</v>
      </c>
      <c r="K840"/>
      <c r="L840"/>
      <c r="M840">
        <v>0.78</v>
      </c>
      <c r="N840">
        <v>0.16</v>
      </c>
      <c r="O840">
        <v>0.16</v>
      </c>
      <c r="P840"/>
      <c r="Q840"/>
      <c r="R840"/>
      <c r="S840">
        <v>0</v>
      </c>
      <c r="T840"/>
      <c r="U840">
        <v>0</v>
      </c>
      <c r="V840">
        <v>50</v>
      </c>
      <c r="W840"/>
      <c r="X840"/>
      <c r="Y840"/>
      <c r="Z840">
        <v>642</v>
      </c>
    </row>
    <row r="841" spans="2:26" x14ac:dyDescent="0.25">
      <c r="B841" s="21" t="s">
        <v>3496</v>
      </c>
      <c r="C841" s="9" t="s">
        <v>4629</v>
      </c>
      <c r="D841" s="20" t="s">
        <v>4073</v>
      </c>
      <c r="E841" s="166" t="s">
        <v>4630</v>
      </c>
      <c r="F841" s="161" t="s">
        <v>3480</v>
      </c>
      <c r="H841" s="306">
        <v>8</v>
      </c>
      <c r="I841" s="19">
        <f t="shared" si="86"/>
        <v>2.6666666666666665</v>
      </c>
      <c r="J841" s="10" t="s">
        <v>3696</v>
      </c>
      <c r="K841"/>
      <c r="L841"/>
      <c r="M841">
        <v>0.84</v>
      </c>
      <c r="N841">
        <v>0.17</v>
      </c>
      <c r="O841">
        <v>0.17</v>
      </c>
      <c r="P841"/>
      <c r="Q841"/>
      <c r="R841"/>
      <c r="S841">
        <v>0</v>
      </c>
      <c r="T841"/>
      <c r="U841">
        <v>0</v>
      </c>
      <c r="V841">
        <v>50</v>
      </c>
      <c r="W841"/>
      <c r="X841"/>
      <c r="Y841"/>
      <c r="Z841">
        <v>700</v>
      </c>
    </row>
    <row r="842" spans="2:26" x14ac:dyDescent="0.25">
      <c r="B842" s="21" t="s">
        <v>3496</v>
      </c>
      <c r="C842" s="9" t="s">
        <v>4629</v>
      </c>
      <c r="D842" s="20" t="s">
        <v>4074</v>
      </c>
      <c r="E842" s="166" t="s">
        <v>4630</v>
      </c>
      <c r="F842" s="161" t="s">
        <v>3480</v>
      </c>
      <c r="H842" s="306">
        <v>8</v>
      </c>
      <c r="I842" s="19">
        <f t="shared" ref="I842:I856" si="87">H842/3</f>
        <v>2.6666666666666665</v>
      </c>
      <c r="J842" s="10" t="s">
        <v>3696</v>
      </c>
      <c r="K842"/>
      <c r="L842"/>
      <c r="M842">
        <v>0.73</v>
      </c>
      <c r="N842">
        <v>0.15</v>
      </c>
      <c r="O842">
        <v>0.15</v>
      </c>
      <c r="P842"/>
      <c r="Q842"/>
      <c r="R842"/>
      <c r="S842">
        <v>0</v>
      </c>
      <c r="T842"/>
      <c r="U842">
        <v>0</v>
      </c>
      <c r="V842">
        <v>50</v>
      </c>
      <c r="W842"/>
      <c r="X842"/>
      <c r="Y842"/>
      <c r="Z842">
        <v>597</v>
      </c>
    </row>
    <row r="843" spans="2:26" x14ac:dyDescent="0.25">
      <c r="B843" s="21" t="s">
        <v>3496</v>
      </c>
      <c r="C843" s="9" t="s">
        <v>4629</v>
      </c>
      <c r="D843" s="20" t="s">
        <v>4075</v>
      </c>
      <c r="E843" s="166" t="s">
        <v>4630</v>
      </c>
      <c r="F843" s="161" t="s">
        <v>3480</v>
      </c>
      <c r="H843" s="306">
        <v>8</v>
      </c>
      <c r="I843" s="19">
        <f t="shared" si="87"/>
        <v>2.6666666666666665</v>
      </c>
      <c r="J843" s="10" t="s">
        <v>3696</v>
      </c>
      <c r="K843"/>
      <c r="L843"/>
      <c r="M843">
        <v>0.61</v>
      </c>
      <c r="N843">
        <v>0.12</v>
      </c>
      <c r="O843">
        <v>0.12</v>
      </c>
      <c r="P843"/>
      <c r="Q843"/>
      <c r="R843"/>
      <c r="S843">
        <v>0</v>
      </c>
      <c r="T843"/>
      <c r="U843">
        <v>0</v>
      </c>
      <c r="V843">
        <v>50</v>
      </c>
      <c r="W843"/>
      <c r="X843"/>
      <c r="Y843"/>
      <c r="Z843">
        <v>500</v>
      </c>
    </row>
    <row r="844" spans="2:26" x14ac:dyDescent="0.25">
      <c r="B844" s="21" t="s">
        <v>3496</v>
      </c>
      <c r="C844" s="9" t="s">
        <v>4629</v>
      </c>
      <c r="D844" s="20" t="s">
        <v>4076</v>
      </c>
      <c r="E844" s="166" t="s">
        <v>4630</v>
      </c>
      <c r="F844" s="161" t="s">
        <v>3480</v>
      </c>
      <c r="H844" s="306">
        <v>8</v>
      </c>
      <c r="I844" s="19">
        <f t="shared" si="87"/>
        <v>2.6666666666666665</v>
      </c>
      <c r="J844" s="10" t="s">
        <v>3696</v>
      </c>
      <c r="K844"/>
      <c r="L844"/>
      <c r="M844">
        <v>0.55000000000000004</v>
      </c>
      <c r="N844">
        <v>0.11</v>
      </c>
      <c r="O844">
        <v>0.11</v>
      </c>
      <c r="P844"/>
      <c r="Q844"/>
      <c r="R844"/>
      <c r="S844">
        <v>0</v>
      </c>
      <c r="T844"/>
      <c r="U844">
        <v>0</v>
      </c>
      <c r="V844">
        <v>50</v>
      </c>
      <c r="W844"/>
      <c r="X844"/>
      <c r="Y844"/>
      <c r="Z844">
        <v>457</v>
      </c>
    </row>
    <row r="845" spans="2:26" x14ac:dyDescent="0.25">
      <c r="B845" s="21" t="s">
        <v>3496</v>
      </c>
      <c r="C845" s="9" t="s">
        <v>4629</v>
      </c>
      <c r="D845" s="20" t="s">
        <v>4077</v>
      </c>
      <c r="E845" s="166" t="s">
        <v>4630</v>
      </c>
      <c r="F845" s="161" t="s">
        <v>3480</v>
      </c>
      <c r="H845" s="306">
        <v>8</v>
      </c>
      <c r="I845" s="19">
        <f t="shared" si="87"/>
        <v>2.6666666666666665</v>
      </c>
      <c r="J845" s="10" t="s">
        <v>3696</v>
      </c>
      <c r="K845"/>
      <c r="L845"/>
      <c r="M845">
        <v>0.26</v>
      </c>
      <c r="N845">
        <v>0.05</v>
      </c>
      <c r="O845">
        <v>0.05</v>
      </c>
      <c r="P845"/>
      <c r="Q845"/>
      <c r="R845"/>
      <c r="S845">
        <v>0</v>
      </c>
      <c r="T845"/>
      <c r="U845">
        <v>0</v>
      </c>
      <c r="V845">
        <v>50</v>
      </c>
      <c r="W845"/>
      <c r="X845"/>
      <c r="Y845"/>
      <c r="Z845">
        <v>293</v>
      </c>
    </row>
    <row r="846" spans="2:26" x14ac:dyDescent="0.25">
      <c r="B846" s="21" t="s">
        <v>3496</v>
      </c>
      <c r="C846" s="9" t="s">
        <v>4629</v>
      </c>
      <c r="D846" s="20" t="s">
        <v>4078</v>
      </c>
      <c r="E846" s="166" t="s">
        <v>4630</v>
      </c>
      <c r="F846" s="161" t="s">
        <v>3480</v>
      </c>
      <c r="H846" s="306">
        <v>8</v>
      </c>
      <c r="I846" s="19">
        <f t="shared" si="87"/>
        <v>2.6666666666666665</v>
      </c>
      <c r="J846" s="10" t="s">
        <v>3696</v>
      </c>
      <c r="K846"/>
      <c r="L846"/>
      <c r="M846">
        <v>0.55000000000000004</v>
      </c>
      <c r="N846">
        <v>0.11</v>
      </c>
      <c r="O846">
        <v>0.11</v>
      </c>
      <c r="P846"/>
      <c r="Q846"/>
      <c r="R846"/>
      <c r="S846">
        <v>0</v>
      </c>
      <c r="T846"/>
      <c r="U846">
        <v>0</v>
      </c>
      <c r="V846">
        <v>50</v>
      </c>
      <c r="W846"/>
      <c r="X846"/>
      <c r="Y846"/>
      <c r="Z846">
        <v>457</v>
      </c>
    </row>
    <row r="847" spans="2:26" x14ac:dyDescent="0.25">
      <c r="B847" s="21" t="s">
        <v>3496</v>
      </c>
      <c r="C847" s="9" t="s">
        <v>4629</v>
      </c>
      <c r="D847" s="20" t="s">
        <v>4079</v>
      </c>
      <c r="E847" s="166" t="s">
        <v>4630</v>
      </c>
      <c r="F847" s="161" t="s">
        <v>3480</v>
      </c>
      <c r="H847" s="306">
        <v>8</v>
      </c>
      <c r="I847" s="19">
        <f t="shared" si="87"/>
        <v>2.6666666666666665</v>
      </c>
      <c r="J847" s="10" t="s">
        <v>3696</v>
      </c>
      <c r="K847"/>
      <c r="L847"/>
      <c r="M847">
        <v>0.43</v>
      </c>
      <c r="N847">
        <v>0.09</v>
      </c>
      <c r="O847">
        <v>0.09</v>
      </c>
      <c r="P847"/>
      <c r="Q847"/>
      <c r="R847"/>
      <c r="S847">
        <v>0</v>
      </c>
      <c r="T847"/>
      <c r="U847">
        <v>0</v>
      </c>
      <c r="V847">
        <v>50</v>
      </c>
      <c r="W847"/>
      <c r="X847"/>
      <c r="Y847"/>
      <c r="Z847">
        <v>381</v>
      </c>
    </row>
    <row r="848" spans="2:26" x14ac:dyDescent="0.25">
      <c r="B848" s="21" t="s">
        <v>3496</v>
      </c>
      <c r="C848" s="9" t="s">
        <v>4629</v>
      </c>
      <c r="D848" s="20" t="s">
        <v>4080</v>
      </c>
      <c r="E848" s="166" t="s">
        <v>4630</v>
      </c>
      <c r="F848" s="161" t="s">
        <v>3480</v>
      </c>
      <c r="H848" s="306">
        <v>8</v>
      </c>
      <c r="I848" s="19">
        <f t="shared" si="87"/>
        <v>2.6666666666666665</v>
      </c>
      <c r="J848" s="10" t="s">
        <v>3696</v>
      </c>
      <c r="K848"/>
      <c r="L848"/>
      <c r="M848">
        <v>0.73</v>
      </c>
      <c r="N848">
        <v>0.15</v>
      </c>
      <c r="O848">
        <v>0.15</v>
      </c>
      <c r="P848"/>
      <c r="Q848"/>
      <c r="R848"/>
      <c r="S848">
        <v>0</v>
      </c>
      <c r="T848"/>
      <c r="U848">
        <v>0</v>
      </c>
      <c r="V848">
        <v>50</v>
      </c>
      <c r="W848"/>
      <c r="X848"/>
      <c r="Y848"/>
      <c r="Z848">
        <v>597</v>
      </c>
    </row>
    <row r="849" spans="1:26" x14ac:dyDescent="0.25">
      <c r="B849" s="21" t="s">
        <v>3496</v>
      </c>
      <c r="C849" s="9" t="s">
        <v>4629</v>
      </c>
      <c r="D849" s="20" t="s">
        <v>4081</v>
      </c>
      <c r="E849" s="166" t="s">
        <v>4630</v>
      </c>
      <c r="F849" s="161" t="s">
        <v>3480</v>
      </c>
      <c r="H849" s="306">
        <v>8</v>
      </c>
      <c r="I849" s="19">
        <f t="shared" si="87"/>
        <v>2.6666666666666665</v>
      </c>
      <c r="J849" s="10" t="s">
        <v>3696</v>
      </c>
      <c r="K849"/>
      <c r="L849"/>
      <c r="M849">
        <v>0.9</v>
      </c>
      <c r="N849">
        <v>0.18</v>
      </c>
      <c r="O849">
        <v>0.18</v>
      </c>
      <c r="P849"/>
      <c r="Q849"/>
      <c r="R849"/>
      <c r="S849">
        <v>0</v>
      </c>
      <c r="T849"/>
      <c r="U849">
        <v>0</v>
      </c>
      <c r="V849">
        <v>50</v>
      </c>
      <c r="W849"/>
      <c r="X849"/>
      <c r="Y849"/>
      <c r="Z849">
        <v>762</v>
      </c>
    </row>
    <row r="850" spans="1:26" x14ac:dyDescent="0.25">
      <c r="B850" s="21" t="s">
        <v>3496</v>
      </c>
      <c r="C850" s="9" t="s">
        <v>4629</v>
      </c>
      <c r="D850" s="20" t="s">
        <v>4082</v>
      </c>
      <c r="E850" s="166" t="s">
        <v>4630</v>
      </c>
      <c r="F850" s="161" t="s">
        <v>3480</v>
      </c>
      <c r="H850" s="306">
        <v>8</v>
      </c>
      <c r="I850" s="19">
        <f t="shared" si="87"/>
        <v>2.6666666666666665</v>
      </c>
      <c r="J850" s="10" t="s">
        <v>3696</v>
      </c>
      <c r="K850"/>
      <c r="L850"/>
      <c r="M850">
        <v>0.78</v>
      </c>
      <c r="N850">
        <v>0.16</v>
      </c>
      <c r="O850">
        <v>0.16</v>
      </c>
      <c r="P850"/>
      <c r="Q850"/>
      <c r="R850"/>
      <c r="S850">
        <v>0</v>
      </c>
      <c r="T850"/>
      <c r="U850">
        <v>0</v>
      </c>
      <c r="V850">
        <v>50</v>
      </c>
      <c r="W850"/>
      <c r="X850"/>
      <c r="Y850"/>
      <c r="Z850">
        <v>642</v>
      </c>
    </row>
    <row r="851" spans="1:26" x14ac:dyDescent="0.25">
      <c r="B851" s="21" t="s">
        <v>3496</v>
      </c>
      <c r="C851" s="9" t="s">
        <v>4629</v>
      </c>
      <c r="D851" s="20" t="s">
        <v>4083</v>
      </c>
      <c r="E851" s="166" t="s">
        <v>4630</v>
      </c>
      <c r="F851" s="161" t="s">
        <v>3480</v>
      </c>
      <c r="H851" s="306">
        <v>8</v>
      </c>
      <c r="I851" s="19">
        <f t="shared" si="87"/>
        <v>2.6666666666666665</v>
      </c>
      <c r="J851" s="10" t="s">
        <v>3696</v>
      </c>
      <c r="K851"/>
      <c r="L851"/>
      <c r="M851">
        <v>0.78</v>
      </c>
      <c r="N851">
        <v>0.16</v>
      </c>
      <c r="O851">
        <v>0.16</v>
      </c>
      <c r="P851"/>
      <c r="Q851"/>
      <c r="R851"/>
      <c r="S851">
        <v>0</v>
      </c>
      <c r="T851"/>
      <c r="U851">
        <v>0</v>
      </c>
      <c r="V851">
        <v>50</v>
      </c>
      <c r="W851"/>
      <c r="X851"/>
      <c r="Y851"/>
      <c r="Z851">
        <v>642</v>
      </c>
    </row>
    <row r="852" spans="1:26" x14ac:dyDescent="0.25">
      <c r="B852" s="21" t="s">
        <v>3496</v>
      </c>
      <c r="C852" s="9" t="s">
        <v>4629</v>
      </c>
      <c r="D852" s="20" t="s">
        <v>4084</v>
      </c>
      <c r="E852" s="166" t="s">
        <v>4630</v>
      </c>
      <c r="F852" s="161" t="s">
        <v>3480</v>
      </c>
      <c r="H852" s="306">
        <v>8</v>
      </c>
      <c r="I852" s="19">
        <f t="shared" si="87"/>
        <v>2.6666666666666665</v>
      </c>
      <c r="J852" s="10" t="s">
        <v>3696</v>
      </c>
      <c r="K852"/>
      <c r="L852"/>
      <c r="M852">
        <v>0.9</v>
      </c>
      <c r="N852">
        <v>0.18</v>
      </c>
      <c r="O852">
        <v>0.18</v>
      </c>
      <c r="P852"/>
      <c r="Q852"/>
      <c r="R852"/>
      <c r="S852">
        <v>0</v>
      </c>
      <c r="T852"/>
      <c r="U852">
        <v>0</v>
      </c>
      <c r="V852">
        <v>50</v>
      </c>
      <c r="W852"/>
      <c r="X852"/>
      <c r="Y852"/>
      <c r="Z852">
        <v>762</v>
      </c>
    </row>
    <row r="853" spans="1:26" x14ac:dyDescent="0.25">
      <c r="B853" s="21" t="s">
        <v>3496</v>
      </c>
      <c r="C853" s="9" t="s">
        <v>4629</v>
      </c>
      <c r="D853" s="20" t="s">
        <v>4085</v>
      </c>
      <c r="E853" s="166" t="s">
        <v>4630</v>
      </c>
      <c r="F853" s="161" t="s">
        <v>3480</v>
      </c>
      <c r="H853" s="306">
        <v>8</v>
      </c>
      <c r="I853" s="19">
        <f t="shared" si="87"/>
        <v>2.6666666666666665</v>
      </c>
      <c r="J853" s="10" t="s">
        <v>3696</v>
      </c>
      <c r="K853"/>
      <c r="L853"/>
      <c r="M853">
        <v>0.38</v>
      </c>
      <c r="N853">
        <v>0.08</v>
      </c>
      <c r="O853">
        <v>0.08</v>
      </c>
      <c r="P853"/>
      <c r="Q853"/>
      <c r="R853"/>
      <c r="S853">
        <v>0</v>
      </c>
      <c r="T853"/>
      <c r="U853">
        <v>0</v>
      </c>
      <c r="V853">
        <v>50</v>
      </c>
      <c r="W853"/>
      <c r="X853"/>
      <c r="Y853"/>
      <c r="Z853">
        <v>353</v>
      </c>
    </row>
    <row r="854" spans="1:26" x14ac:dyDescent="0.25">
      <c r="B854" s="21" t="s">
        <v>3496</v>
      </c>
      <c r="C854" s="9" t="s">
        <v>4629</v>
      </c>
      <c r="D854" s="20" t="s">
        <v>4086</v>
      </c>
      <c r="E854" s="166" t="s">
        <v>4630</v>
      </c>
      <c r="F854" s="161" t="s">
        <v>3480</v>
      </c>
      <c r="H854" s="306">
        <v>8</v>
      </c>
      <c r="I854" s="19">
        <f t="shared" si="87"/>
        <v>2.6666666666666665</v>
      </c>
      <c r="J854" s="10" t="s">
        <v>3696</v>
      </c>
      <c r="K854"/>
      <c r="L854"/>
      <c r="M854">
        <v>0.32</v>
      </c>
      <c r="N854">
        <v>0.06</v>
      </c>
      <c r="O854">
        <v>0.06</v>
      </c>
      <c r="P854"/>
      <c r="Q854"/>
      <c r="R854"/>
      <c r="S854">
        <v>0</v>
      </c>
      <c r="T854"/>
      <c r="U854">
        <v>0</v>
      </c>
      <c r="V854">
        <v>50</v>
      </c>
      <c r="W854"/>
      <c r="X854"/>
      <c r="Y854"/>
      <c r="Z854">
        <v>322</v>
      </c>
    </row>
    <row r="855" spans="1:26" x14ac:dyDescent="0.25">
      <c r="B855" s="21" t="s">
        <v>3496</v>
      </c>
      <c r="C855" s="9" t="s">
        <v>4629</v>
      </c>
      <c r="D855" s="20" t="s">
        <v>4087</v>
      </c>
      <c r="E855" s="166" t="s">
        <v>4630</v>
      </c>
      <c r="F855" s="161" t="s">
        <v>3480</v>
      </c>
      <c r="H855" s="306">
        <v>8</v>
      </c>
      <c r="I855" s="19">
        <f t="shared" si="87"/>
        <v>2.6666666666666665</v>
      </c>
      <c r="J855" s="10" t="s">
        <v>3696</v>
      </c>
      <c r="K855"/>
      <c r="L855"/>
      <c r="M855">
        <v>0.67</v>
      </c>
      <c r="N855">
        <v>0.13</v>
      </c>
      <c r="O855">
        <v>0.13</v>
      </c>
      <c r="P855"/>
      <c r="Q855"/>
      <c r="R855"/>
      <c r="S855">
        <v>0</v>
      </c>
      <c r="T855"/>
      <c r="U855">
        <v>0</v>
      </c>
      <c r="V855">
        <v>50</v>
      </c>
      <c r="W855"/>
      <c r="X855"/>
      <c r="Y855"/>
      <c r="Z855">
        <v>546</v>
      </c>
    </row>
    <row r="856" spans="1:26" x14ac:dyDescent="0.25">
      <c r="B856" s="21" t="s">
        <v>3496</v>
      </c>
      <c r="C856" s="9" t="s">
        <v>4629</v>
      </c>
      <c r="D856" s="20" t="s">
        <v>4088</v>
      </c>
      <c r="E856" s="166" t="s">
        <v>4630</v>
      </c>
      <c r="F856" s="161" t="s">
        <v>3480</v>
      </c>
      <c r="H856" s="306">
        <v>8</v>
      </c>
      <c r="I856" s="19">
        <f t="shared" si="87"/>
        <v>2.6666666666666665</v>
      </c>
      <c r="J856" s="10" t="s">
        <v>3696</v>
      </c>
      <c r="K856"/>
      <c r="L856"/>
      <c r="M856">
        <v>0.61</v>
      </c>
      <c r="N856">
        <v>0.12</v>
      </c>
      <c r="O856">
        <v>0.12</v>
      </c>
      <c r="P856"/>
      <c r="Q856"/>
      <c r="R856"/>
      <c r="S856">
        <v>0</v>
      </c>
      <c r="T856"/>
      <c r="U856">
        <v>0</v>
      </c>
      <c r="V856">
        <v>50</v>
      </c>
      <c r="W856"/>
      <c r="X856"/>
      <c r="Y856"/>
      <c r="Z856">
        <v>500</v>
      </c>
    </row>
    <row r="857" spans="1:26" x14ac:dyDescent="0.25">
      <c r="D857" s="14"/>
      <c r="E857" s="14"/>
      <c r="F857" s="14"/>
      <c r="G857" s="14"/>
      <c r="H857" s="306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</row>
    <row r="858" spans="1:26" x14ac:dyDescent="0.25">
      <c r="A858" s="3"/>
      <c r="B858" s="3"/>
      <c r="C858" s="3"/>
      <c r="D858" s="3"/>
      <c r="E858" s="3"/>
      <c r="F858" s="3"/>
      <c r="G858" s="3"/>
      <c r="H858" s="306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</row>
    <row r="859" spans="1:26" x14ac:dyDescent="0.25">
      <c r="A859" s="3"/>
      <c r="B859" s="3"/>
      <c r="C859" s="3"/>
      <c r="D859" s="3"/>
      <c r="E859" s="3"/>
      <c r="F859" s="3"/>
      <c r="G859" s="3"/>
      <c r="H859" s="306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</row>
    <row r="860" spans="1:26" x14ac:dyDescent="0.25">
      <c r="A860" s="3"/>
      <c r="B860" s="3"/>
      <c r="C860" s="3"/>
      <c r="D860" s="3"/>
      <c r="E860" s="3"/>
      <c r="F860" s="3"/>
      <c r="G860" s="3"/>
      <c r="H860" s="306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</row>
    <row r="861" spans="1:26" x14ac:dyDescent="0.25">
      <c r="A861" s="3"/>
      <c r="B861" s="3"/>
      <c r="C861" s="3"/>
      <c r="D861" s="3"/>
      <c r="E861" s="3"/>
      <c r="F861" s="3"/>
      <c r="G861" s="3"/>
      <c r="H861" s="306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</row>
    <row r="862" spans="1:26" x14ac:dyDescent="0.25">
      <c r="A862" s="3"/>
      <c r="B862" s="3"/>
      <c r="C862" s="3"/>
      <c r="D862" s="3"/>
      <c r="E862" s="3"/>
      <c r="F862" s="3"/>
      <c r="G862" s="3"/>
      <c r="H862" s="306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</row>
    <row r="863" spans="1:26" x14ac:dyDescent="0.25">
      <c r="B863" s="21" t="s">
        <v>5213</v>
      </c>
      <c r="C863" s="9" t="s">
        <v>5467</v>
      </c>
      <c r="D863" s="20" t="s">
        <v>4915</v>
      </c>
      <c r="E863" s="30" t="s">
        <v>3480</v>
      </c>
      <c r="F863" s="161" t="s">
        <v>3480</v>
      </c>
      <c r="G863" s="152" t="s">
        <v>4588</v>
      </c>
      <c r="H863" s="306">
        <v>5</v>
      </c>
      <c r="I863" s="19">
        <f t="shared" ref="I863:I926" si="88">H863/3</f>
        <v>1.6666666666666667</v>
      </c>
      <c r="J863" s="10" t="s">
        <v>3696</v>
      </c>
      <c r="K863"/>
      <c r="L863"/>
      <c r="M863">
        <v>0.1</v>
      </c>
      <c r="N863">
        <v>0.1</v>
      </c>
      <c r="O863">
        <v>0.1</v>
      </c>
      <c r="P863"/>
      <c r="Q863"/>
      <c r="R863"/>
      <c r="S863">
        <v>0</v>
      </c>
      <c r="T863"/>
      <c r="U863">
        <v>15</v>
      </c>
      <c r="V863">
        <v>50</v>
      </c>
      <c r="W863"/>
      <c r="X863"/>
      <c r="Y863"/>
      <c r="Z863">
        <v>2703</v>
      </c>
    </row>
    <row r="864" spans="1:26" x14ac:dyDescent="0.25">
      <c r="B864" s="21" t="s">
        <v>5214</v>
      </c>
      <c r="C864" s="9" t="s">
        <v>5468</v>
      </c>
      <c r="D864" s="20" t="s">
        <v>4916</v>
      </c>
      <c r="E864" s="30" t="s">
        <v>3480</v>
      </c>
      <c r="F864" s="161" t="s">
        <v>3480</v>
      </c>
      <c r="G864" s="171" t="s">
        <v>5421</v>
      </c>
      <c r="H864" s="306">
        <v>2</v>
      </c>
      <c r="I864" s="19">
        <f t="shared" si="88"/>
        <v>0.66666666666666663</v>
      </c>
      <c r="J864" s="10" t="s">
        <v>3696</v>
      </c>
      <c r="K864"/>
      <c r="L864"/>
      <c r="M864">
        <v>0.1</v>
      </c>
      <c r="N864">
        <v>0.1</v>
      </c>
      <c r="O864">
        <v>0.1</v>
      </c>
      <c r="P864"/>
      <c r="Q864"/>
      <c r="R864"/>
      <c r="S864">
        <v>0</v>
      </c>
      <c r="T864"/>
      <c r="U864">
        <v>9</v>
      </c>
      <c r="V864">
        <v>50</v>
      </c>
      <c r="W864"/>
      <c r="X864"/>
      <c r="Y864"/>
      <c r="Z864">
        <v>283</v>
      </c>
    </row>
    <row r="865" spans="2:26" x14ac:dyDescent="0.25">
      <c r="B865" s="21" t="s">
        <v>5214</v>
      </c>
      <c r="C865" s="9" t="s">
        <v>5468</v>
      </c>
      <c r="D865" s="20" t="s">
        <v>4917</v>
      </c>
      <c r="E865" s="30" t="s">
        <v>3480</v>
      </c>
      <c r="F865" s="161" t="s">
        <v>3480</v>
      </c>
      <c r="G865" s="171" t="s">
        <v>5421</v>
      </c>
      <c r="H865" s="306">
        <v>2</v>
      </c>
      <c r="I865" s="19">
        <f t="shared" si="88"/>
        <v>0.66666666666666663</v>
      </c>
      <c r="J865" s="10" t="s">
        <v>3696</v>
      </c>
      <c r="K865"/>
      <c r="L865"/>
      <c r="M865">
        <v>0.1</v>
      </c>
      <c r="N865">
        <v>0.1</v>
      </c>
      <c r="O865">
        <v>0.1</v>
      </c>
      <c r="P865"/>
      <c r="Q865"/>
      <c r="R865"/>
      <c r="S865">
        <v>0</v>
      </c>
      <c r="T865"/>
      <c r="U865">
        <v>9</v>
      </c>
      <c r="V865">
        <v>50</v>
      </c>
      <c r="W865"/>
      <c r="X865"/>
      <c r="Y865"/>
      <c r="Z865">
        <v>283</v>
      </c>
    </row>
    <row r="866" spans="2:26" x14ac:dyDescent="0.25">
      <c r="B866" s="21" t="s">
        <v>5215</v>
      </c>
      <c r="C866" s="9" t="s">
        <v>5469</v>
      </c>
      <c r="D866" s="20" t="s">
        <v>4918</v>
      </c>
      <c r="E866" s="30" t="s">
        <v>3480</v>
      </c>
      <c r="F866" s="161" t="s">
        <v>3480</v>
      </c>
      <c r="G866" s="165" t="s">
        <v>4611</v>
      </c>
      <c r="H866" s="306">
        <v>2</v>
      </c>
      <c r="I866" s="19">
        <f t="shared" si="88"/>
        <v>0.66666666666666663</v>
      </c>
      <c r="J866" s="10" t="s">
        <v>3696</v>
      </c>
      <c r="K866"/>
      <c r="L866"/>
      <c r="M866">
        <v>0.1</v>
      </c>
      <c r="N866">
        <v>0.1</v>
      </c>
      <c r="O866">
        <v>0.1</v>
      </c>
      <c r="P866"/>
      <c r="Q866"/>
      <c r="R866"/>
      <c r="S866">
        <v>0</v>
      </c>
      <c r="T866"/>
      <c r="U866">
        <v>2</v>
      </c>
      <c r="V866">
        <v>40</v>
      </c>
      <c r="W866"/>
      <c r="X866"/>
      <c r="Y866"/>
      <c r="Z866">
        <v>352</v>
      </c>
    </row>
    <row r="867" spans="2:26" x14ac:dyDescent="0.25">
      <c r="B867" s="21" t="s">
        <v>5215</v>
      </c>
      <c r="C867" s="9" t="s">
        <v>5469</v>
      </c>
      <c r="D867" s="20" t="s">
        <v>4919</v>
      </c>
      <c r="E867" s="30" t="s">
        <v>3480</v>
      </c>
      <c r="F867" s="161" t="s">
        <v>3480</v>
      </c>
      <c r="G867" s="165" t="s">
        <v>4611</v>
      </c>
      <c r="H867" s="306">
        <v>2</v>
      </c>
      <c r="I867" s="19">
        <f t="shared" si="88"/>
        <v>0.66666666666666663</v>
      </c>
      <c r="J867" s="10" t="s">
        <v>3696</v>
      </c>
      <c r="K867"/>
      <c r="L867"/>
      <c r="M867">
        <v>0.1</v>
      </c>
      <c r="N867">
        <v>0.1</v>
      </c>
      <c r="O867">
        <v>0.1</v>
      </c>
      <c r="P867"/>
      <c r="Q867"/>
      <c r="R867"/>
      <c r="S867">
        <v>0</v>
      </c>
      <c r="T867"/>
      <c r="U867">
        <v>2</v>
      </c>
      <c r="V867">
        <v>40</v>
      </c>
      <c r="W867"/>
      <c r="X867"/>
      <c r="Y867"/>
      <c r="Z867">
        <v>752</v>
      </c>
    </row>
    <row r="868" spans="2:26" x14ac:dyDescent="0.25">
      <c r="B868" s="21" t="s">
        <v>5215</v>
      </c>
      <c r="C868" s="9" t="s">
        <v>5469</v>
      </c>
      <c r="D868" s="20" t="s">
        <v>4920</v>
      </c>
      <c r="E868" s="30" t="s">
        <v>3480</v>
      </c>
      <c r="F868" s="161" t="s">
        <v>3480</v>
      </c>
      <c r="G868" s="165" t="s">
        <v>4611</v>
      </c>
      <c r="H868" s="306">
        <v>2</v>
      </c>
      <c r="I868" s="19">
        <f t="shared" si="88"/>
        <v>0.66666666666666663</v>
      </c>
      <c r="J868" s="10" t="s">
        <v>3696</v>
      </c>
      <c r="K868"/>
      <c r="L868"/>
      <c r="M868">
        <v>0.1</v>
      </c>
      <c r="N868">
        <v>0.1</v>
      </c>
      <c r="O868">
        <v>0.1</v>
      </c>
      <c r="P868"/>
      <c r="Q868"/>
      <c r="R868"/>
      <c r="S868">
        <v>0</v>
      </c>
      <c r="T868"/>
      <c r="U868">
        <v>2</v>
      </c>
      <c r="V868">
        <v>40</v>
      </c>
      <c r="W868"/>
      <c r="X868"/>
      <c r="Y868"/>
      <c r="Z868">
        <v>1038</v>
      </c>
    </row>
    <row r="869" spans="2:26" x14ac:dyDescent="0.25">
      <c r="B869" s="21" t="s">
        <v>5215</v>
      </c>
      <c r="C869" s="9" t="s">
        <v>5469</v>
      </c>
      <c r="D869" s="20" t="s">
        <v>4921</v>
      </c>
      <c r="E869" s="30" t="s">
        <v>3480</v>
      </c>
      <c r="F869" s="161" t="s">
        <v>3480</v>
      </c>
      <c r="G869" s="165" t="s">
        <v>4611</v>
      </c>
      <c r="H869" s="306">
        <v>2</v>
      </c>
      <c r="I869" s="19">
        <f t="shared" si="88"/>
        <v>0.66666666666666663</v>
      </c>
      <c r="J869" s="10" t="s">
        <v>3696</v>
      </c>
      <c r="K869"/>
      <c r="L869"/>
      <c r="M869">
        <v>0.1</v>
      </c>
      <c r="N869">
        <v>0.1</v>
      </c>
      <c r="O869">
        <v>0.1</v>
      </c>
      <c r="P869"/>
      <c r="Q869"/>
      <c r="R869"/>
      <c r="S869">
        <v>0</v>
      </c>
      <c r="T869"/>
      <c r="U869">
        <v>3</v>
      </c>
      <c r="V869">
        <v>40</v>
      </c>
      <c r="W869"/>
      <c r="X869"/>
      <c r="Y869"/>
      <c r="Z869">
        <v>154</v>
      </c>
    </row>
    <row r="870" spans="2:26" x14ac:dyDescent="0.25">
      <c r="B870" s="21" t="s">
        <v>5215</v>
      </c>
      <c r="C870" s="9" t="s">
        <v>5469</v>
      </c>
      <c r="D870" s="20" t="s">
        <v>4922</v>
      </c>
      <c r="E870" s="30" t="s">
        <v>3480</v>
      </c>
      <c r="F870" s="161" t="s">
        <v>3480</v>
      </c>
      <c r="G870" s="165" t="s">
        <v>4611</v>
      </c>
      <c r="H870" s="306">
        <v>2</v>
      </c>
      <c r="I870" s="19">
        <f t="shared" si="88"/>
        <v>0.66666666666666663</v>
      </c>
      <c r="J870" s="10" t="s">
        <v>3696</v>
      </c>
      <c r="K870"/>
      <c r="L870"/>
      <c r="M870">
        <v>0.1</v>
      </c>
      <c r="N870">
        <v>0.1</v>
      </c>
      <c r="O870">
        <v>0.1</v>
      </c>
      <c r="P870"/>
      <c r="Q870"/>
      <c r="R870"/>
      <c r="S870">
        <v>0</v>
      </c>
      <c r="T870"/>
      <c r="U870">
        <v>1</v>
      </c>
      <c r="V870">
        <v>40</v>
      </c>
      <c r="W870"/>
      <c r="X870"/>
      <c r="Y870"/>
      <c r="Z870">
        <v>552</v>
      </c>
    </row>
    <row r="871" spans="2:26" x14ac:dyDescent="0.25">
      <c r="B871" s="21" t="s">
        <v>5215</v>
      </c>
      <c r="C871" s="9" t="s">
        <v>5469</v>
      </c>
      <c r="D871" s="20" t="s">
        <v>4923</v>
      </c>
      <c r="E871" s="30" t="s">
        <v>3480</v>
      </c>
      <c r="F871" s="161" t="s">
        <v>3480</v>
      </c>
      <c r="G871" s="165" t="s">
        <v>4611</v>
      </c>
      <c r="H871" s="306">
        <v>2</v>
      </c>
      <c r="I871" s="19">
        <f t="shared" si="88"/>
        <v>0.66666666666666663</v>
      </c>
      <c r="J871" s="10" t="s">
        <v>3696</v>
      </c>
      <c r="K871"/>
      <c r="L871"/>
      <c r="M871">
        <v>0.1</v>
      </c>
      <c r="N871">
        <v>0.1</v>
      </c>
      <c r="O871">
        <v>0.1</v>
      </c>
      <c r="P871"/>
      <c r="Q871"/>
      <c r="R871"/>
      <c r="S871">
        <v>0</v>
      </c>
      <c r="T871"/>
      <c r="U871">
        <v>3</v>
      </c>
      <c r="V871">
        <v>40</v>
      </c>
      <c r="W871"/>
      <c r="X871"/>
      <c r="Y871"/>
      <c r="Z871">
        <v>389</v>
      </c>
    </row>
    <row r="872" spans="2:26" x14ac:dyDescent="0.25">
      <c r="B872" s="21" t="s">
        <v>5215</v>
      </c>
      <c r="C872" s="9" t="s">
        <v>5469</v>
      </c>
      <c r="D872" s="20" t="s">
        <v>4924</v>
      </c>
      <c r="E872" s="30" t="s">
        <v>3480</v>
      </c>
      <c r="F872" s="161" t="s">
        <v>3480</v>
      </c>
      <c r="G872" s="165" t="s">
        <v>4611</v>
      </c>
      <c r="H872" s="306">
        <v>2</v>
      </c>
      <c r="I872" s="19">
        <f t="shared" si="88"/>
        <v>0.66666666666666663</v>
      </c>
      <c r="J872" s="10" t="s">
        <v>3696</v>
      </c>
      <c r="K872"/>
      <c r="L872"/>
      <c r="M872">
        <v>0.1</v>
      </c>
      <c r="N872">
        <v>0.1</v>
      </c>
      <c r="O872">
        <v>0.1</v>
      </c>
      <c r="P872"/>
      <c r="Q872"/>
      <c r="R872"/>
      <c r="S872">
        <v>0</v>
      </c>
      <c r="T872"/>
      <c r="U872">
        <v>2</v>
      </c>
      <c r="V872">
        <v>40</v>
      </c>
      <c r="W872"/>
      <c r="X872"/>
      <c r="Y872"/>
      <c r="Z872">
        <v>243</v>
      </c>
    </row>
    <row r="873" spans="2:26" x14ac:dyDescent="0.25">
      <c r="B873" s="21" t="s">
        <v>5215</v>
      </c>
      <c r="C873" s="9" t="s">
        <v>5469</v>
      </c>
      <c r="D873" s="20" t="s">
        <v>4925</v>
      </c>
      <c r="E873" s="30" t="s">
        <v>3480</v>
      </c>
      <c r="F873" s="161" t="s">
        <v>3480</v>
      </c>
      <c r="G873" s="165" t="s">
        <v>4611</v>
      </c>
      <c r="H873" s="306">
        <v>2</v>
      </c>
      <c r="I873" s="19">
        <f t="shared" si="88"/>
        <v>0.66666666666666663</v>
      </c>
      <c r="J873" s="10" t="s">
        <v>3696</v>
      </c>
      <c r="K873"/>
      <c r="L873"/>
      <c r="M873">
        <v>0.1</v>
      </c>
      <c r="N873">
        <v>0.1</v>
      </c>
      <c r="O873">
        <v>0.1</v>
      </c>
      <c r="P873"/>
      <c r="Q873"/>
      <c r="R873"/>
      <c r="S873">
        <v>0</v>
      </c>
      <c r="T873"/>
      <c r="U873">
        <v>1</v>
      </c>
      <c r="V873">
        <v>40</v>
      </c>
      <c r="W873"/>
      <c r="X873"/>
      <c r="Y873"/>
      <c r="Z873">
        <v>253</v>
      </c>
    </row>
    <row r="874" spans="2:26" x14ac:dyDescent="0.25">
      <c r="B874" s="21" t="s">
        <v>5215</v>
      </c>
      <c r="C874" s="9" t="s">
        <v>5469</v>
      </c>
      <c r="D874" s="20" t="s">
        <v>4926</v>
      </c>
      <c r="E874" s="30" t="s">
        <v>3480</v>
      </c>
      <c r="F874" s="161" t="s">
        <v>3480</v>
      </c>
      <c r="G874" s="165" t="s">
        <v>4611</v>
      </c>
      <c r="H874" s="306">
        <v>2</v>
      </c>
      <c r="I874" s="19">
        <f t="shared" si="88"/>
        <v>0.66666666666666663</v>
      </c>
      <c r="J874" s="10" t="s">
        <v>3696</v>
      </c>
      <c r="K874"/>
      <c r="L874"/>
      <c r="M874">
        <v>0.1</v>
      </c>
      <c r="N874">
        <v>0.1</v>
      </c>
      <c r="O874">
        <v>0.1</v>
      </c>
      <c r="P874"/>
      <c r="Q874"/>
      <c r="R874"/>
      <c r="S874">
        <v>0</v>
      </c>
      <c r="T874"/>
      <c r="U874">
        <v>1</v>
      </c>
      <c r="V874">
        <v>40</v>
      </c>
      <c r="W874"/>
      <c r="X874"/>
      <c r="Y874"/>
      <c r="Z874">
        <v>304</v>
      </c>
    </row>
    <row r="875" spans="2:26" x14ac:dyDescent="0.25">
      <c r="B875" s="21" t="s">
        <v>5215</v>
      </c>
      <c r="C875" s="9" t="s">
        <v>5469</v>
      </c>
      <c r="D875" s="20" t="s">
        <v>4927</v>
      </c>
      <c r="E875" s="30" t="s">
        <v>3480</v>
      </c>
      <c r="F875" s="161" t="s">
        <v>3480</v>
      </c>
      <c r="G875" s="165" t="s">
        <v>4611</v>
      </c>
      <c r="H875" s="306">
        <v>2</v>
      </c>
      <c r="I875" s="19">
        <f t="shared" si="88"/>
        <v>0.66666666666666663</v>
      </c>
      <c r="J875" s="10" t="s">
        <v>3696</v>
      </c>
      <c r="K875"/>
      <c r="L875"/>
      <c r="M875">
        <v>0.1</v>
      </c>
      <c r="N875">
        <v>0.1</v>
      </c>
      <c r="O875">
        <v>0.1</v>
      </c>
      <c r="P875"/>
      <c r="Q875"/>
      <c r="R875"/>
      <c r="S875">
        <v>0</v>
      </c>
      <c r="T875"/>
      <c r="U875">
        <v>2</v>
      </c>
      <c r="V875">
        <v>40</v>
      </c>
      <c r="W875"/>
      <c r="X875"/>
      <c r="Y875"/>
      <c r="Z875">
        <v>132</v>
      </c>
    </row>
    <row r="876" spans="2:26" x14ac:dyDescent="0.25">
      <c r="B876" s="21" t="s">
        <v>5215</v>
      </c>
      <c r="C876" s="9" t="s">
        <v>5469</v>
      </c>
      <c r="D876" s="20" t="s">
        <v>4928</v>
      </c>
      <c r="E876" s="30" t="s">
        <v>3480</v>
      </c>
      <c r="F876" s="161" t="s">
        <v>3480</v>
      </c>
      <c r="G876" s="165" t="s">
        <v>4611</v>
      </c>
      <c r="H876" s="306">
        <v>2</v>
      </c>
      <c r="I876" s="19">
        <f t="shared" si="88"/>
        <v>0.66666666666666663</v>
      </c>
      <c r="J876" s="10" t="s">
        <v>3696</v>
      </c>
      <c r="K876"/>
      <c r="L876"/>
      <c r="M876">
        <v>0.1</v>
      </c>
      <c r="N876">
        <v>0.1</v>
      </c>
      <c r="O876">
        <v>0.1</v>
      </c>
      <c r="P876"/>
      <c r="Q876"/>
      <c r="R876"/>
      <c r="S876">
        <v>0</v>
      </c>
      <c r="T876"/>
      <c r="U876">
        <v>1</v>
      </c>
      <c r="V876">
        <v>40</v>
      </c>
      <c r="W876"/>
      <c r="X876"/>
      <c r="Y876"/>
      <c r="Z876">
        <v>130</v>
      </c>
    </row>
    <row r="877" spans="2:26" x14ac:dyDescent="0.25">
      <c r="B877" s="21" t="s">
        <v>5216</v>
      </c>
      <c r="C877" s="9" t="s">
        <v>5470</v>
      </c>
      <c r="D877" s="20" t="s">
        <v>4929</v>
      </c>
      <c r="E877" s="30" t="s">
        <v>3480</v>
      </c>
      <c r="F877" s="161" t="s">
        <v>3480</v>
      </c>
      <c r="G877" s="170" t="s">
        <v>5384</v>
      </c>
      <c r="H877" s="306">
        <v>1</v>
      </c>
      <c r="I877" s="19">
        <f t="shared" si="88"/>
        <v>0.33333333333333331</v>
      </c>
      <c r="J877" s="10" t="s">
        <v>3696</v>
      </c>
      <c r="K877"/>
      <c r="L877"/>
      <c r="M877">
        <v>0.1</v>
      </c>
      <c r="N877">
        <v>0.1</v>
      </c>
      <c r="O877">
        <v>0.1</v>
      </c>
      <c r="P877"/>
      <c r="Q877"/>
      <c r="R877"/>
      <c r="S877">
        <v>0</v>
      </c>
      <c r="T877"/>
      <c r="U877">
        <v>17</v>
      </c>
      <c r="V877">
        <v>50</v>
      </c>
      <c r="W877"/>
      <c r="X877"/>
      <c r="Y877"/>
      <c r="Z877">
        <v>4817</v>
      </c>
    </row>
    <row r="878" spans="2:26" x14ac:dyDescent="0.25">
      <c r="B878" s="21" t="s">
        <v>5217</v>
      </c>
      <c r="C878" s="9" t="s">
        <v>5471</v>
      </c>
      <c r="D878" s="20" t="s">
        <v>4930</v>
      </c>
      <c r="E878" s="30" t="s">
        <v>3480</v>
      </c>
      <c r="F878" s="161" t="s">
        <v>3480</v>
      </c>
      <c r="G878" s="170" t="s">
        <v>5384</v>
      </c>
      <c r="H878" s="306">
        <v>1</v>
      </c>
      <c r="I878" s="19">
        <f t="shared" si="88"/>
        <v>0.33333333333333331</v>
      </c>
      <c r="J878" s="10" t="s">
        <v>3696</v>
      </c>
      <c r="K878"/>
      <c r="L878"/>
      <c r="M878">
        <v>0.1</v>
      </c>
      <c r="N878">
        <v>0.1</v>
      </c>
      <c r="O878">
        <v>0.1</v>
      </c>
      <c r="P878"/>
      <c r="Q878"/>
      <c r="R878"/>
      <c r="S878">
        <v>0</v>
      </c>
      <c r="T878"/>
      <c r="U878">
        <v>14</v>
      </c>
      <c r="V878">
        <v>50</v>
      </c>
      <c r="W878"/>
      <c r="X878"/>
      <c r="Y878"/>
      <c r="Z878">
        <v>2239</v>
      </c>
    </row>
    <row r="879" spans="2:26" x14ac:dyDescent="0.25">
      <c r="B879" s="21" t="s">
        <v>5218</v>
      </c>
      <c r="C879" s="9" t="s">
        <v>5472</v>
      </c>
      <c r="D879" s="20" t="s">
        <v>4931</v>
      </c>
      <c r="E879" s="30" t="s">
        <v>3480</v>
      </c>
      <c r="F879" s="161" t="s">
        <v>3480</v>
      </c>
      <c r="G879" s="170" t="s">
        <v>5384</v>
      </c>
      <c r="H879" s="306">
        <v>1</v>
      </c>
      <c r="I879" s="19">
        <f t="shared" si="88"/>
        <v>0.33333333333333331</v>
      </c>
      <c r="J879" s="10" t="s">
        <v>3696</v>
      </c>
      <c r="K879"/>
      <c r="L879"/>
      <c r="M879">
        <v>0.1</v>
      </c>
      <c r="N879">
        <v>0.1</v>
      </c>
      <c r="O879">
        <v>0.1</v>
      </c>
      <c r="P879"/>
      <c r="Q879"/>
      <c r="R879"/>
      <c r="S879">
        <v>0</v>
      </c>
      <c r="T879"/>
      <c r="U879">
        <v>12</v>
      </c>
      <c r="V879">
        <v>50</v>
      </c>
      <c r="W879"/>
      <c r="X879"/>
      <c r="Y879"/>
      <c r="Z879">
        <v>1369</v>
      </c>
    </row>
    <row r="880" spans="2:26" x14ac:dyDescent="0.25">
      <c r="B880" s="21" t="s">
        <v>5219</v>
      </c>
      <c r="C880" s="9" t="s">
        <v>5473</v>
      </c>
      <c r="D880" s="20" t="s">
        <v>4932</v>
      </c>
      <c r="E880" s="30" t="s">
        <v>3480</v>
      </c>
      <c r="F880" s="161" t="s">
        <v>3480</v>
      </c>
      <c r="G880" s="170" t="s">
        <v>5384</v>
      </c>
      <c r="H880" s="306">
        <v>1</v>
      </c>
      <c r="I880" s="19">
        <f t="shared" si="88"/>
        <v>0.33333333333333331</v>
      </c>
      <c r="J880" s="10" t="s">
        <v>3696</v>
      </c>
      <c r="K880"/>
      <c r="L880"/>
      <c r="M880">
        <v>0.1</v>
      </c>
      <c r="N880">
        <v>0.1</v>
      </c>
      <c r="O880">
        <v>0.1</v>
      </c>
      <c r="P880"/>
      <c r="Q880"/>
      <c r="R880"/>
      <c r="S880">
        <v>0</v>
      </c>
      <c r="T880"/>
      <c r="U880">
        <v>16</v>
      </c>
      <c r="V880">
        <v>50</v>
      </c>
      <c r="W880"/>
      <c r="X880"/>
      <c r="Y880"/>
      <c r="Z880">
        <v>3634</v>
      </c>
    </row>
    <row r="881" spans="2:26" x14ac:dyDescent="0.25">
      <c r="B881" s="21" t="s">
        <v>5364</v>
      </c>
      <c r="C881" s="9" t="s">
        <v>5542</v>
      </c>
      <c r="D881" s="20" t="s">
        <v>4750</v>
      </c>
      <c r="E881" s="30" t="s">
        <v>3480</v>
      </c>
      <c r="F881" s="161" t="s">
        <v>3480</v>
      </c>
      <c r="G881" s="170" t="s">
        <v>5384</v>
      </c>
      <c r="H881" s="306">
        <v>1</v>
      </c>
      <c r="I881" s="19">
        <f t="shared" si="88"/>
        <v>0.33333333333333331</v>
      </c>
      <c r="J881" s="10" t="s">
        <v>3696</v>
      </c>
      <c r="K881"/>
      <c r="L881"/>
      <c r="M881">
        <v>0.1</v>
      </c>
      <c r="N881">
        <v>0.1</v>
      </c>
      <c r="O881">
        <v>0.1</v>
      </c>
      <c r="P881"/>
      <c r="Q881"/>
      <c r="R881"/>
      <c r="S881">
        <v>0</v>
      </c>
      <c r="T881"/>
      <c r="U881">
        <v>18</v>
      </c>
      <c r="V881">
        <v>50</v>
      </c>
      <c r="W881"/>
      <c r="X881"/>
      <c r="Y881"/>
      <c r="Z881">
        <v>6324</v>
      </c>
    </row>
    <row r="882" spans="2:26" x14ac:dyDescent="0.25">
      <c r="B882" s="21" t="s">
        <v>5219</v>
      </c>
      <c r="C882" s="9" t="s">
        <v>5473</v>
      </c>
      <c r="D882" s="20" t="s">
        <v>4933</v>
      </c>
      <c r="E882" s="30" t="s">
        <v>3480</v>
      </c>
      <c r="F882" s="161" t="s">
        <v>3480</v>
      </c>
      <c r="G882" s="170" t="s">
        <v>5384</v>
      </c>
      <c r="H882" s="306">
        <v>1</v>
      </c>
      <c r="I882" s="19">
        <f t="shared" si="88"/>
        <v>0.33333333333333331</v>
      </c>
      <c r="J882" s="10" t="s">
        <v>3696</v>
      </c>
      <c r="K882"/>
      <c r="L882"/>
      <c r="M882">
        <v>0.1</v>
      </c>
      <c r="N882">
        <v>0.1</v>
      </c>
      <c r="O882">
        <v>0.1</v>
      </c>
      <c r="P882"/>
      <c r="Q882"/>
      <c r="R882"/>
      <c r="S882">
        <v>0</v>
      </c>
      <c r="T882"/>
      <c r="U882">
        <v>15</v>
      </c>
      <c r="V882">
        <v>50</v>
      </c>
      <c r="W882"/>
      <c r="X882"/>
      <c r="Y882"/>
      <c r="Z882">
        <v>2708</v>
      </c>
    </row>
    <row r="883" spans="2:26" x14ac:dyDescent="0.25">
      <c r="B883" s="21" t="s">
        <v>5220</v>
      </c>
      <c r="C883" s="76" t="s">
        <v>5474</v>
      </c>
      <c r="D883" s="20" t="s">
        <v>4934</v>
      </c>
      <c r="E883" s="30" t="s">
        <v>3480</v>
      </c>
      <c r="F883" s="161" t="s">
        <v>3480</v>
      </c>
      <c r="G883" s="171" t="s">
        <v>5421</v>
      </c>
      <c r="H883" s="306">
        <v>2</v>
      </c>
      <c r="I883" s="19">
        <f t="shared" si="88"/>
        <v>0.66666666666666663</v>
      </c>
      <c r="J883" s="10" t="s">
        <v>3696</v>
      </c>
      <c r="K883"/>
      <c r="L883"/>
      <c r="M883">
        <v>0.1</v>
      </c>
      <c r="N883">
        <v>0.1</v>
      </c>
      <c r="O883">
        <v>0.1</v>
      </c>
      <c r="P883"/>
      <c r="Q883"/>
      <c r="R883"/>
      <c r="S883">
        <v>0</v>
      </c>
      <c r="T883"/>
      <c r="U883">
        <v>10</v>
      </c>
      <c r="V883">
        <v>50</v>
      </c>
      <c r="W883"/>
      <c r="X883"/>
      <c r="Y883"/>
      <c r="Z883">
        <v>462</v>
      </c>
    </row>
    <row r="884" spans="2:26" x14ac:dyDescent="0.25">
      <c r="B884" s="21" t="s">
        <v>5221</v>
      </c>
      <c r="C884" s="9" t="s">
        <v>5475</v>
      </c>
      <c r="D884" s="20" t="s">
        <v>4935</v>
      </c>
      <c r="E884" s="30" t="s">
        <v>3480</v>
      </c>
      <c r="F884" s="161" t="s">
        <v>3480</v>
      </c>
      <c r="G884" s="152" t="s">
        <v>4588</v>
      </c>
      <c r="H884" s="306">
        <v>1</v>
      </c>
      <c r="I884" s="19">
        <f t="shared" si="88"/>
        <v>0.33333333333333331</v>
      </c>
      <c r="J884" s="10" t="s">
        <v>3696</v>
      </c>
      <c r="K884"/>
      <c r="L884"/>
      <c r="M884">
        <v>0.1</v>
      </c>
      <c r="N884">
        <v>0.1</v>
      </c>
      <c r="O884">
        <v>0.1</v>
      </c>
      <c r="P884"/>
      <c r="Q884"/>
      <c r="R884"/>
      <c r="S884">
        <v>0</v>
      </c>
      <c r="T884"/>
      <c r="U884">
        <v>4</v>
      </c>
      <c r="V884">
        <v>40</v>
      </c>
      <c r="W884"/>
      <c r="X884"/>
      <c r="Y884"/>
      <c r="Z884">
        <v>152</v>
      </c>
    </row>
    <row r="885" spans="2:26" x14ac:dyDescent="0.25">
      <c r="B885" s="21" t="s">
        <v>5222</v>
      </c>
      <c r="C885" s="9" t="s">
        <v>5476</v>
      </c>
      <c r="D885" s="20" t="s">
        <v>4936</v>
      </c>
      <c r="E885" s="30" t="s">
        <v>3480</v>
      </c>
      <c r="F885" s="161" t="s">
        <v>3480</v>
      </c>
      <c r="G885" s="171" t="s">
        <v>5421</v>
      </c>
      <c r="H885" s="306">
        <v>2</v>
      </c>
      <c r="I885" s="19">
        <f t="shared" si="88"/>
        <v>0.66666666666666663</v>
      </c>
      <c r="J885" s="10" t="s">
        <v>3696</v>
      </c>
      <c r="K885"/>
      <c r="L885"/>
      <c r="M885">
        <v>0.1</v>
      </c>
      <c r="N885">
        <v>0.1</v>
      </c>
      <c r="O885">
        <v>0.1</v>
      </c>
      <c r="P885"/>
      <c r="Q885"/>
      <c r="R885"/>
      <c r="S885">
        <v>0</v>
      </c>
      <c r="T885"/>
      <c r="U885">
        <v>13</v>
      </c>
      <c r="V885">
        <v>30</v>
      </c>
      <c r="W885"/>
      <c r="X885"/>
      <c r="Y885"/>
      <c r="Z885">
        <v>126</v>
      </c>
    </row>
    <row r="886" spans="2:26" x14ac:dyDescent="0.25">
      <c r="B886" s="21" t="s">
        <v>5222</v>
      </c>
      <c r="C886" s="9" t="s">
        <v>5476</v>
      </c>
      <c r="D886" s="20" t="s">
        <v>4937</v>
      </c>
      <c r="E886" s="30" t="s">
        <v>3480</v>
      </c>
      <c r="F886" s="161" t="s">
        <v>3480</v>
      </c>
      <c r="G886" s="171" t="s">
        <v>5421</v>
      </c>
      <c r="H886" s="306">
        <v>2</v>
      </c>
      <c r="I886" s="19">
        <f t="shared" si="88"/>
        <v>0.66666666666666663</v>
      </c>
      <c r="J886" s="10" t="s">
        <v>3696</v>
      </c>
      <c r="K886"/>
      <c r="L886"/>
      <c r="M886">
        <v>0.1</v>
      </c>
      <c r="N886">
        <v>0.1</v>
      </c>
      <c r="O886">
        <v>0.1</v>
      </c>
      <c r="P886"/>
      <c r="Q886"/>
      <c r="R886"/>
      <c r="S886">
        <v>0</v>
      </c>
      <c r="T886"/>
      <c r="U886">
        <v>13</v>
      </c>
      <c r="V886">
        <v>30</v>
      </c>
      <c r="W886"/>
      <c r="X886"/>
      <c r="Y886"/>
      <c r="Z886">
        <v>126</v>
      </c>
    </row>
    <row r="887" spans="2:26" x14ac:dyDescent="0.25">
      <c r="B887" s="21" t="s">
        <v>5223</v>
      </c>
      <c r="C887" s="9" t="s">
        <v>5477</v>
      </c>
      <c r="D887" s="20" t="s">
        <v>4938</v>
      </c>
      <c r="E887" s="30" t="s">
        <v>3480</v>
      </c>
      <c r="F887" s="161" t="s">
        <v>3480</v>
      </c>
      <c r="G887" s="33" t="s">
        <v>4619</v>
      </c>
      <c r="H887" s="306">
        <v>1</v>
      </c>
      <c r="I887" s="19">
        <f t="shared" si="88"/>
        <v>0.33333333333333331</v>
      </c>
      <c r="J887" s="10" t="s">
        <v>3696</v>
      </c>
      <c r="K887"/>
      <c r="L887"/>
      <c r="M887">
        <v>0.1</v>
      </c>
      <c r="N887">
        <v>0.1</v>
      </c>
      <c r="O887">
        <v>0.1</v>
      </c>
      <c r="P887"/>
      <c r="Q887"/>
      <c r="R887"/>
      <c r="S887">
        <v>0</v>
      </c>
      <c r="T887"/>
      <c r="U887">
        <v>3</v>
      </c>
      <c r="V887">
        <v>40</v>
      </c>
      <c r="W887"/>
      <c r="X887"/>
      <c r="Y887"/>
      <c r="Z887">
        <v>139</v>
      </c>
    </row>
    <row r="888" spans="2:26" x14ac:dyDescent="0.25">
      <c r="B888" s="21" t="s">
        <v>5228</v>
      </c>
      <c r="C888" s="9" t="s">
        <v>5481</v>
      </c>
      <c r="D888" s="20" t="s">
        <v>4949</v>
      </c>
      <c r="E888" s="30" t="s">
        <v>3480</v>
      </c>
      <c r="F888" s="161" t="s">
        <v>3480</v>
      </c>
      <c r="G888" s="170" t="s">
        <v>5384</v>
      </c>
      <c r="H888" s="306">
        <v>1</v>
      </c>
      <c r="I888" s="19">
        <f t="shared" si="88"/>
        <v>0.33333333333333331</v>
      </c>
      <c r="J888" s="10" t="s">
        <v>3696</v>
      </c>
      <c r="K888"/>
      <c r="L888"/>
      <c r="M888">
        <v>0.1</v>
      </c>
      <c r="N888">
        <v>0.1</v>
      </c>
      <c r="O888">
        <v>0.1</v>
      </c>
      <c r="P888"/>
      <c r="Q888"/>
      <c r="R888"/>
      <c r="S888">
        <v>0</v>
      </c>
      <c r="T888"/>
      <c r="U888">
        <v>5</v>
      </c>
      <c r="V888">
        <v>50</v>
      </c>
      <c r="W888"/>
      <c r="X888"/>
      <c r="Y888"/>
      <c r="Z888">
        <v>416</v>
      </c>
    </row>
    <row r="889" spans="2:26" x14ac:dyDescent="0.25">
      <c r="B889" s="21" t="s">
        <v>5229</v>
      </c>
      <c r="C889" s="9" t="s">
        <v>5482</v>
      </c>
      <c r="D889" s="20" t="s">
        <v>4950</v>
      </c>
      <c r="E889" s="30" t="s">
        <v>3480</v>
      </c>
      <c r="F889" s="161" t="s">
        <v>3480</v>
      </c>
      <c r="G889" s="170" t="s">
        <v>5384</v>
      </c>
      <c r="H889" s="306">
        <v>1</v>
      </c>
      <c r="I889" s="19">
        <f t="shared" si="88"/>
        <v>0.33333333333333331</v>
      </c>
      <c r="J889" s="10" t="s">
        <v>3696</v>
      </c>
      <c r="K889"/>
      <c r="L889"/>
      <c r="M889">
        <v>0.1</v>
      </c>
      <c r="N889">
        <v>0.1</v>
      </c>
      <c r="O889">
        <v>0.1</v>
      </c>
      <c r="P889"/>
      <c r="Q889"/>
      <c r="R889"/>
      <c r="S889">
        <v>0</v>
      </c>
      <c r="T889"/>
      <c r="U889">
        <v>3</v>
      </c>
      <c r="V889">
        <v>50</v>
      </c>
      <c r="W889"/>
      <c r="X889"/>
      <c r="Y889"/>
      <c r="Z889">
        <v>732</v>
      </c>
    </row>
    <row r="890" spans="2:26" x14ac:dyDescent="0.25">
      <c r="B890" s="21" t="s">
        <v>5229</v>
      </c>
      <c r="C890" s="9" t="s">
        <v>5482</v>
      </c>
      <c r="D890" s="20" t="s">
        <v>4951</v>
      </c>
      <c r="E890" s="30" t="s">
        <v>3480</v>
      </c>
      <c r="F890" s="161" t="s">
        <v>3480</v>
      </c>
      <c r="G890" s="170" t="s">
        <v>5384</v>
      </c>
      <c r="H890" s="306">
        <v>1</v>
      </c>
      <c r="I890" s="19">
        <f t="shared" si="88"/>
        <v>0.33333333333333331</v>
      </c>
      <c r="J890" s="10" t="s">
        <v>3696</v>
      </c>
      <c r="K890"/>
      <c r="L890"/>
      <c r="M890">
        <v>0.1</v>
      </c>
      <c r="N890">
        <v>0.1</v>
      </c>
      <c r="O890">
        <v>0.1</v>
      </c>
      <c r="P890"/>
      <c r="Q890"/>
      <c r="R890"/>
      <c r="S890">
        <v>0</v>
      </c>
      <c r="T890"/>
      <c r="U890">
        <v>3</v>
      </c>
      <c r="V890">
        <v>50</v>
      </c>
      <c r="W890"/>
      <c r="X890"/>
      <c r="Y890"/>
      <c r="Z890">
        <v>492</v>
      </c>
    </row>
    <row r="891" spans="2:26" x14ac:dyDescent="0.25">
      <c r="B891" s="73" t="s">
        <v>5230</v>
      </c>
      <c r="C891" s="74" t="s">
        <v>5230</v>
      </c>
      <c r="D891" s="75" t="s">
        <v>4952</v>
      </c>
      <c r="E891" s="162" t="s">
        <v>3480</v>
      </c>
      <c r="F891" s="163" t="s">
        <v>3480</v>
      </c>
      <c r="G891" s="164" t="s">
        <v>4588</v>
      </c>
      <c r="H891" s="306">
        <v>4</v>
      </c>
      <c r="I891" s="19">
        <f t="shared" si="88"/>
        <v>1.3333333333333333</v>
      </c>
      <c r="J891" s="10" t="s">
        <v>3696</v>
      </c>
      <c r="K891"/>
      <c r="L891"/>
      <c r="M891">
        <v>0.1</v>
      </c>
      <c r="N891">
        <v>0.1</v>
      </c>
      <c r="O891">
        <v>0.1</v>
      </c>
      <c r="P891"/>
      <c r="Q891"/>
      <c r="R891"/>
      <c r="S891">
        <v>0</v>
      </c>
      <c r="T891"/>
      <c r="U891">
        <v>14</v>
      </c>
      <c r="V891">
        <v>30</v>
      </c>
      <c r="W891"/>
      <c r="X891"/>
      <c r="Y891"/>
      <c r="Z891">
        <v>1792</v>
      </c>
    </row>
    <row r="892" spans="2:26" x14ac:dyDescent="0.25">
      <c r="B892" s="73" t="s">
        <v>5231</v>
      </c>
      <c r="C892" s="74" t="s">
        <v>5483</v>
      </c>
      <c r="D892" s="75" t="s">
        <v>4953</v>
      </c>
      <c r="E892" s="162" t="s">
        <v>3480</v>
      </c>
      <c r="F892" s="163" t="s">
        <v>3480</v>
      </c>
      <c r="G892" s="164" t="s">
        <v>4588</v>
      </c>
      <c r="H892" s="306">
        <v>4</v>
      </c>
      <c r="I892" s="19">
        <f t="shared" si="88"/>
        <v>1.3333333333333333</v>
      </c>
      <c r="J892" s="10" t="s">
        <v>3696</v>
      </c>
      <c r="K892"/>
      <c r="L892"/>
      <c r="M892">
        <v>0.1</v>
      </c>
      <c r="N892">
        <v>0.1</v>
      </c>
      <c r="O892">
        <v>0.1</v>
      </c>
      <c r="P892"/>
      <c r="Q892"/>
      <c r="R892"/>
      <c r="S892">
        <v>0</v>
      </c>
      <c r="T892"/>
      <c r="U892">
        <v>13</v>
      </c>
      <c r="V892">
        <v>30</v>
      </c>
      <c r="W892"/>
      <c r="X892"/>
      <c r="Y892"/>
      <c r="Z892">
        <v>1519</v>
      </c>
    </row>
    <row r="893" spans="2:26" x14ac:dyDescent="0.25">
      <c r="B893" s="73" t="s">
        <v>5231</v>
      </c>
      <c r="C893" s="74" t="s">
        <v>5483</v>
      </c>
      <c r="D893" s="75" t="s">
        <v>4954</v>
      </c>
      <c r="E893" s="162" t="s">
        <v>3480</v>
      </c>
      <c r="F893" s="163" t="s">
        <v>3480</v>
      </c>
      <c r="G893" s="164" t="s">
        <v>4588</v>
      </c>
      <c r="H893" s="306">
        <v>3</v>
      </c>
      <c r="I893" s="19">
        <f t="shared" si="88"/>
        <v>1</v>
      </c>
      <c r="J893" s="10" t="s">
        <v>3696</v>
      </c>
      <c r="K893"/>
      <c r="L893"/>
      <c r="M893">
        <v>0.3</v>
      </c>
      <c r="N893">
        <v>0.5</v>
      </c>
      <c r="O893">
        <v>0.3</v>
      </c>
      <c r="P893"/>
      <c r="Q893"/>
      <c r="R893"/>
      <c r="S893">
        <v>1</v>
      </c>
      <c r="T893"/>
      <c r="U893">
        <v>0</v>
      </c>
      <c r="V893">
        <v>45</v>
      </c>
      <c r="W893"/>
      <c r="X893"/>
      <c r="Y893"/>
      <c r="Z893">
        <v>1800</v>
      </c>
    </row>
    <row r="894" spans="2:26" x14ac:dyDescent="0.25">
      <c r="B894" s="73" t="s">
        <v>5233</v>
      </c>
      <c r="C894" s="74" t="s">
        <v>5485</v>
      </c>
      <c r="D894" s="75" t="s">
        <v>4956</v>
      </c>
      <c r="E894" s="162" t="s">
        <v>3480</v>
      </c>
      <c r="F894" s="163" t="s">
        <v>3480</v>
      </c>
      <c r="G894" s="164" t="s">
        <v>4588</v>
      </c>
      <c r="H894" s="306">
        <v>10</v>
      </c>
      <c r="I894" s="19">
        <f t="shared" si="88"/>
        <v>3.3333333333333335</v>
      </c>
      <c r="J894" s="10" t="s">
        <v>3696</v>
      </c>
      <c r="K894"/>
      <c r="L894"/>
      <c r="M894">
        <v>0.24</v>
      </c>
      <c r="N894">
        <v>0.4</v>
      </c>
      <c r="O894">
        <v>0.13</v>
      </c>
      <c r="P894"/>
      <c r="Q894"/>
      <c r="R894"/>
      <c r="S894">
        <v>0</v>
      </c>
      <c r="T894"/>
      <c r="U894">
        <v>10</v>
      </c>
      <c r="V894">
        <v>20</v>
      </c>
      <c r="W894"/>
      <c r="X894"/>
      <c r="Y894"/>
      <c r="Z894">
        <v>561</v>
      </c>
    </row>
    <row r="895" spans="2:26" x14ac:dyDescent="0.25">
      <c r="B895" s="73" t="s">
        <v>5233</v>
      </c>
      <c r="C895" s="74" t="s">
        <v>5485</v>
      </c>
      <c r="D895" s="75" t="s">
        <v>4957</v>
      </c>
      <c r="E895" s="162" t="s">
        <v>3480</v>
      </c>
      <c r="F895" s="163" t="s">
        <v>3480</v>
      </c>
      <c r="G895" s="164" t="s">
        <v>4588</v>
      </c>
      <c r="H895" s="306">
        <v>10</v>
      </c>
      <c r="I895" s="19">
        <f t="shared" si="88"/>
        <v>3.3333333333333335</v>
      </c>
      <c r="J895" s="10" t="s">
        <v>3696</v>
      </c>
      <c r="K895"/>
      <c r="L895"/>
      <c r="M895">
        <v>0.24</v>
      </c>
      <c r="N895">
        <v>0.4</v>
      </c>
      <c r="O895">
        <v>0.13</v>
      </c>
      <c r="P895"/>
      <c r="Q895"/>
      <c r="R895"/>
      <c r="S895">
        <v>0</v>
      </c>
      <c r="T895"/>
      <c r="U895">
        <v>11</v>
      </c>
      <c r="V895">
        <v>20</v>
      </c>
      <c r="W895"/>
      <c r="X895"/>
      <c r="Y895"/>
      <c r="Z895">
        <v>770</v>
      </c>
    </row>
    <row r="896" spans="2:26" x14ac:dyDescent="0.25">
      <c r="B896" s="73" t="s">
        <v>5233</v>
      </c>
      <c r="C896" s="74" t="s">
        <v>5485</v>
      </c>
      <c r="D896" s="75" t="s">
        <v>4958</v>
      </c>
      <c r="E896" s="162" t="s">
        <v>3480</v>
      </c>
      <c r="F896" s="163" t="s">
        <v>3480</v>
      </c>
      <c r="G896" s="164" t="s">
        <v>4588</v>
      </c>
      <c r="H896" s="306">
        <v>10</v>
      </c>
      <c r="I896" s="19">
        <f t="shared" si="88"/>
        <v>3.3333333333333335</v>
      </c>
      <c r="J896" s="10" t="s">
        <v>3696</v>
      </c>
      <c r="K896"/>
      <c r="L896"/>
      <c r="M896">
        <v>0.24</v>
      </c>
      <c r="N896">
        <v>0.4</v>
      </c>
      <c r="O896">
        <v>0.13</v>
      </c>
      <c r="P896"/>
      <c r="Q896"/>
      <c r="R896"/>
      <c r="S896">
        <v>0</v>
      </c>
      <c r="T896"/>
      <c r="U896">
        <v>9</v>
      </c>
      <c r="V896">
        <v>20</v>
      </c>
      <c r="W896"/>
      <c r="X896"/>
      <c r="Y896"/>
      <c r="Z896">
        <v>442</v>
      </c>
    </row>
    <row r="897" spans="2:26" x14ac:dyDescent="0.25">
      <c r="B897" s="21" t="s">
        <v>5234</v>
      </c>
      <c r="C897" s="76" t="s">
        <v>5486</v>
      </c>
      <c r="D897" s="20" t="s">
        <v>4959</v>
      </c>
      <c r="E897" s="30" t="s">
        <v>3480</v>
      </c>
      <c r="F897" s="161" t="s">
        <v>3480</v>
      </c>
      <c r="G897" s="171" t="s">
        <v>5421</v>
      </c>
      <c r="H897" s="306">
        <v>2</v>
      </c>
      <c r="I897" s="19">
        <f t="shared" si="88"/>
        <v>0.66666666666666663</v>
      </c>
      <c r="J897" s="10" t="s">
        <v>3696</v>
      </c>
      <c r="K897"/>
      <c r="L897"/>
      <c r="M897">
        <v>0.1</v>
      </c>
      <c r="N897">
        <v>0.1</v>
      </c>
      <c r="O897">
        <v>0.1</v>
      </c>
      <c r="P897"/>
      <c r="Q897"/>
      <c r="R897"/>
      <c r="S897">
        <v>0</v>
      </c>
      <c r="T897"/>
      <c r="U897">
        <v>13</v>
      </c>
      <c r="V897">
        <v>50</v>
      </c>
      <c r="W897"/>
      <c r="X897"/>
      <c r="Y897"/>
      <c r="Z897">
        <v>462</v>
      </c>
    </row>
    <row r="898" spans="2:26" x14ac:dyDescent="0.25">
      <c r="B898" s="21" t="s">
        <v>5235</v>
      </c>
      <c r="C898" s="9" t="s">
        <v>5487</v>
      </c>
      <c r="D898" s="20" t="s">
        <v>4960</v>
      </c>
      <c r="E898" s="30" t="s">
        <v>3480</v>
      </c>
      <c r="F898" s="161" t="s">
        <v>3480</v>
      </c>
      <c r="G898" s="33" t="s">
        <v>4619</v>
      </c>
      <c r="H898" s="306">
        <v>2</v>
      </c>
      <c r="I898" s="19">
        <f t="shared" si="88"/>
        <v>0.66666666666666663</v>
      </c>
      <c r="J898" s="10" t="s">
        <v>3696</v>
      </c>
      <c r="K898"/>
      <c r="L898"/>
      <c r="M898">
        <v>0.1</v>
      </c>
      <c r="N898">
        <v>0.1</v>
      </c>
      <c r="O898">
        <v>0.1</v>
      </c>
      <c r="P898"/>
      <c r="Q898"/>
      <c r="R898"/>
      <c r="S898">
        <v>0</v>
      </c>
      <c r="T898"/>
      <c r="U898">
        <v>16</v>
      </c>
      <c r="V898">
        <v>30</v>
      </c>
      <c r="W898"/>
      <c r="X898"/>
      <c r="Y898"/>
      <c r="Z898">
        <v>3425</v>
      </c>
    </row>
    <row r="899" spans="2:26" x14ac:dyDescent="0.25">
      <c r="B899" s="21" t="s">
        <v>5236</v>
      </c>
      <c r="C899" s="9" t="s">
        <v>5539</v>
      </c>
      <c r="D899" s="20" t="s">
        <v>4961</v>
      </c>
      <c r="E899" s="30" t="s">
        <v>3480</v>
      </c>
      <c r="F899" s="161" t="s">
        <v>3480</v>
      </c>
      <c r="G899" s="169" t="s">
        <v>5350</v>
      </c>
      <c r="H899" s="306">
        <v>1</v>
      </c>
      <c r="I899" s="19">
        <f t="shared" si="88"/>
        <v>0.33333333333333331</v>
      </c>
      <c r="J899" s="10" t="s">
        <v>3696</v>
      </c>
      <c r="K899"/>
      <c r="L899"/>
      <c r="M899">
        <v>0.1</v>
      </c>
      <c r="N899">
        <v>0.1</v>
      </c>
      <c r="O899">
        <v>0.1</v>
      </c>
      <c r="P899"/>
      <c r="Q899"/>
      <c r="R899"/>
      <c r="S899">
        <v>0</v>
      </c>
      <c r="T899"/>
      <c r="U899">
        <v>6</v>
      </c>
      <c r="V899">
        <v>40</v>
      </c>
      <c r="W899"/>
      <c r="X899"/>
      <c r="Y899"/>
      <c r="Z899">
        <v>160</v>
      </c>
    </row>
    <row r="900" spans="2:26" x14ac:dyDescent="0.25">
      <c r="B900" s="21" t="s">
        <v>5540</v>
      </c>
      <c r="C900" s="9" t="s">
        <v>5538</v>
      </c>
      <c r="D900" s="20" t="s">
        <v>4762</v>
      </c>
      <c r="E900" s="30" t="s">
        <v>3480</v>
      </c>
      <c r="F900" s="161" t="s">
        <v>3480</v>
      </c>
      <c r="G900" s="170" t="s">
        <v>5384</v>
      </c>
      <c r="H900" s="306">
        <v>1</v>
      </c>
      <c r="I900" s="19">
        <f t="shared" si="88"/>
        <v>0.33333333333333331</v>
      </c>
      <c r="J900" s="10" t="s">
        <v>3696</v>
      </c>
      <c r="K900"/>
      <c r="L900"/>
      <c r="M900">
        <v>0.1</v>
      </c>
      <c r="N900">
        <v>0.1</v>
      </c>
      <c r="O900">
        <v>0.1</v>
      </c>
      <c r="P900"/>
      <c r="Q900"/>
      <c r="R900"/>
      <c r="S900">
        <v>0</v>
      </c>
      <c r="T900"/>
      <c r="U900">
        <v>9</v>
      </c>
      <c r="V900">
        <v>40</v>
      </c>
      <c r="W900"/>
      <c r="X900"/>
      <c r="Y900"/>
      <c r="Z900">
        <v>325</v>
      </c>
    </row>
    <row r="901" spans="2:26" x14ac:dyDescent="0.25">
      <c r="B901" s="21" t="s">
        <v>5237</v>
      </c>
      <c r="C901" s="76" t="s">
        <v>5488</v>
      </c>
      <c r="D901" s="20" t="s">
        <v>4962</v>
      </c>
      <c r="E901" s="30" t="s">
        <v>3480</v>
      </c>
      <c r="F901" s="161" t="s">
        <v>3480</v>
      </c>
      <c r="G901" s="171" t="s">
        <v>5421</v>
      </c>
      <c r="H901" s="306">
        <v>2</v>
      </c>
      <c r="I901" s="19">
        <f t="shared" si="88"/>
        <v>0.66666666666666663</v>
      </c>
      <c r="J901" s="10" t="s">
        <v>3696</v>
      </c>
      <c r="K901"/>
      <c r="L901"/>
      <c r="M901">
        <v>0.1</v>
      </c>
      <c r="N901">
        <v>0.1</v>
      </c>
      <c r="O901">
        <v>0.1</v>
      </c>
      <c r="P901"/>
      <c r="Q901"/>
      <c r="R901"/>
      <c r="S901">
        <v>0</v>
      </c>
      <c r="T901"/>
      <c r="U901">
        <v>7</v>
      </c>
      <c r="V901">
        <v>50</v>
      </c>
      <c r="W901"/>
      <c r="X901"/>
      <c r="Y901"/>
      <c r="Z901">
        <v>282</v>
      </c>
    </row>
    <row r="902" spans="2:26" x14ac:dyDescent="0.25">
      <c r="B902" s="21" t="s">
        <v>5237</v>
      </c>
      <c r="C902" s="76" t="s">
        <v>5488</v>
      </c>
      <c r="D902" s="20" t="s">
        <v>4963</v>
      </c>
      <c r="E902" s="30" t="s">
        <v>3480</v>
      </c>
      <c r="F902" s="161" t="s">
        <v>3480</v>
      </c>
      <c r="G902" s="171" t="s">
        <v>5421</v>
      </c>
      <c r="H902" s="306">
        <v>2</v>
      </c>
      <c r="I902" s="19">
        <f t="shared" si="88"/>
        <v>0.66666666666666663</v>
      </c>
      <c r="J902" s="10" t="s">
        <v>3696</v>
      </c>
      <c r="K902"/>
      <c r="L902"/>
      <c r="M902">
        <v>0.1</v>
      </c>
      <c r="N902">
        <v>0.1</v>
      </c>
      <c r="O902">
        <v>0.1</v>
      </c>
      <c r="P902"/>
      <c r="Q902"/>
      <c r="R902"/>
      <c r="S902">
        <v>0</v>
      </c>
      <c r="T902"/>
      <c r="U902">
        <v>7</v>
      </c>
      <c r="V902">
        <v>50</v>
      </c>
      <c r="W902"/>
      <c r="X902"/>
      <c r="Y902"/>
      <c r="Z902">
        <v>275</v>
      </c>
    </row>
    <row r="903" spans="2:26" x14ac:dyDescent="0.25">
      <c r="B903" s="21" t="s">
        <v>5238</v>
      </c>
      <c r="C903" s="9" t="s">
        <v>5490</v>
      </c>
      <c r="D903" s="20" t="s">
        <v>4964</v>
      </c>
      <c r="E903" s="30" t="s">
        <v>3480</v>
      </c>
      <c r="F903" s="161" t="s">
        <v>3480</v>
      </c>
      <c r="G903" s="170" t="s">
        <v>5384</v>
      </c>
      <c r="H903" s="306">
        <v>2</v>
      </c>
      <c r="I903" s="19">
        <f t="shared" si="88"/>
        <v>0.66666666666666663</v>
      </c>
      <c r="J903" s="10" t="s">
        <v>3696</v>
      </c>
      <c r="K903"/>
      <c r="L903"/>
      <c r="M903">
        <v>0.1</v>
      </c>
      <c r="N903">
        <v>0.1</v>
      </c>
      <c r="O903">
        <v>0.1</v>
      </c>
      <c r="P903"/>
      <c r="Q903"/>
      <c r="R903"/>
      <c r="S903">
        <v>0</v>
      </c>
      <c r="T903"/>
      <c r="U903">
        <v>4</v>
      </c>
      <c r="V903">
        <v>25</v>
      </c>
      <c r="W903"/>
      <c r="X903"/>
      <c r="Y903"/>
      <c r="Z903">
        <v>61</v>
      </c>
    </row>
    <row r="904" spans="2:26" x14ac:dyDescent="0.25">
      <c r="B904" s="21" t="s">
        <v>5238</v>
      </c>
      <c r="C904" s="9" t="s">
        <v>5490</v>
      </c>
      <c r="D904" s="20" t="s">
        <v>4965</v>
      </c>
      <c r="E904" s="30" t="s">
        <v>3480</v>
      </c>
      <c r="F904" s="161" t="s">
        <v>3480</v>
      </c>
      <c r="G904" s="170" t="s">
        <v>5384</v>
      </c>
      <c r="H904" s="306">
        <v>1</v>
      </c>
      <c r="I904" s="19">
        <f t="shared" si="88"/>
        <v>0.33333333333333331</v>
      </c>
      <c r="J904" s="10" t="s">
        <v>3696</v>
      </c>
      <c r="K904"/>
      <c r="L904"/>
      <c r="M904">
        <v>0.1</v>
      </c>
      <c r="N904">
        <v>0.1</v>
      </c>
      <c r="O904">
        <v>0.1</v>
      </c>
      <c r="P904"/>
      <c r="Q904"/>
      <c r="R904"/>
      <c r="S904">
        <v>0</v>
      </c>
      <c r="T904"/>
      <c r="U904">
        <v>2</v>
      </c>
      <c r="V904">
        <v>40</v>
      </c>
      <c r="W904"/>
      <c r="X904"/>
      <c r="Y904"/>
      <c r="Z904">
        <v>132</v>
      </c>
    </row>
    <row r="905" spans="2:26" x14ac:dyDescent="0.25">
      <c r="B905" s="21" t="s">
        <v>5238</v>
      </c>
      <c r="C905" s="9" t="s">
        <v>5490</v>
      </c>
      <c r="D905" s="20" t="s">
        <v>4966</v>
      </c>
      <c r="E905" s="30" t="s">
        <v>3480</v>
      </c>
      <c r="F905" s="161" t="s">
        <v>3480</v>
      </c>
      <c r="G905" s="170" t="s">
        <v>5384</v>
      </c>
      <c r="H905" s="306">
        <v>1</v>
      </c>
      <c r="I905" s="19">
        <f t="shared" si="88"/>
        <v>0.33333333333333331</v>
      </c>
      <c r="J905" s="10" t="s">
        <v>3696</v>
      </c>
      <c r="K905"/>
      <c r="L905"/>
      <c r="M905">
        <v>0.1</v>
      </c>
      <c r="N905">
        <v>0.1</v>
      </c>
      <c r="O905">
        <v>0.1</v>
      </c>
      <c r="P905"/>
      <c r="Q905"/>
      <c r="R905"/>
      <c r="S905">
        <v>0</v>
      </c>
      <c r="T905"/>
      <c r="U905">
        <v>6</v>
      </c>
      <c r="V905">
        <v>40</v>
      </c>
      <c r="W905"/>
      <c r="X905"/>
      <c r="Y905"/>
      <c r="Z905">
        <v>156</v>
      </c>
    </row>
    <row r="906" spans="2:26" x14ac:dyDescent="0.25">
      <c r="B906" s="21" t="s">
        <v>5238</v>
      </c>
      <c r="C906" s="9" t="s">
        <v>5490</v>
      </c>
      <c r="D906" s="20" t="s">
        <v>4967</v>
      </c>
      <c r="E906" s="30" t="s">
        <v>3480</v>
      </c>
      <c r="F906" s="161" t="s">
        <v>3480</v>
      </c>
      <c r="G906" s="170" t="s">
        <v>5384</v>
      </c>
      <c r="H906" s="306">
        <v>1</v>
      </c>
      <c r="I906" s="19">
        <f t="shared" si="88"/>
        <v>0.33333333333333331</v>
      </c>
      <c r="J906" s="10" t="s">
        <v>3696</v>
      </c>
      <c r="K906"/>
      <c r="L906"/>
      <c r="M906">
        <v>0.1</v>
      </c>
      <c r="N906">
        <v>0.1</v>
      </c>
      <c r="O906">
        <v>0.1</v>
      </c>
      <c r="P906"/>
      <c r="Q906"/>
      <c r="R906"/>
      <c r="S906">
        <v>0</v>
      </c>
      <c r="T906"/>
      <c r="U906">
        <v>5</v>
      </c>
      <c r="V906">
        <v>40</v>
      </c>
      <c r="W906"/>
      <c r="X906"/>
      <c r="Y906"/>
      <c r="Z906">
        <v>140</v>
      </c>
    </row>
    <row r="907" spans="2:26" x14ac:dyDescent="0.25">
      <c r="B907" s="21" t="s">
        <v>5239</v>
      </c>
      <c r="C907" s="9" t="s">
        <v>5491</v>
      </c>
      <c r="D907" s="20" t="s">
        <v>4968</v>
      </c>
      <c r="E907" s="173" t="s">
        <v>3480</v>
      </c>
      <c r="F907" s="174" t="s">
        <v>3480</v>
      </c>
      <c r="G907" s="175" t="s">
        <v>4588</v>
      </c>
      <c r="H907" s="306">
        <v>5</v>
      </c>
      <c r="I907" s="19">
        <f t="shared" si="88"/>
        <v>1.6666666666666667</v>
      </c>
      <c r="J907" s="10" t="s">
        <v>3696</v>
      </c>
      <c r="K907"/>
      <c r="L907"/>
      <c r="M907">
        <v>0.1</v>
      </c>
      <c r="N907">
        <v>0.1</v>
      </c>
      <c r="O907">
        <v>0.1</v>
      </c>
      <c r="P907"/>
      <c r="Q907"/>
      <c r="R907"/>
      <c r="S907">
        <v>0</v>
      </c>
      <c r="T907"/>
      <c r="U907">
        <v>15</v>
      </c>
      <c r="V907">
        <v>50</v>
      </c>
      <c r="W907"/>
      <c r="X907"/>
      <c r="Y907"/>
      <c r="Z907">
        <v>2703</v>
      </c>
    </row>
    <row r="908" spans="2:26" x14ac:dyDescent="0.25">
      <c r="B908" s="21" t="s">
        <v>5240</v>
      </c>
      <c r="C908" s="9" t="s">
        <v>5366</v>
      </c>
      <c r="D908" s="20" t="s">
        <v>4969</v>
      </c>
      <c r="E908" s="30" t="s">
        <v>3480</v>
      </c>
      <c r="F908" s="161" t="s">
        <v>3480</v>
      </c>
      <c r="G908" s="169" t="s">
        <v>5350</v>
      </c>
      <c r="H908" s="306">
        <v>2</v>
      </c>
      <c r="I908" s="19">
        <f t="shared" si="88"/>
        <v>0.66666666666666663</v>
      </c>
      <c r="J908" s="10" t="s">
        <v>3696</v>
      </c>
      <c r="K908"/>
      <c r="L908"/>
      <c r="M908">
        <v>0.1</v>
      </c>
      <c r="N908">
        <v>0.1</v>
      </c>
      <c r="O908">
        <v>0.1</v>
      </c>
      <c r="P908"/>
      <c r="Q908"/>
      <c r="R908"/>
      <c r="S908">
        <v>0</v>
      </c>
      <c r="T908"/>
      <c r="U908">
        <v>7</v>
      </c>
      <c r="V908">
        <v>30</v>
      </c>
      <c r="W908"/>
      <c r="X908"/>
      <c r="Y908"/>
      <c r="Z908">
        <v>123</v>
      </c>
    </row>
    <row r="909" spans="2:26" x14ac:dyDescent="0.25">
      <c r="B909" s="21" t="s">
        <v>5463</v>
      </c>
      <c r="C909" s="9" t="s">
        <v>5492</v>
      </c>
      <c r="D909" s="20" t="s">
        <v>4970</v>
      </c>
      <c r="E909" s="173" t="s">
        <v>3480</v>
      </c>
      <c r="F909" s="174" t="s">
        <v>3480</v>
      </c>
      <c r="G909" s="175" t="s">
        <v>4588</v>
      </c>
      <c r="H909" s="306">
        <v>1</v>
      </c>
      <c r="I909" s="19">
        <f t="shared" si="88"/>
        <v>0.33333333333333331</v>
      </c>
      <c r="J909" s="10" t="s">
        <v>3696</v>
      </c>
      <c r="K909"/>
      <c r="L909"/>
      <c r="M909">
        <v>0.1</v>
      </c>
      <c r="N909">
        <v>0.1</v>
      </c>
      <c r="O909">
        <v>0.1</v>
      </c>
      <c r="P909"/>
      <c r="Q909"/>
      <c r="R909"/>
      <c r="S909">
        <v>0</v>
      </c>
      <c r="T909"/>
      <c r="U909">
        <v>4</v>
      </c>
      <c r="V909">
        <v>40</v>
      </c>
      <c r="W909"/>
      <c r="X909"/>
      <c r="Y909"/>
      <c r="Z909">
        <v>153</v>
      </c>
    </row>
    <row r="910" spans="2:26" x14ac:dyDescent="0.25">
      <c r="B910" s="21" t="s">
        <v>5241</v>
      </c>
      <c r="C910" s="9" t="s">
        <v>5493</v>
      </c>
      <c r="D910" s="20" t="s">
        <v>4971</v>
      </c>
      <c r="E910" s="173" t="s">
        <v>3480</v>
      </c>
      <c r="F910" s="174" t="s">
        <v>3480</v>
      </c>
      <c r="G910" s="175" t="s">
        <v>4588</v>
      </c>
      <c r="H910" s="306">
        <v>2</v>
      </c>
      <c r="I910" s="19">
        <f t="shared" si="88"/>
        <v>0.66666666666666663</v>
      </c>
      <c r="J910" s="10" t="s">
        <v>3696</v>
      </c>
      <c r="K910"/>
      <c r="L910"/>
      <c r="M910">
        <v>0.1</v>
      </c>
      <c r="N910">
        <v>0.1</v>
      </c>
      <c r="O910">
        <v>0.1</v>
      </c>
      <c r="P910"/>
      <c r="Q910"/>
      <c r="R910"/>
      <c r="S910">
        <v>0</v>
      </c>
      <c r="T910"/>
      <c r="U910">
        <v>7</v>
      </c>
      <c r="V910">
        <v>20</v>
      </c>
      <c r="W910"/>
      <c r="X910"/>
      <c r="Y910"/>
      <c r="Z910">
        <v>108</v>
      </c>
    </row>
    <row r="911" spans="2:26" x14ac:dyDescent="0.25">
      <c r="B911" s="21" t="s">
        <v>5241</v>
      </c>
      <c r="C911" s="9" t="s">
        <v>5493</v>
      </c>
      <c r="D911" s="20" t="s">
        <v>4972</v>
      </c>
      <c r="E911" s="173" t="s">
        <v>3480</v>
      </c>
      <c r="F911" s="174" t="s">
        <v>3480</v>
      </c>
      <c r="G911" s="175" t="s">
        <v>4588</v>
      </c>
      <c r="H911" s="306">
        <v>2</v>
      </c>
      <c r="I911" s="19">
        <f t="shared" si="88"/>
        <v>0.66666666666666663</v>
      </c>
      <c r="J911" s="10" t="s">
        <v>3696</v>
      </c>
      <c r="K911"/>
      <c r="L911"/>
      <c r="M911">
        <v>0.1</v>
      </c>
      <c r="N911">
        <v>0.1</v>
      </c>
      <c r="O911">
        <v>0.1</v>
      </c>
      <c r="P911"/>
      <c r="Q911"/>
      <c r="R911"/>
      <c r="S911">
        <v>0</v>
      </c>
      <c r="T911"/>
      <c r="U911">
        <v>7</v>
      </c>
      <c r="V911">
        <v>20</v>
      </c>
      <c r="W911"/>
      <c r="X911"/>
      <c r="Y911"/>
      <c r="Z911">
        <v>108</v>
      </c>
    </row>
    <row r="912" spans="2:26" x14ac:dyDescent="0.25">
      <c r="B912" s="21" t="s">
        <v>5241</v>
      </c>
      <c r="C912" s="9" t="s">
        <v>5493</v>
      </c>
      <c r="D912" s="20" t="s">
        <v>4973</v>
      </c>
      <c r="E912" s="173" t="s">
        <v>3480</v>
      </c>
      <c r="F912" s="174" t="s">
        <v>3480</v>
      </c>
      <c r="G912" s="175" t="s">
        <v>4588</v>
      </c>
      <c r="H912" s="306">
        <v>2</v>
      </c>
      <c r="I912" s="19">
        <f t="shared" si="88"/>
        <v>0.66666666666666663</v>
      </c>
      <c r="J912" s="10" t="s">
        <v>3696</v>
      </c>
      <c r="K912"/>
      <c r="L912"/>
      <c r="M912">
        <v>0.1</v>
      </c>
      <c r="N912">
        <v>0.1</v>
      </c>
      <c r="O912">
        <v>0.1</v>
      </c>
      <c r="P912"/>
      <c r="Q912"/>
      <c r="R912"/>
      <c r="S912">
        <v>0</v>
      </c>
      <c r="T912"/>
      <c r="U912">
        <v>7</v>
      </c>
      <c r="V912">
        <v>20</v>
      </c>
      <c r="W912"/>
      <c r="X912"/>
      <c r="Y912"/>
      <c r="Z912">
        <v>106</v>
      </c>
    </row>
    <row r="913" spans="2:26" x14ac:dyDescent="0.25">
      <c r="B913" s="21" t="s">
        <v>5241</v>
      </c>
      <c r="C913" s="9" t="s">
        <v>5493</v>
      </c>
      <c r="D913" s="20" t="s">
        <v>4974</v>
      </c>
      <c r="E913" s="173" t="s">
        <v>3480</v>
      </c>
      <c r="F913" s="174" t="s">
        <v>3480</v>
      </c>
      <c r="G913" s="175" t="s">
        <v>4588</v>
      </c>
      <c r="H913" s="306">
        <v>2</v>
      </c>
      <c r="I913" s="19">
        <f t="shared" si="88"/>
        <v>0.66666666666666663</v>
      </c>
      <c r="J913" s="10" t="s">
        <v>3696</v>
      </c>
      <c r="K913"/>
      <c r="L913"/>
      <c r="M913">
        <v>0.1</v>
      </c>
      <c r="N913">
        <v>0.1</v>
      </c>
      <c r="O913">
        <v>0.1</v>
      </c>
      <c r="P913"/>
      <c r="Q913"/>
      <c r="R913"/>
      <c r="S913">
        <v>0</v>
      </c>
      <c r="T913"/>
      <c r="U913">
        <v>7</v>
      </c>
      <c r="V913">
        <v>20</v>
      </c>
      <c r="W913"/>
      <c r="X913"/>
      <c r="Y913"/>
      <c r="Z913">
        <v>106</v>
      </c>
    </row>
    <row r="914" spans="2:26" x14ac:dyDescent="0.25">
      <c r="B914" s="21" t="s">
        <v>5464</v>
      </c>
      <c r="C914" s="76" t="s">
        <v>5445</v>
      </c>
      <c r="D914" s="20" t="s">
        <v>4975</v>
      </c>
      <c r="E914" s="30" t="s">
        <v>3480</v>
      </c>
      <c r="F914" s="161" t="s">
        <v>3480</v>
      </c>
      <c r="G914" s="171" t="s">
        <v>5421</v>
      </c>
      <c r="H914" s="306">
        <v>2</v>
      </c>
      <c r="I914" s="19">
        <f t="shared" si="88"/>
        <v>0.66666666666666663</v>
      </c>
      <c r="J914" s="10" t="s">
        <v>3696</v>
      </c>
      <c r="K914"/>
      <c r="L914"/>
      <c r="M914">
        <v>0.1</v>
      </c>
      <c r="N914">
        <v>0.1</v>
      </c>
      <c r="O914">
        <v>0.1</v>
      </c>
      <c r="P914"/>
      <c r="Q914"/>
      <c r="R914"/>
      <c r="S914">
        <v>0</v>
      </c>
      <c r="T914"/>
      <c r="U914">
        <v>10</v>
      </c>
      <c r="V914">
        <v>50</v>
      </c>
      <c r="W914"/>
      <c r="X914"/>
      <c r="Y914"/>
      <c r="Z914">
        <v>277</v>
      </c>
    </row>
    <row r="915" spans="2:26" x14ac:dyDescent="0.25">
      <c r="B915" s="21" t="s">
        <v>5242</v>
      </c>
      <c r="C915" s="76" t="s">
        <v>5489</v>
      </c>
      <c r="D915" s="20" t="s">
        <v>4976</v>
      </c>
      <c r="E915" s="30" t="s">
        <v>3480</v>
      </c>
      <c r="F915" s="161" t="s">
        <v>3480</v>
      </c>
      <c r="G915" s="171" t="s">
        <v>5421</v>
      </c>
      <c r="H915" s="306">
        <v>2</v>
      </c>
      <c r="I915" s="19">
        <f t="shared" si="88"/>
        <v>0.66666666666666663</v>
      </c>
      <c r="J915" s="10" t="s">
        <v>3696</v>
      </c>
      <c r="K915"/>
      <c r="L915"/>
      <c r="M915">
        <v>0.1</v>
      </c>
      <c r="N915">
        <v>0.1</v>
      </c>
      <c r="O915">
        <v>0.1</v>
      </c>
      <c r="P915"/>
      <c r="Q915"/>
      <c r="R915"/>
      <c r="S915">
        <v>0</v>
      </c>
      <c r="T915"/>
      <c r="U915">
        <v>5</v>
      </c>
      <c r="V915">
        <v>20</v>
      </c>
      <c r="W915"/>
      <c r="X915"/>
      <c r="Y915"/>
      <c r="Z915">
        <v>53</v>
      </c>
    </row>
    <row r="916" spans="2:26" x14ac:dyDescent="0.25">
      <c r="B916" s="21" t="s">
        <v>5242</v>
      </c>
      <c r="C916" s="76" t="s">
        <v>5489</v>
      </c>
      <c r="D916" s="20" t="s">
        <v>4977</v>
      </c>
      <c r="E916" s="30" t="s">
        <v>3480</v>
      </c>
      <c r="F916" s="161" t="s">
        <v>3480</v>
      </c>
      <c r="G916" s="171" t="s">
        <v>5421</v>
      </c>
      <c r="H916" s="306">
        <v>2</v>
      </c>
      <c r="I916" s="19">
        <f t="shared" si="88"/>
        <v>0.66666666666666663</v>
      </c>
      <c r="J916" s="10" t="s">
        <v>3696</v>
      </c>
      <c r="K916"/>
      <c r="L916"/>
      <c r="M916">
        <v>0.1</v>
      </c>
      <c r="N916">
        <v>0.1</v>
      </c>
      <c r="O916">
        <v>0.1</v>
      </c>
      <c r="P916"/>
      <c r="Q916"/>
      <c r="R916"/>
      <c r="S916">
        <v>0</v>
      </c>
      <c r="T916"/>
      <c r="U916">
        <v>5</v>
      </c>
      <c r="V916">
        <v>20</v>
      </c>
      <c r="W916"/>
      <c r="X916"/>
      <c r="Y916"/>
      <c r="Z916">
        <v>53</v>
      </c>
    </row>
    <row r="917" spans="2:26" x14ac:dyDescent="0.25">
      <c r="B917" s="21" t="s">
        <v>5243</v>
      </c>
      <c r="C917" s="9" t="s">
        <v>5494</v>
      </c>
      <c r="D917" s="20" t="s">
        <v>4978</v>
      </c>
      <c r="E917" s="30" t="s">
        <v>3480</v>
      </c>
      <c r="F917" s="161" t="s">
        <v>3480</v>
      </c>
      <c r="G917" s="170" t="s">
        <v>5384</v>
      </c>
      <c r="H917" s="306">
        <v>2</v>
      </c>
      <c r="I917" s="19">
        <f t="shared" si="88"/>
        <v>0.66666666666666663</v>
      </c>
      <c r="J917" s="10" t="s">
        <v>3696</v>
      </c>
      <c r="K917"/>
      <c r="L917"/>
      <c r="M917">
        <v>0.1</v>
      </c>
      <c r="N917">
        <v>0.1</v>
      </c>
      <c r="O917">
        <v>0.1</v>
      </c>
      <c r="P917"/>
      <c r="Q917"/>
      <c r="R917"/>
      <c r="S917">
        <v>1</v>
      </c>
      <c r="T917"/>
      <c r="U917">
        <v>19</v>
      </c>
      <c r="V917">
        <v>40</v>
      </c>
      <c r="W917"/>
      <c r="X917"/>
      <c r="Y917"/>
      <c r="Z917">
        <v>8248</v>
      </c>
    </row>
    <row r="918" spans="2:26" x14ac:dyDescent="0.25">
      <c r="B918" s="21" t="s">
        <v>5243</v>
      </c>
      <c r="C918" s="9" t="s">
        <v>5494</v>
      </c>
      <c r="D918" s="20" t="s">
        <v>4979</v>
      </c>
      <c r="E918" s="30" t="s">
        <v>3480</v>
      </c>
      <c r="F918" s="161" t="s">
        <v>3480</v>
      </c>
      <c r="G918" s="170" t="s">
        <v>5384</v>
      </c>
      <c r="H918" s="306">
        <v>1</v>
      </c>
      <c r="I918" s="19">
        <f t="shared" si="88"/>
        <v>0.33333333333333331</v>
      </c>
      <c r="J918" s="10" t="s">
        <v>3696</v>
      </c>
      <c r="K918"/>
      <c r="L918"/>
      <c r="M918">
        <v>0.1</v>
      </c>
      <c r="N918">
        <v>0.1</v>
      </c>
      <c r="O918">
        <v>0.1</v>
      </c>
      <c r="P918"/>
      <c r="Q918"/>
      <c r="R918"/>
      <c r="S918">
        <v>0</v>
      </c>
      <c r="T918"/>
      <c r="U918">
        <v>4</v>
      </c>
      <c r="V918">
        <v>40</v>
      </c>
      <c r="W918"/>
      <c r="X918"/>
      <c r="Y918"/>
      <c r="Z918">
        <v>155</v>
      </c>
    </row>
    <row r="919" spans="2:26" x14ac:dyDescent="0.25">
      <c r="B919" s="21" t="s">
        <v>5244</v>
      </c>
      <c r="C919" s="9" t="s">
        <v>5495</v>
      </c>
      <c r="D919" s="20" t="s">
        <v>4980</v>
      </c>
      <c r="E919" s="30" t="s">
        <v>3480</v>
      </c>
      <c r="F919" s="161" t="s">
        <v>3480</v>
      </c>
      <c r="G919" s="170" t="s">
        <v>5384</v>
      </c>
      <c r="H919" s="306">
        <v>1</v>
      </c>
      <c r="I919" s="19">
        <f t="shared" si="88"/>
        <v>0.33333333333333331</v>
      </c>
      <c r="J919" s="10" t="s">
        <v>3696</v>
      </c>
      <c r="K919"/>
      <c r="L919"/>
      <c r="M919">
        <v>0.1</v>
      </c>
      <c r="N919">
        <v>0.1</v>
      </c>
      <c r="O919">
        <v>0.1</v>
      </c>
      <c r="P919"/>
      <c r="Q919"/>
      <c r="R919"/>
      <c r="S919">
        <v>0</v>
      </c>
      <c r="T919"/>
      <c r="U919">
        <v>8</v>
      </c>
      <c r="V919">
        <v>40</v>
      </c>
      <c r="W919"/>
      <c r="X919"/>
      <c r="Y919"/>
      <c r="Z919">
        <v>236</v>
      </c>
    </row>
    <row r="920" spans="2:26" x14ac:dyDescent="0.25">
      <c r="B920" s="21" t="s">
        <v>5245</v>
      </c>
      <c r="C920" s="9" t="s">
        <v>5496</v>
      </c>
      <c r="D920" s="20" t="s">
        <v>4981</v>
      </c>
      <c r="E920" s="173" t="s">
        <v>3480</v>
      </c>
      <c r="F920" s="174" t="s">
        <v>3480</v>
      </c>
      <c r="G920" s="175" t="s">
        <v>4588</v>
      </c>
      <c r="H920" s="306">
        <v>2</v>
      </c>
      <c r="I920" s="19">
        <f t="shared" si="88"/>
        <v>0.66666666666666663</v>
      </c>
      <c r="J920" s="10" t="s">
        <v>3696</v>
      </c>
      <c r="K920"/>
      <c r="L920"/>
      <c r="M920">
        <v>0.1</v>
      </c>
      <c r="N920">
        <v>0.1</v>
      </c>
      <c r="O920">
        <v>0.1</v>
      </c>
      <c r="P920"/>
      <c r="Q920"/>
      <c r="R920"/>
      <c r="S920">
        <v>0</v>
      </c>
      <c r="T920"/>
      <c r="U920">
        <v>6</v>
      </c>
      <c r="V920">
        <v>20</v>
      </c>
      <c r="W920"/>
      <c r="X920"/>
      <c r="Y920"/>
      <c r="Z920">
        <v>76</v>
      </c>
    </row>
    <row r="921" spans="2:26" x14ac:dyDescent="0.25">
      <c r="B921" s="21" t="s">
        <v>5246</v>
      </c>
      <c r="C921" s="76" t="s">
        <v>5497</v>
      </c>
      <c r="D921" s="20" t="s">
        <v>4982</v>
      </c>
      <c r="E921" s="30" t="s">
        <v>3480</v>
      </c>
      <c r="F921" s="161" t="s">
        <v>3480</v>
      </c>
      <c r="G921" s="171" t="s">
        <v>5421</v>
      </c>
      <c r="H921" s="306">
        <v>2</v>
      </c>
      <c r="I921" s="19">
        <f t="shared" si="88"/>
        <v>0.66666666666666663</v>
      </c>
      <c r="J921" s="10" t="s">
        <v>3696</v>
      </c>
      <c r="K921"/>
      <c r="L921"/>
      <c r="M921">
        <v>0.1</v>
      </c>
      <c r="N921">
        <v>0.1</v>
      </c>
      <c r="O921">
        <v>0.1</v>
      </c>
      <c r="P921"/>
      <c r="Q921"/>
      <c r="R921"/>
      <c r="S921">
        <v>0</v>
      </c>
      <c r="T921"/>
      <c r="U921">
        <v>13</v>
      </c>
      <c r="V921">
        <v>50</v>
      </c>
      <c r="W921"/>
      <c r="X921"/>
      <c r="Y921"/>
      <c r="Z921">
        <v>378</v>
      </c>
    </row>
    <row r="922" spans="2:26" x14ac:dyDescent="0.25">
      <c r="B922" s="73" t="s">
        <v>5250</v>
      </c>
      <c r="C922" s="74" t="s">
        <v>5500</v>
      </c>
      <c r="D922" s="75" t="s">
        <v>4989</v>
      </c>
      <c r="E922" s="162" t="s">
        <v>3480</v>
      </c>
      <c r="F922" s="163" t="s">
        <v>3480</v>
      </c>
      <c r="G922" s="176" t="s">
        <v>4619</v>
      </c>
      <c r="H922" s="306">
        <v>2.5</v>
      </c>
      <c r="I922" s="19">
        <f t="shared" si="88"/>
        <v>0.83333333333333337</v>
      </c>
      <c r="J922" s="10" t="s">
        <v>3696</v>
      </c>
      <c r="K922"/>
      <c r="L922"/>
      <c r="M922">
        <v>0.2</v>
      </c>
      <c r="N922">
        <v>0.3</v>
      </c>
      <c r="O922">
        <v>0.2</v>
      </c>
      <c r="P922"/>
      <c r="Q922"/>
      <c r="R922"/>
      <c r="S922">
        <v>1</v>
      </c>
      <c r="T922"/>
      <c r="U922">
        <v>4</v>
      </c>
      <c r="V922">
        <v>45</v>
      </c>
      <c r="W922"/>
      <c r="X922"/>
      <c r="Y922"/>
      <c r="Z922">
        <v>300</v>
      </c>
    </row>
    <row r="923" spans="2:26" x14ac:dyDescent="0.25">
      <c r="B923" s="73" t="s">
        <v>5251</v>
      </c>
      <c r="C923" s="74" t="s">
        <v>5501</v>
      </c>
      <c r="D923" s="75" t="s">
        <v>4990</v>
      </c>
      <c r="E923" s="162" t="s">
        <v>3480</v>
      </c>
      <c r="F923" s="163" t="s">
        <v>3480</v>
      </c>
      <c r="G923" s="172" t="s">
        <v>5384</v>
      </c>
      <c r="H923" s="306">
        <v>4</v>
      </c>
      <c r="I923" s="19">
        <f t="shared" si="88"/>
        <v>1.3333333333333333</v>
      </c>
      <c r="J923" s="10" t="s">
        <v>3696</v>
      </c>
      <c r="K923"/>
      <c r="L923"/>
      <c r="M923">
        <v>0.1</v>
      </c>
      <c r="N923">
        <v>0.1</v>
      </c>
      <c r="O923">
        <v>0.1</v>
      </c>
      <c r="P923"/>
      <c r="Q923"/>
      <c r="R923"/>
      <c r="S923">
        <v>1</v>
      </c>
      <c r="T923"/>
      <c r="U923">
        <v>2</v>
      </c>
      <c r="V923">
        <v>45</v>
      </c>
      <c r="W923"/>
      <c r="X923"/>
      <c r="Y923"/>
      <c r="Z923">
        <v>120</v>
      </c>
    </row>
    <row r="924" spans="2:26" x14ac:dyDescent="0.25">
      <c r="B924" s="21" t="s">
        <v>5252</v>
      </c>
      <c r="C924" s="9" t="s">
        <v>5502</v>
      </c>
      <c r="D924" s="20" t="s">
        <v>4991</v>
      </c>
      <c r="E924" s="173" t="s">
        <v>3480</v>
      </c>
      <c r="F924" s="174" t="s">
        <v>3480</v>
      </c>
      <c r="G924" s="175" t="s">
        <v>4588</v>
      </c>
      <c r="H924" s="306">
        <v>1</v>
      </c>
      <c r="I924" s="19">
        <f t="shared" si="88"/>
        <v>0.33333333333333331</v>
      </c>
      <c r="J924" s="10" t="s">
        <v>3696</v>
      </c>
      <c r="K924"/>
      <c r="L924"/>
      <c r="M924">
        <v>0.1</v>
      </c>
      <c r="N924">
        <v>0.1</v>
      </c>
      <c r="O924">
        <v>0.1</v>
      </c>
      <c r="P924"/>
      <c r="Q924"/>
      <c r="R924"/>
      <c r="S924">
        <v>0</v>
      </c>
      <c r="T924"/>
      <c r="U924">
        <v>18</v>
      </c>
      <c r="V924">
        <v>45</v>
      </c>
      <c r="W924"/>
      <c r="X924"/>
      <c r="Y924"/>
      <c r="Z924">
        <v>950</v>
      </c>
    </row>
    <row r="925" spans="2:26" x14ac:dyDescent="0.25">
      <c r="B925" s="21" t="s">
        <v>5253</v>
      </c>
      <c r="C925" s="76" t="s">
        <v>5503</v>
      </c>
      <c r="D925" s="20" t="s">
        <v>4992</v>
      </c>
      <c r="E925" s="30" t="s">
        <v>3480</v>
      </c>
      <c r="F925" s="161" t="s">
        <v>3480</v>
      </c>
      <c r="G925" s="171" t="s">
        <v>5421</v>
      </c>
      <c r="H925" s="306">
        <v>2</v>
      </c>
      <c r="I925" s="19">
        <f t="shared" si="88"/>
        <v>0.66666666666666663</v>
      </c>
      <c r="J925" s="10" t="s">
        <v>3696</v>
      </c>
      <c r="K925"/>
      <c r="L925"/>
      <c r="M925">
        <v>0.1</v>
      </c>
      <c r="N925">
        <v>0.1</v>
      </c>
      <c r="O925">
        <v>0.1</v>
      </c>
      <c r="P925"/>
      <c r="Q925"/>
      <c r="R925"/>
      <c r="S925">
        <v>0</v>
      </c>
      <c r="T925"/>
      <c r="U925">
        <v>4</v>
      </c>
      <c r="V925">
        <v>40</v>
      </c>
      <c r="W925"/>
      <c r="X925"/>
      <c r="Y925"/>
      <c r="Z925">
        <v>413</v>
      </c>
    </row>
    <row r="926" spans="2:26" x14ac:dyDescent="0.25">
      <c r="B926" s="21" t="s">
        <v>5256</v>
      </c>
      <c r="C926" s="76" t="s">
        <v>5506</v>
      </c>
      <c r="D926" s="20" t="s">
        <v>4995</v>
      </c>
      <c r="E926" s="30" t="s">
        <v>3480</v>
      </c>
      <c r="F926" s="161" t="s">
        <v>3480</v>
      </c>
      <c r="G926" s="171" t="s">
        <v>5421</v>
      </c>
      <c r="H926" s="306">
        <v>2</v>
      </c>
      <c r="I926" s="19">
        <f t="shared" si="88"/>
        <v>0.66666666666666663</v>
      </c>
      <c r="J926" s="10" t="s">
        <v>3696</v>
      </c>
      <c r="K926"/>
      <c r="L926"/>
      <c r="M926">
        <v>0.1</v>
      </c>
      <c r="N926">
        <v>0.1</v>
      </c>
      <c r="O926">
        <v>0.1</v>
      </c>
      <c r="P926"/>
      <c r="Q926"/>
      <c r="R926"/>
      <c r="S926">
        <v>0</v>
      </c>
      <c r="T926"/>
      <c r="U926">
        <v>7</v>
      </c>
      <c r="V926">
        <v>40</v>
      </c>
      <c r="W926"/>
      <c r="X926"/>
      <c r="Y926"/>
      <c r="Z926">
        <v>132</v>
      </c>
    </row>
    <row r="927" spans="2:26" x14ac:dyDescent="0.25">
      <c r="B927" s="21" t="s">
        <v>5257</v>
      </c>
      <c r="C927" s="76" t="s">
        <v>5507</v>
      </c>
      <c r="D927" s="20" t="s">
        <v>4996</v>
      </c>
      <c r="E927" s="30" t="s">
        <v>3480</v>
      </c>
      <c r="F927" s="161" t="s">
        <v>3480</v>
      </c>
      <c r="G927" s="171" t="s">
        <v>5421</v>
      </c>
      <c r="H927" s="306">
        <v>2</v>
      </c>
      <c r="I927" s="19">
        <f t="shared" ref="I927:I990" si="89">H927/3</f>
        <v>0.66666666666666663</v>
      </c>
      <c r="J927" s="10" t="s">
        <v>3696</v>
      </c>
      <c r="K927"/>
      <c r="L927"/>
      <c r="M927">
        <v>0.1</v>
      </c>
      <c r="N927">
        <v>0.1</v>
      </c>
      <c r="O927">
        <v>0.1</v>
      </c>
      <c r="P927"/>
      <c r="Q927"/>
      <c r="R927"/>
      <c r="S927">
        <v>0</v>
      </c>
      <c r="T927"/>
      <c r="U927">
        <v>5</v>
      </c>
      <c r="V927">
        <v>40</v>
      </c>
      <c r="W927"/>
      <c r="X927"/>
      <c r="Y927"/>
      <c r="Z927">
        <v>131</v>
      </c>
    </row>
    <row r="928" spans="2:26" x14ac:dyDescent="0.25">
      <c r="B928" s="21" t="s">
        <v>5258</v>
      </c>
      <c r="C928" s="76" t="s">
        <v>5508</v>
      </c>
      <c r="D928" s="20" t="s">
        <v>4997</v>
      </c>
      <c r="E928" s="30" t="s">
        <v>3480</v>
      </c>
      <c r="F928" s="161" t="s">
        <v>3480</v>
      </c>
      <c r="G928" s="171" t="s">
        <v>5421</v>
      </c>
      <c r="H928" s="306">
        <v>2</v>
      </c>
      <c r="I928" s="19">
        <f t="shared" si="89"/>
        <v>0.66666666666666663</v>
      </c>
      <c r="J928" s="10" t="s">
        <v>3696</v>
      </c>
      <c r="K928"/>
      <c r="L928"/>
      <c r="M928">
        <v>0.1</v>
      </c>
      <c r="N928">
        <v>0.1</v>
      </c>
      <c r="O928">
        <v>0.1</v>
      </c>
      <c r="P928"/>
      <c r="Q928"/>
      <c r="R928"/>
      <c r="S928">
        <v>0</v>
      </c>
      <c r="T928"/>
      <c r="U928">
        <v>7</v>
      </c>
      <c r="V928">
        <v>40</v>
      </c>
      <c r="W928"/>
      <c r="X928"/>
      <c r="Y928"/>
      <c r="Z928">
        <v>131</v>
      </c>
    </row>
    <row r="929" spans="2:26" x14ac:dyDescent="0.25">
      <c r="B929" s="21" t="s">
        <v>5259</v>
      </c>
      <c r="C929" s="76" t="s">
        <v>5509</v>
      </c>
      <c r="D929" s="20" t="s">
        <v>4998</v>
      </c>
      <c r="E929" s="30" t="s">
        <v>3480</v>
      </c>
      <c r="F929" s="161" t="s">
        <v>3480</v>
      </c>
      <c r="G929" s="171" t="s">
        <v>5421</v>
      </c>
      <c r="H929" s="306">
        <v>2</v>
      </c>
      <c r="I929" s="19">
        <f t="shared" si="89"/>
        <v>0.66666666666666663</v>
      </c>
      <c r="J929" s="10" t="s">
        <v>3696</v>
      </c>
      <c r="K929"/>
      <c r="L929"/>
      <c r="M929">
        <v>0.1</v>
      </c>
      <c r="N929">
        <v>0.1</v>
      </c>
      <c r="O929">
        <v>0.1</v>
      </c>
      <c r="P929"/>
      <c r="Q929"/>
      <c r="R929"/>
      <c r="S929">
        <v>0</v>
      </c>
      <c r="T929"/>
      <c r="U929">
        <v>9</v>
      </c>
      <c r="V929">
        <v>40</v>
      </c>
      <c r="W929"/>
      <c r="X929"/>
      <c r="Y929"/>
      <c r="Z929">
        <v>131</v>
      </c>
    </row>
    <row r="930" spans="2:26" x14ac:dyDescent="0.25">
      <c r="B930" s="21" t="s">
        <v>5259</v>
      </c>
      <c r="C930" s="76" t="s">
        <v>5509</v>
      </c>
      <c r="D930" s="20" t="s">
        <v>4999</v>
      </c>
      <c r="E930" s="30" t="s">
        <v>3480</v>
      </c>
      <c r="F930" s="161" t="s">
        <v>3480</v>
      </c>
      <c r="G930" s="171" t="s">
        <v>5421</v>
      </c>
      <c r="H930" s="306">
        <v>2</v>
      </c>
      <c r="I930" s="19">
        <f t="shared" si="89"/>
        <v>0.66666666666666663</v>
      </c>
      <c r="J930" s="10" t="s">
        <v>3696</v>
      </c>
      <c r="K930"/>
      <c r="L930"/>
      <c r="M930">
        <v>0.1</v>
      </c>
      <c r="N930">
        <v>0.1</v>
      </c>
      <c r="O930">
        <v>0.1</v>
      </c>
      <c r="P930"/>
      <c r="Q930"/>
      <c r="R930"/>
      <c r="S930">
        <v>0</v>
      </c>
      <c r="T930"/>
      <c r="U930">
        <v>9</v>
      </c>
      <c r="V930">
        <v>40</v>
      </c>
      <c r="W930"/>
      <c r="X930"/>
      <c r="Y930"/>
      <c r="Z930">
        <v>130</v>
      </c>
    </row>
    <row r="931" spans="2:26" x14ac:dyDescent="0.25">
      <c r="B931" s="21" t="s">
        <v>5260</v>
      </c>
      <c r="C931" s="76" t="s">
        <v>5510</v>
      </c>
      <c r="D931" s="20" t="s">
        <v>5000</v>
      </c>
      <c r="E931" s="30" t="s">
        <v>3480</v>
      </c>
      <c r="F931" s="161" t="s">
        <v>3480</v>
      </c>
      <c r="G931" s="171" t="s">
        <v>5421</v>
      </c>
      <c r="H931" s="306">
        <v>2</v>
      </c>
      <c r="I931" s="19">
        <f t="shared" si="89"/>
        <v>0.66666666666666663</v>
      </c>
      <c r="J931" s="10" t="s">
        <v>3696</v>
      </c>
      <c r="K931"/>
      <c r="L931"/>
      <c r="M931">
        <v>0.1</v>
      </c>
      <c r="N931">
        <v>0.1</v>
      </c>
      <c r="O931">
        <v>0.1</v>
      </c>
      <c r="P931"/>
      <c r="Q931"/>
      <c r="R931"/>
      <c r="S931">
        <v>0</v>
      </c>
      <c r="T931"/>
      <c r="U931">
        <v>7</v>
      </c>
      <c r="V931">
        <v>40</v>
      </c>
      <c r="W931"/>
      <c r="X931"/>
      <c r="Y931"/>
      <c r="Z931">
        <v>131</v>
      </c>
    </row>
    <row r="932" spans="2:26" x14ac:dyDescent="0.25">
      <c r="B932" s="21" t="s">
        <v>5261</v>
      </c>
      <c r="C932" s="76" t="s">
        <v>5511</v>
      </c>
      <c r="D932" s="20" t="s">
        <v>5001</v>
      </c>
      <c r="E932" s="30" t="s">
        <v>3480</v>
      </c>
      <c r="F932" s="161" t="s">
        <v>3480</v>
      </c>
      <c r="G932" s="171" t="s">
        <v>5421</v>
      </c>
      <c r="H932" s="306">
        <v>2</v>
      </c>
      <c r="I932" s="19">
        <f t="shared" si="89"/>
        <v>0.66666666666666663</v>
      </c>
      <c r="J932" s="10" t="s">
        <v>3696</v>
      </c>
      <c r="K932"/>
      <c r="L932"/>
      <c r="M932">
        <v>0.1</v>
      </c>
      <c r="N932">
        <v>0.1</v>
      </c>
      <c r="O932">
        <v>0.1</v>
      </c>
      <c r="P932"/>
      <c r="Q932"/>
      <c r="R932"/>
      <c r="S932">
        <v>0</v>
      </c>
      <c r="T932"/>
      <c r="U932">
        <v>4</v>
      </c>
      <c r="V932">
        <v>40</v>
      </c>
      <c r="W932"/>
      <c r="X932"/>
      <c r="Y932"/>
      <c r="Z932">
        <v>139</v>
      </c>
    </row>
    <row r="933" spans="2:26" x14ac:dyDescent="0.25">
      <c r="B933" s="73" t="s">
        <v>3544</v>
      </c>
      <c r="C933" s="74" t="s">
        <v>4610</v>
      </c>
      <c r="D933" s="75" t="s">
        <v>5004</v>
      </c>
      <c r="E933" s="162" t="s">
        <v>3480</v>
      </c>
      <c r="F933" s="163" t="s">
        <v>3480</v>
      </c>
      <c r="G933" s="177" t="s">
        <v>5421</v>
      </c>
      <c r="H933" s="306">
        <v>0.5</v>
      </c>
      <c r="I933" s="19">
        <f t="shared" si="89"/>
        <v>0.16666666666666666</v>
      </c>
      <c r="J933" s="10" t="s">
        <v>3696</v>
      </c>
      <c r="K933"/>
      <c r="L933"/>
      <c r="M933">
        <v>0.1</v>
      </c>
      <c r="N933">
        <v>0.2</v>
      </c>
      <c r="O933">
        <v>0.1</v>
      </c>
      <c r="P933"/>
      <c r="Q933"/>
      <c r="R933"/>
      <c r="S933">
        <v>1</v>
      </c>
      <c r="T933"/>
      <c r="U933">
        <v>0</v>
      </c>
      <c r="V933">
        <v>45</v>
      </c>
      <c r="W933"/>
      <c r="X933"/>
      <c r="Y933"/>
      <c r="Z933">
        <v>0</v>
      </c>
    </row>
    <row r="934" spans="2:26" x14ac:dyDescent="0.25">
      <c r="B934" s="73" t="s">
        <v>3544</v>
      </c>
      <c r="C934" s="74" t="s">
        <v>4610</v>
      </c>
      <c r="D934" s="75" t="s">
        <v>5005</v>
      </c>
      <c r="E934" s="162" t="s">
        <v>3480</v>
      </c>
      <c r="F934" s="163" t="s">
        <v>3480</v>
      </c>
      <c r="G934" s="177" t="s">
        <v>5421</v>
      </c>
      <c r="H934" s="306">
        <v>4</v>
      </c>
      <c r="I934" s="19">
        <f t="shared" si="89"/>
        <v>1.3333333333333333</v>
      </c>
      <c r="J934" s="10" t="s">
        <v>3696</v>
      </c>
      <c r="K934"/>
      <c r="L934"/>
      <c r="M934">
        <v>0</v>
      </c>
      <c r="N934">
        <v>0</v>
      </c>
      <c r="O934">
        <v>0</v>
      </c>
      <c r="P934"/>
      <c r="Q934"/>
      <c r="R934"/>
      <c r="S934">
        <v>1</v>
      </c>
      <c r="T934"/>
      <c r="U934">
        <v>0</v>
      </c>
      <c r="V934">
        <v>45</v>
      </c>
      <c r="W934"/>
      <c r="X934"/>
      <c r="Y934"/>
      <c r="Z934">
        <v>230</v>
      </c>
    </row>
    <row r="935" spans="2:26" x14ac:dyDescent="0.25">
      <c r="B935" s="73" t="s">
        <v>3544</v>
      </c>
      <c r="C935" s="74" t="s">
        <v>4610</v>
      </c>
      <c r="D935" s="75" t="s">
        <v>5006</v>
      </c>
      <c r="E935" s="162" t="s">
        <v>3480</v>
      </c>
      <c r="F935" s="163" t="s">
        <v>3480</v>
      </c>
      <c r="G935" s="177" t="s">
        <v>5421</v>
      </c>
      <c r="H935" s="306">
        <v>5</v>
      </c>
      <c r="I935" s="19">
        <f t="shared" si="89"/>
        <v>1.6666666666666667</v>
      </c>
      <c r="J935" s="10" t="s">
        <v>3696</v>
      </c>
      <c r="K935"/>
      <c r="L935"/>
      <c r="M935">
        <v>0</v>
      </c>
      <c r="N935">
        <v>0</v>
      </c>
      <c r="O935">
        <v>0</v>
      </c>
      <c r="P935"/>
      <c r="Q935"/>
      <c r="R935"/>
      <c r="S935">
        <v>1</v>
      </c>
      <c r="T935"/>
      <c r="U935">
        <v>0</v>
      </c>
      <c r="V935">
        <v>45</v>
      </c>
      <c r="W935"/>
      <c r="X935"/>
      <c r="Y935"/>
      <c r="Z935">
        <v>0</v>
      </c>
    </row>
    <row r="936" spans="2:26" x14ac:dyDescent="0.25">
      <c r="B936" s="21" t="s">
        <v>5264</v>
      </c>
      <c r="C936" s="9" t="s">
        <v>5514</v>
      </c>
      <c r="D936" s="20" t="s">
        <v>5007</v>
      </c>
      <c r="E936" s="30" t="s">
        <v>3480</v>
      </c>
      <c r="F936" s="161" t="s">
        <v>3480</v>
      </c>
      <c r="G936" s="33" t="s">
        <v>4619</v>
      </c>
      <c r="H936" s="306">
        <v>1</v>
      </c>
      <c r="I936" s="19">
        <f t="shared" si="89"/>
        <v>0.33333333333333331</v>
      </c>
      <c r="J936" s="10" t="s">
        <v>3696</v>
      </c>
      <c r="K936"/>
      <c r="L936"/>
      <c r="M936">
        <v>0.1</v>
      </c>
      <c r="N936">
        <v>0.1</v>
      </c>
      <c r="O936">
        <v>0.1</v>
      </c>
      <c r="P936"/>
      <c r="Q936"/>
      <c r="R936"/>
      <c r="S936">
        <v>0</v>
      </c>
      <c r="T936"/>
      <c r="U936">
        <v>1</v>
      </c>
      <c r="V936">
        <v>30</v>
      </c>
      <c r="W936"/>
      <c r="X936"/>
      <c r="Y936"/>
      <c r="Z936">
        <v>69</v>
      </c>
    </row>
    <row r="937" spans="2:26" x14ac:dyDescent="0.25">
      <c r="B937" s="21" t="s">
        <v>5267</v>
      </c>
      <c r="C937" s="76" t="s">
        <v>5517</v>
      </c>
      <c r="D937" s="20" t="s">
        <v>5010</v>
      </c>
      <c r="E937" s="30" t="s">
        <v>3480</v>
      </c>
      <c r="F937" s="161" t="s">
        <v>3480</v>
      </c>
      <c r="G937" s="171" t="s">
        <v>5421</v>
      </c>
      <c r="H937" s="306">
        <v>2</v>
      </c>
      <c r="I937" s="19">
        <f t="shared" si="89"/>
        <v>0.66666666666666663</v>
      </c>
      <c r="J937" s="10" t="s">
        <v>3696</v>
      </c>
      <c r="K937"/>
      <c r="L937"/>
      <c r="M937">
        <v>0.1</v>
      </c>
      <c r="N937">
        <v>0.1</v>
      </c>
      <c r="O937">
        <v>0.1</v>
      </c>
      <c r="P937"/>
      <c r="Q937"/>
      <c r="R937"/>
      <c r="S937">
        <v>0</v>
      </c>
      <c r="T937"/>
      <c r="U937">
        <v>9</v>
      </c>
      <c r="V937">
        <v>50</v>
      </c>
      <c r="W937"/>
      <c r="X937"/>
      <c r="Y937"/>
      <c r="Z937">
        <v>298</v>
      </c>
    </row>
    <row r="938" spans="2:26" x14ac:dyDescent="0.25">
      <c r="B938" s="21" t="s">
        <v>5268</v>
      </c>
      <c r="C938" s="76" t="s">
        <v>5518</v>
      </c>
      <c r="D938" s="20" t="s">
        <v>5011</v>
      </c>
      <c r="E938" s="30" t="s">
        <v>3480</v>
      </c>
      <c r="F938" s="161" t="s">
        <v>3480</v>
      </c>
      <c r="G938" s="171" t="s">
        <v>5421</v>
      </c>
      <c r="H938" s="306">
        <v>2</v>
      </c>
      <c r="I938" s="19">
        <f t="shared" si="89"/>
        <v>0.66666666666666663</v>
      </c>
      <c r="J938" s="10" t="s">
        <v>3696</v>
      </c>
      <c r="K938"/>
      <c r="L938"/>
      <c r="M938">
        <v>0.1</v>
      </c>
      <c r="N938">
        <v>0.1</v>
      </c>
      <c r="O938">
        <v>0.1</v>
      </c>
      <c r="P938"/>
      <c r="Q938"/>
      <c r="R938"/>
      <c r="S938">
        <v>0</v>
      </c>
      <c r="T938"/>
      <c r="U938">
        <v>13</v>
      </c>
      <c r="V938">
        <v>50</v>
      </c>
      <c r="W938"/>
      <c r="X938"/>
      <c r="Y938"/>
      <c r="Z938">
        <v>462</v>
      </c>
    </row>
    <row r="939" spans="2:26" x14ac:dyDescent="0.25">
      <c r="B939" s="73" t="s">
        <v>5269</v>
      </c>
      <c r="C939" s="74" t="s">
        <v>3966</v>
      </c>
      <c r="D939" s="75" t="s">
        <v>5012</v>
      </c>
      <c r="E939" s="72"/>
      <c r="F939" s="74"/>
      <c r="G939" s="72"/>
      <c r="H939" s="306">
        <v>4</v>
      </c>
      <c r="I939" s="19">
        <f t="shared" si="89"/>
        <v>1.3333333333333333</v>
      </c>
      <c r="J939" s="10" t="s">
        <v>3696</v>
      </c>
      <c r="K939"/>
      <c r="L939"/>
      <c r="M939">
        <v>0.1</v>
      </c>
      <c r="N939">
        <v>0.1</v>
      </c>
      <c r="O939">
        <v>0.1</v>
      </c>
      <c r="P939"/>
      <c r="Q939"/>
      <c r="R939"/>
      <c r="S939">
        <v>1</v>
      </c>
      <c r="T939"/>
      <c r="U939">
        <v>2</v>
      </c>
      <c r="V939">
        <v>45</v>
      </c>
      <c r="W939"/>
      <c r="X939"/>
      <c r="Y939"/>
      <c r="Z939">
        <v>120</v>
      </c>
    </row>
    <row r="940" spans="2:26" x14ac:dyDescent="0.25">
      <c r="B940" s="73" t="s">
        <v>5269</v>
      </c>
      <c r="C940" s="74" t="s">
        <v>3966</v>
      </c>
      <c r="D940" s="75" t="s">
        <v>5013</v>
      </c>
      <c r="E940" s="72"/>
      <c r="F940" s="74"/>
      <c r="G940" s="72"/>
      <c r="H940" s="306">
        <v>4</v>
      </c>
      <c r="I940" s="19">
        <f t="shared" si="89"/>
        <v>1.3333333333333333</v>
      </c>
      <c r="J940" s="10" t="s">
        <v>3696</v>
      </c>
      <c r="K940"/>
      <c r="L940"/>
      <c r="M940">
        <v>0.1</v>
      </c>
      <c r="N940">
        <v>0.1</v>
      </c>
      <c r="O940">
        <v>0.1</v>
      </c>
      <c r="P940"/>
      <c r="Q940"/>
      <c r="R940"/>
      <c r="S940">
        <v>1</v>
      </c>
      <c r="T940"/>
      <c r="U940">
        <v>2</v>
      </c>
      <c r="V940">
        <v>45</v>
      </c>
      <c r="W940"/>
      <c r="X940"/>
      <c r="Y940"/>
      <c r="Z940">
        <v>120</v>
      </c>
    </row>
    <row r="941" spans="2:26" x14ac:dyDescent="0.25">
      <c r="B941" s="21" t="s">
        <v>5271</v>
      </c>
      <c r="C941" s="9" t="s">
        <v>5520</v>
      </c>
      <c r="D941" s="20" t="s">
        <v>5015</v>
      </c>
      <c r="E941" s="30" t="s">
        <v>3480</v>
      </c>
      <c r="F941" s="161" t="s">
        <v>3480</v>
      </c>
      <c r="G941" s="171" t="s">
        <v>5421</v>
      </c>
      <c r="H941" s="306">
        <v>13</v>
      </c>
      <c r="I941" s="19">
        <f t="shared" si="89"/>
        <v>4.333333333333333</v>
      </c>
      <c r="J941" s="10" t="s">
        <v>3696</v>
      </c>
      <c r="K941"/>
      <c r="L941"/>
      <c r="M941">
        <v>0.36</v>
      </c>
      <c r="N941">
        <v>0.6</v>
      </c>
      <c r="O941">
        <v>0.2</v>
      </c>
      <c r="P941"/>
      <c r="Q941"/>
      <c r="R941"/>
      <c r="S941">
        <v>1</v>
      </c>
      <c r="T941"/>
      <c r="U941">
        <v>9</v>
      </c>
      <c r="V941">
        <v>30</v>
      </c>
      <c r="W941"/>
      <c r="X941"/>
      <c r="Y941"/>
      <c r="Z941">
        <v>677</v>
      </c>
    </row>
    <row r="942" spans="2:26" x14ac:dyDescent="0.25">
      <c r="B942" s="21" t="s">
        <v>5272</v>
      </c>
      <c r="C942" s="9" t="s">
        <v>5521</v>
      </c>
      <c r="D942" s="20" t="s">
        <v>5016</v>
      </c>
      <c r="E942" s="30" t="s">
        <v>3480</v>
      </c>
      <c r="F942" s="161" t="s">
        <v>3480</v>
      </c>
      <c r="G942" s="170" t="s">
        <v>5384</v>
      </c>
      <c r="H942" s="306">
        <v>1</v>
      </c>
      <c r="I942" s="19">
        <f t="shared" si="89"/>
        <v>0.33333333333333331</v>
      </c>
      <c r="J942" s="10" t="s">
        <v>3696</v>
      </c>
      <c r="K942"/>
      <c r="L942"/>
      <c r="M942">
        <v>0.1</v>
      </c>
      <c r="N942">
        <v>0.1</v>
      </c>
      <c r="O942">
        <v>0.1</v>
      </c>
      <c r="P942"/>
      <c r="Q942"/>
      <c r="R942"/>
      <c r="S942">
        <v>0</v>
      </c>
      <c r="T942"/>
      <c r="U942">
        <v>14</v>
      </c>
      <c r="V942">
        <v>50</v>
      </c>
      <c r="W942"/>
      <c r="X942"/>
      <c r="Y942"/>
      <c r="Z942">
        <v>2299</v>
      </c>
    </row>
    <row r="943" spans="2:26" x14ac:dyDescent="0.25">
      <c r="B943" s="21" t="s">
        <v>5273</v>
      </c>
      <c r="C943" s="9" t="s">
        <v>5522</v>
      </c>
      <c r="D943" s="20" t="s">
        <v>5017</v>
      </c>
      <c r="E943" s="30" t="s">
        <v>3480</v>
      </c>
      <c r="F943" s="161" t="s">
        <v>3480</v>
      </c>
      <c r="G943" s="170" t="s">
        <v>5384</v>
      </c>
      <c r="H943" s="306">
        <v>1</v>
      </c>
      <c r="I943" s="19">
        <f t="shared" si="89"/>
        <v>0.33333333333333331</v>
      </c>
      <c r="J943" s="10" t="s">
        <v>3696</v>
      </c>
      <c r="K943"/>
      <c r="L943"/>
      <c r="M943">
        <v>0.1</v>
      </c>
      <c r="N943">
        <v>0.1</v>
      </c>
      <c r="O943">
        <v>0.1</v>
      </c>
      <c r="P943"/>
      <c r="Q943"/>
      <c r="R943"/>
      <c r="S943">
        <v>0</v>
      </c>
      <c r="T943"/>
      <c r="U943">
        <v>14</v>
      </c>
      <c r="V943">
        <v>50</v>
      </c>
      <c r="W943"/>
      <c r="X943"/>
      <c r="Y943"/>
      <c r="Z943">
        <v>2000</v>
      </c>
    </row>
    <row r="944" spans="2:26" x14ac:dyDescent="0.25">
      <c r="B944" s="73" t="s">
        <v>5274</v>
      </c>
      <c r="C944" s="74" t="s">
        <v>5523</v>
      </c>
      <c r="D944" s="75" t="s">
        <v>5018</v>
      </c>
      <c r="E944" s="162" t="s">
        <v>3480</v>
      </c>
      <c r="F944" s="163" t="s">
        <v>3480</v>
      </c>
      <c r="G944" s="172" t="s">
        <v>5384</v>
      </c>
      <c r="H944" s="306">
        <v>1</v>
      </c>
      <c r="I944" s="19">
        <f t="shared" si="89"/>
        <v>0.33333333333333331</v>
      </c>
      <c r="J944" s="10" t="s">
        <v>3696</v>
      </c>
      <c r="K944"/>
      <c r="L944"/>
      <c r="M944">
        <v>0.1</v>
      </c>
      <c r="N944">
        <v>0.1</v>
      </c>
      <c r="O944">
        <v>0.1</v>
      </c>
      <c r="P944"/>
      <c r="Q944"/>
      <c r="R944"/>
      <c r="S944">
        <v>0</v>
      </c>
      <c r="T944"/>
      <c r="U944">
        <v>13</v>
      </c>
      <c r="V944">
        <v>50</v>
      </c>
      <c r="W944"/>
      <c r="X944"/>
      <c r="Y944"/>
      <c r="Z944">
        <v>280</v>
      </c>
    </row>
    <row r="945" spans="2:26" x14ac:dyDescent="0.25">
      <c r="B945" s="21" t="s">
        <v>5274</v>
      </c>
      <c r="C945" s="85" t="s">
        <v>5523</v>
      </c>
      <c r="D945" s="20" t="s">
        <v>5019</v>
      </c>
      <c r="E945" s="162" t="s">
        <v>3480</v>
      </c>
      <c r="F945" s="163" t="s">
        <v>3480</v>
      </c>
      <c r="G945" s="172" t="s">
        <v>5384</v>
      </c>
      <c r="H945" s="306">
        <v>1</v>
      </c>
      <c r="I945" s="19">
        <f t="shared" si="89"/>
        <v>0.33333333333333331</v>
      </c>
      <c r="J945" s="10" t="s">
        <v>3696</v>
      </c>
      <c r="K945"/>
      <c r="L945"/>
      <c r="M945">
        <v>0.1</v>
      </c>
      <c r="N945">
        <v>0.1</v>
      </c>
      <c r="O945">
        <v>0.1</v>
      </c>
      <c r="P945"/>
      <c r="Q945"/>
      <c r="R945"/>
      <c r="S945">
        <v>0</v>
      </c>
      <c r="T945"/>
      <c r="U945">
        <v>13</v>
      </c>
      <c r="V945">
        <v>50</v>
      </c>
      <c r="W945"/>
      <c r="X945"/>
      <c r="Y945"/>
      <c r="Z945">
        <v>280</v>
      </c>
    </row>
    <row r="946" spans="2:26" x14ac:dyDescent="0.25">
      <c r="B946" s="21" t="s">
        <v>5275</v>
      </c>
      <c r="C946" s="9" t="s">
        <v>5524</v>
      </c>
      <c r="D946" s="20" t="s">
        <v>5020</v>
      </c>
      <c r="E946" s="30" t="s">
        <v>3480</v>
      </c>
      <c r="F946" s="161" t="s">
        <v>3480</v>
      </c>
      <c r="G946" s="170" t="s">
        <v>5384</v>
      </c>
      <c r="H946" s="306">
        <v>1</v>
      </c>
      <c r="I946" s="19">
        <f t="shared" si="89"/>
        <v>0.33333333333333331</v>
      </c>
      <c r="J946" s="10" t="s">
        <v>3696</v>
      </c>
      <c r="K946"/>
      <c r="L946"/>
      <c r="M946">
        <v>0.1</v>
      </c>
      <c r="N946">
        <v>0.1</v>
      </c>
      <c r="O946">
        <v>0.1</v>
      </c>
      <c r="P946"/>
      <c r="Q946"/>
      <c r="R946"/>
      <c r="S946">
        <v>0</v>
      </c>
      <c r="T946"/>
      <c r="U946">
        <v>8</v>
      </c>
      <c r="V946">
        <v>30</v>
      </c>
      <c r="W946"/>
      <c r="X946"/>
      <c r="Y946"/>
      <c r="Z946">
        <v>187</v>
      </c>
    </row>
    <row r="947" spans="2:26" x14ac:dyDescent="0.25">
      <c r="B947" s="21" t="s">
        <v>5276</v>
      </c>
      <c r="C947" s="9" t="s">
        <v>5525</v>
      </c>
      <c r="D947" s="20" t="s">
        <v>5021</v>
      </c>
      <c r="E947" s="30" t="s">
        <v>3480</v>
      </c>
      <c r="F947" s="161" t="s">
        <v>3480</v>
      </c>
      <c r="G947" s="171" t="s">
        <v>5421</v>
      </c>
      <c r="H947" s="306">
        <v>2</v>
      </c>
      <c r="I947" s="19">
        <f t="shared" si="89"/>
        <v>0.66666666666666663</v>
      </c>
      <c r="J947" s="10" t="s">
        <v>3696</v>
      </c>
      <c r="K947"/>
      <c r="L947"/>
      <c r="M947">
        <v>0.1</v>
      </c>
      <c r="N947">
        <v>0.1</v>
      </c>
      <c r="O947">
        <v>0.1</v>
      </c>
      <c r="P947"/>
      <c r="Q947"/>
      <c r="R947"/>
      <c r="S947">
        <v>0</v>
      </c>
      <c r="T947"/>
      <c r="U947">
        <v>4</v>
      </c>
      <c r="V947">
        <v>50</v>
      </c>
      <c r="W947"/>
      <c r="X947"/>
      <c r="Y947"/>
      <c r="Z947">
        <v>659</v>
      </c>
    </row>
    <row r="948" spans="2:26" x14ac:dyDescent="0.25">
      <c r="B948" s="21" t="s">
        <v>5276</v>
      </c>
      <c r="C948" s="9" t="s">
        <v>5525</v>
      </c>
      <c r="D948" s="20" t="s">
        <v>5022</v>
      </c>
      <c r="E948" s="30" t="s">
        <v>3480</v>
      </c>
      <c r="F948" s="161" t="s">
        <v>3480</v>
      </c>
      <c r="G948" s="171" t="s">
        <v>5421</v>
      </c>
      <c r="H948" s="306">
        <v>2</v>
      </c>
      <c r="I948" s="19">
        <f t="shared" si="89"/>
        <v>0.66666666666666663</v>
      </c>
      <c r="J948" s="10" t="s">
        <v>3696</v>
      </c>
      <c r="K948"/>
      <c r="L948"/>
      <c r="M948">
        <v>0.1</v>
      </c>
      <c r="N948">
        <v>0.1</v>
      </c>
      <c r="O948">
        <v>0.1</v>
      </c>
      <c r="P948"/>
      <c r="Q948"/>
      <c r="R948"/>
      <c r="S948">
        <v>0</v>
      </c>
      <c r="T948"/>
      <c r="U948">
        <v>4</v>
      </c>
      <c r="V948">
        <v>50</v>
      </c>
      <c r="W948"/>
      <c r="X948"/>
      <c r="Y948"/>
      <c r="Z948">
        <v>281</v>
      </c>
    </row>
    <row r="949" spans="2:26" x14ac:dyDescent="0.25">
      <c r="B949" s="21" t="s">
        <v>5276</v>
      </c>
      <c r="C949" s="9" t="s">
        <v>5525</v>
      </c>
      <c r="D949" s="20" t="s">
        <v>5023</v>
      </c>
      <c r="E949" s="30" t="s">
        <v>3480</v>
      </c>
      <c r="F949" s="161" t="s">
        <v>3480</v>
      </c>
      <c r="G949" s="171" t="s">
        <v>5421</v>
      </c>
      <c r="H949" s="306">
        <v>2</v>
      </c>
      <c r="I949" s="19">
        <f t="shared" si="89"/>
        <v>0.66666666666666663</v>
      </c>
      <c r="J949" s="10" t="s">
        <v>3696</v>
      </c>
      <c r="K949"/>
      <c r="L949"/>
      <c r="M949">
        <v>0.1</v>
      </c>
      <c r="N949">
        <v>0.1</v>
      </c>
      <c r="O949">
        <v>0.1</v>
      </c>
      <c r="P949"/>
      <c r="Q949"/>
      <c r="R949"/>
      <c r="S949">
        <v>0</v>
      </c>
      <c r="T949"/>
      <c r="U949">
        <v>6</v>
      </c>
      <c r="V949">
        <v>50</v>
      </c>
      <c r="W949"/>
      <c r="X949"/>
      <c r="Y949"/>
      <c r="Z949">
        <v>274</v>
      </c>
    </row>
    <row r="950" spans="2:26" x14ac:dyDescent="0.25">
      <c r="B950" s="21" t="s">
        <v>5276</v>
      </c>
      <c r="C950" s="9" t="s">
        <v>5525</v>
      </c>
      <c r="D950" s="20" t="s">
        <v>5024</v>
      </c>
      <c r="E950" s="30" t="s">
        <v>3480</v>
      </c>
      <c r="F950" s="161" t="s">
        <v>3480</v>
      </c>
      <c r="G950" s="171" t="s">
        <v>5421</v>
      </c>
      <c r="H950" s="306">
        <v>2</v>
      </c>
      <c r="I950" s="19">
        <f t="shared" si="89"/>
        <v>0.66666666666666663</v>
      </c>
      <c r="J950" s="10" t="s">
        <v>3696</v>
      </c>
      <c r="K950"/>
      <c r="L950"/>
      <c r="M950">
        <v>0.1</v>
      </c>
      <c r="N950">
        <v>0.1</v>
      </c>
      <c r="O950">
        <v>0.1</v>
      </c>
      <c r="P950"/>
      <c r="Q950"/>
      <c r="R950"/>
      <c r="S950">
        <v>0</v>
      </c>
      <c r="T950"/>
      <c r="U950">
        <v>6</v>
      </c>
      <c r="V950">
        <v>50</v>
      </c>
      <c r="W950"/>
      <c r="X950"/>
      <c r="Y950"/>
      <c r="Z950">
        <v>284</v>
      </c>
    </row>
    <row r="951" spans="2:26" x14ac:dyDescent="0.25">
      <c r="B951" s="21" t="s">
        <v>5276</v>
      </c>
      <c r="C951" s="9" t="s">
        <v>5525</v>
      </c>
      <c r="D951" s="20" t="s">
        <v>5025</v>
      </c>
      <c r="E951" s="30" t="s">
        <v>3480</v>
      </c>
      <c r="F951" s="161" t="s">
        <v>3480</v>
      </c>
      <c r="G951" s="171" t="s">
        <v>5421</v>
      </c>
      <c r="H951" s="306">
        <v>2</v>
      </c>
      <c r="I951" s="19">
        <f t="shared" si="89"/>
        <v>0.66666666666666663</v>
      </c>
      <c r="J951" s="10" t="s">
        <v>3696</v>
      </c>
      <c r="K951"/>
      <c r="L951"/>
      <c r="M951">
        <v>0.1</v>
      </c>
      <c r="N951">
        <v>0.1</v>
      </c>
      <c r="O951">
        <v>0.1</v>
      </c>
      <c r="P951"/>
      <c r="Q951"/>
      <c r="R951"/>
      <c r="S951">
        <v>0</v>
      </c>
      <c r="T951"/>
      <c r="U951">
        <v>5</v>
      </c>
      <c r="V951">
        <v>50</v>
      </c>
      <c r="W951"/>
      <c r="X951"/>
      <c r="Y951"/>
      <c r="Z951">
        <v>283</v>
      </c>
    </row>
    <row r="952" spans="2:26" x14ac:dyDescent="0.25">
      <c r="B952" s="21" t="s">
        <v>5276</v>
      </c>
      <c r="C952" s="9" t="s">
        <v>5525</v>
      </c>
      <c r="D952" s="20" t="s">
        <v>5026</v>
      </c>
      <c r="E952" s="30" t="s">
        <v>3480</v>
      </c>
      <c r="F952" s="161" t="s">
        <v>3480</v>
      </c>
      <c r="G952" s="171" t="s">
        <v>5421</v>
      </c>
      <c r="H952" s="306">
        <v>2</v>
      </c>
      <c r="I952" s="19">
        <f t="shared" si="89"/>
        <v>0.66666666666666663</v>
      </c>
      <c r="J952" s="10" t="s">
        <v>3696</v>
      </c>
      <c r="K952"/>
      <c r="L952"/>
      <c r="M952">
        <v>0.1</v>
      </c>
      <c r="N952">
        <v>0.1</v>
      </c>
      <c r="O952">
        <v>0.1</v>
      </c>
      <c r="P952"/>
      <c r="Q952"/>
      <c r="R952"/>
      <c r="S952">
        <v>0</v>
      </c>
      <c r="T952"/>
      <c r="U952">
        <v>8</v>
      </c>
      <c r="V952">
        <v>50</v>
      </c>
      <c r="W952"/>
      <c r="X952"/>
      <c r="Y952"/>
      <c r="Z952">
        <v>274</v>
      </c>
    </row>
    <row r="953" spans="2:26" x14ac:dyDescent="0.25">
      <c r="B953" s="21" t="s">
        <v>5276</v>
      </c>
      <c r="C953" s="9" t="s">
        <v>5525</v>
      </c>
      <c r="D953" s="20" t="s">
        <v>5027</v>
      </c>
      <c r="E953" s="30" t="s">
        <v>3480</v>
      </c>
      <c r="F953" s="161" t="s">
        <v>3480</v>
      </c>
      <c r="G953" s="171" t="s">
        <v>5421</v>
      </c>
      <c r="H953" s="306">
        <v>2</v>
      </c>
      <c r="I953" s="19">
        <f t="shared" si="89"/>
        <v>0.66666666666666663</v>
      </c>
      <c r="J953" s="10" t="s">
        <v>3696</v>
      </c>
      <c r="K953"/>
      <c r="L953"/>
      <c r="M953">
        <v>0.1</v>
      </c>
      <c r="N953">
        <v>0.1</v>
      </c>
      <c r="O953">
        <v>0.1</v>
      </c>
      <c r="P953"/>
      <c r="Q953"/>
      <c r="R953"/>
      <c r="S953">
        <v>0</v>
      </c>
      <c r="T953"/>
      <c r="U953">
        <v>5</v>
      </c>
      <c r="V953">
        <v>50</v>
      </c>
      <c r="W953"/>
      <c r="X953"/>
      <c r="Y953"/>
      <c r="Z953">
        <v>273</v>
      </c>
    </row>
    <row r="954" spans="2:26" x14ac:dyDescent="0.25">
      <c r="B954" s="21" t="s">
        <v>5276</v>
      </c>
      <c r="C954" s="9" t="s">
        <v>5525</v>
      </c>
      <c r="D954" s="20" t="s">
        <v>5028</v>
      </c>
      <c r="E954" s="30" t="s">
        <v>3480</v>
      </c>
      <c r="F954" s="161" t="s">
        <v>3480</v>
      </c>
      <c r="G954" s="171" t="s">
        <v>5421</v>
      </c>
      <c r="H954" s="306">
        <v>2</v>
      </c>
      <c r="I954" s="19">
        <f t="shared" si="89"/>
        <v>0.66666666666666663</v>
      </c>
      <c r="J954" s="10" t="s">
        <v>3696</v>
      </c>
      <c r="K954"/>
      <c r="L954"/>
      <c r="M954">
        <v>0.1</v>
      </c>
      <c r="N954">
        <v>0.1</v>
      </c>
      <c r="O954">
        <v>0.1</v>
      </c>
      <c r="P954"/>
      <c r="Q954"/>
      <c r="R954"/>
      <c r="S954">
        <v>0</v>
      </c>
      <c r="T954"/>
      <c r="U954">
        <v>8</v>
      </c>
      <c r="V954">
        <v>50</v>
      </c>
      <c r="W954"/>
      <c r="X954"/>
      <c r="Y954"/>
      <c r="Z954">
        <v>283</v>
      </c>
    </row>
    <row r="955" spans="2:26" x14ac:dyDescent="0.25">
      <c r="B955" s="21" t="s">
        <v>5276</v>
      </c>
      <c r="C955" s="9" t="s">
        <v>5525</v>
      </c>
      <c r="D955" s="20" t="s">
        <v>5029</v>
      </c>
      <c r="E955" s="30" t="s">
        <v>3480</v>
      </c>
      <c r="F955" s="161" t="s">
        <v>3480</v>
      </c>
      <c r="G955" s="171" t="s">
        <v>5421</v>
      </c>
      <c r="H955" s="306">
        <v>2</v>
      </c>
      <c r="I955" s="19">
        <f t="shared" si="89"/>
        <v>0.66666666666666663</v>
      </c>
      <c r="J955" s="10" t="s">
        <v>3696</v>
      </c>
      <c r="K955"/>
      <c r="L955"/>
      <c r="M955">
        <v>0.1</v>
      </c>
      <c r="N955">
        <v>0.1</v>
      </c>
      <c r="O955">
        <v>0.1</v>
      </c>
      <c r="P955"/>
      <c r="Q955"/>
      <c r="R955"/>
      <c r="S955">
        <v>0</v>
      </c>
      <c r="T955"/>
      <c r="U955">
        <v>5</v>
      </c>
      <c r="V955">
        <v>50</v>
      </c>
      <c r="W955"/>
      <c r="X955"/>
      <c r="Y955"/>
      <c r="Z955">
        <v>276</v>
      </c>
    </row>
    <row r="956" spans="2:26" x14ac:dyDescent="0.25">
      <c r="B956" s="21" t="s">
        <v>5279</v>
      </c>
      <c r="C956" s="9" t="s">
        <v>5528</v>
      </c>
      <c r="D956" s="20" t="s">
        <v>5032</v>
      </c>
      <c r="E956" s="30" t="s">
        <v>3480</v>
      </c>
      <c r="F956" s="161" t="s">
        <v>3480</v>
      </c>
      <c r="G956" s="171" t="s">
        <v>5421</v>
      </c>
      <c r="H956" s="306">
        <v>3</v>
      </c>
      <c r="I956" s="19">
        <f t="shared" si="89"/>
        <v>1</v>
      </c>
      <c r="J956" s="10" t="s">
        <v>3696</v>
      </c>
      <c r="K956"/>
      <c r="L956"/>
      <c r="M956">
        <v>0.1</v>
      </c>
      <c r="N956">
        <v>0.1</v>
      </c>
      <c r="O956">
        <v>0.1</v>
      </c>
      <c r="P956"/>
      <c r="Q956"/>
      <c r="R956"/>
      <c r="S956">
        <v>0</v>
      </c>
      <c r="T956"/>
      <c r="U956">
        <v>15</v>
      </c>
      <c r="V956">
        <v>60</v>
      </c>
      <c r="W956"/>
      <c r="X956"/>
      <c r="Y956"/>
      <c r="Z956">
        <v>10</v>
      </c>
    </row>
    <row r="957" spans="2:26" x14ac:dyDescent="0.25">
      <c r="B957" s="21" t="s">
        <v>5530</v>
      </c>
      <c r="C957" s="9" t="s">
        <v>5529</v>
      </c>
      <c r="D957" s="20" t="s">
        <v>5033</v>
      </c>
      <c r="E957" s="30" t="s">
        <v>3480</v>
      </c>
      <c r="F957" s="161" t="s">
        <v>3480</v>
      </c>
      <c r="G957" s="152" t="s">
        <v>4588</v>
      </c>
      <c r="H957" s="306">
        <v>2</v>
      </c>
      <c r="I957" s="19">
        <f t="shared" si="89"/>
        <v>0.66666666666666663</v>
      </c>
      <c r="J957" s="10" t="s">
        <v>3696</v>
      </c>
      <c r="K957"/>
      <c r="L957"/>
      <c r="M957">
        <v>0.1</v>
      </c>
      <c r="N957">
        <v>0.1</v>
      </c>
      <c r="O957">
        <v>0.1</v>
      </c>
      <c r="P957"/>
      <c r="Q957"/>
      <c r="R957"/>
      <c r="S957">
        <v>0</v>
      </c>
      <c r="T957"/>
      <c r="U957">
        <v>7</v>
      </c>
      <c r="V957">
        <v>20</v>
      </c>
      <c r="W957"/>
      <c r="X957"/>
      <c r="Y957"/>
      <c r="Z957">
        <v>117</v>
      </c>
    </row>
    <row r="958" spans="2:26" x14ac:dyDescent="0.25">
      <c r="B958" s="21" t="s">
        <v>5280</v>
      </c>
      <c r="C958" s="9" t="s">
        <v>5531</v>
      </c>
      <c r="D958" s="20" t="s">
        <v>5034</v>
      </c>
      <c r="E958" s="30" t="s">
        <v>3480</v>
      </c>
      <c r="F958" s="161" t="s">
        <v>3480</v>
      </c>
      <c r="G958" s="33" t="s">
        <v>4619</v>
      </c>
      <c r="H958" s="306">
        <v>2</v>
      </c>
      <c r="I958" s="19">
        <f t="shared" si="89"/>
        <v>0.66666666666666663</v>
      </c>
      <c r="J958" s="10" t="s">
        <v>3696</v>
      </c>
      <c r="K958"/>
      <c r="L958"/>
      <c r="M958">
        <v>0.1</v>
      </c>
      <c r="N958">
        <v>0.1</v>
      </c>
      <c r="O958">
        <v>0.1</v>
      </c>
      <c r="P958"/>
      <c r="Q958"/>
      <c r="R958"/>
      <c r="S958">
        <v>0</v>
      </c>
      <c r="T958"/>
      <c r="U958">
        <v>16</v>
      </c>
      <c r="V958">
        <v>30</v>
      </c>
      <c r="W958"/>
      <c r="X958"/>
      <c r="Y958"/>
      <c r="Z958">
        <v>3425</v>
      </c>
    </row>
    <row r="959" spans="2:26" x14ac:dyDescent="0.25">
      <c r="B959" s="21" t="s">
        <v>5281</v>
      </c>
      <c r="C959" s="9" t="s">
        <v>5532</v>
      </c>
      <c r="D959" s="20" t="s">
        <v>5035</v>
      </c>
      <c r="E959" s="30" t="s">
        <v>3480</v>
      </c>
      <c r="F959" s="161" t="s">
        <v>3480</v>
      </c>
      <c r="G959" s="33" t="s">
        <v>4619</v>
      </c>
      <c r="H959" s="306">
        <v>1</v>
      </c>
      <c r="I959" s="19">
        <f t="shared" si="89"/>
        <v>0.33333333333333331</v>
      </c>
      <c r="J959" s="10" t="s">
        <v>3696</v>
      </c>
      <c r="K959"/>
      <c r="L959"/>
      <c r="M959">
        <v>0.1</v>
      </c>
      <c r="N959">
        <v>0.1</v>
      </c>
      <c r="O959">
        <v>0.1</v>
      </c>
      <c r="P959"/>
      <c r="Q959"/>
      <c r="R959"/>
      <c r="S959">
        <v>0</v>
      </c>
      <c r="T959"/>
      <c r="U959">
        <v>6</v>
      </c>
      <c r="V959">
        <v>40</v>
      </c>
      <c r="W959"/>
      <c r="X959"/>
      <c r="Y959"/>
      <c r="Z959">
        <v>159</v>
      </c>
    </row>
    <row r="960" spans="2:26" x14ac:dyDescent="0.25">
      <c r="B960" s="21" t="s">
        <v>5282</v>
      </c>
      <c r="C960" s="9" t="s">
        <v>5533</v>
      </c>
      <c r="D960" s="20" t="s">
        <v>5036</v>
      </c>
      <c r="E960" s="30" t="s">
        <v>3480</v>
      </c>
      <c r="F960" s="161" t="s">
        <v>3480</v>
      </c>
      <c r="G960" s="170" t="s">
        <v>5384</v>
      </c>
      <c r="H960" s="306">
        <v>1</v>
      </c>
      <c r="I960" s="19">
        <f t="shared" si="89"/>
        <v>0.33333333333333331</v>
      </c>
      <c r="J960" s="10" t="s">
        <v>3696</v>
      </c>
      <c r="K960"/>
      <c r="L960"/>
      <c r="M960">
        <v>0.1</v>
      </c>
      <c r="N960">
        <v>0.1</v>
      </c>
      <c r="O960">
        <v>0.1</v>
      </c>
      <c r="P960"/>
      <c r="Q960"/>
      <c r="R960"/>
      <c r="S960">
        <v>0</v>
      </c>
      <c r="T960"/>
      <c r="U960">
        <v>7</v>
      </c>
      <c r="V960">
        <v>40</v>
      </c>
      <c r="W960"/>
      <c r="X960"/>
      <c r="Y960"/>
      <c r="Z960">
        <v>191</v>
      </c>
    </row>
    <row r="961" spans="2:26" x14ac:dyDescent="0.25">
      <c r="B961" s="21" t="s">
        <v>5282</v>
      </c>
      <c r="C961" s="9" t="s">
        <v>5533</v>
      </c>
      <c r="D961" s="20" t="s">
        <v>5037</v>
      </c>
      <c r="E961" s="30" t="s">
        <v>3480</v>
      </c>
      <c r="F961" s="161" t="s">
        <v>3480</v>
      </c>
      <c r="G961" s="170" t="s">
        <v>5384</v>
      </c>
      <c r="H961" s="306">
        <v>1</v>
      </c>
      <c r="I961" s="19">
        <f t="shared" si="89"/>
        <v>0.33333333333333331</v>
      </c>
      <c r="J961" s="10" t="s">
        <v>3696</v>
      </c>
      <c r="K961"/>
      <c r="L961"/>
      <c r="M961">
        <v>0.1</v>
      </c>
      <c r="N961">
        <v>0.1</v>
      </c>
      <c r="O961">
        <v>0.1</v>
      </c>
      <c r="P961"/>
      <c r="Q961"/>
      <c r="R961"/>
      <c r="S961">
        <v>0</v>
      </c>
      <c r="T961"/>
      <c r="U961">
        <v>12</v>
      </c>
      <c r="V961">
        <v>40</v>
      </c>
      <c r="W961"/>
      <c r="X961"/>
      <c r="Y961"/>
      <c r="Z961">
        <v>926</v>
      </c>
    </row>
    <row r="962" spans="2:26" x14ac:dyDescent="0.25">
      <c r="B962" s="21" t="s">
        <v>5283</v>
      </c>
      <c r="C962" s="9" t="s">
        <v>5371</v>
      </c>
      <c r="D962" s="20" t="s">
        <v>5038</v>
      </c>
      <c r="E962" s="30" t="s">
        <v>3480</v>
      </c>
      <c r="F962" s="161" t="s">
        <v>3480</v>
      </c>
      <c r="G962" s="169" t="s">
        <v>5350</v>
      </c>
      <c r="H962" s="306">
        <v>2</v>
      </c>
      <c r="I962" s="19">
        <f t="shared" si="89"/>
        <v>0.66666666666666663</v>
      </c>
      <c r="J962" s="10" t="s">
        <v>3696</v>
      </c>
      <c r="K962"/>
      <c r="L962"/>
      <c r="M962">
        <v>0.1</v>
      </c>
      <c r="N962">
        <v>0.1</v>
      </c>
      <c r="O962">
        <v>0.1</v>
      </c>
      <c r="P962"/>
      <c r="Q962"/>
      <c r="R962"/>
      <c r="S962">
        <v>0</v>
      </c>
      <c r="T962"/>
      <c r="U962">
        <v>7</v>
      </c>
      <c r="V962">
        <v>30</v>
      </c>
      <c r="W962"/>
      <c r="X962"/>
      <c r="Y962"/>
      <c r="Z962">
        <v>123</v>
      </c>
    </row>
    <row r="963" spans="2:26" x14ac:dyDescent="0.25">
      <c r="B963" s="21" t="s">
        <v>5284</v>
      </c>
      <c r="C963" s="9" t="s">
        <v>5371</v>
      </c>
      <c r="D963" s="20" t="s">
        <v>5039</v>
      </c>
      <c r="E963" s="173" t="s">
        <v>3480</v>
      </c>
      <c r="F963" s="174" t="s">
        <v>3480</v>
      </c>
      <c r="G963" s="175" t="s">
        <v>4588</v>
      </c>
      <c r="H963" s="306">
        <v>1</v>
      </c>
      <c r="I963" s="19">
        <f t="shared" si="89"/>
        <v>0.33333333333333331</v>
      </c>
      <c r="J963" s="10" t="s">
        <v>3696</v>
      </c>
      <c r="K963"/>
      <c r="L963"/>
      <c r="M963">
        <v>0.1</v>
      </c>
      <c r="N963">
        <v>0.1</v>
      </c>
      <c r="O963">
        <v>0.1</v>
      </c>
      <c r="P963"/>
      <c r="Q963"/>
      <c r="R963"/>
      <c r="S963">
        <v>0</v>
      </c>
      <c r="T963"/>
      <c r="U963">
        <v>7</v>
      </c>
      <c r="V963">
        <v>40</v>
      </c>
      <c r="W963"/>
      <c r="X963"/>
      <c r="Y963"/>
      <c r="Z963">
        <v>193</v>
      </c>
    </row>
    <row r="964" spans="2:26" x14ac:dyDescent="0.25">
      <c r="B964" s="21" t="s">
        <v>5285</v>
      </c>
      <c r="C964" s="9" t="s">
        <v>5534</v>
      </c>
      <c r="D964" s="20" t="s">
        <v>5040</v>
      </c>
      <c r="E964" s="173" t="s">
        <v>3480</v>
      </c>
      <c r="F964" s="174" t="s">
        <v>3480</v>
      </c>
      <c r="G964" s="175" t="s">
        <v>4588</v>
      </c>
      <c r="H964" s="306">
        <v>2</v>
      </c>
      <c r="I964" s="19">
        <f t="shared" si="89"/>
        <v>0.66666666666666663</v>
      </c>
      <c r="J964" s="10" t="s">
        <v>3696</v>
      </c>
      <c r="K964"/>
      <c r="L964"/>
      <c r="M964">
        <v>0.1</v>
      </c>
      <c r="N964">
        <v>0.1</v>
      </c>
      <c r="O964">
        <v>0.1</v>
      </c>
      <c r="P964"/>
      <c r="Q964"/>
      <c r="R964"/>
      <c r="S964">
        <v>0</v>
      </c>
      <c r="T964"/>
      <c r="U964">
        <v>7</v>
      </c>
      <c r="V964">
        <v>20</v>
      </c>
      <c r="W964"/>
      <c r="X964"/>
      <c r="Y964"/>
      <c r="Z964">
        <v>105</v>
      </c>
    </row>
    <row r="965" spans="2:26" x14ac:dyDescent="0.25">
      <c r="B965" s="21" t="s">
        <v>5286</v>
      </c>
      <c r="C965" s="9" t="s">
        <v>5537</v>
      </c>
      <c r="D965" s="20" t="s">
        <v>5041</v>
      </c>
      <c r="E965" s="30" t="s">
        <v>3480</v>
      </c>
      <c r="F965" s="161" t="s">
        <v>3480</v>
      </c>
      <c r="G965" s="170" t="s">
        <v>5384</v>
      </c>
      <c r="H965" s="306">
        <v>1</v>
      </c>
      <c r="I965" s="19">
        <f t="shared" si="89"/>
        <v>0.33333333333333331</v>
      </c>
      <c r="J965" s="10" t="s">
        <v>3696</v>
      </c>
      <c r="K965"/>
      <c r="L965"/>
      <c r="M965">
        <v>0.1</v>
      </c>
      <c r="N965">
        <v>0.1</v>
      </c>
      <c r="O965">
        <v>0.1</v>
      </c>
      <c r="P965"/>
      <c r="Q965"/>
      <c r="R965"/>
      <c r="S965">
        <v>0</v>
      </c>
      <c r="T965"/>
      <c r="U965">
        <v>9</v>
      </c>
      <c r="V965">
        <v>40</v>
      </c>
      <c r="W965"/>
      <c r="X965"/>
      <c r="Y965"/>
      <c r="Z965">
        <v>327</v>
      </c>
    </row>
    <row r="966" spans="2:26" x14ac:dyDescent="0.25">
      <c r="B966" s="21" t="s">
        <v>5287</v>
      </c>
      <c r="C966" s="9" t="s">
        <v>5535</v>
      </c>
      <c r="D966" s="20" t="s">
        <v>5042</v>
      </c>
      <c r="E966" s="173" t="s">
        <v>3480</v>
      </c>
      <c r="F966" s="174" t="s">
        <v>3480</v>
      </c>
      <c r="G966" s="175" t="s">
        <v>4588</v>
      </c>
      <c r="H966" s="306">
        <v>2</v>
      </c>
      <c r="I966" s="19">
        <f t="shared" si="89"/>
        <v>0.66666666666666663</v>
      </c>
      <c r="J966" s="10" t="s">
        <v>3696</v>
      </c>
      <c r="K966"/>
      <c r="L966"/>
      <c r="M966">
        <v>0.1</v>
      </c>
      <c r="N966">
        <v>0.1</v>
      </c>
      <c r="O966">
        <v>0.1</v>
      </c>
      <c r="P966"/>
      <c r="Q966"/>
      <c r="R966"/>
      <c r="S966">
        <v>0</v>
      </c>
      <c r="T966"/>
      <c r="U966">
        <v>11</v>
      </c>
      <c r="V966">
        <v>20</v>
      </c>
      <c r="W966"/>
      <c r="X966"/>
      <c r="Y966"/>
      <c r="Z966">
        <v>568</v>
      </c>
    </row>
    <row r="967" spans="2:26" x14ac:dyDescent="0.25">
      <c r="B967" s="21" t="s">
        <v>5288</v>
      </c>
      <c r="C967" s="9" t="s">
        <v>5536</v>
      </c>
      <c r="D967" s="20" t="s">
        <v>5043</v>
      </c>
      <c r="E967" s="173" t="s">
        <v>3480</v>
      </c>
      <c r="F967" s="174" t="s">
        <v>3480</v>
      </c>
      <c r="G967" s="175" t="s">
        <v>4588</v>
      </c>
      <c r="H967" s="306">
        <v>2</v>
      </c>
      <c r="I967" s="19">
        <f t="shared" si="89"/>
        <v>0.66666666666666663</v>
      </c>
      <c r="J967" s="10" t="s">
        <v>3696</v>
      </c>
      <c r="K967"/>
      <c r="L967"/>
      <c r="M967">
        <v>0.1</v>
      </c>
      <c r="N967">
        <v>0.1</v>
      </c>
      <c r="O967">
        <v>0.1</v>
      </c>
      <c r="P967"/>
      <c r="Q967"/>
      <c r="R967"/>
      <c r="S967">
        <v>0</v>
      </c>
      <c r="T967"/>
      <c r="U967">
        <v>7</v>
      </c>
      <c r="V967">
        <v>20</v>
      </c>
      <c r="W967"/>
      <c r="X967"/>
      <c r="Y967"/>
      <c r="Z967">
        <v>298</v>
      </c>
    </row>
    <row r="968" spans="2:26" x14ac:dyDescent="0.25">
      <c r="B968" s="21" t="s">
        <v>5288</v>
      </c>
      <c r="C968" s="9" t="s">
        <v>5536</v>
      </c>
      <c r="D968" s="20" t="s">
        <v>5044</v>
      </c>
      <c r="E968" s="173" t="s">
        <v>3480</v>
      </c>
      <c r="F968" s="174" t="s">
        <v>3480</v>
      </c>
      <c r="G968" s="175" t="s">
        <v>4588</v>
      </c>
      <c r="H968" s="306">
        <v>2</v>
      </c>
      <c r="I968" s="19">
        <f t="shared" si="89"/>
        <v>0.66666666666666663</v>
      </c>
      <c r="J968" s="10" t="s">
        <v>3696</v>
      </c>
      <c r="K968"/>
      <c r="L968"/>
      <c r="M968">
        <v>0.1</v>
      </c>
      <c r="N968">
        <v>0.1</v>
      </c>
      <c r="O968">
        <v>0.1</v>
      </c>
      <c r="P968"/>
      <c r="Q968"/>
      <c r="R968"/>
      <c r="S968">
        <v>0</v>
      </c>
      <c r="T968"/>
      <c r="U968">
        <v>9</v>
      </c>
      <c r="V968">
        <v>20</v>
      </c>
      <c r="W968"/>
      <c r="X968"/>
      <c r="Y968"/>
      <c r="Z968">
        <v>244</v>
      </c>
    </row>
    <row r="969" spans="2:26" x14ac:dyDescent="0.25">
      <c r="B969" s="21" t="s">
        <v>5289</v>
      </c>
      <c r="D969" s="20" t="s">
        <v>5045</v>
      </c>
      <c r="E969" s="173" t="s">
        <v>3480</v>
      </c>
      <c r="F969" s="161" t="s">
        <v>3480</v>
      </c>
      <c r="G969" s="178" t="s">
        <v>5465</v>
      </c>
      <c r="H969" s="306">
        <v>1</v>
      </c>
      <c r="I969" s="19">
        <f t="shared" si="89"/>
        <v>0.33333333333333331</v>
      </c>
      <c r="J969" s="10" t="s">
        <v>3696</v>
      </c>
      <c r="K969"/>
      <c r="L969"/>
      <c r="M969">
        <v>0</v>
      </c>
      <c r="N969">
        <v>0</v>
      </c>
      <c r="O969">
        <v>0</v>
      </c>
      <c r="P969"/>
      <c r="Q969"/>
      <c r="R969"/>
      <c r="S969">
        <v>0</v>
      </c>
      <c r="T969"/>
      <c r="U969">
        <v>13</v>
      </c>
      <c r="V969">
        <v>50</v>
      </c>
      <c r="W969"/>
      <c r="X969"/>
      <c r="Y969"/>
      <c r="Z969">
        <v>2813</v>
      </c>
    </row>
    <row r="970" spans="2:26" x14ac:dyDescent="0.25">
      <c r="B970" s="21" t="s">
        <v>5290</v>
      </c>
      <c r="D970" s="20" t="s">
        <v>5046</v>
      </c>
      <c r="E970" s="30" t="s">
        <v>3480</v>
      </c>
      <c r="F970" s="161" t="s">
        <v>3480</v>
      </c>
      <c r="G970" s="178" t="s">
        <v>5465</v>
      </c>
      <c r="H970" s="306">
        <v>1</v>
      </c>
      <c r="I970" s="19">
        <f t="shared" si="89"/>
        <v>0.33333333333333331</v>
      </c>
      <c r="J970" s="10" t="s">
        <v>3696</v>
      </c>
      <c r="K970"/>
      <c r="L970"/>
      <c r="M970">
        <v>0</v>
      </c>
      <c r="N970">
        <v>0</v>
      </c>
      <c r="O970">
        <v>0</v>
      </c>
      <c r="P970"/>
      <c r="Q970"/>
      <c r="R970"/>
      <c r="S970">
        <v>0</v>
      </c>
      <c r="T970"/>
      <c r="U970">
        <v>20</v>
      </c>
      <c r="V970">
        <v>75</v>
      </c>
      <c r="W970"/>
      <c r="X970"/>
      <c r="Y970"/>
      <c r="Z970">
        <v>23924</v>
      </c>
    </row>
    <row r="971" spans="2:26" x14ac:dyDescent="0.25">
      <c r="B971" s="21" t="s">
        <v>5291</v>
      </c>
      <c r="D971" s="20" t="s">
        <v>5047</v>
      </c>
      <c r="E971" s="173" t="s">
        <v>3480</v>
      </c>
      <c r="F971" s="161" t="s">
        <v>3480</v>
      </c>
      <c r="G971" s="178" t="s">
        <v>5465</v>
      </c>
      <c r="H971" s="306">
        <v>1</v>
      </c>
      <c r="I971" s="19">
        <f t="shared" si="89"/>
        <v>0.33333333333333331</v>
      </c>
      <c r="J971" s="10" t="s">
        <v>3696</v>
      </c>
      <c r="K971"/>
      <c r="L971"/>
      <c r="M971">
        <v>0</v>
      </c>
      <c r="N971">
        <v>0</v>
      </c>
      <c r="O971">
        <v>0</v>
      </c>
      <c r="P971"/>
      <c r="Q971"/>
      <c r="R971"/>
      <c r="S971">
        <v>0</v>
      </c>
      <c r="T971"/>
      <c r="U971">
        <v>15</v>
      </c>
      <c r="V971">
        <v>55</v>
      </c>
      <c r="W971"/>
      <c r="X971"/>
      <c r="Y971"/>
      <c r="Z971">
        <v>5540</v>
      </c>
    </row>
    <row r="972" spans="2:26" x14ac:dyDescent="0.25">
      <c r="B972" s="21" t="s">
        <v>5292</v>
      </c>
      <c r="D972" s="20" t="s">
        <v>5048</v>
      </c>
      <c r="E972" s="173" t="s">
        <v>3480</v>
      </c>
      <c r="F972" s="161" t="s">
        <v>3480</v>
      </c>
      <c r="G972" s="178" t="s">
        <v>5465</v>
      </c>
      <c r="H972" s="306">
        <v>1</v>
      </c>
      <c r="I972" s="19">
        <f t="shared" si="89"/>
        <v>0.33333333333333331</v>
      </c>
      <c r="J972" s="10" t="s">
        <v>3696</v>
      </c>
      <c r="K972"/>
      <c r="L972"/>
      <c r="M972">
        <v>0</v>
      </c>
      <c r="N972">
        <v>0</v>
      </c>
      <c r="O972">
        <v>0</v>
      </c>
      <c r="P972"/>
      <c r="Q972"/>
      <c r="R972"/>
      <c r="S972">
        <v>0</v>
      </c>
      <c r="T972"/>
      <c r="U972">
        <v>11</v>
      </c>
      <c r="V972">
        <v>40</v>
      </c>
      <c r="W972"/>
      <c r="X972"/>
      <c r="Y972"/>
      <c r="Z972">
        <v>1813</v>
      </c>
    </row>
    <row r="973" spans="2:26" x14ac:dyDescent="0.25">
      <c r="B973" s="21" t="s">
        <v>5293</v>
      </c>
      <c r="D973" s="20" t="s">
        <v>5049</v>
      </c>
      <c r="E973" s="173" t="s">
        <v>3480</v>
      </c>
      <c r="F973" s="161" t="s">
        <v>3480</v>
      </c>
      <c r="G973" s="178" t="s">
        <v>5465</v>
      </c>
      <c r="H973" s="306">
        <v>1</v>
      </c>
      <c r="I973" s="19">
        <f t="shared" si="89"/>
        <v>0.33333333333333331</v>
      </c>
      <c r="J973" s="10" t="s">
        <v>3696</v>
      </c>
      <c r="K973"/>
      <c r="L973"/>
      <c r="M973">
        <v>0</v>
      </c>
      <c r="N973">
        <v>0</v>
      </c>
      <c r="O973">
        <v>0</v>
      </c>
      <c r="P973"/>
      <c r="Q973"/>
      <c r="R973"/>
      <c r="S973">
        <v>0</v>
      </c>
      <c r="T973"/>
      <c r="U973">
        <v>17</v>
      </c>
      <c r="V973">
        <v>65</v>
      </c>
      <c r="W973"/>
      <c r="X973"/>
      <c r="Y973"/>
      <c r="Z973">
        <v>10247</v>
      </c>
    </row>
    <row r="974" spans="2:26" x14ac:dyDescent="0.25">
      <c r="B974" s="21" t="s">
        <v>5545</v>
      </c>
      <c r="C974" s="9" t="s">
        <v>5404</v>
      </c>
      <c r="D974" s="20" t="s">
        <v>5543</v>
      </c>
      <c r="E974" s="173" t="s">
        <v>3480</v>
      </c>
      <c r="F974" s="174" t="s">
        <v>3480</v>
      </c>
      <c r="G974" s="175" t="s">
        <v>4588</v>
      </c>
      <c r="H974" s="306">
        <v>2</v>
      </c>
      <c r="I974" s="19">
        <f t="shared" si="89"/>
        <v>0.66666666666666663</v>
      </c>
      <c r="J974" s="10" t="s">
        <v>3696</v>
      </c>
      <c r="K974"/>
      <c r="L974"/>
      <c r="M974">
        <v>0.1</v>
      </c>
      <c r="N974">
        <v>0.1</v>
      </c>
      <c r="O974">
        <v>0.1</v>
      </c>
      <c r="P974"/>
      <c r="Q974"/>
      <c r="R974"/>
      <c r="S974">
        <v>0</v>
      </c>
      <c r="T974"/>
      <c r="U974">
        <v>2</v>
      </c>
      <c r="V974">
        <v>40</v>
      </c>
      <c r="W974"/>
      <c r="X974"/>
      <c r="Y974"/>
      <c r="Z974">
        <v>46</v>
      </c>
    </row>
    <row r="975" spans="2:26" x14ac:dyDescent="0.25">
      <c r="B975" s="21" t="s">
        <v>5545</v>
      </c>
      <c r="C975" s="9" t="s">
        <v>5404</v>
      </c>
      <c r="D975" s="20" t="s">
        <v>5544</v>
      </c>
      <c r="E975" s="173" t="s">
        <v>3480</v>
      </c>
      <c r="F975" s="174" t="s">
        <v>3480</v>
      </c>
      <c r="G975" s="175" t="s">
        <v>4588</v>
      </c>
      <c r="H975" s="306">
        <v>3</v>
      </c>
      <c r="I975" s="19">
        <f t="shared" si="89"/>
        <v>1</v>
      </c>
      <c r="J975" s="10" t="s">
        <v>3696</v>
      </c>
      <c r="K975"/>
      <c r="L975"/>
      <c r="M975">
        <v>0.1</v>
      </c>
      <c r="N975">
        <v>0.1</v>
      </c>
      <c r="O975">
        <v>0.1</v>
      </c>
      <c r="P975"/>
      <c r="Q975"/>
      <c r="R975"/>
      <c r="S975">
        <v>0</v>
      </c>
      <c r="T975"/>
      <c r="U975">
        <v>3</v>
      </c>
      <c r="V975">
        <v>40</v>
      </c>
      <c r="W975"/>
      <c r="X975"/>
      <c r="Y975"/>
      <c r="Z975">
        <v>47</v>
      </c>
    </row>
    <row r="976" spans="2:26" x14ac:dyDescent="0.25">
      <c r="B976" s="21" t="s">
        <v>5545</v>
      </c>
      <c r="C976" s="9" t="s">
        <v>5404</v>
      </c>
      <c r="D976" s="20" t="s">
        <v>4682</v>
      </c>
      <c r="E976" s="173" t="s">
        <v>3480</v>
      </c>
      <c r="F976" s="174" t="s">
        <v>3480</v>
      </c>
      <c r="G976" s="175" t="s">
        <v>4588</v>
      </c>
      <c r="H976" s="306">
        <v>3</v>
      </c>
      <c r="I976" s="19">
        <f t="shared" si="89"/>
        <v>1</v>
      </c>
      <c r="J976" s="10" t="s">
        <v>3696</v>
      </c>
      <c r="K976"/>
      <c r="L976"/>
      <c r="M976">
        <v>0.1</v>
      </c>
      <c r="N976">
        <v>0.1</v>
      </c>
      <c r="O976">
        <v>0.1</v>
      </c>
      <c r="P976"/>
      <c r="Q976"/>
      <c r="R976"/>
      <c r="S976">
        <v>0</v>
      </c>
      <c r="T976"/>
      <c r="U976">
        <v>2</v>
      </c>
      <c r="V976">
        <v>40</v>
      </c>
      <c r="W976"/>
      <c r="X976"/>
      <c r="Y976"/>
      <c r="Z976">
        <v>46</v>
      </c>
    </row>
    <row r="977" spans="2:26" x14ac:dyDescent="0.25">
      <c r="B977" s="21" t="s">
        <v>5320</v>
      </c>
      <c r="D977" s="20" t="s">
        <v>5082</v>
      </c>
      <c r="E977" s="166" t="s">
        <v>4630</v>
      </c>
      <c r="F977" s="161" t="s">
        <v>3480</v>
      </c>
      <c r="H977" s="306">
        <v>25</v>
      </c>
      <c r="I977" s="19">
        <f t="shared" si="89"/>
        <v>8.3333333333333339</v>
      </c>
      <c r="J977" s="10" t="s">
        <v>3696</v>
      </c>
      <c r="K977"/>
      <c r="L977"/>
      <c r="M977">
        <v>0</v>
      </c>
      <c r="N977">
        <v>0</v>
      </c>
      <c r="O977">
        <v>0</v>
      </c>
      <c r="P977"/>
      <c r="Q977"/>
      <c r="R977"/>
      <c r="S977">
        <v>0</v>
      </c>
      <c r="T977"/>
      <c r="U977">
        <v>0</v>
      </c>
      <c r="V977">
        <v>0</v>
      </c>
      <c r="W977"/>
      <c r="X977"/>
      <c r="Y977"/>
      <c r="Z977">
        <v>3182</v>
      </c>
    </row>
    <row r="978" spans="2:26" x14ac:dyDescent="0.25">
      <c r="B978" s="21" t="s">
        <v>5321</v>
      </c>
      <c r="D978" s="20" t="s">
        <v>5083</v>
      </c>
      <c r="E978" s="166" t="s">
        <v>4630</v>
      </c>
      <c r="F978" s="161" t="s">
        <v>3480</v>
      </c>
      <c r="H978" s="306">
        <v>25</v>
      </c>
      <c r="I978" s="19">
        <f t="shared" si="89"/>
        <v>8.3333333333333339</v>
      </c>
      <c r="J978" s="10" t="s">
        <v>3696</v>
      </c>
      <c r="K978"/>
      <c r="L978"/>
      <c r="M978">
        <v>0</v>
      </c>
      <c r="N978">
        <v>0</v>
      </c>
      <c r="O978">
        <v>0</v>
      </c>
      <c r="P978"/>
      <c r="Q978"/>
      <c r="R978"/>
      <c r="S978">
        <v>0</v>
      </c>
      <c r="T978"/>
      <c r="U978">
        <v>0</v>
      </c>
      <c r="V978">
        <v>0</v>
      </c>
      <c r="W978"/>
      <c r="X978"/>
      <c r="Y978"/>
      <c r="Z978">
        <v>3681</v>
      </c>
    </row>
    <row r="979" spans="2:26" x14ac:dyDescent="0.25">
      <c r="B979" s="21" t="s">
        <v>5322</v>
      </c>
      <c r="D979" s="20" t="s">
        <v>5084</v>
      </c>
      <c r="E979" s="166" t="s">
        <v>4630</v>
      </c>
      <c r="F979" s="161" t="s">
        <v>3480</v>
      </c>
      <c r="H979" s="306">
        <v>25</v>
      </c>
      <c r="I979" s="19">
        <f t="shared" si="89"/>
        <v>8.3333333333333339</v>
      </c>
      <c r="J979" s="10" t="s">
        <v>3696</v>
      </c>
      <c r="K979"/>
      <c r="L979"/>
      <c r="M979">
        <v>0</v>
      </c>
      <c r="N979">
        <v>0</v>
      </c>
      <c r="O979">
        <v>0</v>
      </c>
      <c r="P979"/>
      <c r="Q979"/>
      <c r="R979"/>
      <c r="S979">
        <v>0</v>
      </c>
      <c r="T979"/>
      <c r="U979">
        <v>0</v>
      </c>
      <c r="V979">
        <v>0</v>
      </c>
      <c r="W979"/>
      <c r="X979"/>
      <c r="Y979"/>
      <c r="Z979">
        <v>4272</v>
      </c>
    </row>
    <row r="980" spans="2:26" x14ac:dyDescent="0.25">
      <c r="B980" s="21" t="s">
        <v>5323</v>
      </c>
      <c r="D980" s="20" t="s">
        <v>5085</v>
      </c>
      <c r="E980" s="166" t="s">
        <v>4630</v>
      </c>
      <c r="F980" s="161" t="s">
        <v>3480</v>
      </c>
      <c r="H980" s="306">
        <v>25</v>
      </c>
      <c r="I980" s="19">
        <f t="shared" si="89"/>
        <v>8.3333333333333339</v>
      </c>
      <c r="J980" s="10" t="s">
        <v>3696</v>
      </c>
      <c r="K980"/>
      <c r="L980"/>
      <c r="M980">
        <v>0</v>
      </c>
      <c r="N980">
        <v>0</v>
      </c>
      <c r="O980">
        <v>0</v>
      </c>
      <c r="P980"/>
      <c r="Q980"/>
      <c r="R980"/>
      <c r="S980">
        <v>0</v>
      </c>
      <c r="T980"/>
      <c r="U980">
        <v>0</v>
      </c>
      <c r="V980">
        <v>0</v>
      </c>
      <c r="W980"/>
      <c r="X980"/>
      <c r="Y980"/>
      <c r="Z980">
        <v>4967</v>
      </c>
    </row>
    <row r="981" spans="2:26" x14ac:dyDescent="0.25">
      <c r="B981" s="21" t="s">
        <v>5324</v>
      </c>
      <c r="D981" s="20" t="s">
        <v>5086</v>
      </c>
      <c r="E981" s="166" t="s">
        <v>4630</v>
      </c>
      <c r="F981" s="161" t="s">
        <v>3480</v>
      </c>
      <c r="H981" s="306">
        <v>25</v>
      </c>
      <c r="I981" s="19">
        <f t="shared" si="89"/>
        <v>8.3333333333333339</v>
      </c>
      <c r="J981" s="10" t="s">
        <v>3696</v>
      </c>
      <c r="K981"/>
      <c r="L981"/>
      <c r="M981">
        <v>0</v>
      </c>
      <c r="N981">
        <v>0</v>
      </c>
      <c r="O981">
        <v>0</v>
      </c>
      <c r="P981"/>
      <c r="Q981"/>
      <c r="R981"/>
      <c r="S981">
        <v>0</v>
      </c>
      <c r="T981"/>
      <c r="U981">
        <v>0</v>
      </c>
      <c r="V981">
        <v>0</v>
      </c>
      <c r="W981"/>
      <c r="X981"/>
      <c r="Y981"/>
      <c r="Z981">
        <v>5782</v>
      </c>
    </row>
    <row r="982" spans="2:26" x14ac:dyDescent="0.25">
      <c r="B982" s="21" t="s">
        <v>5325</v>
      </c>
      <c r="D982" s="20" t="s">
        <v>5087</v>
      </c>
      <c r="E982" s="166" t="s">
        <v>4630</v>
      </c>
      <c r="F982" s="161" t="s">
        <v>3480</v>
      </c>
      <c r="H982" s="306">
        <v>30</v>
      </c>
      <c r="I982" s="19">
        <f t="shared" si="89"/>
        <v>10</v>
      </c>
      <c r="J982" s="10" t="s">
        <v>3696</v>
      </c>
      <c r="K982"/>
      <c r="L982"/>
      <c r="M982">
        <v>0</v>
      </c>
      <c r="N982">
        <v>0</v>
      </c>
      <c r="O982">
        <v>0</v>
      </c>
      <c r="P982"/>
      <c r="Q982"/>
      <c r="R982"/>
      <c r="S982">
        <v>0</v>
      </c>
      <c r="T982"/>
      <c r="U982">
        <v>0</v>
      </c>
      <c r="V982">
        <v>0</v>
      </c>
      <c r="W982"/>
      <c r="X982"/>
      <c r="Y982"/>
      <c r="Z982">
        <v>1687</v>
      </c>
    </row>
    <row r="983" spans="2:26" x14ac:dyDescent="0.25">
      <c r="B983" s="21" t="s">
        <v>5326</v>
      </c>
      <c r="D983" s="20" t="s">
        <v>5088</v>
      </c>
      <c r="E983" s="166" t="s">
        <v>4630</v>
      </c>
      <c r="F983" s="161" t="s">
        <v>3480</v>
      </c>
      <c r="H983" s="306">
        <v>30</v>
      </c>
      <c r="I983" s="19">
        <f t="shared" si="89"/>
        <v>10</v>
      </c>
      <c r="J983" s="10" t="s">
        <v>3696</v>
      </c>
      <c r="K983"/>
      <c r="L983"/>
      <c r="M983">
        <v>0</v>
      </c>
      <c r="N983">
        <v>0</v>
      </c>
      <c r="O983">
        <v>0</v>
      </c>
      <c r="P983"/>
      <c r="Q983"/>
      <c r="R983"/>
      <c r="S983">
        <v>0</v>
      </c>
      <c r="T983"/>
      <c r="U983">
        <v>0</v>
      </c>
      <c r="V983">
        <v>0</v>
      </c>
      <c r="W983"/>
      <c r="X983"/>
      <c r="Y983"/>
      <c r="Z983">
        <v>1883</v>
      </c>
    </row>
    <row r="984" spans="2:26" x14ac:dyDescent="0.25">
      <c r="B984" s="21" t="s">
        <v>5327</v>
      </c>
      <c r="D984" s="20" t="s">
        <v>5089</v>
      </c>
      <c r="E984" s="166" t="s">
        <v>4630</v>
      </c>
      <c r="F984" s="161" t="s">
        <v>3480</v>
      </c>
      <c r="H984" s="306">
        <v>30</v>
      </c>
      <c r="I984" s="19">
        <f t="shared" si="89"/>
        <v>10</v>
      </c>
      <c r="J984" s="10" t="s">
        <v>3696</v>
      </c>
      <c r="K984"/>
      <c r="L984"/>
      <c r="M984">
        <v>0</v>
      </c>
      <c r="N984">
        <v>0</v>
      </c>
      <c r="O984">
        <v>0</v>
      </c>
      <c r="P984"/>
      <c r="Q984"/>
      <c r="R984"/>
      <c r="S984">
        <v>0</v>
      </c>
      <c r="T984"/>
      <c r="U984">
        <v>0</v>
      </c>
      <c r="V984">
        <v>0</v>
      </c>
      <c r="W984"/>
      <c r="X984"/>
      <c r="Y984"/>
      <c r="Z984">
        <v>2123</v>
      </c>
    </row>
    <row r="985" spans="2:26" x14ac:dyDescent="0.25">
      <c r="B985" s="21" t="s">
        <v>5328</v>
      </c>
      <c r="D985" s="20" t="s">
        <v>5090</v>
      </c>
      <c r="E985" s="166" t="s">
        <v>4630</v>
      </c>
      <c r="F985" s="161" t="s">
        <v>3480</v>
      </c>
      <c r="H985" s="306">
        <v>30</v>
      </c>
      <c r="I985" s="19">
        <f t="shared" si="89"/>
        <v>10</v>
      </c>
      <c r="J985" s="10" t="s">
        <v>3696</v>
      </c>
      <c r="K985"/>
      <c r="L985"/>
      <c r="M985">
        <v>0</v>
      </c>
      <c r="N985">
        <v>0</v>
      </c>
      <c r="O985">
        <v>0</v>
      </c>
      <c r="P985"/>
      <c r="Q985"/>
      <c r="R985"/>
      <c r="S985">
        <v>0</v>
      </c>
      <c r="T985"/>
      <c r="U985">
        <v>0</v>
      </c>
      <c r="V985">
        <v>0</v>
      </c>
      <c r="W985"/>
      <c r="X985"/>
      <c r="Y985"/>
      <c r="Z985">
        <v>2413</v>
      </c>
    </row>
    <row r="986" spans="2:26" x14ac:dyDescent="0.25">
      <c r="B986" s="21" t="s">
        <v>5329</v>
      </c>
      <c r="D986" s="20" t="s">
        <v>5091</v>
      </c>
      <c r="E986" s="166" t="s">
        <v>4630</v>
      </c>
      <c r="F986" s="161" t="s">
        <v>3480</v>
      </c>
      <c r="H986" s="306">
        <v>30</v>
      </c>
      <c r="I986" s="19">
        <f t="shared" si="89"/>
        <v>10</v>
      </c>
      <c r="J986" s="10" t="s">
        <v>3696</v>
      </c>
      <c r="K986"/>
      <c r="L986"/>
      <c r="M986">
        <v>0</v>
      </c>
      <c r="N986">
        <v>0</v>
      </c>
      <c r="O986">
        <v>0</v>
      </c>
      <c r="P986"/>
      <c r="Q986"/>
      <c r="R986"/>
      <c r="S986">
        <v>0</v>
      </c>
      <c r="T986"/>
      <c r="U986">
        <v>0</v>
      </c>
      <c r="V986">
        <v>0</v>
      </c>
      <c r="W986"/>
      <c r="X986"/>
      <c r="Y986"/>
      <c r="Z986">
        <v>2763</v>
      </c>
    </row>
    <row r="987" spans="2:26" x14ac:dyDescent="0.25">
      <c r="B987" s="21" t="s">
        <v>5330</v>
      </c>
      <c r="D987" s="20" t="s">
        <v>5092</v>
      </c>
      <c r="E987" s="166" t="s">
        <v>4630</v>
      </c>
      <c r="F987" s="161" t="s">
        <v>3480</v>
      </c>
      <c r="H987" s="306">
        <v>25</v>
      </c>
      <c r="I987" s="19">
        <f t="shared" si="89"/>
        <v>8.3333333333333339</v>
      </c>
      <c r="J987" s="10" t="s">
        <v>3696</v>
      </c>
      <c r="K987"/>
      <c r="L987"/>
      <c r="M987">
        <v>0</v>
      </c>
      <c r="N987">
        <v>0</v>
      </c>
      <c r="O987">
        <v>0</v>
      </c>
      <c r="P987"/>
      <c r="Q987"/>
      <c r="R987"/>
      <c r="S987">
        <v>0</v>
      </c>
      <c r="T987"/>
      <c r="U987">
        <v>0</v>
      </c>
      <c r="V987">
        <v>0</v>
      </c>
      <c r="W987"/>
      <c r="X987"/>
      <c r="Y987"/>
      <c r="Z987">
        <v>6733</v>
      </c>
    </row>
    <row r="988" spans="2:26" x14ac:dyDescent="0.25">
      <c r="B988" s="21" t="s">
        <v>5331</v>
      </c>
      <c r="D988" s="20" t="s">
        <v>5093</v>
      </c>
      <c r="E988" s="166" t="s">
        <v>4630</v>
      </c>
      <c r="F988" s="161" t="s">
        <v>3480</v>
      </c>
      <c r="H988" s="306">
        <v>20</v>
      </c>
      <c r="I988" s="19">
        <f t="shared" si="89"/>
        <v>6.666666666666667</v>
      </c>
      <c r="J988" s="10" t="s">
        <v>3696</v>
      </c>
      <c r="K988"/>
      <c r="L988"/>
      <c r="M988">
        <v>0</v>
      </c>
      <c r="N988">
        <v>0</v>
      </c>
      <c r="O988">
        <v>0</v>
      </c>
      <c r="P988"/>
      <c r="Q988"/>
      <c r="R988"/>
      <c r="S988">
        <v>0</v>
      </c>
      <c r="T988"/>
      <c r="U988">
        <v>0</v>
      </c>
      <c r="V988">
        <v>0</v>
      </c>
      <c r="W988"/>
      <c r="X988"/>
      <c r="Y988"/>
      <c r="Z988">
        <v>7838</v>
      </c>
    </row>
    <row r="989" spans="2:26" x14ac:dyDescent="0.25">
      <c r="B989" s="21" t="s">
        <v>5332</v>
      </c>
      <c r="D989" s="20" t="s">
        <v>5094</v>
      </c>
      <c r="E989" s="166" t="s">
        <v>4630</v>
      </c>
      <c r="F989" s="161" t="s">
        <v>3480</v>
      </c>
      <c r="H989" s="306">
        <v>20</v>
      </c>
      <c r="I989" s="19">
        <f t="shared" si="89"/>
        <v>6.666666666666667</v>
      </c>
      <c r="J989" s="10" t="s">
        <v>3696</v>
      </c>
      <c r="K989"/>
      <c r="L989"/>
      <c r="M989">
        <v>0</v>
      </c>
      <c r="N989">
        <v>0</v>
      </c>
      <c r="O989">
        <v>0</v>
      </c>
      <c r="P989"/>
      <c r="Q989"/>
      <c r="R989"/>
      <c r="S989">
        <v>0</v>
      </c>
      <c r="T989"/>
      <c r="U989">
        <v>0</v>
      </c>
      <c r="V989">
        <v>0</v>
      </c>
      <c r="W989"/>
      <c r="X989"/>
      <c r="Y989"/>
      <c r="Z989">
        <v>9116</v>
      </c>
    </row>
    <row r="990" spans="2:26" x14ac:dyDescent="0.25">
      <c r="B990" s="21" t="s">
        <v>5333</v>
      </c>
      <c r="D990" s="20" t="s">
        <v>5095</v>
      </c>
      <c r="E990" s="166" t="s">
        <v>4630</v>
      </c>
      <c r="F990" s="161" t="s">
        <v>3480</v>
      </c>
      <c r="H990" s="306">
        <v>20</v>
      </c>
      <c r="I990" s="19">
        <f t="shared" si="89"/>
        <v>6.666666666666667</v>
      </c>
      <c r="J990" s="10" t="s">
        <v>3696</v>
      </c>
      <c r="K990"/>
      <c r="L990"/>
      <c r="M990">
        <v>0</v>
      </c>
      <c r="N990">
        <v>0</v>
      </c>
      <c r="O990">
        <v>0</v>
      </c>
      <c r="P990"/>
      <c r="Q990"/>
      <c r="R990"/>
      <c r="S990">
        <v>0</v>
      </c>
      <c r="T990"/>
      <c r="U990">
        <v>0</v>
      </c>
      <c r="V990">
        <v>0</v>
      </c>
      <c r="W990"/>
      <c r="X990"/>
      <c r="Y990"/>
      <c r="Z990">
        <v>10589</v>
      </c>
    </row>
    <row r="991" spans="2:26" x14ac:dyDescent="0.25">
      <c r="B991" s="21" t="s">
        <v>5334</v>
      </c>
      <c r="D991" s="20" t="s">
        <v>5096</v>
      </c>
      <c r="E991" s="166" t="s">
        <v>4630</v>
      </c>
      <c r="F991" s="161" t="s">
        <v>3480</v>
      </c>
      <c r="H991" s="306">
        <v>20</v>
      </c>
      <c r="I991" s="19">
        <f t="shared" ref="I991:I1023" si="90">H991/3</f>
        <v>6.666666666666667</v>
      </c>
      <c r="J991" s="10" t="s">
        <v>3696</v>
      </c>
      <c r="K991"/>
      <c r="L991"/>
      <c r="M991">
        <v>0</v>
      </c>
      <c r="N991">
        <v>0</v>
      </c>
      <c r="O991">
        <v>0</v>
      </c>
      <c r="P991"/>
      <c r="Q991"/>
      <c r="R991"/>
      <c r="S991">
        <v>0</v>
      </c>
      <c r="T991"/>
      <c r="U991">
        <v>0</v>
      </c>
      <c r="V991">
        <v>0</v>
      </c>
      <c r="W991"/>
      <c r="X991"/>
      <c r="Y991"/>
      <c r="Z991">
        <v>12282</v>
      </c>
    </row>
    <row r="992" spans="2:26" x14ac:dyDescent="0.25">
      <c r="B992" s="21" t="s">
        <v>5335</v>
      </c>
      <c r="D992" s="20" t="s">
        <v>5097</v>
      </c>
      <c r="E992" s="166" t="s">
        <v>4630</v>
      </c>
      <c r="F992" s="161" t="s">
        <v>3480</v>
      </c>
      <c r="H992" s="306">
        <v>35</v>
      </c>
      <c r="I992" s="19">
        <f t="shared" si="90"/>
        <v>11.666666666666666</v>
      </c>
      <c r="J992" s="10" t="s">
        <v>3696</v>
      </c>
      <c r="K992"/>
      <c r="L992"/>
      <c r="M992">
        <v>0</v>
      </c>
      <c r="N992">
        <v>0</v>
      </c>
      <c r="O992">
        <v>0</v>
      </c>
      <c r="P992"/>
      <c r="Q992"/>
      <c r="R992"/>
      <c r="S992">
        <v>0</v>
      </c>
      <c r="T992"/>
      <c r="U992">
        <v>0</v>
      </c>
      <c r="V992">
        <v>0</v>
      </c>
      <c r="W992"/>
      <c r="X992"/>
      <c r="Y992"/>
      <c r="Z992">
        <v>1152</v>
      </c>
    </row>
    <row r="993" spans="2:26" x14ac:dyDescent="0.25">
      <c r="B993" s="21" t="s">
        <v>5336</v>
      </c>
      <c r="D993" s="20" t="s">
        <v>5098</v>
      </c>
      <c r="E993" s="166" t="s">
        <v>4630</v>
      </c>
      <c r="F993" s="161" t="s">
        <v>3480</v>
      </c>
      <c r="H993" s="306">
        <v>35</v>
      </c>
      <c r="I993" s="19">
        <f t="shared" si="90"/>
        <v>11.666666666666666</v>
      </c>
      <c r="J993" s="10" t="s">
        <v>3696</v>
      </c>
      <c r="K993"/>
      <c r="L993"/>
      <c r="M993">
        <v>0</v>
      </c>
      <c r="N993">
        <v>0</v>
      </c>
      <c r="O993">
        <v>0</v>
      </c>
      <c r="P993"/>
      <c r="Q993"/>
      <c r="R993"/>
      <c r="S993">
        <v>0</v>
      </c>
      <c r="T993"/>
      <c r="U993">
        <v>0</v>
      </c>
      <c r="V993">
        <v>0</v>
      </c>
      <c r="W993"/>
      <c r="X993"/>
      <c r="Y993"/>
      <c r="Z993">
        <v>1215</v>
      </c>
    </row>
    <row r="994" spans="2:26" x14ac:dyDescent="0.25">
      <c r="B994" s="21" t="s">
        <v>5337</v>
      </c>
      <c r="D994" s="20" t="s">
        <v>5099</v>
      </c>
      <c r="E994" s="166" t="s">
        <v>4630</v>
      </c>
      <c r="F994" s="161" t="s">
        <v>3480</v>
      </c>
      <c r="H994" s="306">
        <v>35</v>
      </c>
      <c r="I994" s="19">
        <f t="shared" si="90"/>
        <v>11.666666666666666</v>
      </c>
      <c r="J994" s="10" t="s">
        <v>3696</v>
      </c>
      <c r="K994"/>
      <c r="L994"/>
      <c r="M994">
        <v>0</v>
      </c>
      <c r="N994">
        <v>0</v>
      </c>
      <c r="O994">
        <v>0</v>
      </c>
      <c r="P994"/>
      <c r="Q994"/>
      <c r="R994"/>
      <c r="S994">
        <v>0</v>
      </c>
      <c r="T994"/>
      <c r="U994">
        <v>0</v>
      </c>
      <c r="V994">
        <v>0</v>
      </c>
      <c r="W994"/>
      <c r="X994"/>
      <c r="Y994"/>
      <c r="Z994">
        <v>1296</v>
      </c>
    </row>
    <row r="995" spans="2:26" x14ac:dyDescent="0.25">
      <c r="B995" s="21" t="s">
        <v>5338</v>
      </c>
      <c r="D995" s="20" t="s">
        <v>5100</v>
      </c>
      <c r="E995" s="166" t="s">
        <v>4630</v>
      </c>
      <c r="F995" s="161" t="s">
        <v>3480</v>
      </c>
      <c r="H995" s="306">
        <v>35</v>
      </c>
      <c r="I995" s="19">
        <f t="shared" si="90"/>
        <v>11.666666666666666</v>
      </c>
      <c r="J995" s="10" t="s">
        <v>3696</v>
      </c>
      <c r="K995"/>
      <c r="L995"/>
      <c r="M995">
        <v>0</v>
      </c>
      <c r="N995">
        <v>0</v>
      </c>
      <c r="O995">
        <v>0</v>
      </c>
      <c r="P995"/>
      <c r="Q995"/>
      <c r="R995"/>
      <c r="S995">
        <v>0</v>
      </c>
      <c r="T995"/>
      <c r="U995">
        <v>0</v>
      </c>
      <c r="V995">
        <v>0</v>
      </c>
      <c r="W995"/>
      <c r="X995"/>
      <c r="Y995"/>
      <c r="Z995">
        <v>1399</v>
      </c>
    </row>
    <row r="996" spans="2:26" x14ac:dyDescent="0.25">
      <c r="B996" s="21" t="s">
        <v>5339</v>
      </c>
      <c r="D996" s="20" t="s">
        <v>5101</v>
      </c>
      <c r="E996" s="166" t="s">
        <v>4630</v>
      </c>
      <c r="F996" s="161" t="s">
        <v>3480</v>
      </c>
      <c r="H996" s="306">
        <v>35</v>
      </c>
      <c r="I996" s="19">
        <f t="shared" si="90"/>
        <v>11.666666666666666</v>
      </c>
      <c r="J996" s="10" t="s">
        <v>3696</v>
      </c>
      <c r="K996"/>
      <c r="L996"/>
      <c r="M996">
        <v>0</v>
      </c>
      <c r="N996">
        <v>0</v>
      </c>
      <c r="O996">
        <v>0</v>
      </c>
      <c r="P996"/>
      <c r="Q996"/>
      <c r="R996"/>
      <c r="S996">
        <v>0</v>
      </c>
      <c r="T996"/>
      <c r="U996">
        <v>0</v>
      </c>
      <c r="V996">
        <v>0</v>
      </c>
      <c r="W996"/>
      <c r="X996"/>
      <c r="Y996"/>
      <c r="Z996">
        <v>1528</v>
      </c>
    </row>
    <row r="997" spans="2:26" x14ac:dyDescent="0.25">
      <c r="B997" s="21" t="s">
        <v>5340</v>
      </c>
      <c r="D997" s="20" t="s">
        <v>5102</v>
      </c>
      <c r="E997" s="166" t="s">
        <v>4630</v>
      </c>
      <c r="F997" s="161" t="s">
        <v>3480</v>
      </c>
      <c r="H997" s="306">
        <v>4</v>
      </c>
      <c r="I997" s="19">
        <f t="shared" si="90"/>
        <v>1.3333333333333333</v>
      </c>
      <c r="J997" s="10" t="s">
        <v>3696</v>
      </c>
      <c r="K997"/>
      <c r="L997"/>
      <c r="M997">
        <v>0</v>
      </c>
      <c r="N997">
        <v>0</v>
      </c>
      <c r="O997">
        <v>0</v>
      </c>
      <c r="P997"/>
      <c r="Q997"/>
      <c r="R997"/>
      <c r="S997">
        <v>0</v>
      </c>
      <c r="T997"/>
      <c r="U997">
        <v>0</v>
      </c>
      <c r="V997">
        <v>30</v>
      </c>
      <c r="W997"/>
      <c r="X997"/>
      <c r="Y997"/>
      <c r="Z997">
        <v>1422</v>
      </c>
    </row>
    <row r="998" spans="2:26" x14ac:dyDescent="0.25">
      <c r="B998" s="21" t="s">
        <v>5341</v>
      </c>
      <c r="D998" s="20" t="s">
        <v>5103</v>
      </c>
      <c r="E998" s="166" t="s">
        <v>4630</v>
      </c>
      <c r="F998" s="161" t="s">
        <v>3480</v>
      </c>
      <c r="H998" s="306">
        <v>4</v>
      </c>
      <c r="I998" s="19">
        <f t="shared" si="90"/>
        <v>1.3333333333333333</v>
      </c>
      <c r="J998" s="10" t="s">
        <v>3696</v>
      </c>
      <c r="K998"/>
      <c r="L998"/>
      <c r="M998">
        <v>0</v>
      </c>
      <c r="N998">
        <v>0</v>
      </c>
      <c r="O998">
        <v>0</v>
      </c>
      <c r="P998"/>
      <c r="Q998"/>
      <c r="R998"/>
      <c r="S998">
        <v>0</v>
      </c>
      <c r="T998"/>
      <c r="U998">
        <v>0</v>
      </c>
      <c r="V998">
        <v>60</v>
      </c>
      <c r="W998"/>
      <c r="X998"/>
      <c r="Y998"/>
      <c r="Z998">
        <v>12796</v>
      </c>
    </row>
    <row r="999" spans="2:26" x14ac:dyDescent="0.25">
      <c r="B999" s="21" t="s">
        <v>5342</v>
      </c>
      <c r="D999" s="20" t="s">
        <v>5104</v>
      </c>
      <c r="E999" s="166" t="s">
        <v>4630</v>
      </c>
      <c r="F999" s="161" t="s">
        <v>3480</v>
      </c>
      <c r="H999" s="306">
        <v>4</v>
      </c>
      <c r="I999" s="19">
        <f t="shared" si="90"/>
        <v>1.3333333333333333</v>
      </c>
      <c r="J999" s="10" t="s">
        <v>3696</v>
      </c>
      <c r="K999"/>
      <c r="L999"/>
      <c r="M999">
        <v>0</v>
      </c>
      <c r="N999">
        <v>0</v>
      </c>
      <c r="O999">
        <v>0</v>
      </c>
      <c r="P999"/>
      <c r="Q999"/>
      <c r="R999"/>
      <c r="S999">
        <v>0</v>
      </c>
      <c r="T999"/>
      <c r="U999">
        <v>0</v>
      </c>
      <c r="V999">
        <v>50</v>
      </c>
      <c r="W999"/>
      <c r="X999"/>
      <c r="Y999"/>
      <c r="Z999">
        <v>5193</v>
      </c>
    </row>
    <row r="1000" spans="2:26" x14ac:dyDescent="0.25">
      <c r="B1000" s="21" t="s">
        <v>5343</v>
      </c>
      <c r="D1000" s="20" t="s">
        <v>5105</v>
      </c>
      <c r="E1000" s="166" t="s">
        <v>4630</v>
      </c>
      <c r="F1000" s="161" t="s">
        <v>3480</v>
      </c>
      <c r="H1000" s="306">
        <v>4</v>
      </c>
      <c r="I1000" s="19">
        <f t="shared" si="90"/>
        <v>1.3333333333333333</v>
      </c>
      <c r="J1000" s="10" t="s">
        <v>3696</v>
      </c>
      <c r="K1000"/>
      <c r="L1000"/>
      <c r="M1000">
        <v>0</v>
      </c>
      <c r="N1000">
        <v>0</v>
      </c>
      <c r="O1000">
        <v>0</v>
      </c>
      <c r="P1000"/>
      <c r="Q1000"/>
      <c r="R1000"/>
      <c r="S1000">
        <v>0</v>
      </c>
      <c r="T1000"/>
      <c r="U1000">
        <v>0</v>
      </c>
      <c r="V1000">
        <v>40</v>
      </c>
      <c r="W1000"/>
      <c r="X1000"/>
      <c r="Y1000"/>
      <c r="Z1000">
        <v>2846</v>
      </c>
    </row>
    <row r="1001" spans="2:26" x14ac:dyDescent="0.25">
      <c r="B1001" s="21" t="s">
        <v>5344</v>
      </c>
      <c r="D1001" s="20" t="s">
        <v>5106</v>
      </c>
      <c r="E1001" s="166" t="s">
        <v>4630</v>
      </c>
      <c r="F1001" s="161" t="s">
        <v>3480</v>
      </c>
      <c r="H1001" s="306">
        <v>2</v>
      </c>
      <c r="I1001" s="19">
        <f t="shared" si="90"/>
        <v>0.66666666666666663</v>
      </c>
      <c r="J1001" s="10" t="s">
        <v>3696</v>
      </c>
      <c r="K1001"/>
      <c r="L1001"/>
      <c r="M1001">
        <v>0</v>
      </c>
      <c r="N1001">
        <v>0</v>
      </c>
      <c r="O1001">
        <v>0</v>
      </c>
      <c r="P1001"/>
      <c r="Q1001"/>
      <c r="R1001"/>
      <c r="S1001">
        <v>0</v>
      </c>
      <c r="T1001"/>
      <c r="U1001">
        <v>0</v>
      </c>
      <c r="V1001">
        <v>40</v>
      </c>
      <c r="W1001"/>
      <c r="X1001"/>
      <c r="Y1001"/>
      <c r="Z1001">
        <v>5050</v>
      </c>
    </row>
    <row r="1002" spans="2:26" x14ac:dyDescent="0.25">
      <c r="B1002" s="21" t="s">
        <v>5345</v>
      </c>
      <c r="D1002" s="20" t="s">
        <v>5107</v>
      </c>
      <c r="E1002" s="166" t="s">
        <v>4630</v>
      </c>
      <c r="F1002" s="161" t="s">
        <v>3480</v>
      </c>
      <c r="H1002" s="306">
        <v>14</v>
      </c>
      <c r="I1002" s="19">
        <f t="shared" si="90"/>
        <v>4.666666666666667</v>
      </c>
      <c r="J1002" s="10" t="s">
        <v>3696</v>
      </c>
      <c r="K1002"/>
      <c r="L1002"/>
      <c r="M1002">
        <v>1.5</v>
      </c>
      <c r="N1002">
        <v>1</v>
      </c>
      <c r="O1002">
        <v>1.5</v>
      </c>
      <c r="P1002"/>
      <c r="Q1002"/>
      <c r="R1002"/>
      <c r="S1002">
        <v>0</v>
      </c>
      <c r="T1002"/>
      <c r="U1002">
        <v>0</v>
      </c>
      <c r="V1002">
        <v>50</v>
      </c>
      <c r="W1002"/>
      <c r="X1002"/>
      <c r="Y1002"/>
      <c r="Z1002">
        <v>7708</v>
      </c>
    </row>
    <row r="1003" spans="2:26" x14ac:dyDescent="0.25">
      <c r="B1003" s="21" t="s">
        <v>5346</v>
      </c>
      <c r="D1003" s="20" t="s">
        <v>5108</v>
      </c>
      <c r="E1003" s="166" t="s">
        <v>4630</v>
      </c>
      <c r="F1003" s="161" t="s">
        <v>3480</v>
      </c>
      <c r="H1003" s="306">
        <v>2</v>
      </c>
      <c r="I1003" s="19">
        <f t="shared" si="90"/>
        <v>0.66666666666666663</v>
      </c>
      <c r="J1003" s="10" t="s">
        <v>3696</v>
      </c>
      <c r="K1003"/>
      <c r="L1003"/>
      <c r="M1003">
        <v>0</v>
      </c>
      <c r="N1003">
        <v>0</v>
      </c>
      <c r="O1003">
        <v>0</v>
      </c>
      <c r="P1003"/>
      <c r="Q1003"/>
      <c r="R1003"/>
      <c r="S1003">
        <v>0</v>
      </c>
      <c r="T1003"/>
      <c r="U1003">
        <v>0</v>
      </c>
      <c r="V1003">
        <v>40</v>
      </c>
      <c r="W1003"/>
      <c r="X1003"/>
      <c r="Y1003"/>
      <c r="Z1003">
        <v>3265</v>
      </c>
    </row>
    <row r="1004" spans="2:26" x14ac:dyDescent="0.25">
      <c r="B1004" s="21" t="s">
        <v>5347</v>
      </c>
      <c r="D1004" s="20" t="s">
        <v>5109</v>
      </c>
      <c r="E1004" s="166" t="s">
        <v>4630</v>
      </c>
      <c r="F1004" s="161" t="s">
        <v>3480</v>
      </c>
      <c r="H1004" s="306">
        <v>2</v>
      </c>
      <c r="I1004" s="19">
        <f t="shared" si="90"/>
        <v>0.66666666666666663</v>
      </c>
      <c r="J1004" s="10" t="s">
        <v>3696</v>
      </c>
      <c r="K1004"/>
      <c r="L1004"/>
      <c r="M1004">
        <v>0</v>
      </c>
      <c r="N1004">
        <v>0</v>
      </c>
      <c r="O1004">
        <v>0</v>
      </c>
      <c r="P1004"/>
      <c r="Q1004"/>
      <c r="R1004"/>
      <c r="S1004">
        <v>0</v>
      </c>
      <c r="T1004"/>
      <c r="U1004">
        <v>0</v>
      </c>
      <c r="V1004">
        <v>40</v>
      </c>
      <c r="W1004"/>
      <c r="X1004"/>
      <c r="Y1004"/>
      <c r="Z1004">
        <v>7921</v>
      </c>
    </row>
    <row r="1005" spans="2:26" x14ac:dyDescent="0.25">
      <c r="B1005" s="21" t="s">
        <v>5348</v>
      </c>
      <c r="D1005" s="20" t="s">
        <v>5110</v>
      </c>
      <c r="E1005" s="166" t="s">
        <v>4630</v>
      </c>
      <c r="F1005" s="161" t="s">
        <v>3480</v>
      </c>
      <c r="H1005" s="306">
        <v>2</v>
      </c>
      <c r="I1005" s="19">
        <f t="shared" si="90"/>
        <v>0.66666666666666663</v>
      </c>
      <c r="J1005" s="10" t="s">
        <v>3696</v>
      </c>
      <c r="K1005"/>
      <c r="L1005"/>
      <c r="M1005">
        <v>0</v>
      </c>
      <c r="N1005">
        <v>0</v>
      </c>
      <c r="O1005">
        <v>0</v>
      </c>
      <c r="P1005"/>
      <c r="Q1005"/>
      <c r="R1005"/>
      <c r="S1005">
        <v>0</v>
      </c>
      <c r="T1005"/>
      <c r="U1005">
        <v>0</v>
      </c>
      <c r="V1005">
        <v>40</v>
      </c>
      <c r="W1005"/>
      <c r="X1005"/>
      <c r="Y1005"/>
      <c r="Z1005">
        <v>12365</v>
      </c>
    </row>
    <row r="1006" spans="2:26" x14ac:dyDescent="0.25">
      <c r="B1006" s="21" t="s">
        <v>5349</v>
      </c>
      <c r="D1006" s="20" t="s">
        <v>5111</v>
      </c>
      <c r="E1006" s="166" t="s">
        <v>4630</v>
      </c>
      <c r="F1006" s="161" t="s">
        <v>3480</v>
      </c>
      <c r="H1006" s="306">
        <v>2</v>
      </c>
      <c r="I1006" s="19">
        <f t="shared" si="90"/>
        <v>0.66666666666666663</v>
      </c>
      <c r="J1006" s="10" t="s">
        <v>3696</v>
      </c>
      <c r="K1006"/>
      <c r="L1006"/>
      <c r="M1006">
        <v>0</v>
      </c>
      <c r="N1006">
        <v>0</v>
      </c>
      <c r="O1006">
        <v>0</v>
      </c>
      <c r="P1006"/>
      <c r="Q1006"/>
      <c r="R1006"/>
      <c r="S1006">
        <v>0</v>
      </c>
      <c r="T1006"/>
      <c r="U1006">
        <v>0</v>
      </c>
      <c r="V1006">
        <v>40</v>
      </c>
      <c r="W1006"/>
      <c r="X1006"/>
      <c r="Y1006"/>
      <c r="Z1006">
        <v>2206</v>
      </c>
    </row>
    <row r="1007" spans="2:26" x14ac:dyDescent="0.25">
      <c r="H1007" s="306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</row>
    <row r="1008" spans="2:26" x14ac:dyDescent="0.25">
      <c r="B1008" s="21" t="s">
        <v>4708</v>
      </c>
      <c r="D1008" s="20" t="s">
        <v>5112</v>
      </c>
      <c r="E1008" s="25" t="s">
        <v>5629</v>
      </c>
      <c r="F1008" s="161" t="s">
        <v>3480</v>
      </c>
      <c r="G1008" s="168" t="s">
        <v>4722</v>
      </c>
      <c r="H1008" s="306">
        <v>0</v>
      </c>
      <c r="I1008" s="19">
        <f t="shared" si="90"/>
        <v>0</v>
      </c>
      <c r="J1008" s="10" t="s">
        <v>3696</v>
      </c>
      <c r="K1008"/>
      <c r="L1008"/>
      <c r="M1008">
        <v>0</v>
      </c>
      <c r="N1008">
        <v>0</v>
      </c>
      <c r="O1008">
        <v>0</v>
      </c>
      <c r="P1008"/>
      <c r="Q1008"/>
      <c r="R1008"/>
      <c r="S1008">
        <v>0</v>
      </c>
      <c r="T1008"/>
      <c r="U1008">
        <v>12</v>
      </c>
      <c r="V1008">
        <v>40</v>
      </c>
      <c r="W1008"/>
      <c r="X1008"/>
      <c r="Y1008"/>
      <c r="Z1008">
        <v>857</v>
      </c>
    </row>
    <row r="1009" spans="2:26" x14ac:dyDescent="0.25">
      <c r="B1009" s="21" t="s">
        <v>4709</v>
      </c>
      <c r="D1009" s="20" t="s">
        <v>5113</v>
      </c>
      <c r="E1009" s="25" t="s">
        <v>5629</v>
      </c>
      <c r="F1009" s="161" t="s">
        <v>3480</v>
      </c>
      <c r="G1009" s="168" t="s">
        <v>4722</v>
      </c>
      <c r="H1009" s="306">
        <v>0</v>
      </c>
      <c r="I1009" s="19">
        <f t="shared" si="90"/>
        <v>0</v>
      </c>
      <c r="J1009" s="10" t="s">
        <v>3696</v>
      </c>
      <c r="K1009"/>
      <c r="L1009"/>
      <c r="M1009">
        <v>0</v>
      </c>
      <c r="N1009">
        <v>0</v>
      </c>
      <c r="O1009">
        <v>0</v>
      </c>
      <c r="P1009"/>
      <c r="Q1009"/>
      <c r="R1009"/>
      <c r="S1009">
        <v>0</v>
      </c>
      <c r="T1009"/>
      <c r="U1009">
        <v>11</v>
      </c>
      <c r="V1009">
        <v>35</v>
      </c>
      <c r="W1009"/>
      <c r="X1009"/>
      <c r="Y1009"/>
      <c r="Z1009">
        <v>540</v>
      </c>
    </row>
    <row r="1010" spans="2:26" x14ac:dyDescent="0.25">
      <c r="B1010" s="21" t="s">
        <v>4710</v>
      </c>
      <c r="D1010" s="20" t="s">
        <v>5114</v>
      </c>
      <c r="E1010" s="25" t="s">
        <v>5629</v>
      </c>
      <c r="F1010" s="161" t="s">
        <v>3480</v>
      </c>
      <c r="G1010" s="168" t="s">
        <v>4722</v>
      </c>
      <c r="H1010" s="306">
        <v>0</v>
      </c>
      <c r="I1010" s="19">
        <f t="shared" si="90"/>
        <v>0</v>
      </c>
      <c r="J1010" s="10" t="s">
        <v>3696</v>
      </c>
      <c r="K1010"/>
      <c r="L1010"/>
      <c r="M1010">
        <v>0</v>
      </c>
      <c r="N1010">
        <v>0</v>
      </c>
      <c r="O1010">
        <v>0</v>
      </c>
      <c r="P1010"/>
      <c r="Q1010"/>
      <c r="R1010"/>
      <c r="S1010">
        <v>0</v>
      </c>
      <c r="T1010"/>
      <c r="U1010">
        <v>12</v>
      </c>
      <c r="V1010">
        <v>40</v>
      </c>
      <c r="W1010"/>
      <c r="X1010"/>
      <c r="Y1010"/>
      <c r="Z1010">
        <v>857</v>
      </c>
    </row>
    <row r="1011" spans="2:26" x14ac:dyDescent="0.25">
      <c r="B1011" s="21" t="s">
        <v>4711</v>
      </c>
      <c r="D1011" s="20" t="s">
        <v>5115</v>
      </c>
      <c r="E1011" s="25" t="s">
        <v>5629</v>
      </c>
      <c r="F1011" s="161" t="s">
        <v>3480</v>
      </c>
      <c r="G1011" s="168" t="s">
        <v>4722</v>
      </c>
      <c r="H1011" s="306">
        <v>0</v>
      </c>
      <c r="I1011" s="19">
        <f t="shared" si="90"/>
        <v>0</v>
      </c>
      <c r="J1011" s="10" t="s">
        <v>3696</v>
      </c>
      <c r="K1011"/>
      <c r="L1011"/>
      <c r="M1011">
        <v>0</v>
      </c>
      <c r="N1011">
        <v>0</v>
      </c>
      <c r="O1011">
        <v>0</v>
      </c>
      <c r="P1011"/>
      <c r="Q1011"/>
      <c r="R1011"/>
      <c r="S1011">
        <v>0</v>
      </c>
      <c r="T1011"/>
      <c r="U1011">
        <v>15</v>
      </c>
      <c r="V1011">
        <v>45</v>
      </c>
      <c r="W1011"/>
      <c r="X1011"/>
      <c r="Y1011"/>
      <c r="Z1011">
        <v>1550</v>
      </c>
    </row>
    <row r="1012" spans="2:26" x14ac:dyDescent="0.25">
      <c r="B1012" s="21" t="s">
        <v>4712</v>
      </c>
      <c r="D1012" s="20" t="s">
        <v>5116</v>
      </c>
      <c r="E1012" s="25" t="s">
        <v>5629</v>
      </c>
      <c r="F1012" s="161" t="s">
        <v>3480</v>
      </c>
      <c r="G1012" s="168" t="s">
        <v>4722</v>
      </c>
      <c r="H1012" s="306">
        <v>0</v>
      </c>
      <c r="I1012" s="19">
        <f t="shared" si="90"/>
        <v>0</v>
      </c>
      <c r="J1012" s="10" t="s">
        <v>3696</v>
      </c>
      <c r="K1012"/>
      <c r="L1012"/>
      <c r="M1012">
        <v>0</v>
      </c>
      <c r="N1012">
        <v>0</v>
      </c>
      <c r="O1012">
        <v>0</v>
      </c>
      <c r="P1012"/>
      <c r="Q1012"/>
      <c r="R1012"/>
      <c r="S1012">
        <v>0</v>
      </c>
      <c r="T1012"/>
      <c r="U1012">
        <v>20</v>
      </c>
      <c r="V1012">
        <v>60</v>
      </c>
      <c r="W1012"/>
      <c r="X1012"/>
      <c r="Y1012"/>
      <c r="Z1012">
        <v>10730</v>
      </c>
    </row>
    <row r="1013" spans="2:26" x14ac:dyDescent="0.25">
      <c r="B1013" s="21" t="s">
        <v>4713</v>
      </c>
      <c r="D1013" s="20" t="s">
        <v>5117</v>
      </c>
      <c r="E1013" s="25" t="s">
        <v>5629</v>
      </c>
      <c r="F1013" s="161" t="s">
        <v>3480</v>
      </c>
      <c r="G1013" s="168" t="s">
        <v>4722</v>
      </c>
      <c r="H1013" s="306">
        <v>0</v>
      </c>
      <c r="I1013" s="19">
        <f t="shared" si="90"/>
        <v>0</v>
      </c>
      <c r="J1013" s="10" t="s">
        <v>3696</v>
      </c>
      <c r="K1013"/>
      <c r="L1013"/>
      <c r="M1013">
        <v>0</v>
      </c>
      <c r="N1013">
        <v>0</v>
      </c>
      <c r="O1013">
        <v>0</v>
      </c>
      <c r="P1013"/>
      <c r="Q1013"/>
      <c r="R1013"/>
      <c r="S1013">
        <v>0</v>
      </c>
      <c r="T1013"/>
      <c r="U1013">
        <v>16</v>
      </c>
      <c r="V1013">
        <v>50</v>
      </c>
      <c r="W1013"/>
      <c r="X1013"/>
      <c r="Y1013"/>
      <c r="Z1013">
        <v>3559</v>
      </c>
    </row>
    <row r="1014" spans="2:26" x14ac:dyDescent="0.25">
      <c r="B1014" s="21" t="s">
        <v>4714</v>
      </c>
      <c r="D1014" s="20" t="s">
        <v>5118</v>
      </c>
      <c r="E1014" s="25" t="s">
        <v>5629</v>
      </c>
      <c r="F1014" s="161" t="s">
        <v>3480</v>
      </c>
      <c r="G1014" s="168" t="s">
        <v>4722</v>
      </c>
      <c r="H1014" s="306">
        <v>0</v>
      </c>
      <c r="I1014" s="19">
        <f t="shared" si="90"/>
        <v>0</v>
      </c>
      <c r="J1014" s="10" t="s">
        <v>3696</v>
      </c>
      <c r="K1014"/>
      <c r="L1014"/>
      <c r="M1014">
        <v>0</v>
      </c>
      <c r="N1014">
        <v>0</v>
      </c>
      <c r="O1014">
        <v>0</v>
      </c>
      <c r="P1014"/>
      <c r="Q1014"/>
      <c r="R1014"/>
      <c r="S1014">
        <v>0</v>
      </c>
      <c r="T1014"/>
      <c r="U1014">
        <v>16</v>
      </c>
      <c r="V1014">
        <v>50</v>
      </c>
      <c r="W1014"/>
      <c r="X1014"/>
      <c r="Y1014"/>
      <c r="Z1014">
        <v>3559</v>
      </c>
    </row>
    <row r="1015" spans="2:26" x14ac:dyDescent="0.25">
      <c r="B1015" s="21" t="s">
        <v>4715</v>
      </c>
      <c r="D1015" s="20" t="s">
        <v>5119</v>
      </c>
      <c r="E1015" s="25" t="s">
        <v>5629</v>
      </c>
      <c r="F1015" s="161" t="s">
        <v>3480</v>
      </c>
      <c r="G1015" s="168" t="s">
        <v>4722</v>
      </c>
      <c r="H1015" s="306">
        <v>0</v>
      </c>
      <c r="I1015" s="19">
        <f t="shared" si="90"/>
        <v>0</v>
      </c>
      <c r="J1015" s="10" t="s">
        <v>3696</v>
      </c>
      <c r="K1015"/>
      <c r="L1015"/>
      <c r="M1015">
        <v>0</v>
      </c>
      <c r="N1015">
        <v>0</v>
      </c>
      <c r="O1015">
        <v>0</v>
      </c>
      <c r="P1015"/>
      <c r="Q1015"/>
      <c r="R1015"/>
      <c r="S1015">
        <v>0</v>
      </c>
      <c r="T1015"/>
      <c r="U1015">
        <v>20</v>
      </c>
      <c r="V1015">
        <v>60</v>
      </c>
      <c r="W1015"/>
      <c r="X1015"/>
      <c r="Y1015"/>
      <c r="Z1015">
        <v>10730</v>
      </c>
    </row>
    <row r="1016" spans="2:26" x14ac:dyDescent="0.25">
      <c r="B1016" s="21" t="s">
        <v>4716</v>
      </c>
      <c r="D1016" s="20" t="s">
        <v>5120</v>
      </c>
      <c r="E1016" s="25" t="s">
        <v>5629</v>
      </c>
      <c r="F1016" s="161" t="s">
        <v>3480</v>
      </c>
      <c r="G1016" s="168" t="s">
        <v>4722</v>
      </c>
      <c r="H1016" s="306">
        <v>0</v>
      </c>
      <c r="I1016" s="19">
        <f t="shared" si="90"/>
        <v>0</v>
      </c>
      <c r="J1016" s="10" t="s">
        <v>3696</v>
      </c>
      <c r="K1016"/>
      <c r="L1016"/>
      <c r="M1016">
        <v>0</v>
      </c>
      <c r="N1016">
        <v>0</v>
      </c>
      <c r="O1016">
        <v>0</v>
      </c>
      <c r="P1016"/>
      <c r="Q1016"/>
      <c r="R1016"/>
      <c r="S1016">
        <v>0</v>
      </c>
      <c r="T1016"/>
      <c r="U1016">
        <v>18</v>
      </c>
      <c r="V1016">
        <v>55</v>
      </c>
      <c r="W1016"/>
      <c r="X1016"/>
      <c r="Y1016"/>
      <c r="Z1016">
        <v>6371</v>
      </c>
    </row>
    <row r="1017" spans="2:26" x14ac:dyDescent="0.25">
      <c r="B1017" s="21" t="s">
        <v>4717</v>
      </c>
      <c r="D1017" s="20" t="s">
        <v>5121</v>
      </c>
      <c r="E1017" s="25" t="s">
        <v>5629</v>
      </c>
      <c r="F1017" s="161" t="s">
        <v>3480</v>
      </c>
      <c r="G1017" s="168" t="s">
        <v>4722</v>
      </c>
      <c r="H1017" s="306">
        <v>0</v>
      </c>
      <c r="I1017" s="19">
        <f t="shared" si="90"/>
        <v>0</v>
      </c>
      <c r="J1017" s="10" t="s">
        <v>3696</v>
      </c>
      <c r="K1017"/>
      <c r="L1017"/>
      <c r="M1017">
        <v>0</v>
      </c>
      <c r="N1017">
        <v>0</v>
      </c>
      <c r="O1017">
        <v>0</v>
      </c>
      <c r="P1017"/>
      <c r="Q1017"/>
      <c r="R1017"/>
      <c r="S1017">
        <v>0</v>
      </c>
      <c r="T1017"/>
      <c r="U1017">
        <v>20</v>
      </c>
      <c r="V1017">
        <v>60</v>
      </c>
      <c r="W1017"/>
      <c r="X1017"/>
      <c r="Y1017"/>
      <c r="Z1017">
        <v>10730</v>
      </c>
    </row>
    <row r="1018" spans="2:26" x14ac:dyDescent="0.25">
      <c r="B1018" s="21" t="s">
        <v>4718</v>
      </c>
      <c r="D1018" s="20" t="s">
        <v>5122</v>
      </c>
      <c r="E1018" s="25" t="s">
        <v>5629</v>
      </c>
      <c r="F1018" s="161" t="s">
        <v>3480</v>
      </c>
      <c r="G1018" s="168" t="s">
        <v>4722</v>
      </c>
      <c r="H1018" s="306">
        <v>0.5</v>
      </c>
      <c r="I1018" s="19">
        <f t="shared" si="90"/>
        <v>0.16666666666666666</v>
      </c>
      <c r="J1018" s="10" t="s">
        <v>3696</v>
      </c>
      <c r="K1018"/>
      <c r="L1018"/>
      <c r="M1018">
        <v>0</v>
      </c>
      <c r="N1018">
        <v>0</v>
      </c>
      <c r="O1018">
        <v>0</v>
      </c>
      <c r="P1018"/>
      <c r="Q1018"/>
      <c r="R1018"/>
      <c r="S1018">
        <v>0</v>
      </c>
      <c r="T1018"/>
      <c r="U1018">
        <v>100</v>
      </c>
      <c r="V1018">
        <v>45</v>
      </c>
      <c r="W1018"/>
      <c r="X1018"/>
      <c r="Y1018"/>
      <c r="Z1018">
        <v>0</v>
      </c>
    </row>
    <row r="1019" spans="2:26" x14ac:dyDescent="0.25">
      <c r="B1019" s="21" t="s">
        <v>4718</v>
      </c>
      <c r="D1019" s="20" t="s">
        <v>5123</v>
      </c>
      <c r="E1019" s="25" t="s">
        <v>5629</v>
      </c>
      <c r="F1019" s="161" t="s">
        <v>3480</v>
      </c>
      <c r="G1019" s="168" t="s">
        <v>4722</v>
      </c>
      <c r="H1019" s="306">
        <v>0.5</v>
      </c>
      <c r="I1019" s="19">
        <f t="shared" si="90"/>
        <v>0.16666666666666666</v>
      </c>
      <c r="J1019" s="10" t="s">
        <v>3696</v>
      </c>
      <c r="K1019"/>
      <c r="L1019"/>
      <c r="M1019">
        <v>0</v>
      </c>
      <c r="N1019">
        <v>0</v>
      </c>
      <c r="O1019">
        <v>0</v>
      </c>
      <c r="P1019"/>
      <c r="Q1019"/>
      <c r="R1019"/>
      <c r="S1019">
        <v>0</v>
      </c>
      <c r="T1019"/>
      <c r="U1019">
        <v>-100</v>
      </c>
      <c r="V1019">
        <v>45</v>
      </c>
      <c r="W1019"/>
      <c r="X1019"/>
      <c r="Y1019"/>
      <c r="Z1019">
        <v>0</v>
      </c>
    </row>
    <row r="1020" spans="2:26" x14ac:dyDescent="0.25">
      <c r="B1020" s="21" t="s">
        <v>4718</v>
      </c>
      <c r="D1020" s="20" t="s">
        <v>5124</v>
      </c>
      <c r="E1020" s="25" t="s">
        <v>5629</v>
      </c>
      <c r="F1020" s="161" t="s">
        <v>3480</v>
      </c>
      <c r="G1020" s="168" t="s">
        <v>4722</v>
      </c>
      <c r="H1020" s="306">
        <v>0.5</v>
      </c>
      <c r="I1020" s="19">
        <f t="shared" si="90"/>
        <v>0.16666666666666666</v>
      </c>
      <c r="J1020" s="10" t="s">
        <v>3696</v>
      </c>
      <c r="K1020"/>
      <c r="L1020"/>
      <c r="M1020">
        <v>0</v>
      </c>
      <c r="N1020">
        <v>0</v>
      </c>
      <c r="O1020">
        <v>0</v>
      </c>
      <c r="P1020"/>
      <c r="Q1020"/>
      <c r="R1020"/>
      <c r="S1020">
        <v>0</v>
      </c>
      <c r="T1020"/>
      <c r="U1020">
        <v>10</v>
      </c>
      <c r="V1020">
        <v>45</v>
      </c>
      <c r="W1020"/>
      <c r="X1020"/>
      <c r="Y1020"/>
      <c r="Z1020">
        <v>1000</v>
      </c>
    </row>
    <row r="1021" spans="2:26" x14ac:dyDescent="0.25">
      <c r="B1021" s="21" t="s">
        <v>4719</v>
      </c>
      <c r="D1021" s="20" t="s">
        <v>5125</v>
      </c>
      <c r="E1021" s="25" t="s">
        <v>5629</v>
      </c>
      <c r="F1021" s="161" t="s">
        <v>3480</v>
      </c>
      <c r="G1021" s="168" t="s">
        <v>4722</v>
      </c>
      <c r="H1021" s="306">
        <v>0</v>
      </c>
      <c r="I1021" s="19">
        <f t="shared" si="90"/>
        <v>0</v>
      </c>
      <c r="J1021" s="10" t="s">
        <v>3696</v>
      </c>
      <c r="K1021"/>
      <c r="L1021"/>
      <c r="M1021">
        <v>0</v>
      </c>
      <c r="N1021">
        <v>0</v>
      </c>
      <c r="O1021">
        <v>0</v>
      </c>
      <c r="P1021"/>
      <c r="Q1021"/>
      <c r="R1021"/>
      <c r="S1021">
        <v>0</v>
      </c>
      <c r="T1021"/>
      <c r="U1021">
        <v>18</v>
      </c>
      <c r="V1021">
        <v>55</v>
      </c>
      <c r="W1021"/>
      <c r="X1021"/>
      <c r="Y1021"/>
      <c r="Z1021">
        <v>6371</v>
      </c>
    </row>
    <row r="1022" spans="2:26" x14ac:dyDescent="0.25">
      <c r="B1022" s="21" t="s">
        <v>4720</v>
      </c>
      <c r="D1022" s="20" t="s">
        <v>5126</v>
      </c>
      <c r="E1022" s="25" t="s">
        <v>5629</v>
      </c>
      <c r="F1022" s="161" t="s">
        <v>3480</v>
      </c>
      <c r="G1022" s="168" t="s">
        <v>4722</v>
      </c>
      <c r="H1022" s="306">
        <v>0</v>
      </c>
      <c r="I1022" s="19">
        <f t="shared" si="90"/>
        <v>0</v>
      </c>
      <c r="J1022" s="10" t="s">
        <v>3696</v>
      </c>
      <c r="K1022"/>
      <c r="L1022"/>
      <c r="M1022">
        <v>0</v>
      </c>
      <c r="N1022">
        <v>0</v>
      </c>
      <c r="O1022">
        <v>0</v>
      </c>
      <c r="P1022"/>
      <c r="Q1022"/>
      <c r="R1022"/>
      <c r="S1022">
        <v>0</v>
      </c>
      <c r="T1022"/>
      <c r="U1022">
        <v>14</v>
      </c>
      <c r="V1022">
        <v>45</v>
      </c>
      <c r="W1022"/>
      <c r="X1022"/>
      <c r="Y1022"/>
      <c r="Z1022">
        <v>1840</v>
      </c>
    </row>
    <row r="1023" spans="2:26" x14ac:dyDescent="0.25">
      <c r="B1023" s="21" t="s">
        <v>4721</v>
      </c>
      <c r="D1023" s="20" t="s">
        <v>5127</v>
      </c>
      <c r="E1023" s="25" t="s">
        <v>5629</v>
      </c>
      <c r="F1023" s="161" t="s">
        <v>3480</v>
      </c>
      <c r="G1023" s="168" t="s">
        <v>4722</v>
      </c>
      <c r="H1023" s="306">
        <v>0</v>
      </c>
      <c r="I1023" s="19">
        <f t="shared" si="90"/>
        <v>0</v>
      </c>
      <c r="J1023" s="10" t="s">
        <v>3696</v>
      </c>
      <c r="K1023"/>
      <c r="L1023"/>
      <c r="M1023">
        <v>0</v>
      </c>
      <c r="N1023">
        <v>0</v>
      </c>
      <c r="O1023">
        <v>0</v>
      </c>
      <c r="P1023"/>
      <c r="Q1023"/>
      <c r="R1023"/>
      <c r="S1023">
        <v>0</v>
      </c>
      <c r="T1023"/>
      <c r="U1023">
        <v>14</v>
      </c>
      <c r="V1023">
        <v>45</v>
      </c>
      <c r="W1023"/>
      <c r="X1023"/>
      <c r="Y1023"/>
      <c r="Z1023">
        <v>1840</v>
      </c>
    </row>
    <row r="1027" spans="2:26" x14ac:dyDescent="0.25">
      <c r="B1027" s="21" t="s">
        <v>5604</v>
      </c>
      <c r="C1027" s="9" t="s">
        <v>5612</v>
      </c>
      <c r="D1027" s="20" t="s">
        <v>5620</v>
      </c>
      <c r="E1027" s="9" t="s">
        <v>5629</v>
      </c>
      <c r="F1027" s="9" t="s">
        <v>4624</v>
      </c>
      <c r="G1027" s="25" t="s">
        <v>5628</v>
      </c>
      <c r="H1027" s="99">
        <v>12</v>
      </c>
      <c r="I1027" s="19">
        <f t="shared" ref="I1027" si="91">H1027/3</f>
        <v>4</v>
      </c>
      <c r="J1027" s="10" t="s">
        <v>3696</v>
      </c>
      <c r="Z1027" s="98">
        <v>2500</v>
      </c>
    </row>
    <row r="1028" spans="2:26" x14ac:dyDescent="0.25">
      <c r="B1028" s="21" t="s">
        <v>5605</v>
      </c>
      <c r="C1028" s="9" t="s">
        <v>5613</v>
      </c>
      <c r="D1028" s="20" t="s">
        <v>5621</v>
      </c>
      <c r="E1028" s="9" t="s">
        <v>5629</v>
      </c>
      <c r="F1028" s="9" t="s">
        <v>4624</v>
      </c>
      <c r="G1028" s="25" t="s">
        <v>5628</v>
      </c>
      <c r="H1028" s="99">
        <v>1</v>
      </c>
      <c r="I1028" s="19">
        <f t="shared" ref="I1028:I1036" si="92">H1028/3</f>
        <v>0.33333333333333331</v>
      </c>
      <c r="J1028" s="10" t="s">
        <v>3696</v>
      </c>
      <c r="Z1028" s="98">
        <v>1250</v>
      </c>
    </row>
    <row r="1029" spans="2:26" x14ac:dyDescent="0.25">
      <c r="B1029" s="21" t="s">
        <v>5606</v>
      </c>
      <c r="C1029" s="9" t="s">
        <v>5614</v>
      </c>
      <c r="D1029" s="20" t="s">
        <v>5622</v>
      </c>
      <c r="E1029" s="9" t="s">
        <v>5629</v>
      </c>
      <c r="F1029" s="9" t="s">
        <v>4624</v>
      </c>
      <c r="G1029" s="25" t="s">
        <v>5628</v>
      </c>
      <c r="H1029" s="99">
        <v>2</v>
      </c>
      <c r="I1029" s="19">
        <f t="shared" si="92"/>
        <v>0.66666666666666663</v>
      </c>
      <c r="J1029" s="10" t="s">
        <v>3696</v>
      </c>
      <c r="Z1029" s="98">
        <v>1250</v>
      </c>
    </row>
    <row r="1030" spans="2:26" x14ac:dyDescent="0.25">
      <c r="B1030" s="21" t="s">
        <v>5607</v>
      </c>
      <c r="C1030" s="9" t="s">
        <v>5615</v>
      </c>
      <c r="D1030" s="20" t="s">
        <v>5623</v>
      </c>
      <c r="E1030" s="9" t="s">
        <v>5629</v>
      </c>
      <c r="F1030" s="9" t="s">
        <v>4624</v>
      </c>
      <c r="G1030" s="25" t="s">
        <v>5628</v>
      </c>
      <c r="H1030" s="99">
        <v>12</v>
      </c>
      <c r="I1030" s="19">
        <f t="shared" si="92"/>
        <v>4</v>
      </c>
      <c r="J1030" s="10" t="s">
        <v>3696</v>
      </c>
      <c r="Z1030" s="98">
        <v>2500</v>
      </c>
    </row>
    <row r="1031" spans="2:26" x14ac:dyDescent="0.25">
      <c r="B1031" s="21" t="s">
        <v>5608</v>
      </c>
      <c r="C1031" s="9" t="s">
        <v>5616</v>
      </c>
      <c r="D1031" s="20" t="s">
        <v>5624</v>
      </c>
      <c r="E1031" s="9" t="s">
        <v>5629</v>
      </c>
      <c r="F1031" s="9" t="s">
        <v>4624</v>
      </c>
      <c r="G1031" s="25" t="s">
        <v>5628</v>
      </c>
      <c r="H1031" s="99">
        <v>6</v>
      </c>
      <c r="I1031" s="19">
        <f t="shared" si="92"/>
        <v>2</v>
      </c>
      <c r="J1031" s="10" t="s">
        <v>3696</v>
      </c>
      <c r="Z1031" s="98">
        <v>750</v>
      </c>
    </row>
    <row r="1032" spans="2:26" x14ac:dyDescent="0.25">
      <c r="B1032" s="21" t="s">
        <v>5609</v>
      </c>
      <c r="C1032" s="9" t="s">
        <v>5617</v>
      </c>
      <c r="D1032" s="20" t="s">
        <v>5625</v>
      </c>
      <c r="E1032" s="9" t="s">
        <v>5629</v>
      </c>
      <c r="F1032" s="9" t="s">
        <v>4624</v>
      </c>
      <c r="G1032" s="25" t="s">
        <v>5628</v>
      </c>
      <c r="H1032" s="99">
        <v>0.5</v>
      </c>
      <c r="I1032" s="19">
        <f t="shared" si="92"/>
        <v>0.16666666666666666</v>
      </c>
      <c r="J1032" s="10" t="s">
        <v>3696</v>
      </c>
      <c r="Z1032" s="98">
        <v>375</v>
      </c>
    </row>
    <row r="1033" spans="2:26" x14ac:dyDescent="0.25">
      <c r="B1033" s="21" t="s">
        <v>5610</v>
      </c>
      <c r="C1033" s="9" t="s">
        <v>5618</v>
      </c>
      <c r="D1033" s="20" t="s">
        <v>5626</v>
      </c>
      <c r="E1033" s="9" t="s">
        <v>5629</v>
      </c>
      <c r="F1033" s="9" t="s">
        <v>4624</v>
      </c>
      <c r="G1033" s="25" t="s">
        <v>5628</v>
      </c>
      <c r="H1033" s="99">
        <v>1</v>
      </c>
      <c r="I1033" s="19">
        <f t="shared" si="92"/>
        <v>0.33333333333333331</v>
      </c>
      <c r="J1033" s="10" t="s">
        <v>3696</v>
      </c>
      <c r="Z1033" s="98">
        <v>375</v>
      </c>
    </row>
    <row r="1034" spans="2:26" x14ac:dyDescent="0.25">
      <c r="B1034" s="21" t="s">
        <v>5611</v>
      </c>
      <c r="C1034" s="9" t="s">
        <v>5619</v>
      </c>
      <c r="D1034" s="20" t="s">
        <v>5627</v>
      </c>
      <c r="E1034" s="9" t="s">
        <v>5629</v>
      </c>
      <c r="F1034" s="9" t="s">
        <v>4624</v>
      </c>
      <c r="G1034" s="25" t="s">
        <v>5628</v>
      </c>
      <c r="H1034" s="99">
        <v>6</v>
      </c>
      <c r="I1034" s="19">
        <f t="shared" si="92"/>
        <v>2</v>
      </c>
      <c r="J1034" s="10" t="s">
        <v>3696</v>
      </c>
      <c r="Z1034" s="98">
        <v>750</v>
      </c>
    </row>
    <row r="1036" spans="2:26" x14ac:dyDescent="0.25">
      <c r="B1036" s="21" t="s">
        <v>5630</v>
      </c>
      <c r="C1036" s="9" t="s">
        <v>5632</v>
      </c>
      <c r="D1036" s="20" t="s">
        <v>5631</v>
      </c>
      <c r="E1036" s="9" t="s">
        <v>5629</v>
      </c>
      <c r="F1036" s="9" t="s">
        <v>4624</v>
      </c>
      <c r="G1036" s="25" t="s">
        <v>5633</v>
      </c>
      <c r="H1036" s="99">
        <v>1E-3</v>
      </c>
      <c r="I1036" s="19">
        <f t="shared" si="92"/>
        <v>3.3333333333333332E-4</v>
      </c>
      <c r="J1036" s="10" t="s">
        <v>3696</v>
      </c>
      <c r="Z1036" s="3">
        <v>1</v>
      </c>
    </row>
  </sheetData>
  <mergeCells count="20">
    <mergeCell ref="B519:AA519"/>
    <mergeCell ref="B420:AA420"/>
    <mergeCell ref="H220:Q220"/>
    <mergeCell ref="G252:P252"/>
    <mergeCell ref="AP2:AR2"/>
    <mergeCell ref="AK2:AN2"/>
    <mergeCell ref="J7:N7"/>
    <mergeCell ref="P32:T32"/>
    <mergeCell ref="J32:O32"/>
    <mergeCell ref="D405:G405"/>
    <mergeCell ref="B3:AA3"/>
    <mergeCell ref="B179:AA179"/>
    <mergeCell ref="B219:AA219"/>
    <mergeCell ref="S1:T1"/>
    <mergeCell ref="M124:Q124"/>
    <mergeCell ref="L251:O251"/>
    <mergeCell ref="G251:K251"/>
    <mergeCell ref="K49:O49"/>
    <mergeCell ref="I92:M92"/>
    <mergeCell ref="H64:M64"/>
  </mergeCells>
  <conditionalFormatting sqref="P8:R26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:R63 Q64:R64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R10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:AB11 AA22:AB25 AA13:AB20 AA28:AA32 AA48:AA49 AA26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1:AB22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1:R228 P244:R250 P251 R251:R252 D251:D252 P231:R242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2:AB250 W251:W252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1:AB250 W251:W25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3:AB250 W251:W25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3:AB224 W251:W252 AA226:AB228 AA231:AB231 AA234:AB235 AA237:AB238 AA240:AB242 AA244:AB248 AA250:AB25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0:AB248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2:AB238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0:AB245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6:AB248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5:AB12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5:AB125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5:AB12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5:AB12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5:AB12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5:AB132 AA139:AB167 AA169:AB169 AA172:AB175 A176:AH176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3:AB133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3:AB133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3:AB13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3:AB13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4:AB13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4:AB13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4:AB134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4:AB13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5:AB135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5:AB135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5:AB13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5:AB13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6:AB13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6:AB13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6:AB13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6:AB13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7:AB13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7:AB137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7:AB137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7:AB137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8:AB138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8:AB138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8:AB138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8:AB138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6:AB126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6:AB12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6:AB126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6:AB126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6:AB12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7:AB127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7:AB127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7:AB127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7:AB12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7:AB12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8:AB12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8:AB12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8:AB12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8:AB12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8:AB128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9:AB12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9:AB12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9:AB129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9:AB129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9:AB12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0:AB13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0:AB13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0:AB13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0:AB13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0:AB13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1:AB13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1:AB13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1:AB13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1:AB131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1:AB131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2:AB132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2:AB13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2:AB132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2:AB13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2:AB13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9:AB13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9:AB13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9:AB139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9:AB139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9:AB13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0:AB14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0:AB14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0:AB14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0:AB14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0:AB14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1:AB167 AA169:AB169 AA172:AB175 A176:AH17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1:AB16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1:AB16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1:AB167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1:AB167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2:AB14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2:AB14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2:AB14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2:AB142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2:AB14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5:AB167 AA169:AB169 AA172:AB175 A176:AH17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2:AB13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2:AB13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2:AB132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2:AB13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8:AB16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8:AB16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8:AB168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8:AB16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8:AB16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8:AB16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8:AB16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0:AB17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0:AB17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0:AB17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0:AB17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0:AB17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0:AB17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0:AB17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1:AB17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1:AB17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1:AB17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1:AB17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1:AB17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1:AB17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1:AB17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P2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:R2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:AB11 AA22:AB25 AA13:AB20 AA2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:AB2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:AB2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:AB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:AB2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:AB2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:AB1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:AB1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:AB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:AB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:AB1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:R4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:R4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:AB40 AA41 AB26:AB32 AB41:AB5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2:AA4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2:AA4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2:AA4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2:AA4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2:AA4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2:AA4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2:AA4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2:AA4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2:AA4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2:AA4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2:AA4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0:AB60 AA50:AA55 AA57:AA5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:R8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3:AA84 AA80 AA77:AA78 AA75 AA73 AA68:AA70 AA65:AA6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6:AA97 AA93 AA105 AA100:AA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7A58-9BFD-472E-9F74-BF845EC44752}">
  <dimension ref="D3:N29"/>
  <sheetViews>
    <sheetView workbookViewId="0">
      <selection activeCell="D13" sqref="D13"/>
    </sheetView>
  </sheetViews>
  <sheetFormatPr defaultRowHeight="15" x14ac:dyDescent="0.25"/>
  <cols>
    <col min="5" max="5" width="16.28515625" bestFit="1" customWidth="1"/>
    <col min="10" max="10" width="13.140625" style="3" bestFit="1" customWidth="1"/>
    <col min="11" max="11" width="8.85546875" style="3" customWidth="1"/>
    <col min="12" max="12" width="9.7109375" bestFit="1" customWidth="1"/>
    <col min="14" max="14" width="9.140625" style="3"/>
  </cols>
  <sheetData>
    <row r="3" spans="4:14" x14ac:dyDescent="0.25">
      <c r="N3" s="3" t="s">
        <v>5570</v>
      </c>
    </row>
    <row r="4" spans="4:14" x14ac:dyDescent="0.25">
      <c r="E4" t="s">
        <v>5552</v>
      </c>
    </row>
    <row r="5" spans="4:14" x14ac:dyDescent="0.25">
      <c r="H5" t="s">
        <v>5554</v>
      </c>
      <c r="I5" t="s">
        <v>5557</v>
      </c>
      <c r="J5" s="315" t="s">
        <v>5558</v>
      </c>
      <c r="K5" s="315"/>
      <c r="L5" t="s">
        <v>5565</v>
      </c>
    </row>
    <row r="7" spans="4:14" x14ac:dyDescent="0.25">
      <c r="D7" s="195"/>
      <c r="E7" t="s">
        <v>5550</v>
      </c>
      <c r="F7" t="s">
        <v>5551</v>
      </c>
      <c r="H7" t="s">
        <v>5559</v>
      </c>
      <c r="I7" t="s">
        <v>5560</v>
      </c>
      <c r="J7" s="3" t="s">
        <v>5559</v>
      </c>
      <c r="K7" s="3">
        <v>25</v>
      </c>
      <c r="L7" t="s">
        <v>5566</v>
      </c>
    </row>
    <row r="8" spans="4:14" x14ac:dyDescent="0.25">
      <c r="D8" s="207"/>
      <c r="E8" t="s">
        <v>5573</v>
      </c>
      <c r="F8" t="s">
        <v>5574</v>
      </c>
      <c r="H8" t="s">
        <v>5575</v>
      </c>
      <c r="I8" t="s">
        <v>5560</v>
      </c>
      <c r="J8" s="3" t="s">
        <v>5575</v>
      </c>
      <c r="L8" t="s">
        <v>5575</v>
      </c>
    </row>
    <row r="9" spans="4:14" x14ac:dyDescent="0.25">
      <c r="D9" s="196"/>
      <c r="E9" t="s">
        <v>5553</v>
      </c>
      <c r="H9" t="s">
        <v>5555</v>
      </c>
      <c r="I9" t="s">
        <v>5555</v>
      </c>
      <c r="J9" s="3" t="s">
        <v>5555</v>
      </c>
      <c r="K9" s="3" t="s">
        <v>5577</v>
      </c>
      <c r="L9" t="s">
        <v>5567</v>
      </c>
    </row>
    <row r="10" spans="4:14" x14ac:dyDescent="0.25">
      <c r="D10" s="197"/>
      <c r="E10" t="s">
        <v>5556</v>
      </c>
      <c r="H10" t="s">
        <v>5555</v>
      </c>
      <c r="I10" t="s">
        <v>5555</v>
      </c>
      <c r="J10" s="3" t="s">
        <v>5555</v>
      </c>
      <c r="K10" s="3" t="s">
        <v>5578</v>
      </c>
      <c r="L10" t="s">
        <v>5567</v>
      </c>
    </row>
    <row r="13" spans="4:14" x14ac:dyDescent="0.25">
      <c r="D13" s="198"/>
      <c r="E13" t="s">
        <v>5561</v>
      </c>
      <c r="H13" t="s">
        <v>5563</v>
      </c>
      <c r="I13" t="s">
        <v>5564</v>
      </c>
      <c r="J13" s="3" t="s">
        <v>5564</v>
      </c>
      <c r="K13" s="3" t="s">
        <v>5576</v>
      </c>
      <c r="L13" t="s">
        <v>5568</v>
      </c>
      <c r="N13" s="3">
        <v>13</v>
      </c>
    </row>
    <row r="14" spans="4:14" x14ac:dyDescent="0.25">
      <c r="D14" s="205"/>
      <c r="E14" t="s">
        <v>5569</v>
      </c>
      <c r="K14" s="3" t="s">
        <v>5576</v>
      </c>
      <c r="N14" s="3">
        <v>15</v>
      </c>
    </row>
    <row r="16" spans="4:14" x14ac:dyDescent="0.25">
      <c r="D16" s="246"/>
      <c r="E16" t="s">
        <v>5586</v>
      </c>
      <c r="H16" t="s">
        <v>5563</v>
      </c>
      <c r="I16" t="s">
        <v>5564</v>
      </c>
      <c r="J16" s="3" t="s">
        <v>5555</v>
      </c>
      <c r="L16" t="s">
        <v>5588</v>
      </c>
    </row>
    <row r="19" spans="4:6" x14ac:dyDescent="0.25">
      <c r="D19" s="205"/>
      <c r="E19" t="s">
        <v>5562</v>
      </c>
    </row>
    <row r="29" spans="4:6" x14ac:dyDescent="0.25">
      <c r="E29" t="s">
        <v>5571</v>
      </c>
      <c r="F29" t="s">
        <v>5572</v>
      </c>
    </row>
  </sheetData>
  <mergeCells count="1">
    <mergeCell ref="J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0E25-8079-4032-B705-B3A0916347FA}">
  <dimension ref="B5:I410"/>
  <sheetViews>
    <sheetView workbookViewId="0">
      <selection activeCell="M22" sqref="M22"/>
    </sheetView>
  </sheetViews>
  <sheetFormatPr defaultRowHeight="15" x14ac:dyDescent="0.25"/>
  <cols>
    <col min="5" max="5" width="29.28515625" bestFit="1" customWidth="1"/>
    <col min="6" max="7" width="9.140625" style="3"/>
    <col min="8" max="8" width="36.42578125" bestFit="1" customWidth="1"/>
  </cols>
  <sheetData>
    <row r="5" spans="2:9" x14ac:dyDescent="0.25">
      <c r="B5" t="s">
        <v>721</v>
      </c>
      <c r="C5">
        <f>FIND("-",B5)+3</f>
        <v>12</v>
      </c>
      <c r="D5">
        <f>FIND("(",B5)-1</f>
        <v>23</v>
      </c>
      <c r="E5" t="str">
        <f>MID(B5,C5,D5-C5)</f>
        <v>Aketon Dark</v>
      </c>
      <c r="F5" s="3">
        <f>FIND("item_id=",B5)+9</f>
        <v>286</v>
      </c>
      <c r="G5" s="3">
        <f>FIND("max_status=",B5)-2</f>
        <v>322</v>
      </c>
      <c r="H5" t="str">
        <f>MID(B5,F5,G5-F5)</f>
        <v>455ce2bd-2e97-1dc1-9e14-90927f0b4b9d</v>
      </c>
      <c r="I5">
        <f>LEN(H5)</f>
        <v>36</v>
      </c>
    </row>
    <row r="6" spans="2:9" x14ac:dyDescent="0.25">
      <c r="B6" t="s">
        <v>722</v>
      </c>
      <c r="C6">
        <f t="shared" ref="C6:C69" si="0">FIND("-",B6)+3</f>
        <v>12</v>
      </c>
      <c r="D6">
        <f t="shared" ref="D6:D69" si="1">FIND("(",B6)-1</f>
        <v>23</v>
      </c>
      <c r="E6" t="str">
        <f t="shared" ref="E6:E69" si="2">MID(B6,C6,D6-C6)</f>
        <v>Aketon Dyed</v>
      </c>
      <c r="F6" s="3">
        <f t="shared" ref="F6:F69" si="3">FIND("item_id=",B6)+9</f>
        <v>278</v>
      </c>
      <c r="G6" s="3">
        <f t="shared" ref="G6:G69" si="4">FIND("max_status=",B6)-2</f>
        <v>314</v>
      </c>
      <c r="H6" t="str">
        <f t="shared" ref="H6:H69" si="5">MID(B6,F6,G6-F6)</f>
        <v>4638d719-74df-29ba-2bea-99f46ff9e1a7</v>
      </c>
      <c r="I6">
        <f t="shared" ref="I6:I69" si="6">LEN(H6)</f>
        <v>36</v>
      </c>
    </row>
    <row r="7" spans="2:9" x14ac:dyDescent="0.25">
      <c r="B7" t="s">
        <v>723</v>
      </c>
      <c r="C7">
        <f t="shared" si="0"/>
        <v>12</v>
      </c>
      <c r="D7">
        <f t="shared" si="1"/>
        <v>24</v>
      </c>
      <c r="E7" t="str">
        <f t="shared" si="2"/>
        <v>Aketon Short</v>
      </c>
      <c r="F7" s="3">
        <f t="shared" si="3"/>
        <v>281</v>
      </c>
      <c r="G7" s="3">
        <f t="shared" si="4"/>
        <v>317</v>
      </c>
      <c r="H7" t="str">
        <f t="shared" si="5"/>
        <v>4e3144b5-cf35-2142-1493-a0a75820e781</v>
      </c>
      <c r="I7">
        <f t="shared" si="6"/>
        <v>36</v>
      </c>
    </row>
    <row r="8" spans="2:9" x14ac:dyDescent="0.25">
      <c r="B8" t="s">
        <v>724</v>
      </c>
      <c r="C8">
        <f t="shared" si="0"/>
        <v>12</v>
      </c>
      <c r="D8">
        <f t="shared" si="1"/>
        <v>24</v>
      </c>
      <c r="E8" t="str">
        <f t="shared" si="2"/>
        <v>Aketon Short</v>
      </c>
      <c r="F8" s="3">
        <f t="shared" si="3"/>
        <v>281</v>
      </c>
      <c r="G8" s="3">
        <f t="shared" si="4"/>
        <v>317</v>
      </c>
      <c r="H8" t="str">
        <f t="shared" si="5"/>
        <v>4bc9a38b-a310-3ca7-cfa5-6eed1259ad86</v>
      </c>
      <c r="I8">
        <f t="shared" si="6"/>
        <v>36</v>
      </c>
    </row>
    <row r="9" spans="2:9" x14ac:dyDescent="0.25">
      <c r="B9" t="s">
        <v>725</v>
      </c>
      <c r="C9">
        <f t="shared" si="0"/>
        <v>12</v>
      </c>
      <c r="D9">
        <f t="shared" si="1"/>
        <v>30</v>
      </c>
      <c r="E9" t="str">
        <f t="shared" si="2"/>
        <v>Batwat/Padded Coif</v>
      </c>
      <c r="F9" s="3">
        <f t="shared" si="3"/>
        <v>279</v>
      </c>
      <c r="G9" s="3">
        <f t="shared" si="4"/>
        <v>315</v>
      </c>
      <c r="H9" t="str">
        <f t="shared" si="5"/>
        <v>40dac35d-5df7-e4b3-ba7c-ca2c9c706f93</v>
      </c>
      <c r="I9">
        <f t="shared" si="6"/>
        <v>36</v>
      </c>
    </row>
    <row r="10" spans="2:9" x14ac:dyDescent="0.25">
      <c r="B10" t="s">
        <v>726</v>
      </c>
      <c r="C10">
        <f t="shared" si="0"/>
        <v>12</v>
      </c>
      <c r="D10">
        <f t="shared" si="1"/>
        <v>29</v>
      </c>
      <c r="E10" t="str">
        <f t="shared" si="2"/>
        <v>Bavarian Gambeson</v>
      </c>
      <c r="F10" s="3">
        <f t="shared" si="3"/>
        <v>286</v>
      </c>
      <c r="G10" s="3">
        <f t="shared" si="4"/>
        <v>322</v>
      </c>
      <c r="H10" t="str">
        <f t="shared" si="5"/>
        <v>4e225489-88e6-cbbc-a13f-15c04e4a6a83</v>
      </c>
      <c r="I10">
        <f t="shared" si="6"/>
        <v>36</v>
      </c>
    </row>
    <row r="11" spans="2:9" x14ac:dyDescent="0.25">
      <c r="B11" t="s">
        <v>727</v>
      </c>
      <c r="C11">
        <f t="shared" si="0"/>
        <v>12</v>
      </c>
      <c r="D11">
        <f t="shared" si="1"/>
        <v>31</v>
      </c>
      <c r="E11" t="str">
        <f t="shared" si="2"/>
        <v>Beggar's Dark Tunic</v>
      </c>
      <c r="F11" s="3">
        <f t="shared" si="3"/>
        <v>280</v>
      </c>
      <c r="G11" s="3">
        <f t="shared" si="4"/>
        <v>316</v>
      </c>
      <c r="H11" t="str">
        <f t="shared" si="5"/>
        <v>41ba5cc8-60ba-5e3e-8e80-39270a2acf83</v>
      </c>
      <c r="I11">
        <f t="shared" si="6"/>
        <v>36</v>
      </c>
    </row>
    <row r="12" spans="2:9" x14ac:dyDescent="0.25">
      <c r="B12" t="s">
        <v>728</v>
      </c>
      <c r="C12">
        <f t="shared" si="0"/>
        <v>12</v>
      </c>
      <c r="D12">
        <f t="shared" si="1"/>
        <v>26</v>
      </c>
      <c r="E12" t="str">
        <f t="shared" si="2"/>
        <v>Beggar's Tunic</v>
      </c>
      <c r="F12" s="3">
        <f t="shared" si="3"/>
        <v>274</v>
      </c>
      <c r="G12" s="3">
        <f t="shared" si="4"/>
        <v>310</v>
      </c>
      <c r="H12" t="str">
        <f t="shared" si="5"/>
        <v>419c5f08-fcdb-ac66-9d5f-97eda0f49393</v>
      </c>
      <c r="I12">
        <f t="shared" si="6"/>
        <v>36</v>
      </c>
    </row>
    <row r="13" spans="2:9" x14ac:dyDescent="0.25">
      <c r="B13" t="s">
        <v>729</v>
      </c>
      <c r="C13">
        <f t="shared" si="0"/>
        <v>12</v>
      </c>
      <c r="D13">
        <f t="shared" si="1"/>
        <v>26</v>
      </c>
      <c r="E13" t="str">
        <f t="shared" si="2"/>
        <v>Beggar's Tunic</v>
      </c>
      <c r="F13" s="3">
        <f t="shared" si="3"/>
        <v>274</v>
      </c>
      <c r="G13" s="3">
        <f t="shared" si="4"/>
        <v>310</v>
      </c>
      <c r="H13" t="str">
        <f t="shared" si="5"/>
        <v>470014a7-9032-6f6c-e448-b0f15bb03e81</v>
      </c>
      <c r="I13">
        <f t="shared" si="6"/>
        <v>36</v>
      </c>
    </row>
    <row r="14" spans="2:9" x14ac:dyDescent="0.25">
      <c r="B14" t="s">
        <v>730</v>
      </c>
      <c r="C14">
        <f t="shared" si="0"/>
        <v>12</v>
      </c>
      <c r="D14">
        <f t="shared" si="1"/>
        <v>23</v>
      </c>
      <c r="E14" t="str">
        <f t="shared" si="2"/>
        <v>Beige Scarf</v>
      </c>
      <c r="F14" s="3">
        <f t="shared" si="3"/>
        <v>269</v>
      </c>
      <c r="G14" s="3">
        <f t="shared" si="4"/>
        <v>305</v>
      </c>
      <c r="H14" t="str">
        <f t="shared" si="5"/>
        <v>4715c753-bafa-df3e-d3a6-c3fcd5d76f8c</v>
      </c>
      <c r="I14">
        <f t="shared" si="6"/>
        <v>36</v>
      </c>
    </row>
    <row r="15" spans="2:9" x14ac:dyDescent="0.25">
      <c r="B15" t="s">
        <v>731</v>
      </c>
      <c r="C15">
        <f t="shared" si="0"/>
        <v>12</v>
      </c>
      <c r="D15">
        <f t="shared" si="1"/>
        <v>26</v>
      </c>
      <c r="E15" t="str">
        <f t="shared" si="2"/>
        <v>Black Chaperon</v>
      </c>
      <c r="F15" s="3">
        <f t="shared" si="3"/>
        <v>278</v>
      </c>
      <c r="G15" s="3">
        <f t="shared" si="4"/>
        <v>314</v>
      </c>
      <c r="H15" t="str">
        <f t="shared" si="5"/>
        <v>48f4d62f-f2d7-c064-be4b-450aeea1f39a</v>
      </c>
      <c r="I15">
        <f t="shared" si="6"/>
        <v>36</v>
      </c>
    </row>
    <row r="16" spans="2:9" x14ac:dyDescent="0.25">
      <c r="B16" t="s">
        <v>732</v>
      </c>
      <c r="C16">
        <f t="shared" si="0"/>
        <v>12</v>
      </c>
      <c r="D16">
        <f t="shared" si="1"/>
        <v>34</v>
      </c>
      <c r="E16" t="str">
        <f t="shared" si="2"/>
        <v>Black Fashionable Hose</v>
      </c>
      <c r="F16" s="3">
        <f t="shared" si="3"/>
        <v>283</v>
      </c>
      <c r="G16" s="3">
        <f t="shared" si="4"/>
        <v>319</v>
      </c>
      <c r="H16" t="str">
        <f t="shared" si="5"/>
        <v>40280c67-9421-1fc8-0d54-ae5d47c978b9</v>
      </c>
      <c r="I16">
        <f t="shared" si="6"/>
        <v>36</v>
      </c>
    </row>
    <row r="17" spans="2:9" x14ac:dyDescent="0.25">
      <c r="B17" t="s">
        <v>733</v>
      </c>
      <c r="C17">
        <f t="shared" si="0"/>
        <v>12</v>
      </c>
      <c r="D17">
        <f t="shared" si="1"/>
        <v>27</v>
      </c>
      <c r="E17" t="str">
        <f t="shared" si="2"/>
        <v>Black Pourpoint</v>
      </c>
      <c r="F17" s="3">
        <f t="shared" si="3"/>
        <v>291</v>
      </c>
      <c r="G17" s="3">
        <f t="shared" si="4"/>
        <v>327</v>
      </c>
      <c r="H17" t="str">
        <f t="shared" si="5"/>
        <v>4d49d1bd-5a73-3659-5209-5a38acd4c0b6</v>
      </c>
      <c r="I17">
        <f t="shared" si="6"/>
        <v>36</v>
      </c>
    </row>
    <row r="18" spans="2:9" x14ac:dyDescent="0.25">
      <c r="B18" t="s">
        <v>734</v>
      </c>
      <c r="C18">
        <f t="shared" si="0"/>
        <v>12</v>
      </c>
      <c r="D18">
        <f t="shared" si="1"/>
        <v>27</v>
      </c>
      <c r="E18" t="str">
        <f t="shared" si="2"/>
        <v>Black Pourpoint</v>
      </c>
      <c r="F18" s="3">
        <f t="shared" si="3"/>
        <v>291</v>
      </c>
      <c r="G18" s="3">
        <f t="shared" si="4"/>
        <v>327</v>
      </c>
      <c r="H18" t="str">
        <f t="shared" si="5"/>
        <v>4119b64e-f072-0cf2-4b8c-13e5ee901994</v>
      </c>
      <c r="I18">
        <f t="shared" si="6"/>
        <v>36</v>
      </c>
    </row>
    <row r="19" spans="2:9" x14ac:dyDescent="0.25">
      <c r="B19" t="s">
        <v>735</v>
      </c>
      <c r="C19">
        <f t="shared" si="0"/>
        <v>12</v>
      </c>
      <c r="D19">
        <f t="shared" si="1"/>
        <v>27</v>
      </c>
      <c r="E19" t="str">
        <f t="shared" si="2"/>
        <v>Black Pourpoint</v>
      </c>
      <c r="F19" s="3">
        <f t="shared" si="3"/>
        <v>284</v>
      </c>
      <c r="G19" s="3">
        <f t="shared" si="4"/>
        <v>320</v>
      </c>
      <c r="H19" t="str">
        <f t="shared" si="5"/>
        <v>4faf7c4a-08a6-3a5e-e75c-3f06b16f939c</v>
      </c>
      <c r="I19">
        <f t="shared" si="6"/>
        <v>36</v>
      </c>
    </row>
    <row r="20" spans="2:9" x14ac:dyDescent="0.25">
      <c r="B20" t="s">
        <v>736</v>
      </c>
      <c r="C20">
        <f t="shared" si="0"/>
        <v>12</v>
      </c>
      <c r="D20">
        <f t="shared" si="1"/>
        <v>23</v>
      </c>
      <c r="E20" t="str">
        <f t="shared" si="2"/>
        <v>Black Scarf</v>
      </c>
      <c r="F20" s="3">
        <f t="shared" si="3"/>
        <v>272</v>
      </c>
      <c r="G20" s="3">
        <f t="shared" si="4"/>
        <v>308</v>
      </c>
      <c r="H20" t="str">
        <f t="shared" si="5"/>
        <v>4c41350f-f3dc-8910-0e46-1f937e46d893</v>
      </c>
      <c r="I20">
        <f t="shared" si="6"/>
        <v>36</v>
      </c>
    </row>
    <row r="21" spans="2:9" x14ac:dyDescent="0.25">
      <c r="B21" t="s">
        <v>737</v>
      </c>
      <c r="C21">
        <f t="shared" si="0"/>
        <v>12</v>
      </c>
      <c r="D21">
        <f t="shared" si="1"/>
        <v>25</v>
      </c>
      <c r="E21" t="str">
        <f t="shared" si="2"/>
        <v>Blue Chaperon</v>
      </c>
      <c r="F21" s="3">
        <f t="shared" si="3"/>
        <v>283</v>
      </c>
      <c r="G21" s="3">
        <f t="shared" si="4"/>
        <v>319</v>
      </c>
      <c r="H21" t="str">
        <f t="shared" si="5"/>
        <v>4e760438-c3b5-7acd-6329-55e19c4e8896</v>
      </c>
      <c r="I21">
        <f t="shared" si="6"/>
        <v>36</v>
      </c>
    </row>
    <row r="22" spans="2:9" x14ac:dyDescent="0.25">
      <c r="B22" t="s">
        <v>738</v>
      </c>
      <c r="C22">
        <f t="shared" si="0"/>
        <v>12</v>
      </c>
      <c r="D22">
        <f t="shared" si="1"/>
        <v>33</v>
      </c>
      <c r="E22" t="str">
        <f t="shared" si="2"/>
        <v>Blue Fashionable Hose</v>
      </c>
      <c r="F22" s="3">
        <f t="shared" si="3"/>
        <v>297</v>
      </c>
      <c r="G22" s="3">
        <f t="shared" si="4"/>
        <v>333</v>
      </c>
      <c r="H22" t="str">
        <f t="shared" si="5"/>
        <v>41412ccb-2199-b9bf-9c79-21c9227b94a7</v>
      </c>
      <c r="I22">
        <f t="shared" si="6"/>
        <v>36</v>
      </c>
    </row>
    <row r="23" spans="2:9" x14ac:dyDescent="0.25">
      <c r="B23" t="s">
        <v>739</v>
      </c>
      <c r="C23">
        <f t="shared" si="0"/>
        <v>12</v>
      </c>
      <c r="D23">
        <f t="shared" si="1"/>
        <v>22</v>
      </c>
      <c r="E23" t="str">
        <f t="shared" si="2"/>
        <v>Blue Horse</v>
      </c>
      <c r="F23" s="3">
        <f t="shared" si="3"/>
        <v>270</v>
      </c>
      <c r="G23" s="3">
        <f t="shared" si="4"/>
        <v>306</v>
      </c>
      <c r="H23" t="str">
        <f t="shared" si="5"/>
        <v>4187ee7a-4331-8224-4853-0d071256b7ad</v>
      </c>
      <c r="I23">
        <f t="shared" si="6"/>
        <v>36</v>
      </c>
    </row>
    <row r="24" spans="2:9" x14ac:dyDescent="0.25">
      <c r="B24" t="s">
        <v>740</v>
      </c>
      <c r="C24">
        <f t="shared" si="0"/>
        <v>12</v>
      </c>
      <c r="D24">
        <f t="shared" si="1"/>
        <v>35</v>
      </c>
      <c r="E24" t="str">
        <f t="shared" si="2"/>
        <v>Blue Long-Sleeved Tunic</v>
      </c>
      <c r="F24" s="3">
        <f t="shared" si="3"/>
        <v>296</v>
      </c>
      <c r="G24" s="3">
        <f t="shared" si="4"/>
        <v>332</v>
      </c>
      <c r="H24" t="str">
        <f t="shared" si="5"/>
        <v>41e3f765-4595-8384-6f46-f7ad2a89a6b2</v>
      </c>
      <c r="I24">
        <f t="shared" si="6"/>
        <v>36</v>
      </c>
    </row>
    <row r="25" spans="2:9" x14ac:dyDescent="0.25">
      <c r="B25" t="s">
        <v>741</v>
      </c>
      <c r="C25">
        <f t="shared" si="0"/>
        <v>12</v>
      </c>
      <c r="D25">
        <f t="shared" si="1"/>
        <v>26</v>
      </c>
      <c r="E25" t="str">
        <f t="shared" si="2"/>
        <v>Blue Pourpoint</v>
      </c>
      <c r="F25" s="3">
        <f t="shared" si="3"/>
        <v>281</v>
      </c>
      <c r="G25" s="3">
        <f t="shared" si="4"/>
        <v>317</v>
      </c>
      <c r="H25" t="str">
        <f t="shared" si="5"/>
        <v>40b49226-beb6-64df-e1c5-c34f627379be</v>
      </c>
      <c r="I25">
        <f t="shared" si="6"/>
        <v>36</v>
      </c>
    </row>
    <row r="26" spans="2:9" x14ac:dyDescent="0.25">
      <c r="B26" t="s">
        <v>742</v>
      </c>
      <c r="C26">
        <f t="shared" si="0"/>
        <v>12</v>
      </c>
      <c r="D26">
        <f t="shared" si="1"/>
        <v>22</v>
      </c>
      <c r="E26" t="str">
        <f t="shared" si="2"/>
        <v>Blue Scarf</v>
      </c>
      <c r="F26" s="3">
        <f t="shared" si="3"/>
        <v>274</v>
      </c>
      <c r="G26" s="3">
        <f t="shared" si="4"/>
        <v>310</v>
      </c>
      <c r="H26" t="str">
        <f t="shared" si="5"/>
        <v>48d624ae-0149-0854-2c41-82dba1f99088</v>
      </c>
      <c r="I26">
        <f t="shared" si="6"/>
        <v>36</v>
      </c>
    </row>
    <row r="27" spans="2:9" x14ac:dyDescent="0.25">
      <c r="B27" t="s">
        <v>743</v>
      </c>
      <c r="C27">
        <f t="shared" si="0"/>
        <v>12</v>
      </c>
      <c r="D27">
        <f t="shared" si="1"/>
        <v>22</v>
      </c>
      <c r="E27" t="str">
        <f t="shared" si="2"/>
        <v>Blue Scarf</v>
      </c>
      <c r="F27" s="3">
        <f t="shared" si="3"/>
        <v>304</v>
      </c>
      <c r="G27" s="3">
        <f t="shared" si="4"/>
        <v>340</v>
      </c>
      <c r="H27" t="str">
        <f t="shared" si="5"/>
        <v>469b7b94-1191-fc54-f679-318a734b43be</v>
      </c>
      <c r="I27">
        <f t="shared" si="6"/>
        <v>36</v>
      </c>
    </row>
    <row r="28" spans="2:9" x14ac:dyDescent="0.25">
      <c r="B28" t="s">
        <v>744</v>
      </c>
      <c r="C28">
        <f t="shared" si="0"/>
        <v>12</v>
      </c>
      <c r="D28">
        <f t="shared" si="1"/>
        <v>22</v>
      </c>
      <c r="E28" t="str">
        <f t="shared" si="2"/>
        <v>Blue Tunic</v>
      </c>
      <c r="F28" s="3">
        <f t="shared" si="3"/>
        <v>280</v>
      </c>
      <c r="G28" s="3">
        <f t="shared" si="4"/>
        <v>316</v>
      </c>
      <c r="H28" t="str">
        <f t="shared" si="5"/>
        <v>45ee23f0-9bbf-c895-f490-906644ac08b3</v>
      </c>
      <c r="I28">
        <f t="shared" si="6"/>
        <v>36</v>
      </c>
    </row>
    <row r="29" spans="2:9" x14ac:dyDescent="0.25">
      <c r="B29" t="s">
        <v>745</v>
      </c>
      <c r="C29">
        <f t="shared" si="0"/>
        <v>12</v>
      </c>
      <c r="D29">
        <f t="shared" si="1"/>
        <v>22</v>
      </c>
      <c r="E29" t="str">
        <f t="shared" si="2"/>
        <v>Blue Tunic</v>
      </c>
      <c r="F29" s="3">
        <f t="shared" si="3"/>
        <v>271</v>
      </c>
      <c r="G29" s="3">
        <f t="shared" si="4"/>
        <v>307</v>
      </c>
      <c r="H29" t="str">
        <f t="shared" si="5"/>
        <v>4cdc5248-ce5b-7f52-529a-d7e390bb5dac</v>
      </c>
      <c r="I29">
        <f t="shared" si="6"/>
        <v>36</v>
      </c>
    </row>
    <row r="30" spans="2:9" x14ac:dyDescent="0.25">
      <c r="B30" t="s">
        <v>746</v>
      </c>
      <c r="C30">
        <f t="shared" si="0"/>
        <v>12</v>
      </c>
      <c r="D30">
        <f t="shared" si="1"/>
        <v>31</v>
      </c>
      <c r="E30" t="str">
        <f t="shared" si="2"/>
        <v>Blue and Green Hose</v>
      </c>
      <c r="F30" s="3">
        <f t="shared" si="3"/>
        <v>283</v>
      </c>
      <c r="G30" s="3">
        <f t="shared" si="4"/>
        <v>319</v>
      </c>
      <c r="H30" t="str">
        <f t="shared" si="5"/>
        <v>441b0b1a-719b-cacc-4a6c-f2668cb96a92</v>
      </c>
      <c r="I30">
        <f t="shared" si="6"/>
        <v>36</v>
      </c>
    </row>
    <row r="31" spans="2:9" x14ac:dyDescent="0.25">
      <c r="B31" t="s">
        <v>747</v>
      </c>
      <c r="C31">
        <f t="shared" si="0"/>
        <v>12</v>
      </c>
      <c r="D31">
        <f t="shared" si="1"/>
        <v>18</v>
      </c>
      <c r="E31" t="str">
        <f t="shared" si="2"/>
        <v>Braies</v>
      </c>
      <c r="F31" s="3">
        <f t="shared" si="3"/>
        <v>267</v>
      </c>
      <c r="G31" s="3">
        <f t="shared" si="4"/>
        <v>303</v>
      </c>
      <c r="H31" t="str">
        <f t="shared" si="5"/>
        <v>49d8e1c5-1c6a-a388-173d-a207d94c78a1</v>
      </c>
      <c r="I31">
        <f t="shared" si="6"/>
        <v>36</v>
      </c>
    </row>
    <row r="32" spans="2:9" x14ac:dyDescent="0.25">
      <c r="B32" t="s">
        <v>748</v>
      </c>
      <c r="C32">
        <f t="shared" si="0"/>
        <v>12</v>
      </c>
      <c r="D32">
        <f t="shared" si="1"/>
        <v>26</v>
      </c>
      <c r="E32" t="str">
        <f t="shared" si="2"/>
        <v>Brown Felt Hat</v>
      </c>
      <c r="F32" s="3">
        <f t="shared" si="3"/>
        <v>280</v>
      </c>
      <c r="G32" s="3">
        <f t="shared" si="4"/>
        <v>316</v>
      </c>
      <c r="H32" t="str">
        <f t="shared" si="5"/>
        <v>00000000-0000-0000-0000-000000000025</v>
      </c>
      <c r="I32">
        <f t="shared" si="6"/>
        <v>36</v>
      </c>
    </row>
    <row r="33" spans="2:9" x14ac:dyDescent="0.25">
      <c r="B33" t="s">
        <v>749</v>
      </c>
      <c r="C33">
        <f t="shared" si="0"/>
        <v>12</v>
      </c>
      <c r="D33">
        <f t="shared" si="1"/>
        <v>26</v>
      </c>
      <c r="E33" t="str">
        <f t="shared" si="2"/>
        <v>Brown Felt Hat</v>
      </c>
      <c r="F33" s="3">
        <f t="shared" si="3"/>
        <v>288</v>
      </c>
      <c r="G33" s="3">
        <f t="shared" si="4"/>
        <v>324</v>
      </c>
      <c r="H33" t="str">
        <f t="shared" si="5"/>
        <v>c80e67a7-8dbd-4662-ae63-26a92b6ae28b</v>
      </c>
      <c r="I33">
        <f t="shared" si="6"/>
        <v>36</v>
      </c>
    </row>
    <row r="34" spans="2:9" x14ac:dyDescent="0.25">
      <c r="B34" t="s">
        <v>750</v>
      </c>
      <c r="C34">
        <f t="shared" si="0"/>
        <v>12</v>
      </c>
      <c r="D34">
        <f t="shared" si="1"/>
        <v>22</v>
      </c>
      <c r="E34" t="str">
        <f t="shared" si="2"/>
        <v>Brown Hose</v>
      </c>
      <c r="F34" s="3">
        <f t="shared" si="3"/>
        <v>270</v>
      </c>
      <c r="G34" s="3">
        <f t="shared" si="4"/>
        <v>306</v>
      </c>
      <c r="H34" t="str">
        <f t="shared" si="5"/>
        <v>4493f515-b6d8-ebc4-8bd3-469c524b339f</v>
      </c>
      <c r="I34">
        <f t="shared" si="6"/>
        <v>36</v>
      </c>
    </row>
    <row r="35" spans="2:9" x14ac:dyDescent="0.25">
      <c r="B35" t="s">
        <v>751</v>
      </c>
      <c r="C35">
        <f t="shared" si="0"/>
        <v>12</v>
      </c>
      <c r="D35">
        <f t="shared" si="1"/>
        <v>23</v>
      </c>
      <c r="E35" t="str">
        <f t="shared" si="2"/>
        <v>Brown Tunic</v>
      </c>
      <c r="F35" s="3">
        <f t="shared" si="3"/>
        <v>281</v>
      </c>
      <c r="G35" s="3">
        <f t="shared" si="4"/>
        <v>317</v>
      </c>
      <c r="H35" t="str">
        <f t="shared" si="5"/>
        <v>4a7dd6db-46c4-2cf0-9701-df09daf459ab</v>
      </c>
      <c r="I35">
        <f t="shared" si="6"/>
        <v>36</v>
      </c>
    </row>
    <row r="36" spans="2:9" x14ac:dyDescent="0.25">
      <c r="B36" t="s">
        <v>752</v>
      </c>
      <c r="C36">
        <f t="shared" si="0"/>
        <v>12</v>
      </c>
      <c r="D36">
        <f t="shared" si="1"/>
        <v>41</v>
      </c>
      <c r="E36" t="str">
        <f t="shared" si="2"/>
        <v>Burgundy/Aachen Dyed Gambeson</v>
      </c>
      <c r="F36" s="3">
        <f t="shared" si="3"/>
        <v>297</v>
      </c>
      <c r="G36" s="3">
        <f t="shared" si="4"/>
        <v>333</v>
      </c>
      <c r="H36" t="str">
        <f t="shared" si="5"/>
        <v>402d9c88-ef9a-8eef-7475-107459ea1794</v>
      </c>
      <c r="I36">
        <f t="shared" si="6"/>
        <v>36</v>
      </c>
    </row>
    <row r="37" spans="2:9" x14ac:dyDescent="0.25">
      <c r="B37" t="s">
        <v>753</v>
      </c>
      <c r="C37">
        <f t="shared" si="0"/>
        <v>12</v>
      </c>
      <c r="D37">
        <f t="shared" si="1"/>
        <v>36</v>
      </c>
      <c r="E37" t="str">
        <f t="shared" si="2"/>
        <v>Burgundy/Aachen Gambeson</v>
      </c>
      <c r="F37" s="3">
        <f t="shared" si="3"/>
        <v>293</v>
      </c>
      <c r="G37" s="3">
        <f t="shared" si="4"/>
        <v>329</v>
      </c>
      <c r="H37" t="str">
        <f t="shared" si="5"/>
        <v>4f1da9ed-8bbb-af3d-18a5-98803ad18082</v>
      </c>
      <c r="I37">
        <f t="shared" si="6"/>
        <v>36</v>
      </c>
    </row>
    <row r="38" spans="2:9" x14ac:dyDescent="0.25">
      <c r="B38" t="s">
        <v>754</v>
      </c>
      <c r="C38">
        <f t="shared" si="0"/>
        <v>12</v>
      </c>
      <c r="D38">
        <f t="shared" si="1"/>
        <v>42</v>
      </c>
      <c r="E38" t="str">
        <f t="shared" si="2"/>
        <v>Burgundy/Aachen Short Gambeson</v>
      </c>
      <c r="F38" s="3">
        <f t="shared" si="3"/>
        <v>299</v>
      </c>
      <c r="G38" s="3">
        <f t="shared" si="4"/>
        <v>335</v>
      </c>
      <c r="H38" t="str">
        <f t="shared" si="5"/>
        <v>46898847-2ffc-dcda-890e-8027524c2f91</v>
      </c>
      <c r="I38">
        <f t="shared" si="6"/>
        <v>36</v>
      </c>
    </row>
    <row r="39" spans="2:9" x14ac:dyDescent="0.25">
      <c r="B39" t="s">
        <v>755</v>
      </c>
      <c r="C39">
        <f t="shared" si="0"/>
        <v>12</v>
      </c>
      <c r="D39">
        <f t="shared" si="1"/>
        <v>31</v>
      </c>
      <c r="E39" t="str">
        <f t="shared" si="2"/>
        <v>Burial Cloth/Shroud</v>
      </c>
      <c r="F39" s="3">
        <f t="shared" si="3"/>
        <v>278</v>
      </c>
      <c r="G39" s="3">
        <f t="shared" si="4"/>
        <v>314</v>
      </c>
      <c r="H39" t="str">
        <f t="shared" si="5"/>
        <v>4c9e14f0-23d0-2a72-247f-4c4bb1aa34ba</v>
      </c>
      <c r="I39">
        <f t="shared" si="6"/>
        <v>36</v>
      </c>
    </row>
    <row r="40" spans="2:9" x14ac:dyDescent="0.25">
      <c r="B40" t="s">
        <v>756</v>
      </c>
      <c r="C40">
        <f t="shared" si="0"/>
        <v>12</v>
      </c>
      <c r="D40">
        <f t="shared" si="1"/>
        <v>16</v>
      </c>
      <c r="E40" t="str">
        <f t="shared" si="2"/>
        <v>Coif</v>
      </c>
      <c r="F40" s="3">
        <f t="shared" si="3"/>
        <v>270</v>
      </c>
      <c r="G40" s="3">
        <f t="shared" si="4"/>
        <v>306</v>
      </c>
      <c r="H40" t="str">
        <f t="shared" si="5"/>
        <v>4403dcbc-2050-0622-6232-b905c452bbb1</v>
      </c>
      <c r="I40">
        <f t="shared" si="6"/>
        <v>36</v>
      </c>
    </row>
    <row r="41" spans="2:9" x14ac:dyDescent="0.25">
      <c r="B41" t="s">
        <v>757</v>
      </c>
      <c r="C41">
        <f t="shared" si="0"/>
        <v>12</v>
      </c>
      <c r="D41">
        <f t="shared" si="1"/>
        <v>16</v>
      </c>
      <c r="E41" t="str">
        <f t="shared" si="2"/>
        <v>Coif</v>
      </c>
      <c r="F41" s="3">
        <f t="shared" si="3"/>
        <v>270</v>
      </c>
      <c r="G41" s="3">
        <f t="shared" si="4"/>
        <v>306</v>
      </c>
      <c r="H41" t="str">
        <f t="shared" si="5"/>
        <v>4eaca32f-da3e-c71a-0934-061fcda24088</v>
      </c>
      <c r="I41">
        <f t="shared" si="6"/>
        <v>36</v>
      </c>
    </row>
    <row r="42" spans="2:9" x14ac:dyDescent="0.25">
      <c r="B42" t="s">
        <v>758</v>
      </c>
      <c r="C42">
        <f t="shared" si="0"/>
        <v>12</v>
      </c>
      <c r="D42">
        <f t="shared" si="1"/>
        <v>16</v>
      </c>
      <c r="E42" t="str">
        <f t="shared" si="2"/>
        <v>Coif</v>
      </c>
      <c r="F42" s="3">
        <f t="shared" si="3"/>
        <v>269</v>
      </c>
      <c r="G42" s="3">
        <f t="shared" si="4"/>
        <v>305</v>
      </c>
      <c r="H42" t="str">
        <f t="shared" si="5"/>
        <v>00000000-0000-0000-0000-000000000024</v>
      </c>
      <c r="I42">
        <f t="shared" si="6"/>
        <v>36</v>
      </c>
    </row>
    <row r="43" spans="2:9" x14ac:dyDescent="0.25">
      <c r="B43" t="s">
        <v>759</v>
      </c>
      <c r="C43">
        <f t="shared" si="0"/>
        <v>12</v>
      </c>
      <c r="D43">
        <f t="shared" si="1"/>
        <v>27</v>
      </c>
      <c r="E43" t="str">
        <f t="shared" si="2"/>
        <v>Common Gambeson</v>
      </c>
      <c r="F43" s="3">
        <f t="shared" si="3"/>
        <v>284</v>
      </c>
      <c r="G43" s="3">
        <f t="shared" si="4"/>
        <v>320</v>
      </c>
      <c r="H43" t="str">
        <f t="shared" si="5"/>
        <v>45683673-edcb-4446-a995-3e76c0f11bae</v>
      </c>
      <c r="I43">
        <f t="shared" si="6"/>
        <v>36</v>
      </c>
    </row>
    <row r="44" spans="2:9" x14ac:dyDescent="0.25">
      <c r="B44" t="s">
        <v>760</v>
      </c>
      <c r="C44">
        <f t="shared" si="0"/>
        <v>12</v>
      </c>
      <c r="D44">
        <f t="shared" si="1"/>
        <v>21</v>
      </c>
      <c r="E44" t="str">
        <f t="shared" si="2"/>
        <v>Cuman Cap</v>
      </c>
      <c r="F44" s="3">
        <f t="shared" si="3"/>
        <v>272</v>
      </c>
      <c r="G44" s="3">
        <f t="shared" si="4"/>
        <v>308</v>
      </c>
      <c r="H44" t="str">
        <f t="shared" si="5"/>
        <v>4ef61ee8-aaff-7b19-9b2f-3310e7ee72be</v>
      </c>
      <c r="I44">
        <f t="shared" si="6"/>
        <v>36</v>
      </c>
    </row>
    <row r="45" spans="2:9" x14ac:dyDescent="0.25">
      <c r="B45" t="s">
        <v>761</v>
      </c>
      <c r="C45">
        <f t="shared" si="0"/>
        <v>12</v>
      </c>
      <c r="D45">
        <f t="shared" si="1"/>
        <v>23</v>
      </c>
      <c r="E45" t="str">
        <f t="shared" si="2"/>
        <v>Cuman Cotte</v>
      </c>
      <c r="F45" s="3">
        <f t="shared" si="3"/>
        <v>274</v>
      </c>
      <c r="G45" s="3">
        <f t="shared" si="4"/>
        <v>310</v>
      </c>
      <c r="H45" t="str">
        <f t="shared" si="5"/>
        <v>44c87fc7-cbb4-0f2c-de4c-f2ac16781b98</v>
      </c>
      <c r="I45">
        <f t="shared" si="6"/>
        <v>36</v>
      </c>
    </row>
    <row r="46" spans="2:9" x14ac:dyDescent="0.25">
      <c r="B46" t="s">
        <v>762</v>
      </c>
      <c r="C46">
        <f t="shared" si="0"/>
        <v>12</v>
      </c>
      <c r="D46">
        <f t="shared" si="1"/>
        <v>33</v>
      </c>
      <c r="E46" t="str">
        <f t="shared" si="2"/>
        <v>Cuman Riding Breeches</v>
      </c>
      <c r="F46" s="3">
        <f t="shared" si="3"/>
        <v>283</v>
      </c>
      <c r="G46" s="3">
        <f t="shared" si="4"/>
        <v>319</v>
      </c>
      <c r="H46" t="str">
        <f t="shared" si="5"/>
        <v>4249522f-a1db-7d3e-020f-237390c80ba2</v>
      </c>
      <c r="I46">
        <f t="shared" si="6"/>
        <v>36</v>
      </c>
    </row>
    <row r="47" spans="2:9" x14ac:dyDescent="0.25">
      <c r="B47" t="s">
        <v>763</v>
      </c>
      <c r="C47">
        <f t="shared" si="0"/>
        <v>12</v>
      </c>
      <c r="D47">
        <f t="shared" si="1"/>
        <v>29</v>
      </c>
      <c r="E47" t="str">
        <f t="shared" si="2"/>
        <v>Dagged Cotehardie</v>
      </c>
      <c r="F47" s="3">
        <f t="shared" si="3"/>
        <v>275</v>
      </c>
      <c r="G47" s="3">
        <f t="shared" si="4"/>
        <v>311</v>
      </c>
      <c r="H47" t="str">
        <f t="shared" si="5"/>
        <v>453ea77f-9f5a-dfb5-1934-f18e44ab08a0</v>
      </c>
      <c r="I47">
        <f t="shared" si="6"/>
        <v>36</v>
      </c>
    </row>
    <row r="48" spans="2:9" x14ac:dyDescent="0.25">
      <c r="B48" t="s">
        <v>764</v>
      </c>
      <c r="C48">
        <f t="shared" si="0"/>
        <v>12</v>
      </c>
      <c r="D48">
        <f t="shared" si="1"/>
        <v>29</v>
      </c>
      <c r="E48" t="str">
        <f t="shared" si="2"/>
        <v>Dagged Cotehardie</v>
      </c>
      <c r="F48" s="3">
        <f t="shared" si="3"/>
        <v>272</v>
      </c>
      <c r="G48" s="3">
        <f t="shared" si="4"/>
        <v>308</v>
      </c>
      <c r="H48" t="str">
        <f t="shared" si="5"/>
        <v>4c002997-1eb6-e1fd-ef1d-56bbc23b3b92</v>
      </c>
      <c r="I48">
        <f t="shared" si="6"/>
        <v>36</v>
      </c>
    </row>
    <row r="49" spans="2:9" x14ac:dyDescent="0.25">
      <c r="B49" t="s">
        <v>765</v>
      </c>
      <c r="C49">
        <f t="shared" si="0"/>
        <v>12</v>
      </c>
      <c r="D49">
        <f t="shared" si="1"/>
        <v>29</v>
      </c>
      <c r="E49" t="str">
        <f t="shared" si="2"/>
        <v>Dagged Cotehardie</v>
      </c>
      <c r="F49" s="3">
        <f t="shared" si="3"/>
        <v>290</v>
      </c>
      <c r="G49" s="3">
        <f t="shared" si="4"/>
        <v>326</v>
      </c>
      <c r="H49" t="str">
        <f t="shared" si="5"/>
        <v>464ec169-a1a7-851c-c7d6-b2654dc78c92</v>
      </c>
      <c r="I49">
        <f t="shared" si="6"/>
        <v>36</v>
      </c>
    </row>
    <row r="50" spans="2:9" x14ac:dyDescent="0.25">
      <c r="B50" t="s">
        <v>766</v>
      </c>
      <c r="C50">
        <f t="shared" si="0"/>
        <v>12</v>
      </c>
      <c r="D50">
        <f t="shared" si="1"/>
        <v>28</v>
      </c>
      <c r="E50" t="str">
        <f t="shared" si="2"/>
        <v>Dark Padded Coif</v>
      </c>
      <c r="F50" s="3">
        <f t="shared" si="3"/>
        <v>283</v>
      </c>
      <c r="G50" s="3">
        <f t="shared" si="4"/>
        <v>319</v>
      </c>
      <c r="H50" t="str">
        <f t="shared" si="5"/>
        <v>4dcb6884-0be0-ca1b-32e6-e20ccbc58c8f</v>
      </c>
      <c r="I50">
        <f t="shared" si="6"/>
        <v>36</v>
      </c>
    </row>
    <row r="51" spans="2:9" x14ac:dyDescent="0.25">
      <c r="B51" t="s">
        <v>767</v>
      </c>
      <c r="C51">
        <f t="shared" si="0"/>
        <v>12</v>
      </c>
      <c r="D51">
        <f t="shared" si="1"/>
        <v>26</v>
      </c>
      <c r="E51" t="str">
        <f t="shared" si="2"/>
        <v>Dark Pourpoint</v>
      </c>
      <c r="F51" s="3">
        <f t="shared" si="3"/>
        <v>277</v>
      </c>
      <c r="G51" s="3">
        <f t="shared" si="4"/>
        <v>313</v>
      </c>
      <c r="H51" t="str">
        <f t="shared" si="5"/>
        <v>4f1eeff7-c946-b7c2-6a04-a700844487b1</v>
      </c>
      <c r="I51">
        <f t="shared" si="6"/>
        <v>36</v>
      </c>
    </row>
    <row r="52" spans="2:9" x14ac:dyDescent="0.25">
      <c r="B52" t="s">
        <v>768</v>
      </c>
      <c r="C52">
        <f t="shared" si="0"/>
        <v>12</v>
      </c>
      <c r="D52">
        <f t="shared" si="1"/>
        <v>29</v>
      </c>
      <c r="E52" t="str">
        <f t="shared" si="2"/>
        <v>Dark Quilted Vest</v>
      </c>
      <c r="F52" s="3">
        <f t="shared" si="3"/>
        <v>286</v>
      </c>
      <c r="G52" s="3">
        <f t="shared" si="4"/>
        <v>322</v>
      </c>
      <c r="H52" t="str">
        <f t="shared" si="5"/>
        <v>41afa317-7311-5ecb-8a91-94189c2dc2a9</v>
      </c>
      <c r="I52">
        <f t="shared" si="6"/>
        <v>36</v>
      </c>
    </row>
    <row r="53" spans="2:9" x14ac:dyDescent="0.25">
      <c r="B53" t="s">
        <v>769</v>
      </c>
      <c r="C53">
        <f t="shared" si="0"/>
        <v>12</v>
      </c>
      <c r="D53">
        <f t="shared" si="1"/>
        <v>31</v>
      </c>
      <c r="E53" t="str">
        <f t="shared" si="2"/>
        <v>Dark Saxon Gambeson</v>
      </c>
      <c r="F53" s="3">
        <f t="shared" si="3"/>
        <v>280</v>
      </c>
      <c r="G53" s="3">
        <f t="shared" si="4"/>
        <v>316</v>
      </c>
      <c r="H53" t="str">
        <f t="shared" si="5"/>
        <v>49232ade-9c7b-55de-aaf2-418b246b9a81</v>
      </c>
      <c r="I53">
        <f t="shared" si="6"/>
        <v>36</v>
      </c>
    </row>
    <row r="54" spans="2:9" x14ac:dyDescent="0.25">
      <c r="B54" t="s">
        <v>770</v>
      </c>
      <c r="C54">
        <f t="shared" si="0"/>
        <v>12</v>
      </c>
      <c r="D54">
        <f t="shared" si="1"/>
        <v>31</v>
      </c>
      <c r="E54" t="str">
        <f t="shared" si="2"/>
        <v>Dark Saxon Gambeson</v>
      </c>
      <c r="F54" s="3">
        <f t="shared" si="3"/>
        <v>286</v>
      </c>
      <c r="G54" s="3">
        <f t="shared" si="4"/>
        <v>322</v>
      </c>
      <c r="H54" t="str">
        <f t="shared" si="5"/>
        <v>4517b07b-ca19-07bf-6011-e2cec8868185</v>
      </c>
      <c r="I54">
        <f t="shared" si="6"/>
        <v>36</v>
      </c>
    </row>
    <row r="55" spans="2:9" x14ac:dyDescent="0.25">
      <c r="B55" t="s">
        <v>771</v>
      </c>
      <c r="C55">
        <f t="shared" si="0"/>
        <v>12</v>
      </c>
      <c r="D55">
        <f t="shared" si="1"/>
        <v>34</v>
      </c>
      <c r="E55" t="str">
        <f t="shared" si="2"/>
        <v>Dark Silesian Gambeson</v>
      </c>
      <c r="F55" s="3">
        <f t="shared" si="3"/>
        <v>296</v>
      </c>
      <c r="G55" s="3">
        <f t="shared" si="4"/>
        <v>332</v>
      </c>
      <c r="H55" t="str">
        <f t="shared" si="5"/>
        <v>4deb11fd-f319-17b9-8d46-27f7f3d7a7a3</v>
      </c>
      <c r="I55">
        <f t="shared" si="6"/>
        <v>36</v>
      </c>
    </row>
    <row r="56" spans="2:9" x14ac:dyDescent="0.25">
      <c r="B56" t="s">
        <v>772</v>
      </c>
      <c r="C56">
        <f t="shared" si="0"/>
        <v>12</v>
      </c>
      <c r="D56">
        <f t="shared" si="1"/>
        <v>36</v>
      </c>
      <c r="E56" t="str">
        <f t="shared" si="2"/>
        <v>Decorated Arming Doublet</v>
      </c>
      <c r="F56" s="3">
        <f t="shared" si="3"/>
        <v>285</v>
      </c>
      <c r="G56" s="3">
        <f t="shared" si="4"/>
        <v>321</v>
      </c>
      <c r="H56" t="str">
        <f t="shared" si="5"/>
        <v>475a8c7a-1162-6641-efe5-b8a401e72c8f</v>
      </c>
      <c r="I56">
        <f t="shared" si="6"/>
        <v>36</v>
      </c>
    </row>
    <row r="57" spans="2:9" x14ac:dyDescent="0.25">
      <c r="B57" t="s">
        <v>773</v>
      </c>
      <c r="C57">
        <f t="shared" si="0"/>
        <v>12</v>
      </c>
      <c r="D57">
        <f t="shared" si="1"/>
        <v>36</v>
      </c>
      <c r="E57" t="str">
        <f t="shared" si="2"/>
        <v>Decorated Arming Doublet</v>
      </c>
      <c r="F57" s="3">
        <f t="shared" si="3"/>
        <v>293</v>
      </c>
      <c r="G57" s="3">
        <f t="shared" si="4"/>
        <v>329</v>
      </c>
      <c r="H57" t="str">
        <f t="shared" si="5"/>
        <v>4088843b-6f0b-7016-1e16-e2455e33dcb6</v>
      </c>
      <c r="I57">
        <f t="shared" si="6"/>
        <v>36</v>
      </c>
    </row>
    <row r="58" spans="2:9" x14ac:dyDescent="0.25">
      <c r="B58" t="s">
        <v>774</v>
      </c>
      <c r="C58">
        <f t="shared" si="0"/>
        <v>12</v>
      </c>
      <c r="D58">
        <f t="shared" si="1"/>
        <v>36</v>
      </c>
      <c r="E58" t="str">
        <f t="shared" si="2"/>
        <v>Decorated Arming Doublet</v>
      </c>
      <c r="F58" s="3">
        <f t="shared" si="3"/>
        <v>293</v>
      </c>
      <c r="G58" s="3">
        <f t="shared" si="4"/>
        <v>329</v>
      </c>
      <c r="H58" t="str">
        <f t="shared" si="5"/>
        <v>44eaf818-5cb6-3868-b3c4-f51d821773a0</v>
      </c>
      <c r="I58">
        <f t="shared" si="6"/>
        <v>36</v>
      </c>
    </row>
    <row r="59" spans="2:9" x14ac:dyDescent="0.25">
      <c r="B59" t="s">
        <v>775</v>
      </c>
      <c r="C59">
        <f t="shared" si="0"/>
        <v>12</v>
      </c>
      <c r="D59">
        <f t="shared" si="1"/>
        <v>36</v>
      </c>
      <c r="E59" t="str">
        <f t="shared" si="2"/>
        <v>Decorated Arming Doublet</v>
      </c>
      <c r="F59" s="3">
        <f t="shared" si="3"/>
        <v>293</v>
      </c>
      <c r="G59" s="3">
        <f t="shared" si="4"/>
        <v>329</v>
      </c>
      <c r="H59" t="str">
        <f t="shared" si="5"/>
        <v>4f56d88a-c1d6-6213-36c8-b44bb552b782</v>
      </c>
      <c r="I59">
        <f t="shared" si="6"/>
        <v>36</v>
      </c>
    </row>
    <row r="60" spans="2:9" x14ac:dyDescent="0.25">
      <c r="B60" t="s">
        <v>776</v>
      </c>
      <c r="C60">
        <f t="shared" si="0"/>
        <v>12</v>
      </c>
      <c r="D60">
        <f t="shared" si="1"/>
        <v>36</v>
      </c>
      <c r="E60" t="str">
        <f t="shared" si="2"/>
        <v>Decorated Arming Doublet</v>
      </c>
      <c r="F60" s="3">
        <f t="shared" si="3"/>
        <v>293</v>
      </c>
      <c r="G60" s="3">
        <f t="shared" si="4"/>
        <v>329</v>
      </c>
      <c r="H60" t="str">
        <f t="shared" si="5"/>
        <v>401179d4-8a48-cc9a-ceac-eeaf7eb7b099</v>
      </c>
      <c r="I60">
        <f t="shared" si="6"/>
        <v>36</v>
      </c>
    </row>
    <row r="61" spans="2:9" x14ac:dyDescent="0.25">
      <c r="B61" t="s">
        <v>777</v>
      </c>
      <c r="C61">
        <f t="shared" si="0"/>
        <v>12</v>
      </c>
      <c r="D61">
        <f t="shared" si="1"/>
        <v>36</v>
      </c>
      <c r="E61" t="str">
        <f t="shared" si="2"/>
        <v>Decorated Arming Doublet</v>
      </c>
      <c r="F61" s="3">
        <f t="shared" si="3"/>
        <v>299</v>
      </c>
      <c r="G61" s="3">
        <f t="shared" si="4"/>
        <v>335</v>
      </c>
      <c r="H61" t="str">
        <f t="shared" si="5"/>
        <v>4e392593-3a86-318b-65bc-05907a52fe8a</v>
      </c>
      <c r="I61">
        <f t="shared" si="6"/>
        <v>36</v>
      </c>
    </row>
    <row r="62" spans="2:9" x14ac:dyDescent="0.25">
      <c r="B62" t="s">
        <v>778</v>
      </c>
      <c r="C62">
        <f t="shared" si="0"/>
        <v>12</v>
      </c>
      <c r="D62">
        <f t="shared" si="1"/>
        <v>32</v>
      </c>
      <c r="E62" t="str">
        <f t="shared" si="2"/>
        <v>Decorated Black Hose</v>
      </c>
      <c r="F62" s="3">
        <f t="shared" si="3"/>
        <v>281</v>
      </c>
      <c r="G62" s="3">
        <f t="shared" si="4"/>
        <v>317</v>
      </c>
      <c r="H62" t="str">
        <f t="shared" si="5"/>
        <v>486fb98b-9cbe-79dd-314a-ac379dfc96b3</v>
      </c>
      <c r="I62">
        <f t="shared" si="6"/>
        <v>36</v>
      </c>
    </row>
    <row r="63" spans="2:9" x14ac:dyDescent="0.25">
      <c r="B63" t="s">
        <v>779</v>
      </c>
      <c r="C63">
        <f t="shared" si="0"/>
        <v>12</v>
      </c>
      <c r="D63">
        <f t="shared" si="1"/>
        <v>31</v>
      </c>
      <c r="E63" t="str">
        <f t="shared" si="2"/>
        <v>Decorated Blue Hose</v>
      </c>
      <c r="F63" s="3">
        <f t="shared" si="3"/>
        <v>279</v>
      </c>
      <c r="G63" s="3">
        <f t="shared" si="4"/>
        <v>315</v>
      </c>
      <c r="H63" t="str">
        <f t="shared" si="5"/>
        <v>4181c649-2642-3d6c-7eb4-6c09f74dbe8d</v>
      </c>
      <c r="I63">
        <f t="shared" si="6"/>
        <v>36</v>
      </c>
    </row>
    <row r="64" spans="2:9" x14ac:dyDescent="0.25">
      <c r="B64" t="s">
        <v>780</v>
      </c>
      <c r="C64">
        <f t="shared" si="0"/>
        <v>12</v>
      </c>
      <c r="D64">
        <f t="shared" si="1"/>
        <v>33</v>
      </c>
      <c r="E64" t="str">
        <f t="shared" si="2"/>
        <v>Decorated Orange Vest</v>
      </c>
      <c r="F64" s="3">
        <f t="shared" si="3"/>
        <v>280</v>
      </c>
      <c r="G64" s="3">
        <f t="shared" si="4"/>
        <v>316</v>
      </c>
      <c r="H64" t="str">
        <f t="shared" si="5"/>
        <v>49702364-128c-d061-ce8e-26df44b823a3</v>
      </c>
      <c r="I64">
        <f t="shared" si="6"/>
        <v>36</v>
      </c>
    </row>
    <row r="65" spans="2:9" x14ac:dyDescent="0.25">
      <c r="B65" t="s">
        <v>781</v>
      </c>
      <c r="C65">
        <f t="shared" si="0"/>
        <v>12</v>
      </c>
      <c r="D65">
        <f t="shared" si="1"/>
        <v>39</v>
      </c>
      <c r="E65" t="str">
        <f t="shared" si="2"/>
        <v>Decorated Rattay Waffenrock</v>
      </c>
      <c r="F65" s="3">
        <f t="shared" si="3"/>
        <v>296</v>
      </c>
      <c r="G65" s="3">
        <f t="shared" si="4"/>
        <v>332</v>
      </c>
      <c r="H65" t="str">
        <f t="shared" si="5"/>
        <v>4c249176-daf9-7b59-507d-90b3d6ec59a2</v>
      </c>
      <c r="I65">
        <f t="shared" si="6"/>
        <v>36</v>
      </c>
    </row>
    <row r="66" spans="2:9" x14ac:dyDescent="0.25">
      <c r="B66" t="s">
        <v>782</v>
      </c>
      <c r="C66">
        <f t="shared" si="0"/>
        <v>12</v>
      </c>
      <c r="D66">
        <f t="shared" si="1"/>
        <v>30</v>
      </c>
      <c r="E66" t="str">
        <f t="shared" si="2"/>
        <v>Decorated Red Vest</v>
      </c>
      <c r="F66" s="3">
        <f t="shared" si="3"/>
        <v>273</v>
      </c>
      <c r="G66" s="3">
        <f t="shared" si="4"/>
        <v>309</v>
      </c>
      <c r="H66" t="str">
        <f t="shared" si="5"/>
        <v>486dd691-8359-fa6b-65bb-3d90424232bf</v>
      </c>
      <c r="I66">
        <f t="shared" si="6"/>
        <v>36</v>
      </c>
    </row>
    <row r="67" spans="2:9" x14ac:dyDescent="0.25">
      <c r="B67" t="s">
        <v>783</v>
      </c>
      <c r="C67">
        <f t="shared" si="0"/>
        <v>12</v>
      </c>
      <c r="D67">
        <f t="shared" si="1"/>
        <v>36</v>
      </c>
      <c r="E67" t="str">
        <f t="shared" si="2"/>
        <v>Decorated Red Waffenrock</v>
      </c>
      <c r="F67" s="3">
        <f t="shared" si="3"/>
        <v>285</v>
      </c>
      <c r="G67" s="3">
        <f t="shared" si="4"/>
        <v>321</v>
      </c>
      <c r="H67" t="str">
        <f t="shared" si="5"/>
        <v>42a18a5a-b2d0-07eb-14c7-ed9f665ca695</v>
      </c>
      <c r="I67">
        <f t="shared" si="6"/>
        <v>36</v>
      </c>
    </row>
    <row r="68" spans="2:9" x14ac:dyDescent="0.25">
      <c r="B68" t="s">
        <v>784</v>
      </c>
      <c r="C68">
        <f t="shared" si="0"/>
        <v>12</v>
      </c>
      <c r="D68">
        <f t="shared" si="1"/>
        <v>36</v>
      </c>
      <c r="E68" t="str">
        <f t="shared" si="2"/>
        <v>Decorated Red Waffenrock</v>
      </c>
      <c r="F68" s="3">
        <f t="shared" si="3"/>
        <v>285</v>
      </c>
      <c r="G68" s="3">
        <f t="shared" si="4"/>
        <v>321</v>
      </c>
      <c r="H68" t="str">
        <f t="shared" si="5"/>
        <v>42fc11fb-bf16-152b-c94b-6493adf24686</v>
      </c>
      <c r="I68">
        <f t="shared" si="6"/>
        <v>36</v>
      </c>
    </row>
    <row r="69" spans="2:9" x14ac:dyDescent="0.25">
      <c r="B69" t="s">
        <v>785</v>
      </c>
      <c r="C69">
        <f t="shared" si="0"/>
        <v>12</v>
      </c>
      <c r="D69">
        <f t="shared" si="1"/>
        <v>38</v>
      </c>
      <c r="E69" t="str">
        <f t="shared" si="2"/>
        <v>Decorated Sasau Waffenrock</v>
      </c>
      <c r="F69" s="3">
        <f t="shared" si="3"/>
        <v>300</v>
      </c>
      <c r="G69" s="3">
        <f t="shared" si="4"/>
        <v>336</v>
      </c>
      <c r="H69" t="str">
        <f t="shared" si="5"/>
        <v>4bcba582-c984-44d9-225f-2895c7b912b3</v>
      </c>
      <c r="I69">
        <f t="shared" si="6"/>
        <v>36</v>
      </c>
    </row>
    <row r="70" spans="2:9" x14ac:dyDescent="0.25">
      <c r="B70" t="s">
        <v>786</v>
      </c>
      <c r="C70">
        <f t="shared" ref="C70:C133" si="7">FIND("-",B70)+3</f>
        <v>12</v>
      </c>
      <c r="D70">
        <f t="shared" ref="D70:D133" si="8">FIND("(",B70)-1</f>
        <v>40</v>
      </c>
      <c r="E70" t="str">
        <f t="shared" ref="E70:E133" si="9">MID(B70,C70,D70-C70)</f>
        <v>Decorated Skalitz Waffenrock</v>
      </c>
      <c r="F70" s="3">
        <f t="shared" ref="F70:F133" si="10">FIND("item_id=",B70)+9</f>
        <v>303</v>
      </c>
      <c r="G70" s="3">
        <f t="shared" ref="G70:G133" si="11">FIND("max_status=",B70)-2</f>
        <v>339</v>
      </c>
      <c r="H70" t="str">
        <f t="shared" ref="H70:H133" si="12">MID(B70,F70,G70-F70)</f>
        <v>4a7fff4d-37d9-74a6-7d7a-8e237b32069b</v>
      </c>
      <c r="I70">
        <f t="shared" ref="I70:I133" si="13">LEN(H70)</f>
        <v>36</v>
      </c>
    </row>
    <row r="71" spans="2:9" x14ac:dyDescent="0.25">
      <c r="B71" t="s">
        <v>787</v>
      </c>
      <c r="C71">
        <f t="shared" si="7"/>
        <v>12</v>
      </c>
      <c r="D71">
        <f t="shared" si="8"/>
        <v>34</v>
      </c>
      <c r="E71" t="str">
        <f t="shared" si="9"/>
        <v>Dyed Bavarian Gambeson</v>
      </c>
      <c r="F71" s="3">
        <f t="shared" si="10"/>
        <v>289</v>
      </c>
      <c r="G71" s="3">
        <f t="shared" si="11"/>
        <v>325</v>
      </c>
      <c r="H71" t="str">
        <f t="shared" si="12"/>
        <v>4b0bdc51-a989-db25-bccb-9fe09655a8b0</v>
      </c>
      <c r="I71">
        <f t="shared" si="13"/>
        <v>36</v>
      </c>
    </row>
    <row r="72" spans="2:9" x14ac:dyDescent="0.25">
      <c r="B72" t="s">
        <v>788</v>
      </c>
      <c r="C72">
        <f t="shared" si="7"/>
        <v>12</v>
      </c>
      <c r="D72">
        <f t="shared" si="8"/>
        <v>34</v>
      </c>
      <c r="E72" t="str">
        <f t="shared" si="9"/>
        <v>Dyed Bavarian Gambeson</v>
      </c>
      <c r="F72" s="3">
        <f t="shared" si="10"/>
        <v>291</v>
      </c>
      <c r="G72" s="3">
        <f t="shared" si="11"/>
        <v>327</v>
      </c>
      <c r="H72" t="str">
        <f t="shared" si="12"/>
        <v>43043f1f-64ad-95cb-f55c-fd7d624ba294</v>
      </c>
      <c r="I72">
        <f t="shared" si="13"/>
        <v>36</v>
      </c>
    </row>
    <row r="73" spans="2:9" x14ac:dyDescent="0.25">
      <c r="B73" t="s">
        <v>789</v>
      </c>
      <c r="C73">
        <f t="shared" si="7"/>
        <v>12</v>
      </c>
      <c r="D73">
        <f t="shared" si="8"/>
        <v>29</v>
      </c>
      <c r="E73" t="str">
        <f t="shared" si="9"/>
        <v>Dyed Quilted Coif</v>
      </c>
      <c r="F73" s="3">
        <f t="shared" si="10"/>
        <v>285</v>
      </c>
      <c r="G73" s="3">
        <f t="shared" si="11"/>
        <v>321</v>
      </c>
      <c r="H73" t="str">
        <f t="shared" si="12"/>
        <v>4c159c35-5ccd-9eed-4b5b-85f24af989a6</v>
      </c>
      <c r="I73">
        <f t="shared" si="13"/>
        <v>36</v>
      </c>
    </row>
    <row r="74" spans="2:9" x14ac:dyDescent="0.25">
      <c r="B74" t="s">
        <v>790</v>
      </c>
      <c r="C74">
        <f t="shared" si="7"/>
        <v>12</v>
      </c>
      <c r="D74">
        <f t="shared" si="8"/>
        <v>29</v>
      </c>
      <c r="E74" t="str">
        <f t="shared" si="9"/>
        <v>Dyed Quilted Vest</v>
      </c>
      <c r="F74" s="3">
        <f t="shared" si="10"/>
        <v>286</v>
      </c>
      <c r="G74" s="3">
        <f t="shared" si="11"/>
        <v>322</v>
      </c>
      <c r="H74" t="str">
        <f t="shared" si="12"/>
        <v>465d76a9-1d09-8b19-8b7e-20a57e7e5495</v>
      </c>
      <c r="I74">
        <f t="shared" si="13"/>
        <v>36</v>
      </c>
    </row>
    <row r="75" spans="2:9" x14ac:dyDescent="0.25">
      <c r="B75" t="s">
        <v>791</v>
      </c>
      <c r="C75">
        <f t="shared" si="7"/>
        <v>12</v>
      </c>
      <c r="D75">
        <f t="shared" si="8"/>
        <v>29</v>
      </c>
      <c r="E75" t="str">
        <f t="shared" si="9"/>
        <v>Fancy Black Shirt</v>
      </c>
      <c r="F75" s="3">
        <f t="shared" si="10"/>
        <v>275</v>
      </c>
      <c r="G75" s="3">
        <f t="shared" si="11"/>
        <v>311</v>
      </c>
      <c r="H75" t="str">
        <f t="shared" si="12"/>
        <v>4e217a75-42fb-aeef-8052-de015d81a895</v>
      </c>
      <c r="I75">
        <f t="shared" si="13"/>
        <v>36</v>
      </c>
    </row>
    <row r="76" spans="2:9" x14ac:dyDescent="0.25">
      <c r="B76" t="s">
        <v>792</v>
      </c>
      <c r="C76">
        <f t="shared" si="7"/>
        <v>12</v>
      </c>
      <c r="D76">
        <f t="shared" si="8"/>
        <v>23</v>
      </c>
      <c r="E76" t="str">
        <f t="shared" si="9"/>
        <v>Fancy Shirt</v>
      </c>
      <c r="F76" s="3">
        <f t="shared" si="10"/>
        <v>269</v>
      </c>
      <c r="G76" s="3">
        <f t="shared" si="11"/>
        <v>305</v>
      </c>
      <c r="H76" t="str">
        <f t="shared" si="12"/>
        <v>4614fd41-bf3e-99bb-8b46-cf7ed8754cb1</v>
      </c>
      <c r="I76">
        <f t="shared" si="13"/>
        <v>36</v>
      </c>
    </row>
    <row r="77" spans="2:9" x14ac:dyDescent="0.25">
      <c r="B77" t="s">
        <v>793</v>
      </c>
      <c r="C77">
        <f t="shared" si="7"/>
        <v>12</v>
      </c>
      <c r="D77">
        <f t="shared" si="8"/>
        <v>23</v>
      </c>
      <c r="E77" t="str">
        <f t="shared" si="9"/>
        <v>Fancy Shirt</v>
      </c>
      <c r="F77" s="3">
        <f t="shared" si="10"/>
        <v>269</v>
      </c>
      <c r="G77" s="3">
        <f t="shared" si="11"/>
        <v>305</v>
      </c>
      <c r="H77" t="str">
        <f t="shared" si="12"/>
        <v>474aee53-2ae2-8127-4ea5-8dc971279596</v>
      </c>
      <c r="I77">
        <f t="shared" si="13"/>
        <v>36</v>
      </c>
    </row>
    <row r="78" spans="2:9" x14ac:dyDescent="0.25">
      <c r="B78" t="s">
        <v>794</v>
      </c>
      <c r="C78">
        <f t="shared" si="7"/>
        <v>12</v>
      </c>
      <c r="D78">
        <f t="shared" si="8"/>
        <v>23</v>
      </c>
      <c r="E78" t="str">
        <f t="shared" si="9"/>
        <v>Fancy Shirt</v>
      </c>
      <c r="F78" s="3">
        <f t="shared" si="10"/>
        <v>269</v>
      </c>
      <c r="G78" s="3">
        <f t="shared" si="11"/>
        <v>305</v>
      </c>
      <c r="H78" t="str">
        <f t="shared" si="12"/>
        <v>49feaeb0-1dbe-91b3-d971-958e6c4212ad</v>
      </c>
      <c r="I78">
        <f t="shared" si="13"/>
        <v>36</v>
      </c>
    </row>
    <row r="79" spans="2:9" x14ac:dyDescent="0.25">
      <c r="B79" t="s">
        <v>795</v>
      </c>
      <c r="C79">
        <f t="shared" si="7"/>
        <v>12</v>
      </c>
      <c r="D79">
        <f t="shared" si="8"/>
        <v>23</v>
      </c>
      <c r="E79" t="str">
        <f t="shared" si="9"/>
        <v>Fancy Shirt</v>
      </c>
      <c r="F79" s="3">
        <f t="shared" si="10"/>
        <v>270</v>
      </c>
      <c r="G79" s="3">
        <f t="shared" si="11"/>
        <v>306</v>
      </c>
      <c r="H79" t="str">
        <f t="shared" si="12"/>
        <v>4785f1fa-6299-4972-9c4a-e7c848909599</v>
      </c>
      <c r="I79">
        <f t="shared" si="13"/>
        <v>36</v>
      </c>
    </row>
    <row r="80" spans="2:9" x14ac:dyDescent="0.25">
      <c r="B80" t="s">
        <v>796</v>
      </c>
      <c r="C80">
        <f t="shared" si="7"/>
        <v>12</v>
      </c>
      <c r="D80">
        <f t="shared" si="8"/>
        <v>34</v>
      </c>
      <c r="E80" t="str">
        <f t="shared" si="9"/>
        <v>Fashionable Black Hose</v>
      </c>
      <c r="F80" s="3">
        <f t="shared" si="10"/>
        <v>284</v>
      </c>
      <c r="G80" s="3">
        <f t="shared" si="11"/>
        <v>320</v>
      </c>
      <c r="H80" t="str">
        <f t="shared" si="12"/>
        <v>4cc65a8a-3d0b-4a3b-bc3a-763027c4329c</v>
      </c>
      <c r="I80">
        <f t="shared" si="13"/>
        <v>36</v>
      </c>
    </row>
    <row r="81" spans="2:9" x14ac:dyDescent="0.25">
      <c r="B81" t="s">
        <v>797</v>
      </c>
      <c r="C81">
        <f t="shared" si="7"/>
        <v>12</v>
      </c>
      <c r="D81">
        <f t="shared" si="8"/>
        <v>34</v>
      </c>
      <c r="E81" t="str">
        <f t="shared" si="9"/>
        <v>Fashionable Black Hose</v>
      </c>
      <c r="F81" s="3">
        <f t="shared" si="10"/>
        <v>282</v>
      </c>
      <c r="G81" s="3">
        <f t="shared" si="11"/>
        <v>318</v>
      </c>
      <c r="H81" t="str">
        <f t="shared" si="12"/>
        <v>4799c9b6-d3fb-c2e4-d4a3-dd034b0a87ab</v>
      </c>
      <c r="I81">
        <f t="shared" si="13"/>
        <v>36</v>
      </c>
    </row>
    <row r="82" spans="2:9" x14ac:dyDescent="0.25">
      <c r="B82" t="s">
        <v>798</v>
      </c>
      <c r="C82">
        <f t="shared" si="7"/>
        <v>12</v>
      </c>
      <c r="D82">
        <f t="shared" si="8"/>
        <v>34</v>
      </c>
      <c r="E82" t="str">
        <f t="shared" si="9"/>
        <v>Fashionable Black Hose</v>
      </c>
      <c r="F82" s="3">
        <f t="shared" si="10"/>
        <v>284</v>
      </c>
      <c r="G82" s="3">
        <f t="shared" si="11"/>
        <v>320</v>
      </c>
      <c r="H82" t="str">
        <f t="shared" si="12"/>
        <v>473110cf-b888-a84b-7c65-e5b1beab47ac</v>
      </c>
      <c r="I82">
        <f t="shared" si="13"/>
        <v>36</v>
      </c>
    </row>
    <row r="83" spans="2:9" x14ac:dyDescent="0.25">
      <c r="B83" t="s">
        <v>799</v>
      </c>
      <c r="C83">
        <f t="shared" si="7"/>
        <v>12</v>
      </c>
      <c r="D83">
        <f t="shared" si="8"/>
        <v>34</v>
      </c>
      <c r="E83" t="str">
        <f t="shared" si="9"/>
        <v>Fashionable Black Hose</v>
      </c>
      <c r="F83" s="3">
        <f t="shared" si="10"/>
        <v>285</v>
      </c>
      <c r="G83" s="3">
        <f t="shared" si="11"/>
        <v>321</v>
      </c>
      <c r="H83" t="str">
        <f t="shared" si="12"/>
        <v>47e60a8f-e458-454c-861f-bd596c9d18df</v>
      </c>
      <c r="I83">
        <f t="shared" si="13"/>
        <v>36</v>
      </c>
    </row>
    <row r="84" spans="2:9" x14ac:dyDescent="0.25">
      <c r="B84" t="s">
        <v>800</v>
      </c>
      <c r="C84">
        <f t="shared" si="7"/>
        <v>12</v>
      </c>
      <c r="D84">
        <f t="shared" si="8"/>
        <v>34</v>
      </c>
      <c r="E84" t="str">
        <f t="shared" si="9"/>
        <v>Fashionable Green Hose</v>
      </c>
      <c r="F84" s="3">
        <f t="shared" si="10"/>
        <v>299</v>
      </c>
      <c r="G84" s="3">
        <f t="shared" si="11"/>
        <v>335</v>
      </c>
      <c r="H84" t="str">
        <f t="shared" si="12"/>
        <v>429628f5-b491-51fe-d644-654f6fc13fbe</v>
      </c>
      <c r="I84">
        <f t="shared" si="13"/>
        <v>36</v>
      </c>
    </row>
    <row r="85" spans="2:9" x14ac:dyDescent="0.25">
      <c r="B85" t="s">
        <v>801</v>
      </c>
      <c r="C85">
        <f t="shared" si="7"/>
        <v>12</v>
      </c>
      <c r="D85">
        <f t="shared" si="8"/>
        <v>32</v>
      </c>
      <c r="E85" t="str">
        <f t="shared" si="9"/>
        <v>Fashionable Red Hose</v>
      </c>
      <c r="F85" s="3">
        <f t="shared" si="10"/>
        <v>291</v>
      </c>
      <c r="G85" s="3">
        <f t="shared" si="11"/>
        <v>327</v>
      </c>
      <c r="H85" t="str">
        <f t="shared" si="12"/>
        <v>4bdfe759-8f53-2b2e-1567-cb1e6af469ad</v>
      </c>
      <c r="I85">
        <f t="shared" si="13"/>
        <v>36</v>
      </c>
    </row>
    <row r="86" spans="2:9" x14ac:dyDescent="0.25">
      <c r="B86" t="s">
        <v>802</v>
      </c>
      <c r="C86">
        <f t="shared" si="7"/>
        <v>12</v>
      </c>
      <c r="D86">
        <f t="shared" si="8"/>
        <v>20</v>
      </c>
      <c r="E86" t="str">
        <f t="shared" si="9"/>
        <v>Gambeson</v>
      </c>
      <c r="F86" s="3">
        <f t="shared" si="10"/>
        <v>263</v>
      </c>
      <c r="G86" s="3">
        <f t="shared" si="11"/>
        <v>299</v>
      </c>
      <c r="H86" t="str">
        <f t="shared" si="12"/>
        <v>45c80502-3dbd-e88e-5250-ba4f38c6f689</v>
      </c>
      <c r="I86">
        <f t="shared" si="13"/>
        <v>36</v>
      </c>
    </row>
    <row r="87" spans="2:9" x14ac:dyDescent="0.25">
      <c r="B87" t="s">
        <v>803</v>
      </c>
      <c r="C87">
        <f t="shared" si="7"/>
        <v>12</v>
      </c>
      <c r="D87">
        <f t="shared" si="8"/>
        <v>20</v>
      </c>
      <c r="E87" t="str">
        <f t="shared" si="9"/>
        <v>Gambeson</v>
      </c>
      <c r="F87" s="3">
        <f t="shared" si="10"/>
        <v>266</v>
      </c>
      <c r="G87" s="3">
        <f t="shared" si="11"/>
        <v>302</v>
      </c>
      <c r="H87" t="str">
        <f t="shared" si="12"/>
        <v>4c5c4d12-4e1c-e969-0b7f-11a5884b13ba</v>
      </c>
      <c r="I87">
        <f t="shared" si="13"/>
        <v>36</v>
      </c>
    </row>
    <row r="88" spans="2:9" x14ac:dyDescent="0.25">
      <c r="B88" t="s">
        <v>804</v>
      </c>
      <c r="C88">
        <f t="shared" si="7"/>
        <v>12</v>
      </c>
      <c r="D88">
        <f t="shared" si="8"/>
        <v>20</v>
      </c>
      <c r="E88" t="str">
        <f t="shared" si="9"/>
        <v>Gambeson</v>
      </c>
      <c r="F88" s="3">
        <f t="shared" si="10"/>
        <v>267</v>
      </c>
      <c r="G88" s="3">
        <f t="shared" si="11"/>
        <v>303</v>
      </c>
      <c r="H88" t="str">
        <f t="shared" si="12"/>
        <v>464325c1-4aca-b41c-360c-7937cfc74eb9</v>
      </c>
      <c r="I88">
        <f t="shared" si="13"/>
        <v>36</v>
      </c>
    </row>
    <row r="89" spans="2:9" x14ac:dyDescent="0.25">
      <c r="B89" t="s">
        <v>805</v>
      </c>
      <c r="C89">
        <f t="shared" si="7"/>
        <v>12</v>
      </c>
      <c r="D89">
        <f t="shared" si="8"/>
        <v>20</v>
      </c>
      <c r="E89" t="str">
        <f t="shared" si="9"/>
        <v>Gambeson</v>
      </c>
      <c r="F89" s="3">
        <f t="shared" si="10"/>
        <v>267</v>
      </c>
      <c r="G89" s="3">
        <f t="shared" si="11"/>
        <v>303</v>
      </c>
      <c r="H89" t="str">
        <f t="shared" si="12"/>
        <v>49f3fce6-6942-2cda-e863-2b6e673322b3</v>
      </c>
      <c r="I89">
        <f t="shared" si="13"/>
        <v>36</v>
      </c>
    </row>
    <row r="90" spans="2:9" x14ac:dyDescent="0.25">
      <c r="B90" t="s">
        <v>806</v>
      </c>
      <c r="C90">
        <f t="shared" si="7"/>
        <v>12</v>
      </c>
      <c r="D90">
        <f t="shared" si="8"/>
        <v>20</v>
      </c>
      <c r="E90" t="str">
        <f t="shared" si="9"/>
        <v>Gambeson</v>
      </c>
      <c r="F90" s="3">
        <f t="shared" si="10"/>
        <v>267</v>
      </c>
      <c r="G90" s="3">
        <f t="shared" si="11"/>
        <v>303</v>
      </c>
      <c r="H90" t="str">
        <f t="shared" si="12"/>
        <v>4fed003b-d1ee-aaed-a397-9d4083dc688d</v>
      </c>
      <c r="I90">
        <f t="shared" si="13"/>
        <v>36</v>
      </c>
    </row>
    <row r="91" spans="2:9" x14ac:dyDescent="0.25">
      <c r="B91" t="s">
        <v>807</v>
      </c>
      <c r="C91">
        <f t="shared" si="7"/>
        <v>12</v>
      </c>
      <c r="D91">
        <f t="shared" si="8"/>
        <v>20</v>
      </c>
      <c r="E91" t="str">
        <f t="shared" si="9"/>
        <v>Gambeson</v>
      </c>
      <c r="F91" s="3">
        <f t="shared" si="10"/>
        <v>256</v>
      </c>
      <c r="G91" s="3">
        <f t="shared" si="11"/>
        <v>292</v>
      </c>
      <c r="H91" t="str">
        <f t="shared" si="12"/>
        <v>64114eed-ddad-4f06-a419-3c9dc0d0cc47</v>
      </c>
      <c r="I91">
        <f t="shared" si="13"/>
        <v>36</v>
      </c>
    </row>
    <row r="92" spans="2:9" x14ac:dyDescent="0.25">
      <c r="B92" t="s">
        <v>808</v>
      </c>
      <c r="C92">
        <f t="shared" si="7"/>
        <v>12</v>
      </c>
      <c r="D92">
        <f t="shared" si="8"/>
        <v>19</v>
      </c>
      <c r="E92" t="str">
        <f t="shared" si="9"/>
        <v>Garment</v>
      </c>
      <c r="F92" s="3">
        <f t="shared" si="10"/>
        <v>276</v>
      </c>
      <c r="G92" s="3">
        <f t="shared" si="11"/>
        <v>312</v>
      </c>
      <c r="H92" t="str">
        <f t="shared" si="12"/>
        <v>5d3cdbd1-d972-4130-b861-aaf415678152</v>
      </c>
      <c r="I92">
        <f t="shared" si="13"/>
        <v>36</v>
      </c>
    </row>
    <row r="93" spans="2:9" x14ac:dyDescent="0.25">
      <c r="B93" t="s">
        <v>809</v>
      </c>
      <c r="C93">
        <f t="shared" si="7"/>
        <v>12</v>
      </c>
      <c r="D93">
        <f t="shared" si="8"/>
        <v>30</v>
      </c>
      <c r="E93" t="str">
        <f t="shared" si="9"/>
        <v>Gray/Grey Felt Hat</v>
      </c>
      <c r="F93" s="3">
        <f t="shared" si="10"/>
        <v>284</v>
      </c>
      <c r="G93" s="3">
        <f t="shared" si="11"/>
        <v>320</v>
      </c>
      <c r="H93" t="str">
        <f t="shared" si="12"/>
        <v>48641946-e22a-7925-8120-9f8825df12ac</v>
      </c>
      <c r="I93">
        <f t="shared" si="13"/>
        <v>36</v>
      </c>
    </row>
    <row r="94" spans="2:9" x14ac:dyDescent="0.25">
      <c r="B94" t="s">
        <v>810</v>
      </c>
      <c r="C94">
        <f t="shared" si="7"/>
        <v>12</v>
      </c>
      <c r="D94">
        <f t="shared" si="8"/>
        <v>26</v>
      </c>
      <c r="E94" t="str">
        <f t="shared" si="9"/>
        <v>Gray/Grey Hose</v>
      </c>
      <c r="F94" s="3">
        <f t="shared" si="10"/>
        <v>276</v>
      </c>
      <c r="G94" s="3">
        <f t="shared" si="11"/>
        <v>312</v>
      </c>
      <c r="H94" t="str">
        <f t="shared" si="12"/>
        <v>41392bb2-9214-92e9-0e7d-e0438149eaa4</v>
      </c>
      <c r="I94">
        <f t="shared" si="13"/>
        <v>36</v>
      </c>
    </row>
    <row r="95" spans="2:9" x14ac:dyDescent="0.25">
      <c r="B95" t="s">
        <v>811</v>
      </c>
      <c r="C95">
        <f t="shared" si="7"/>
        <v>12</v>
      </c>
      <c r="D95">
        <f t="shared" si="8"/>
        <v>27</v>
      </c>
      <c r="E95" t="str">
        <f t="shared" si="9"/>
        <v>Gray/Grey Scarf</v>
      </c>
      <c r="F95" s="3">
        <f t="shared" si="10"/>
        <v>276</v>
      </c>
      <c r="G95" s="3">
        <f t="shared" si="11"/>
        <v>312</v>
      </c>
      <c r="H95" t="str">
        <f t="shared" si="12"/>
        <v>4fd0a36f-ea8f-4968-a225-1d3aab3447b4</v>
      </c>
      <c r="I95">
        <f t="shared" si="13"/>
        <v>36</v>
      </c>
    </row>
    <row r="96" spans="2:9" x14ac:dyDescent="0.25">
      <c r="B96" t="s">
        <v>812</v>
      </c>
      <c r="C96">
        <f t="shared" si="7"/>
        <v>12</v>
      </c>
      <c r="D96">
        <f t="shared" si="8"/>
        <v>27</v>
      </c>
      <c r="E96" t="str">
        <f t="shared" si="9"/>
        <v>Gray/Grey Tunic</v>
      </c>
      <c r="F96" s="3">
        <f t="shared" si="10"/>
        <v>289</v>
      </c>
      <c r="G96" s="3">
        <f t="shared" si="11"/>
        <v>325</v>
      </c>
      <c r="H96" t="str">
        <f t="shared" si="12"/>
        <v>40dd1053-b0b7-2390-9f5d-b844104748b5</v>
      </c>
      <c r="I96">
        <f t="shared" si="13"/>
        <v>36</v>
      </c>
    </row>
    <row r="97" spans="2:9" x14ac:dyDescent="0.25">
      <c r="B97" t="s">
        <v>813</v>
      </c>
      <c r="C97">
        <f t="shared" si="7"/>
        <v>12</v>
      </c>
      <c r="D97">
        <f t="shared" si="8"/>
        <v>27</v>
      </c>
      <c r="E97" t="str">
        <f t="shared" si="9"/>
        <v>Gray/Grey Tunic</v>
      </c>
      <c r="F97" s="3">
        <f t="shared" si="10"/>
        <v>288</v>
      </c>
      <c r="G97" s="3">
        <f t="shared" si="11"/>
        <v>324</v>
      </c>
      <c r="H97" t="str">
        <f t="shared" si="12"/>
        <v>47ab3f62-3c4b-c898-8825-f1359541fa85</v>
      </c>
      <c r="I97">
        <f t="shared" si="13"/>
        <v>36</v>
      </c>
    </row>
    <row r="98" spans="2:9" x14ac:dyDescent="0.25">
      <c r="B98" t="s">
        <v>814</v>
      </c>
      <c r="C98">
        <f t="shared" si="7"/>
        <v>12</v>
      </c>
      <c r="D98">
        <f t="shared" si="8"/>
        <v>26</v>
      </c>
      <c r="E98" t="str">
        <f t="shared" si="9"/>
        <v>Green Felt Hat</v>
      </c>
      <c r="F98" s="3">
        <f t="shared" si="10"/>
        <v>282</v>
      </c>
      <c r="G98" s="3">
        <f t="shared" si="11"/>
        <v>318</v>
      </c>
      <c r="H98" t="str">
        <f t="shared" si="12"/>
        <v>43dd7f89-93d5-801a-7dc6-824c367284b4</v>
      </c>
      <c r="I98">
        <f t="shared" si="13"/>
        <v>36</v>
      </c>
    </row>
    <row r="99" spans="2:9" x14ac:dyDescent="0.25">
      <c r="B99" t="s">
        <v>815</v>
      </c>
      <c r="C99">
        <f t="shared" si="7"/>
        <v>12</v>
      </c>
      <c r="D99">
        <f t="shared" si="8"/>
        <v>22</v>
      </c>
      <c r="E99" t="str">
        <f t="shared" si="9"/>
        <v>Green Hose</v>
      </c>
      <c r="F99" s="3">
        <f t="shared" si="10"/>
        <v>270</v>
      </c>
      <c r="G99" s="3">
        <f t="shared" si="11"/>
        <v>306</v>
      </c>
      <c r="H99" t="str">
        <f t="shared" si="12"/>
        <v>4235868c-a29d-0e49-e7dd-20c97940d7ba</v>
      </c>
      <c r="I99">
        <f t="shared" si="13"/>
        <v>36</v>
      </c>
    </row>
    <row r="100" spans="2:9" x14ac:dyDescent="0.25">
      <c r="B100" t="s">
        <v>816</v>
      </c>
      <c r="C100">
        <f t="shared" si="7"/>
        <v>12</v>
      </c>
      <c r="D100">
        <f t="shared" si="8"/>
        <v>33</v>
      </c>
      <c r="E100" t="str">
        <f t="shared" si="9"/>
        <v>Green Nobleman's Hose</v>
      </c>
      <c r="F100" s="3">
        <f t="shared" si="10"/>
        <v>291</v>
      </c>
      <c r="G100" s="3">
        <f t="shared" si="11"/>
        <v>327</v>
      </c>
      <c r="H100" t="str">
        <f t="shared" si="12"/>
        <v>4903be20-7d0c-ca13-5a9b-4ab2fd5a10bd</v>
      </c>
      <c r="I100">
        <f t="shared" si="13"/>
        <v>36</v>
      </c>
    </row>
    <row r="101" spans="2:9" x14ac:dyDescent="0.25">
      <c r="B101" t="s">
        <v>817</v>
      </c>
      <c r="C101">
        <f t="shared" si="7"/>
        <v>12</v>
      </c>
      <c r="D101">
        <f t="shared" si="8"/>
        <v>23</v>
      </c>
      <c r="E101" t="str">
        <f t="shared" si="9"/>
        <v>Green Shirt</v>
      </c>
      <c r="F101" s="3">
        <f t="shared" si="10"/>
        <v>285</v>
      </c>
      <c r="G101" s="3">
        <f t="shared" si="11"/>
        <v>321</v>
      </c>
      <c r="H101" t="str">
        <f t="shared" si="12"/>
        <v>4e6ec506-03c3-d8fd-e1ec-f6882ea314b4</v>
      </c>
      <c r="I101">
        <f t="shared" si="13"/>
        <v>36</v>
      </c>
    </row>
    <row r="102" spans="2:9" x14ac:dyDescent="0.25">
      <c r="B102" t="s">
        <v>818</v>
      </c>
      <c r="C102">
        <f t="shared" si="7"/>
        <v>12</v>
      </c>
      <c r="D102">
        <f t="shared" si="8"/>
        <v>23</v>
      </c>
      <c r="E102" t="str">
        <f t="shared" si="9"/>
        <v>Green Shirt</v>
      </c>
      <c r="F102" s="3">
        <f t="shared" si="10"/>
        <v>286</v>
      </c>
      <c r="G102" s="3">
        <f t="shared" si="11"/>
        <v>322</v>
      </c>
      <c r="H102" t="str">
        <f t="shared" si="12"/>
        <v>425f0fc1-64b6-f3c1-e555-844714ae1581</v>
      </c>
      <c r="I102">
        <f t="shared" si="13"/>
        <v>36</v>
      </c>
    </row>
    <row r="103" spans="2:9" x14ac:dyDescent="0.25">
      <c r="B103" t="s">
        <v>819</v>
      </c>
      <c r="C103">
        <f t="shared" si="7"/>
        <v>12</v>
      </c>
      <c r="D103">
        <f t="shared" si="8"/>
        <v>23</v>
      </c>
      <c r="E103" t="str">
        <f t="shared" si="9"/>
        <v>Green Tunic</v>
      </c>
      <c r="F103" s="3">
        <f t="shared" si="10"/>
        <v>285</v>
      </c>
      <c r="G103" s="3">
        <f t="shared" si="11"/>
        <v>321</v>
      </c>
      <c r="H103" t="str">
        <f t="shared" si="12"/>
        <v>49a8b0d2-da70-7c04-b705-0fc7de26d881</v>
      </c>
      <c r="I103">
        <f t="shared" si="13"/>
        <v>36</v>
      </c>
    </row>
    <row r="104" spans="2:9" x14ac:dyDescent="0.25">
      <c r="B104" t="s">
        <v>820</v>
      </c>
      <c r="C104">
        <f t="shared" si="7"/>
        <v>12</v>
      </c>
      <c r="D104">
        <f t="shared" si="8"/>
        <v>23</v>
      </c>
      <c r="E104" t="str">
        <f t="shared" si="9"/>
        <v>Green Tunic</v>
      </c>
      <c r="F104" s="3">
        <f t="shared" si="10"/>
        <v>280</v>
      </c>
      <c r="G104" s="3">
        <f t="shared" si="11"/>
        <v>316</v>
      </c>
      <c r="H104" t="str">
        <f t="shared" si="12"/>
        <v>458a11a5-7293-463b-4a8b-0ec665af1388</v>
      </c>
      <c r="I104">
        <f t="shared" si="13"/>
        <v>36</v>
      </c>
    </row>
    <row r="105" spans="2:9" x14ac:dyDescent="0.25">
      <c r="B105" t="s">
        <v>821</v>
      </c>
      <c r="C105">
        <f t="shared" si="7"/>
        <v>12</v>
      </c>
      <c r="D105">
        <f t="shared" si="8"/>
        <v>23</v>
      </c>
      <c r="E105" t="str">
        <f t="shared" si="9"/>
        <v>Green Tunic</v>
      </c>
      <c r="F105" s="3">
        <f t="shared" si="10"/>
        <v>284</v>
      </c>
      <c r="G105" s="3">
        <f t="shared" si="11"/>
        <v>320</v>
      </c>
      <c r="H105" t="str">
        <f t="shared" si="12"/>
        <v>420ee3b3-d9a6-583a-23f4-ec1399a1eea3</v>
      </c>
      <c r="I105">
        <f t="shared" si="13"/>
        <v>36</v>
      </c>
    </row>
    <row r="106" spans="2:9" x14ac:dyDescent="0.25">
      <c r="B106" t="s">
        <v>822</v>
      </c>
      <c r="C106">
        <f t="shared" si="7"/>
        <v>12</v>
      </c>
      <c r="D106">
        <f t="shared" si="8"/>
        <v>26</v>
      </c>
      <c r="E106" t="str">
        <f t="shared" si="9"/>
        <v>Heavy Gambeson</v>
      </c>
      <c r="F106" s="3">
        <f t="shared" si="10"/>
        <v>283</v>
      </c>
      <c r="G106" s="3">
        <f t="shared" si="11"/>
        <v>319</v>
      </c>
      <c r="H106" t="str">
        <f t="shared" si="12"/>
        <v>4ddf36d8-d7b7-0bfd-1e3e-ba55a5879caa</v>
      </c>
      <c r="I106">
        <f t="shared" si="13"/>
        <v>36</v>
      </c>
    </row>
    <row r="107" spans="2:9" x14ac:dyDescent="0.25">
      <c r="B107" t="s">
        <v>823</v>
      </c>
      <c r="C107">
        <f t="shared" si="7"/>
        <v>12</v>
      </c>
      <c r="D107">
        <f t="shared" si="8"/>
        <v>26</v>
      </c>
      <c r="E107" t="str">
        <f t="shared" si="9"/>
        <v>Heavy Gambeson</v>
      </c>
      <c r="F107" s="3">
        <f t="shared" si="10"/>
        <v>289</v>
      </c>
      <c r="G107" s="3">
        <f t="shared" si="11"/>
        <v>325</v>
      </c>
      <c r="H107" t="str">
        <f t="shared" si="12"/>
        <v>478e9d83-c4e7-7d76-1b02-60ba80597ebb</v>
      </c>
      <c r="I107">
        <f t="shared" si="13"/>
        <v>36</v>
      </c>
    </row>
    <row r="108" spans="2:9" x14ac:dyDescent="0.25">
      <c r="B108" t="s">
        <v>824</v>
      </c>
      <c r="C108">
        <f t="shared" si="7"/>
        <v>12</v>
      </c>
      <c r="D108">
        <f t="shared" si="8"/>
        <v>36</v>
      </c>
      <c r="E108" t="str">
        <f t="shared" si="9"/>
        <v>Heavy Quartered Gambeson</v>
      </c>
      <c r="F108" s="3">
        <f t="shared" si="10"/>
        <v>293</v>
      </c>
      <c r="G108" s="3">
        <f t="shared" si="11"/>
        <v>329</v>
      </c>
      <c r="H108" t="str">
        <f t="shared" si="12"/>
        <v>40a9b459-1058-26a6-19f8-0e6ffe01418e</v>
      </c>
      <c r="I108">
        <f t="shared" si="13"/>
        <v>36</v>
      </c>
    </row>
    <row r="109" spans="2:9" x14ac:dyDescent="0.25">
      <c r="B109" t="s">
        <v>825</v>
      </c>
      <c r="C109">
        <f t="shared" si="7"/>
        <v>12</v>
      </c>
      <c r="D109">
        <f t="shared" si="8"/>
        <v>36</v>
      </c>
      <c r="E109" t="str">
        <f t="shared" si="9"/>
        <v>Heavy Quartered Gambeson</v>
      </c>
      <c r="F109" s="3">
        <f t="shared" si="10"/>
        <v>293</v>
      </c>
      <c r="G109" s="3">
        <f t="shared" si="11"/>
        <v>329</v>
      </c>
      <c r="H109" t="str">
        <f t="shared" si="12"/>
        <v>434d07c4-ec87-4e17-b3d7-354e1cd55f8b</v>
      </c>
      <c r="I109">
        <f t="shared" si="13"/>
        <v>36</v>
      </c>
    </row>
    <row r="110" spans="2:9" x14ac:dyDescent="0.25">
      <c r="B110" t="s">
        <v>826</v>
      </c>
      <c r="C110">
        <f t="shared" si="7"/>
        <v>12</v>
      </c>
      <c r="D110">
        <f t="shared" si="8"/>
        <v>36</v>
      </c>
      <c r="E110" t="str">
        <f t="shared" si="9"/>
        <v>Hemmed Rattay Waffenrock</v>
      </c>
      <c r="F110" s="3">
        <f t="shared" si="10"/>
        <v>296</v>
      </c>
      <c r="G110" s="3">
        <f t="shared" si="11"/>
        <v>332</v>
      </c>
      <c r="H110" t="str">
        <f t="shared" si="12"/>
        <v>4af4b15c-c5ca-a611-cb3a-368458e5dfb8</v>
      </c>
      <c r="I110">
        <f t="shared" si="13"/>
        <v>36</v>
      </c>
    </row>
    <row r="111" spans="2:9" x14ac:dyDescent="0.25">
      <c r="B111" t="s">
        <v>827</v>
      </c>
      <c r="C111">
        <f t="shared" si="7"/>
        <v>12</v>
      </c>
      <c r="D111">
        <f t="shared" si="8"/>
        <v>35</v>
      </c>
      <c r="E111" t="str">
        <f t="shared" si="9"/>
        <v>Hemmed Sasau Waffenrock</v>
      </c>
      <c r="F111" s="3">
        <f t="shared" si="10"/>
        <v>296</v>
      </c>
      <c r="G111" s="3">
        <f t="shared" si="11"/>
        <v>332</v>
      </c>
      <c r="H111" t="str">
        <f t="shared" si="12"/>
        <v>482c587f-5fe2-fbe2-a72d-b85d7f0a2393</v>
      </c>
      <c r="I111">
        <f t="shared" si="13"/>
        <v>36</v>
      </c>
    </row>
    <row r="112" spans="2:9" x14ac:dyDescent="0.25">
      <c r="B112" t="s">
        <v>828</v>
      </c>
      <c r="C112">
        <f t="shared" si="7"/>
        <v>12</v>
      </c>
      <c r="D112">
        <f t="shared" si="8"/>
        <v>29</v>
      </c>
      <c r="E112" t="str">
        <f t="shared" si="9"/>
        <v>Hemmed Waffenrock</v>
      </c>
      <c r="F112" s="3">
        <f t="shared" si="10"/>
        <v>289</v>
      </c>
      <c r="G112" s="3">
        <f t="shared" si="11"/>
        <v>325</v>
      </c>
      <c r="H112" t="str">
        <f t="shared" si="12"/>
        <v>40b23098-b54b-19e3-2fd6-88dd8e63878c</v>
      </c>
      <c r="I112">
        <f t="shared" si="13"/>
        <v>36</v>
      </c>
    </row>
    <row r="113" spans="2:9" x14ac:dyDescent="0.25">
      <c r="B113" t="s">
        <v>829</v>
      </c>
      <c r="C113">
        <f t="shared" si="7"/>
        <v>12</v>
      </c>
      <c r="D113">
        <f t="shared" si="8"/>
        <v>31</v>
      </c>
      <c r="E113" t="str">
        <f t="shared" si="9"/>
        <v>Heralded Waffenrock</v>
      </c>
      <c r="F113" s="3">
        <f t="shared" si="10"/>
        <v>277</v>
      </c>
      <c r="G113" s="3">
        <f t="shared" si="11"/>
        <v>313</v>
      </c>
      <c r="H113" t="str">
        <f t="shared" si="12"/>
        <v>40e7af0d-4262-1d6b-ea86-aaf55d6e76a2</v>
      </c>
      <c r="I113">
        <f t="shared" si="13"/>
        <v>36</v>
      </c>
    </row>
    <row r="114" spans="2:9" x14ac:dyDescent="0.25">
      <c r="B114" t="s">
        <v>830</v>
      </c>
      <c r="C114">
        <f t="shared" si="7"/>
        <v>12</v>
      </c>
      <c r="D114">
        <f t="shared" si="8"/>
        <v>30</v>
      </c>
      <c r="E114" t="str">
        <f t="shared" si="9"/>
        <v>Hungarian Gambeson</v>
      </c>
      <c r="F114" s="3">
        <f t="shared" si="10"/>
        <v>286</v>
      </c>
      <c r="G114" s="3">
        <f t="shared" si="11"/>
        <v>322</v>
      </c>
      <c r="H114" t="str">
        <f t="shared" si="12"/>
        <v>40e66e8a-bf10-8c39-66e0-aac2eb644dba</v>
      </c>
      <c r="I114">
        <f t="shared" si="13"/>
        <v>36</v>
      </c>
    </row>
    <row r="115" spans="2:9" x14ac:dyDescent="0.25">
      <c r="B115" t="s">
        <v>831</v>
      </c>
      <c r="C115">
        <f t="shared" si="7"/>
        <v>12</v>
      </c>
      <c r="D115">
        <f t="shared" si="8"/>
        <v>31</v>
      </c>
      <c r="E115" t="str">
        <f t="shared" si="9"/>
        <v>Knight's Waffenrock</v>
      </c>
      <c r="F115" s="3">
        <f t="shared" si="10"/>
        <v>285</v>
      </c>
      <c r="G115" s="3">
        <f t="shared" si="11"/>
        <v>321</v>
      </c>
      <c r="H115" t="str">
        <f t="shared" si="12"/>
        <v>4d30b28b-bebf-0d52-67b5-bf3387a38dbe</v>
      </c>
      <c r="I115">
        <f t="shared" si="13"/>
        <v>36</v>
      </c>
    </row>
    <row r="116" spans="2:9" x14ac:dyDescent="0.25">
      <c r="B116" t="s">
        <v>832</v>
      </c>
      <c r="C116">
        <f t="shared" si="7"/>
        <v>12</v>
      </c>
      <c r="D116">
        <f t="shared" si="8"/>
        <v>31</v>
      </c>
      <c r="E116" t="str">
        <f t="shared" si="9"/>
        <v>Knight's Waffenrock</v>
      </c>
      <c r="F116" s="3">
        <f t="shared" si="10"/>
        <v>277</v>
      </c>
      <c r="G116" s="3">
        <f t="shared" si="11"/>
        <v>313</v>
      </c>
      <c r="H116" t="str">
        <f t="shared" si="12"/>
        <v>4afaf60a-6e69-808f-3ba2-1c946008a89b</v>
      </c>
      <c r="I116">
        <f t="shared" si="13"/>
        <v>36</v>
      </c>
    </row>
    <row r="117" spans="2:9" x14ac:dyDescent="0.25">
      <c r="B117" t="s">
        <v>833</v>
      </c>
      <c r="C117">
        <f t="shared" si="7"/>
        <v>12</v>
      </c>
      <c r="D117">
        <f t="shared" si="8"/>
        <v>31</v>
      </c>
      <c r="E117" t="str">
        <f t="shared" si="9"/>
        <v>Kuttenberg Gambeson</v>
      </c>
      <c r="F117" s="3">
        <f t="shared" si="10"/>
        <v>288</v>
      </c>
      <c r="G117" s="3">
        <f t="shared" si="11"/>
        <v>324</v>
      </c>
      <c r="H117" t="str">
        <f t="shared" si="12"/>
        <v>434e3f99-d8f6-bf7b-3e26-43d95b91f693</v>
      </c>
      <c r="I117">
        <f t="shared" si="13"/>
        <v>36</v>
      </c>
    </row>
    <row r="118" spans="2:9" x14ac:dyDescent="0.25">
      <c r="B118" t="s">
        <v>834</v>
      </c>
      <c r="C118">
        <f t="shared" si="7"/>
        <v>12</v>
      </c>
      <c r="D118">
        <f t="shared" si="8"/>
        <v>31</v>
      </c>
      <c r="E118" t="str">
        <f t="shared" si="9"/>
        <v>Kuttenberg Gambeson</v>
      </c>
      <c r="F118" s="3">
        <f t="shared" si="10"/>
        <v>288</v>
      </c>
      <c r="G118" s="3">
        <f t="shared" si="11"/>
        <v>324</v>
      </c>
      <c r="H118" t="str">
        <f t="shared" si="12"/>
        <v>48f4b085-973d-247d-bc22-b43c27f995b3</v>
      </c>
      <c r="I118">
        <f t="shared" si="13"/>
        <v>36</v>
      </c>
    </row>
    <row r="119" spans="2:9" x14ac:dyDescent="0.25">
      <c r="B119" t="s">
        <v>835</v>
      </c>
      <c r="C119">
        <f t="shared" si="7"/>
        <v>12</v>
      </c>
      <c r="D119">
        <f t="shared" si="8"/>
        <v>37</v>
      </c>
      <c r="E119" t="str">
        <f t="shared" si="9"/>
        <v>Kuttenberg Split Gambeson</v>
      </c>
      <c r="F119" s="3">
        <f t="shared" si="10"/>
        <v>294</v>
      </c>
      <c r="G119" s="3">
        <f t="shared" si="11"/>
        <v>330</v>
      </c>
      <c r="H119" t="str">
        <f t="shared" si="12"/>
        <v>4a60cbcc-9de1-055d-e37c-0856d8897482</v>
      </c>
      <c r="I119">
        <f t="shared" si="13"/>
        <v>36</v>
      </c>
    </row>
    <row r="120" spans="2:9" x14ac:dyDescent="0.25">
      <c r="B120" t="s">
        <v>836</v>
      </c>
      <c r="C120">
        <f t="shared" si="7"/>
        <v>12</v>
      </c>
      <c r="D120">
        <f t="shared" si="8"/>
        <v>37</v>
      </c>
      <c r="E120" t="str">
        <f t="shared" si="9"/>
        <v>Kuttenberg Split Gambeson</v>
      </c>
      <c r="F120" s="3">
        <f t="shared" si="10"/>
        <v>294</v>
      </c>
      <c r="G120" s="3">
        <f t="shared" si="11"/>
        <v>330</v>
      </c>
      <c r="H120" t="str">
        <f t="shared" si="12"/>
        <v>41866b96-12d5-290a-90a6-67cf4db3ab83</v>
      </c>
      <c r="I120">
        <f t="shared" si="13"/>
        <v>36</v>
      </c>
    </row>
    <row r="121" spans="2:9" x14ac:dyDescent="0.25">
      <c r="B121" t="s">
        <v>837</v>
      </c>
      <c r="C121">
        <f t="shared" si="7"/>
        <v>12</v>
      </c>
      <c r="D121">
        <f t="shared" si="8"/>
        <v>32</v>
      </c>
      <c r="E121" t="str">
        <f t="shared" si="9"/>
        <v>Light Decorated Hose</v>
      </c>
      <c r="F121" s="3">
        <f t="shared" si="10"/>
        <v>282</v>
      </c>
      <c r="G121" s="3">
        <f t="shared" si="11"/>
        <v>318</v>
      </c>
      <c r="H121" t="str">
        <f t="shared" si="12"/>
        <v>4314de6e-9f05-d843-18d8-2de11aa07798</v>
      </c>
      <c r="I121">
        <f t="shared" si="13"/>
        <v>36</v>
      </c>
    </row>
    <row r="122" spans="2:9" x14ac:dyDescent="0.25">
      <c r="B122" t="s">
        <v>838</v>
      </c>
      <c r="C122">
        <f t="shared" si="7"/>
        <v>12</v>
      </c>
      <c r="D122">
        <f t="shared" si="8"/>
        <v>26</v>
      </c>
      <c r="E122" t="str">
        <f t="shared" si="9"/>
        <v>Light Gambeson</v>
      </c>
      <c r="F122" s="3">
        <f t="shared" si="10"/>
        <v>283</v>
      </c>
      <c r="G122" s="3">
        <f t="shared" si="11"/>
        <v>319</v>
      </c>
      <c r="H122" t="str">
        <f t="shared" si="12"/>
        <v>49bccc9b-8290-8958-5df2-471f9db9b784</v>
      </c>
      <c r="I122">
        <f t="shared" si="13"/>
        <v>36</v>
      </c>
    </row>
    <row r="123" spans="2:9" x14ac:dyDescent="0.25">
      <c r="B123" t="s">
        <v>839</v>
      </c>
      <c r="C123">
        <f t="shared" si="7"/>
        <v>12</v>
      </c>
      <c r="D123">
        <f t="shared" si="8"/>
        <v>31</v>
      </c>
      <c r="E123" t="str">
        <f t="shared" si="9"/>
        <v>Light Padded Armour</v>
      </c>
      <c r="F123" s="3">
        <f t="shared" si="10"/>
        <v>292</v>
      </c>
      <c r="G123" s="3">
        <f t="shared" si="11"/>
        <v>328</v>
      </c>
      <c r="H123" t="str">
        <f t="shared" si="12"/>
        <v>4377c0a6-98d4-ebdb-eb0a-f35220fb1398</v>
      </c>
      <c r="I123">
        <f t="shared" si="13"/>
        <v>36</v>
      </c>
    </row>
    <row r="124" spans="2:9" x14ac:dyDescent="0.25">
      <c r="B124" t="s">
        <v>840</v>
      </c>
      <c r="C124">
        <f t="shared" si="7"/>
        <v>12</v>
      </c>
      <c r="D124">
        <f t="shared" si="8"/>
        <v>31</v>
      </c>
      <c r="E124" t="str">
        <f t="shared" si="9"/>
        <v>Light Tarred Jacket</v>
      </c>
      <c r="F124" s="3">
        <f t="shared" si="10"/>
        <v>293</v>
      </c>
      <c r="G124" s="3">
        <f t="shared" si="11"/>
        <v>329</v>
      </c>
      <c r="H124" t="str">
        <f t="shared" si="12"/>
        <v>490d57d4-3e96-3a75-96ca-54cb52c6f6ab</v>
      </c>
      <c r="I124">
        <f t="shared" si="13"/>
        <v>36</v>
      </c>
    </row>
    <row r="125" spans="2:9" x14ac:dyDescent="0.25">
      <c r="B125" t="s">
        <v>841</v>
      </c>
      <c r="C125">
        <f t="shared" si="7"/>
        <v>12</v>
      </c>
      <c r="D125">
        <f t="shared" si="8"/>
        <v>23</v>
      </c>
      <c r="E125" t="str">
        <f t="shared" si="9"/>
        <v>Linen Shirt</v>
      </c>
      <c r="F125" s="3">
        <f t="shared" si="10"/>
        <v>272</v>
      </c>
      <c r="G125" s="3">
        <f t="shared" si="11"/>
        <v>308</v>
      </c>
      <c r="H125" t="str">
        <f t="shared" si="12"/>
        <v>41acce88-081c-c9a2-e16a-e956bf39a2ac</v>
      </c>
      <c r="I125">
        <f t="shared" si="13"/>
        <v>36</v>
      </c>
    </row>
    <row r="126" spans="2:9" x14ac:dyDescent="0.25">
      <c r="B126" t="s">
        <v>842</v>
      </c>
      <c r="C126">
        <f t="shared" si="7"/>
        <v>12</v>
      </c>
      <c r="D126">
        <f t="shared" si="8"/>
        <v>23</v>
      </c>
      <c r="E126" t="str">
        <f t="shared" si="9"/>
        <v>Linen Shirt</v>
      </c>
      <c r="F126" s="3">
        <f t="shared" si="10"/>
        <v>274</v>
      </c>
      <c r="G126" s="3">
        <f t="shared" si="11"/>
        <v>310</v>
      </c>
      <c r="H126" t="str">
        <f t="shared" si="12"/>
        <v>427c2cae-550e-9dc6-f050-467c3901b4aa</v>
      </c>
      <c r="I126">
        <f t="shared" si="13"/>
        <v>36</v>
      </c>
    </row>
    <row r="127" spans="2:9" x14ac:dyDescent="0.25">
      <c r="B127" t="s">
        <v>843</v>
      </c>
      <c r="C127">
        <f t="shared" si="7"/>
        <v>12</v>
      </c>
      <c r="D127">
        <f t="shared" si="8"/>
        <v>23</v>
      </c>
      <c r="E127" t="str">
        <f t="shared" si="9"/>
        <v>Linen Shirt</v>
      </c>
      <c r="F127" s="3">
        <f t="shared" si="10"/>
        <v>272</v>
      </c>
      <c r="G127" s="3">
        <f t="shared" si="11"/>
        <v>308</v>
      </c>
      <c r="H127" t="str">
        <f t="shared" si="12"/>
        <v>4fb3fd57-78dc-f14d-2188-59ebb7fff78b</v>
      </c>
      <c r="I127">
        <f t="shared" si="13"/>
        <v>36</v>
      </c>
    </row>
    <row r="128" spans="2:9" x14ac:dyDescent="0.25">
      <c r="B128" t="s">
        <v>844</v>
      </c>
      <c r="C128">
        <f t="shared" si="7"/>
        <v>12</v>
      </c>
      <c r="D128">
        <f t="shared" si="8"/>
        <v>23</v>
      </c>
      <c r="E128" t="str">
        <f t="shared" si="9"/>
        <v>Linen Shirt</v>
      </c>
      <c r="F128" s="3">
        <f t="shared" si="10"/>
        <v>273</v>
      </c>
      <c r="G128" s="3">
        <f t="shared" si="11"/>
        <v>309</v>
      </c>
      <c r="H128" t="str">
        <f t="shared" si="12"/>
        <v>4191cf8a-14e4-2c6e-91fb-1d8f3410ef88</v>
      </c>
      <c r="I128">
        <f t="shared" si="13"/>
        <v>36</v>
      </c>
    </row>
    <row r="129" spans="2:9" x14ac:dyDescent="0.25">
      <c r="B129" t="s">
        <v>845</v>
      </c>
      <c r="C129">
        <f t="shared" si="7"/>
        <v>12</v>
      </c>
      <c r="D129">
        <f t="shared" si="8"/>
        <v>33</v>
      </c>
      <c r="E129" t="str">
        <f t="shared" si="9"/>
        <v>Long Black Waffenrock</v>
      </c>
      <c r="F129" s="3">
        <f t="shared" si="10"/>
        <v>296</v>
      </c>
      <c r="G129" s="3">
        <f t="shared" si="11"/>
        <v>332</v>
      </c>
      <c r="H129" t="str">
        <f t="shared" si="12"/>
        <v>4d757aeb-813b-1cf5-cfde-8b07a8294ca5</v>
      </c>
      <c r="I129">
        <f t="shared" si="13"/>
        <v>36</v>
      </c>
    </row>
    <row r="130" spans="2:9" x14ac:dyDescent="0.25">
      <c r="B130" t="s">
        <v>846</v>
      </c>
      <c r="C130">
        <f t="shared" si="7"/>
        <v>12</v>
      </c>
      <c r="D130">
        <f t="shared" si="8"/>
        <v>32</v>
      </c>
      <c r="E130" t="str">
        <f t="shared" si="9"/>
        <v>Long Dark Waffenrock</v>
      </c>
      <c r="F130" s="3">
        <f t="shared" si="10"/>
        <v>294</v>
      </c>
      <c r="G130" s="3">
        <f t="shared" si="11"/>
        <v>330</v>
      </c>
      <c r="H130" t="str">
        <f t="shared" si="12"/>
        <v>414d7408-c2b3-e891-a652-88d1d9c9da8a</v>
      </c>
      <c r="I130">
        <f t="shared" si="13"/>
        <v>36</v>
      </c>
    </row>
    <row r="131" spans="2:9" x14ac:dyDescent="0.25">
      <c r="B131" t="s">
        <v>847</v>
      </c>
      <c r="C131">
        <f t="shared" si="7"/>
        <v>12</v>
      </c>
      <c r="D131">
        <f t="shared" si="8"/>
        <v>32</v>
      </c>
      <c r="E131" t="str">
        <f t="shared" si="9"/>
        <v>Long Dark Waffenrock</v>
      </c>
      <c r="F131" s="3">
        <f t="shared" si="10"/>
        <v>292</v>
      </c>
      <c r="G131" s="3">
        <f t="shared" si="11"/>
        <v>328</v>
      </c>
      <c r="H131" t="str">
        <f t="shared" si="12"/>
        <v>4015718d-f526-1bb1-da6f-6e390b15e2b8</v>
      </c>
      <c r="I131">
        <f t="shared" si="13"/>
        <v>36</v>
      </c>
    </row>
    <row r="132" spans="2:9" x14ac:dyDescent="0.25">
      <c r="B132" t="s">
        <v>848</v>
      </c>
      <c r="C132">
        <f t="shared" si="7"/>
        <v>12</v>
      </c>
      <c r="D132">
        <f t="shared" si="8"/>
        <v>28</v>
      </c>
      <c r="E132" t="str">
        <f t="shared" si="9"/>
        <v>Long Linen Shirt</v>
      </c>
      <c r="F132" s="3">
        <f t="shared" si="10"/>
        <v>289</v>
      </c>
      <c r="G132" s="3">
        <f t="shared" si="11"/>
        <v>325</v>
      </c>
      <c r="H132" t="str">
        <f t="shared" si="12"/>
        <v>43f3824e-53b6-1b32-99e0-87b4eeef238f</v>
      </c>
      <c r="I132">
        <f t="shared" si="13"/>
        <v>36</v>
      </c>
    </row>
    <row r="133" spans="2:9" x14ac:dyDescent="0.25">
      <c r="B133" t="s">
        <v>849</v>
      </c>
      <c r="C133">
        <f t="shared" si="7"/>
        <v>12</v>
      </c>
      <c r="D133">
        <f t="shared" si="8"/>
        <v>33</v>
      </c>
      <c r="E133" t="str">
        <f t="shared" si="9"/>
        <v>Long Plain Waffenrock</v>
      </c>
      <c r="F133" s="3">
        <f t="shared" si="10"/>
        <v>283</v>
      </c>
      <c r="G133" s="3">
        <f t="shared" si="11"/>
        <v>319</v>
      </c>
      <c r="H133" t="str">
        <f t="shared" si="12"/>
        <v>4b1ddc3c-954f-da6d-4947-81621d77119e</v>
      </c>
      <c r="I133">
        <f t="shared" si="13"/>
        <v>36</v>
      </c>
    </row>
    <row r="134" spans="2:9" x14ac:dyDescent="0.25">
      <c r="B134" t="s">
        <v>850</v>
      </c>
      <c r="C134">
        <f t="shared" ref="C134:C197" si="14">FIND("-",B134)+3</f>
        <v>12</v>
      </c>
      <c r="D134">
        <f t="shared" ref="D134:D197" si="15">FIND("(",B134)-1</f>
        <v>34</v>
      </c>
      <c r="E134" t="str">
        <f t="shared" ref="E134:E197" si="16">MID(B134,C134,D134-C134)</f>
        <v>Long Rattay Waffenrock</v>
      </c>
      <c r="F134" s="3">
        <f t="shared" ref="F134:F197" si="17">FIND("item_id=",B134)+9</f>
        <v>297</v>
      </c>
      <c r="G134" s="3">
        <f t="shared" ref="G134:G197" si="18">FIND("max_status=",B134)-2</f>
        <v>333</v>
      </c>
      <c r="H134" t="str">
        <f t="shared" ref="H134:H197" si="19">MID(B134,F134,G134-F134)</f>
        <v>4afcb01c-c7a9-7310-68e3-22943098f8a3</v>
      </c>
      <c r="I134">
        <f t="shared" ref="I134:I197" si="20">LEN(H134)</f>
        <v>36</v>
      </c>
    </row>
    <row r="135" spans="2:9" x14ac:dyDescent="0.25">
      <c r="B135" t="s">
        <v>851</v>
      </c>
      <c r="C135">
        <f t="shared" si="14"/>
        <v>12</v>
      </c>
      <c r="D135">
        <f t="shared" si="15"/>
        <v>33</v>
      </c>
      <c r="E135" t="str">
        <f t="shared" si="16"/>
        <v>Long Sasau Waffenrock</v>
      </c>
      <c r="F135" s="3">
        <f t="shared" si="17"/>
        <v>295</v>
      </c>
      <c r="G135" s="3">
        <f t="shared" si="18"/>
        <v>331</v>
      </c>
      <c r="H135" t="str">
        <f t="shared" si="19"/>
        <v>41d8e48a-a3a1-1cb6-76b2-fc99ed139b85</v>
      </c>
      <c r="I135">
        <f t="shared" si="20"/>
        <v>36</v>
      </c>
    </row>
    <row r="136" spans="2:9" x14ac:dyDescent="0.25">
      <c r="B136" t="s">
        <v>852</v>
      </c>
      <c r="C136">
        <f t="shared" si="14"/>
        <v>12</v>
      </c>
      <c r="D136">
        <f t="shared" si="15"/>
        <v>33</v>
      </c>
      <c r="E136" t="str">
        <f t="shared" si="16"/>
        <v>Long Sasau Waffenrock</v>
      </c>
      <c r="F136" s="3">
        <f t="shared" si="17"/>
        <v>296</v>
      </c>
      <c r="G136" s="3">
        <f t="shared" si="18"/>
        <v>332</v>
      </c>
      <c r="H136" t="str">
        <f t="shared" si="19"/>
        <v>409cf64d-afc1-1c2c-0af2-2042f2d4f6a0</v>
      </c>
      <c r="I136">
        <f t="shared" si="20"/>
        <v>36</v>
      </c>
    </row>
    <row r="137" spans="2:9" x14ac:dyDescent="0.25">
      <c r="B137" t="s">
        <v>853</v>
      </c>
      <c r="C137">
        <f t="shared" si="14"/>
        <v>12</v>
      </c>
      <c r="D137">
        <f t="shared" si="15"/>
        <v>34</v>
      </c>
      <c r="E137" t="str">
        <f t="shared" si="16"/>
        <v>Long Silesian Gambeson</v>
      </c>
      <c r="F137" s="3">
        <f t="shared" si="17"/>
        <v>291</v>
      </c>
      <c r="G137" s="3">
        <f t="shared" si="18"/>
        <v>327</v>
      </c>
      <c r="H137" t="str">
        <f t="shared" si="19"/>
        <v>499f8ebf-cdb7-e65f-33c5-a2818b40a5b4</v>
      </c>
      <c r="I137">
        <f t="shared" si="20"/>
        <v>36</v>
      </c>
    </row>
    <row r="138" spans="2:9" x14ac:dyDescent="0.25">
      <c r="B138" t="s">
        <v>854</v>
      </c>
      <c r="C138">
        <f t="shared" si="14"/>
        <v>12</v>
      </c>
      <c r="D138">
        <f t="shared" si="15"/>
        <v>35</v>
      </c>
      <c r="E138" t="str">
        <f t="shared" si="16"/>
        <v>Long Skalitz Waffenrock</v>
      </c>
      <c r="F138" s="3">
        <f t="shared" si="17"/>
        <v>293</v>
      </c>
      <c r="G138" s="3">
        <f t="shared" si="18"/>
        <v>329</v>
      </c>
      <c r="H138" t="str">
        <f t="shared" si="19"/>
        <v>49d89f9b-31a9-1b5d-a389-7e7545fa4590</v>
      </c>
      <c r="I138">
        <f t="shared" si="20"/>
        <v>36</v>
      </c>
    </row>
    <row r="139" spans="2:9" x14ac:dyDescent="0.25">
      <c r="B139" t="s">
        <v>855</v>
      </c>
      <c r="C139">
        <f t="shared" si="14"/>
        <v>12</v>
      </c>
      <c r="D139">
        <f t="shared" si="15"/>
        <v>35</v>
      </c>
      <c r="E139" t="str">
        <f t="shared" si="16"/>
        <v>Long Skalitz Waffenrock</v>
      </c>
      <c r="F139" s="3">
        <f t="shared" si="17"/>
        <v>289</v>
      </c>
      <c r="G139" s="3">
        <f t="shared" si="18"/>
        <v>325</v>
      </c>
      <c r="H139" t="str">
        <f t="shared" si="19"/>
        <v>45bdd999-3050-c096-8e2a-56dec9e231a5</v>
      </c>
      <c r="I139">
        <f t="shared" si="20"/>
        <v>36</v>
      </c>
    </row>
    <row r="140" spans="2:9" x14ac:dyDescent="0.25">
      <c r="B140" t="s">
        <v>856</v>
      </c>
      <c r="C140">
        <f t="shared" si="14"/>
        <v>12</v>
      </c>
      <c r="D140">
        <f t="shared" si="15"/>
        <v>36</v>
      </c>
      <c r="E140" t="str">
        <f t="shared" si="16"/>
        <v>Long Talmberg Waffenrock</v>
      </c>
      <c r="F140" s="3">
        <f t="shared" si="17"/>
        <v>293</v>
      </c>
      <c r="G140" s="3">
        <f t="shared" si="18"/>
        <v>329</v>
      </c>
      <c r="H140" t="str">
        <f t="shared" si="19"/>
        <v>44b27e34-566f-cb38-775b-e5981a74f6b8</v>
      </c>
      <c r="I140">
        <f t="shared" si="20"/>
        <v>36</v>
      </c>
    </row>
    <row r="141" spans="2:9" x14ac:dyDescent="0.25">
      <c r="B141" t="s">
        <v>857</v>
      </c>
      <c r="C141">
        <f t="shared" si="14"/>
        <v>12</v>
      </c>
      <c r="D141">
        <f t="shared" si="15"/>
        <v>36</v>
      </c>
      <c r="E141" t="str">
        <f t="shared" si="16"/>
        <v>Long Talmberg Waffenrock</v>
      </c>
      <c r="F141" s="3">
        <f t="shared" si="17"/>
        <v>293</v>
      </c>
      <c r="G141" s="3">
        <f t="shared" si="18"/>
        <v>329</v>
      </c>
      <c r="H141" t="str">
        <f t="shared" si="19"/>
        <v>4b977cd2-0067-3f05-90c0-650bfd801a96</v>
      </c>
      <c r="I141">
        <f t="shared" si="20"/>
        <v>36</v>
      </c>
    </row>
    <row r="142" spans="2:9" x14ac:dyDescent="0.25">
      <c r="B142" t="s">
        <v>858</v>
      </c>
      <c r="C142">
        <f t="shared" si="14"/>
        <v>12</v>
      </c>
      <c r="D142">
        <f t="shared" si="15"/>
        <v>36</v>
      </c>
      <c r="E142" t="str">
        <f t="shared" si="16"/>
        <v>Long Talmberg Waffenrock</v>
      </c>
      <c r="F142" s="3">
        <f t="shared" si="17"/>
        <v>298</v>
      </c>
      <c r="G142" s="3">
        <f t="shared" si="18"/>
        <v>334</v>
      </c>
      <c r="H142" t="str">
        <f t="shared" si="19"/>
        <v>4999ec4c-a60d-3ab0-52ca-1c0fdd761d94</v>
      </c>
      <c r="I142">
        <f t="shared" si="20"/>
        <v>36</v>
      </c>
    </row>
    <row r="143" spans="2:9" x14ac:dyDescent="0.25">
      <c r="B143" t="s">
        <v>859</v>
      </c>
      <c r="C143">
        <f t="shared" si="14"/>
        <v>12</v>
      </c>
      <c r="D143">
        <f t="shared" si="15"/>
        <v>36</v>
      </c>
      <c r="E143" t="str">
        <f t="shared" si="16"/>
        <v>Long Talmberg Waffenrock</v>
      </c>
      <c r="F143" s="3">
        <f t="shared" si="17"/>
        <v>295</v>
      </c>
      <c r="G143" s="3">
        <f t="shared" si="18"/>
        <v>331</v>
      </c>
      <c r="H143" t="str">
        <f t="shared" si="19"/>
        <v>4320bd8b-1039-799c-4503-ad2cbf79b4ad</v>
      </c>
      <c r="I143">
        <f t="shared" si="20"/>
        <v>36</v>
      </c>
    </row>
    <row r="144" spans="2:9" x14ac:dyDescent="0.25">
      <c r="B144" t="s">
        <v>860</v>
      </c>
      <c r="C144">
        <f t="shared" si="14"/>
        <v>12</v>
      </c>
      <c r="D144">
        <f t="shared" si="15"/>
        <v>36</v>
      </c>
      <c r="E144" t="str">
        <f t="shared" si="16"/>
        <v>Long Talmberg Waffenrock</v>
      </c>
      <c r="F144" s="3">
        <f t="shared" si="17"/>
        <v>285</v>
      </c>
      <c r="G144" s="3">
        <f t="shared" si="18"/>
        <v>321</v>
      </c>
      <c r="H144" t="str">
        <f t="shared" si="19"/>
        <v>4a9b335a-6341-d053-fe8e-13f6f0d67297</v>
      </c>
      <c r="I144">
        <f t="shared" si="20"/>
        <v>36</v>
      </c>
    </row>
    <row r="145" spans="2:9" x14ac:dyDescent="0.25">
      <c r="B145" t="s">
        <v>861</v>
      </c>
      <c r="C145">
        <f t="shared" si="14"/>
        <v>12</v>
      </c>
      <c r="D145">
        <f t="shared" si="15"/>
        <v>34</v>
      </c>
      <c r="E145" t="str">
        <f t="shared" si="16"/>
        <v>Long Waffenrock Rattay</v>
      </c>
      <c r="F145" s="3">
        <f t="shared" si="17"/>
        <v>294</v>
      </c>
      <c r="G145" s="3">
        <f t="shared" si="18"/>
        <v>330</v>
      </c>
      <c r="H145" t="str">
        <f t="shared" si="19"/>
        <v>477ef2b7-5b29-f7a7-c8f7-2cce627ab681</v>
      </c>
      <c r="I145">
        <f t="shared" si="20"/>
        <v>36</v>
      </c>
    </row>
    <row r="146" spans="2:9" x14ac:dyDescent="0.25">
      <c r="B146" t="s">
        <v>862</v>
      </c>
      <c r="C146">
        <f t="shared" si="14"/>
        <v>12</v>
      </c>
      <c r="D146">
        <f t="shared" si="15"/>
        <v>34</v>
      </c>
      <c r="E146" t="str">
        <f t="shared" si="16"/>
        <v>Long Waffenrock Rattay</v>
      </c>
      <c r="F146" s="3">
        <f t="shared" si="17"/>
        <v>294</v>
      </c>
      <c r="G146" s="3">
        <f t="shared" si="18"/>
        <v>330</v>
      </c>
      <c r="H146" t="str">
        <f t="shared" si="19"/>
        <v>4af8619d-aeca-2a65-8012-5392b5655bae</v>
      </c>
      <c r="I146">
        <f t="shared" si="20"/>
        <v>36</v>
      </c>
    </row>
    <row r="147" spans="2:9" x14ac:dyDescent="0.25">
      <c r="B147" t="s">
        <v>863</v>
      </c>
      <c r="C147">
        <f t="shared" si="14"/>
        <v>12</v>
      </c>
      <c r="D147">
        <f t="shared" si="15"/>
        <v>34</v>
      </c>
      <c r="E147" t="str">
        <f t="shared" si="16"/>
        <v>Long Waffenrock Rattay</v>
      </c>
      <c r="F147" s="3">
        <f t="shared" si="17"/>
        <v>291</v>
      </c>
      <c r="G147" s="3">
        <f t="shared" si="18"/>
        <v>327</v>
      </c>
      <c r="H147" t="str">
        <f t="shared" si="19"/>
        <v>4cca04da-9b0a-3f16-b904-ecdf7c74a7b9</v>
      </c>
      <c r="I147">
        <f t="shared" si="20"/>
        <v>36</v>
      </c>
    </row>
    <row r="148" spans="2:9" x14ac:dyDescent="0.25">
      <c r="B148" t="s">
        <v>864</v>
      </c>
      <c r="C148">
        <f t="shared" si="14"/>
        <v>12</v>
      </c>
      <c r="D148">
        <f t="shared" si="15"/>
        <v>22</v>
      </c>
      <c r="E148" t="str">
        <f t="shared" si="16"/>
        <v>Loose Hose</v>
      </c>
      <c r="F148" s="3">
        <f t="shared" si="17"/>
        <v>273</v>
      </c>
      <c r="G148" s="3">
        <f t="shared" si="18"/>
        <v>309</v>
      </c>
      <c r="H148" t="str">
        <f t="shared" si="19"/>
        <v>44469251-9749-7d7c-7903-0810520959a4</v>
      </c>
      <c r="I148">
        <f t="shared" si="20"/>
        <v>36</v>
      </c>
    </row>
    <row r="149" spans="2:9" x14ac:dyDescent="0.25">
      <c r="B149" t="s">
        <v>865</v>
      </c>
      <c r="C149">
        <f t="shared" si="14"/>
        <v>12</v>
      </c>
      <c r="D149">
        <f t="shared" si="15"/>
        <v>36</v>
      </c>
      <c r="E149" t="str">
        <f t="shared" si="16"/>
        <v>Lords of Leipa Pourpoint</v>
      </c>
      <c r="F149" s="3">
        <f t="shared" si="17"/>
        <v>293</v>
      </c>
      <c r="G149" s="3">
        <f t="shared" si="18"/>
        <v>329</v>
      </c>
      <c r="H149" t="str">
        <f t="shared" si="19"/>
        <v>46a58b43-9c1c-5f0e-32a7-5655b44470b9</v>
      </c>
      <c r="I149">
        <f t="shared" si="20"/>
        <v>36</v>
      </c>
    </row>
    <row r="150" spans="2:9" x14ac:dyDescent="0.25">
      <c r="B150" t="s">
        <v>866</v>
      </c>
      <c r="C150">
        <f t="shared" si="14"/>
        <v>12</v>
      </c>
      <c r="D150">
        <f t="shared" si="15"/>
        <v>37</v>
      </c>
      <c r="E150" t="str">
        <f t="shared" si="16"/>
        <v>Lords of Leipa Waffenrock</v>
      </c>
      <c r="F150" s="3">
        <f t="shared" si="17"/>
        <v>289</v>
      </c>
      <c r="G150" s="3">
        <f t="shared" si="18"/>
        <v>325</v>
      </c>
      <c r="H150" t="str">
        <f t="shared" si="19"/>
        <v>4a641ae4-ee0a-9311-872e-7742a2fdedbe</v>
      </c>
      <c r="I150">
        <f t="shared" si="20"/>
        <v>36</v>
      </c>
    </row>
    <row r="151" spans="2:9" x14ac:dyDescent="0.25">
      <c r="B151" t="s">
        <v>867</v>
      </c>
      <c r="C151">
        <f t="shared" si="14"/>
        <v>12</v>
      </c>
      <c r="D151">
        <f t="shared" si="15"/>
        <v>37</v>
      </c>
      <c r="E151" t="str">
        <f t="shared" si="16"/>
        <v>Lords of Leipa Waffenrock</v>
      </c>
      <c r="F151" s="3">
        <f t="shared" si="17"/>
        <v>286</v>
      </c>
      <c r="G151" s="3">
        <f t="shared" si="18"/>
        <v>322</v>
      </c>
      <c r="H151" t="str">
        <f t="shared" si="19"/>
        <v>4fa636da-dda1-7b97-36fb-537cb4800e9d</v>
      </c>
      <c r="I151">
        <f t="shared" si="20"/>
        <v>36</v>
      </c>
    </row>
    <row r="152" spans="2:9" x14ac:dyDescent="0.25">
      <c r="B152" t="s">
        <v>868</v>
      </c>
      <c r="C152">
        <f t="shared" si="14"/>
        <v>12</v>
      </c>
      <c r="D152">
        <f t="shared" si="15"/>
        <v>24</v>
      </c>
      <c r="E152" t="str">
        <f t="shared" si="16"/>
        <v>Monk's Habit</v>
      </c>
      <c r="F152" s="3">
        <f t="shared" si="17"/>
        <v>273</v>
      </c>
      <c r="G152" s="3">
        <f t="shared" si="18"/>
        <v>309</v>
      </c>
      <c r="H152" t="str">
        <f t="shared" si="19"/>
        <v>40ffe5a0-95c6-1bb6-8347-25d93cfd4fbd</v>
      </c>
      <c r="I152">
        <f t="shared" si="20"/>
        <v>36</v>
      </c>
    </row>
    <row r="153" spans="2:9" x14ac:dyDescent="0.25">
      <c r="B153" t="s">
        <v>869</v>
      </c>
      <c r="C153">
        <f t="shared" si="14"/>
        <v>12</v>
      </c>
      <c r="D153">
        <f t="shared" si="15"/>
        <v>24</v>
      </c>
      <c r="E153" t="str">
        <f t="shared" si="16"/>
        <v>Monk's Habit</v>
      </c>
      <c r="F153" s="3">
        <f t="shared" si="17"/>
        <v>273</v>
      </c>
      <c r="G153" s="3">
        <f t="shared" si="18"/>
        <v>309</v>
      </c>
      <c r="H153" t="str">
        <f t="shared" si="19"/>
        <v>41b0dcfd-e60f-dd06-41bd-08c8d4ba7d91</v>
      </c>
      <c r="I153">
        <f t="shared" si="20"/>
        <v>36</v>
      </c>
    </row>
    <row r="154" spans="2:9" x14ac:dyDescent="0.25">
      <c r="B154" t="s">
        <v>870</v>
      </c>
      <c r="C154">
        <f t="shared" si="14"/>
        <v>12</v>
      </c>
      <c r="D154">
        <f t="shared" si="15"/>
        <v>24</v>
      </c>
      <c r="E154" t="str">
        <f t="shared" si="16"/>
        <v>Monk's Habit</v>
      </c>
      <c r="F154" s="3">
        <f t="shared" si="17"/>
        <v>273</v>
      </c>
      <c r="G154" s="3">
        <f t="shared" si="18"/>
        <v>309</v>
      </c>
      <c r="H154" t="str">
        <f t="shared" si="19"/>
        <v>457ca6d3-b64a-66b8-4c1e-fd606a6530af</v>
      </c>
      <c r="I154">
        <f t="shared" si="20"/>
        <v>36</v>
      </c>
    </row>
    <row r="155" spans="2:9" x14ac:dyDescent="0.25">
      <c r="B155" t="s">
        <v>871</v>
      </c>
      <c r="C155">
        <f t="shared" si="14"/>
        <v>12</v>
      </c>
      <c r="D155">
        <f t="shared" si="15"/>
        <v>24</v>
      </c>
      <c r="E155" t="str">
        <f t="shared" si="16"/>
        <v>Monk's Habit</v>
      </c>
      <c r="F155" s="3">
        <f t="shared" si="17"/>
        <v>273</v>
      </c>
      <c r="G155" s="3">
        <f t="shared" si="18"/>
        <v>309</v>
      </c>
      <c r="H155" t="str">
        <f t="shared" si="19"/>
        <v>49b1cf4e-d874-d9a6-25fd-b6e4fffc7680</v>
      </c>
      <c r="I155">
        <f t="shared" si="20"/>
        <v>36</v>
      </c>
    </row>
    <row r="156" spans="2:9" x14ac:dyDescent="0.25">
      <c r="B156" t="s">
        <v>872</v>
      </c>
      <c r="C156">
        <f t="shared" si="14"/>
        <v>12</v>
      </c>
      <c r="D156">
        <f t="shared" si="15"/>
        <v>24</v>
      </c>
      <c r="E156" t="str">
        <f t="shared" si="16"/>
        <v>Monk's Habit</v>
      </c>
      <c r="F156" s="3">
        <f t="shared" si="17"/>
        <v>273</v>
      </c>
      <c r="G156" s="3">
        <f t="shared" si="18"/>
        <v>309</v>
      </c>
      <c r="H156" t="str">
        <f t="shared" si="19"/>
        <v>49b4595d-298a-df15-0418-8a2633db7487</v>
      </c>
      <c r="I156">
        <f t="shared" si="20"/>
        <v>36</v>
      </c>
    </row>
    <row r="157" spans="2:9" x14ac:dyDescent="0.25">
      <c r="B157" t="s">
        <v>873</v>
      </c>
      <c r="C157">
        <f t="shared" si="14"/>
        <v>12</v>
      </c>
      <c r="D157">
        <f t="shared" si="15"/>
        <v>24</v>
      </c>
      <c r="E157" t="str">
        <f t="shared" si="16"/>
        <v>Monk's Habit</v>
      </c>
      <c r="F157" s="3">
        <f t="shared" si="17"/>
        <v>273</v>
      </c>
      <c r="G157" s="3">
        <f t="shared" si="18"/>
        <v>309</v>
      </c>
      <c r="H157" t="str">
        <f t="shared" si="19"/>
        <v>4ae1d488-675e-c68c-a5a0-0100d6f078a4</v>
      </c>
      <c r="I157">
        <f t="shared" si="20"/>
        <v>36</v>
      </c>
    </row>
    <row r="158" spans="2:9" x14ac:dyDescent="0.25">
      <c r="B158" t="s">
        <v>874</v>
      </c>
      <c r="C158">
        <f t="shared" si="14"/>
        <v>12</v>
      </c>
      <c r="D158">
        <f t="shared" si="15"/>
        <v>24</v>
      </c>
      <c r="E158" t="str">
        <f t="shared" si="16"/>
        <v>Monk's Habit</v>
      </c>
      <c r="F158" s="3">
        <f t="shared" si="17"/>
        <v>273</v>
      </c>
      <c r="G158" s="3">
        <f t="shared" si="18"/>
        <v>309</v>
      </c>
      <c r="H158" t="str">
        <f t="shared" si="19"/>
        <v>4727da17-f74e-f71e-ec1b-c43fe01c9e96</v>
      </c>
      <c r="I158">
        <f t="shared" si="20"/>
        <v>36</v>
      </c>
    </row>
    <row r="159" spans="2:9" x14ac:dyDescent="0.25">
      <c r="B159" t="s">
        <v>875</v>
      </c>
      <c r="C159">
        <f t="shared" si="14"/>
        <v>12</v>
      </c>
      <c r="D159">
        <f t="shared" si="15"/>
        <v>24</v>
      </c>
      <c r="E159" t="str">
        <f t="shared" si="16"/>
        <v>Monk's Habit</v>
      </c>
      <c r="F159" s="3">
        <f t="shared" si="17"/>
        <v>273</v>
      </c>
      <c r="G159" s="3">
        <f t="shared" si="18"/>
        <v>309</v>
      </c>
      <c r="H159" t="str">
        <f t="shared" si="19"/>
        <v>486fe517-b412-0a0a-3693-e57302d20b8b</v>
      </c>
      <c r="I159">
        <f t="shared" si="20"/>
        <v>36</v>
      </c>
    </row>
    <row r="160" spans="2:9" x14ac:dyDescent="0.25">
      <c r="B160" t="s">
        <v>876</v>
      </c>
      <c r="C160">
        <f t="shared" si="14"/>
        <v>12</v>
      </c>
      <c r="D160">
        <f t="shared" si="15"/>
        <v>24</v>
      </c>
      <c r="E160" t="str">
        <f t="shared" si="16"/>
        <v>Monk's Habit</v>
      </c>
      <c r="F160" s="3">
        <f t="shared" si="17"/>
        <v>273</v>
      </c>
      <c r="G160" s="3">
        <f t="shared" si="18"/>
        <v>309</v>
      </c>
      <c r="H160" t="str">
        <f t="shared" si="19"/>
        <v>4faaf3aa-1801-dec3-4127-cd7ab50f45be</v>
      </c>
      <c r="I160">
        <f t="shared" si="20"/>
        <v>36</v>
      </c>
    </row>
    <row r="161" spans="2:9" x14ac:dyDescent="0.25">
      <c r="B161" t="s">
        <v>877</v>
      </c>
      <c r="C161">
        <f t="shared" si="14"/>
        <v>12</v>
      </c>
      <c r="D161">
        <f t="shared" si="15"/>
        <v>24</v>
      </c>
      <c r="E161" t="str">
        <f t="shared" si="16"/>
        <v>Monk's Habit</v>
      </c>
      <c r="F161" s="3">
        <f t="shared" si="17"/>
        <v>273</v>
      </c>
      <c r="G161" s="3">
        <f t="shared" si="18"/>
        <v>309</v>
      </c>
      <c r="H161" t="str">
        <f t="shared" si="19"/>
        <v>452a54af-683d-e31d-a396-671272017a90</v>
      </c>
      <c r="I161">
        <f t="shared" si="20"/>
        <v>36</v>
      </c>
    </row>
    <row r="162" spans="2:9" x14ac:dyDescent="0.25">
      <c r="B162" t="s">
        <v>878</v>
      </c>
      <c r="C162">
        <f t="shared" si="14"/>
        <v>12</v>
      </c>
      <c r="D162">
        <f t="shared" si="15"/>
        <v>24</v>
      </c>
      <c r="E162" t="str">
        <f t="shared" si="16"/>
        <v>Monk's Habit</v>
      </c>
      <c r="F162" s="3">
        <f t="shared" si="17"/>
        <v>273</v>
      </c>
      <c r="G162" s="3">
        <f t="shared" si="18"/>
        <v>309</v>
      </c>
      <c r="H162" t="str">
        <f t="shared" si="19"/>
        <v>4f41911f-6b7a-6dc6-83fc-948c3d5d04b2</v>
      </c>
      <c r="I162">
        <f t="shared" si="20"/>
        <v>36</v>
      </c>
    </row>
    <row r="163" spans="2:9" x14ac:dyDescent="0.25">
      <c r="B163" t="s">
        <v>879</v>
      </c>
      <c r="C163">
        <f t="shared" si="14"/>
        <v>12</v>
      </c>
      <c r="D163">
        <f t="shared" si="15"/>
        <v>35</v>
      </c>
      <c r="E163" t="str">
        <f t="shared" si="16"/>
        <v>Noble Yellow-Green Hose</v>
      </c>
      <c r="F163" s="3">
        <f t="shared" si="17"/>
        <v>282</v>
      </c>
      <c r="G163" s="3">
        <f t="shared" si="18"/>
        <v>318</v>
      </c>
      <c r="H163" t="str">
        <f t="shared" si="19"/>
        <v>434525c9-f3b4-c1e5-9ab0-f1002b13a68d</v>
      </c>
      <c r="I163">
        <f t="shared" si="20"/>
        <v>36</v>
      </c>
    </row>
    <row r="164" spans="2:9" x14ac:dyDescent="0.25">
      <c r="B164" t="s">
        <v>880</v>
      </c>
      <c r="C164">
        <f t="shared" si="14"/>
        <v>12</v>
      </c>
      <c r="D164">
        <f t="shared" si="15"/>
        <v>32</v>
      </c>
      <c r="E164" t="str">
        <f t="shared" si="16"/>
        <v>Nobleman's Blue Hose</v>
      </c>
      <c r="F164" s="3">
        <f t="shared" si="17"/>
        <v>279</v>
      </c>
      <c r="G164" s="3">
        <f t="shared" si="18"/>
        <v>315</v>
      </c>
      <c r="H164" t="str">
        <f t="shared" si="19"/>
        <v>4d253305-bc59-a0b0-1d6f-ff202e1aaf89</v>
      </c>
      <c r="I164">
        <f t="shared" si="20"/>
        <v>36</v>
      </c>
    </row>
    <row r="165" spans="2:9" x14ac:dyDescent="0.25">
      <c r="B165" t="s">
        <v>881</v>
      </c>
      <c r="C165">
        <f t="shared" si="14"/>
        <v>12</v>
      </c>
      <c r="D165">
        <f t="shared" si="15"/>
        <v>33</v>
      </c>
      <c r="E165" t="str">
        <f t="shared" si="16"/>
        <v>Nobleman's Brown Hose</v>
      </c>
      <c r="F165" s="3">
        <f t="shared" si="17"/>
        <v>291</v>
      </c>
      <c r="G165" s="3">
        <f t="shared" si="18"/>
        <v>327</v>
      </c>
      <c r="H165" t="str">
        <f t="shared" si="19"/>
        <v>4897be0e-7054-cc15-f8a5-bc05bde0b6bd</v>
      </c>
      <c r="I165">
        <f t="shared" si="20"/>
        <v>36</v>
      </c>
    </row>
    <row r="166" spans="2:9" x14ac:dyDescent="0.25">
      <c r="B166" t="s">
        <v>882</v>
      </c>
      <c r="C166">
        <f t="shared" si="14"/>
        <v>12</v>
      </c>
      <c r="D166">
        <f t="shared" si="15"/>
        <v>31</v>
      </c>
      <c r="E166" t="str">
        <f t="shared" si="16"/>
        <v>Nobleman's Red Hose</v>
      </c>
      <c r="F166" s="3">
        <f t="shared" si="17"/>
        <v>288</v>
      </c>
      <c r="G166" s="3">
        <f t="shared" si="18"/>
        <v>324</v>
      </c>
      <c r="H166" t="str">
        <f t="shared" si="19"/>
        <v>495fc236-eb42-596a-09a6-1c58eb51a384</v>
      </c>
      <c r="I166">
        <f t="shared" si="20"/>
        <v>36</v>
      </c>
    </row>
    <row r="167" spans="2:9" x14ac:dyDescent="0.25">
      <c r="B167" t="s">
        <v>883</v>
      </c>
      <c r="C167">
        <f t="shared" si="14"/>
        <v>12</v>
      </c>
      <c r="D167">
        <f t="shared" si="15"/>
        <v>31</v>
      </c>
      <c r="E167" t="str">
        <f t="shared" si="16"/>
        <v>Nobleman's Red Hose</v>
      </c>
      <c r="F167" s="3">
        <f t="shared" si="17"/>
        <v>291</v>
      </c>
      <c r="G167" s="3">
        <f t="shared" si="18"/>
        <v>327</v>
      </c>
      <c r="H167" t="str">
        <f t="shared" si="19"/>
        <v>4b67ffb3-2b21-81bd-768b-57f9cecffcaa</v>
      </c>
      <c r="I167">
        <f t="shared" si="20"/>
        <v>36</v>
      </c>
    </row>
    <row r="168" spans="2:9" x14ac:dyDescent="0.25">
      <c r="B168" t="s">
        <v>884</v>
      </c>
      <c r="C168">
        <f t="shared" si="14"/>
        <v>12</v>
      </c>
      <c r="D168">
        <f t="shared" si="15"/>
        <v>33</v>
      </c>
      <c r="E168" t="str">
        <f t="shared" si="16"/>
        <v>Nobleman's Waffenrock</v>
      </c>
      <c r="F168" s="3">
        <f t="shared" si="17"/>
        <v>296</v>
      </c>
      <c r="G168" s="3">
        <f t="shared" si="18"/>
        <v>332</v>
      </c>
      <c r="H168" t="str">
        <f t="shared" si="19"/>
        <v>4c3fc7de-b235-099b-be1f-dff67ca952b6</v>
      </c>
      <c r="I168">
        <f t="shared" si="20"/>
        <v>36</v>
      </c>
    </row>
    <row r="169" spans="2:9" x14ac:dyDescent="0.25">
      <c r="B169" t="s">
        <v>885</v>
      </c>
      <c r="C169">
        <f t="shared" si="14"/>
        <v>12</v>
      </c>
      <c r="D169">
        <f t="shared" si="15"/>
        <v>21</v>
      </c>
      <c r="E169" t="str">
        <f t="shared" si="16"/>
        <v>Old Shirt</v>
      </c>
      <c r="F169" s="3">
        <f t="shared" si="17"/>
        <v>275</v>
      </c>
      <c r="G169" s="3">
        <f t="shared" si="18"/>
        <v>311</v>
      </c>
      <c r="H169" t="str">
        <f t="shared" si="19"/>
        <v>42afd2cb-91ec-ad09-c39d-57d198dde4a4</v>
      </c>
      <c r="I169">
        <f t="shared" si="20"/>
        <v>36</v>
      </c>
    </row>
    <row r="170" spans="2:9" x14ac:dyDescent="0.25">
      <c r="B170" t="s">
        <v>886</v>
      </c>
      <c r="C170">
        <f t="shared" si="14"/>
        <v>12</v>
      </c>
      <c r="D170">
        <f t="shared" si="15"/>
        <v>32</v>
      </c>
      <c r="E170" t="str">
        <f t="shared" si="16"/>
        <v>Oleshnitz Waffenrock</v>
      </c>
      <c r="F170" s="3">
        <f t="shared" si="17"/>
        <v>281</v>
      </c>
      <c r="G170" s="3">
        <f t="shared" si="18"/>
        <v>317</v>
      </c>
      <c r="H170" t="str">
        <f t="shared" si="19"/>
        <v>4047af36-3956-e89a-490a-0c38d55c97a4</v>
      </c>
      <c r="I170">
        <f t="shared" si="20"/>
        <v>36</v>
      </c>
    </row>
    <row r="171" spans="2:9" x14ac:dyDescent="0.25">
      <c r="B171" t="s">
        <v>887</v>
      </c>
      <c r="C171">
        <f t="shared" si="14"/>
        <v>12</v>
      </c>
      <c r="D171">
        <f t="shared" si="15"/>
        <v>32</v>
      </c>
      <c r="E171" t="str">
        <f t="shared" si="16"/>
        <v>Oleshnitz Waffenrock</v>
      </c>
      <c r="F171" s="3">
        <f t="shared" si="17"/>
        <v>278</v>
      </c>
      <c r="G171" s="3">
        <f t="shared" si="18"/>
        <v>314</v>
      </c>
      <c r="H171" t="str">
        <f t="shared" si="19"/>
        <v>4b986296-1ac7-24fd-2366-653b20887aa5</v>
      </c>
      <c r="I171">
        <f t="shared" si="20"/>
        <v>36</v>
      </c>
    </row>
    <row r="172" spans="2:9" x14ac:dyDescent="0.25">
      <c r="B172" t="s">
        <v>888</v>
      </c>
      <c r="C172">
        <f t="shared" si="14"/>
        <v>12</v>
      </c>
      <c r="D172">
        <f t="shared" si="15"/>
        <v>26</v>
      </c>
      <c r="E172" t="str">
        <f t="shared" si="16"/>
        <v>Olive Felt Hat</v>
      </c>
      <c r="F172" s="3">
        <f t="shared" si="17"/>
        <v>277</v>
      </c>
      <c r="G172" s="3">
        <f t="shared" si="18"/>
        <v>313</v>
      </c>
      <c r="H172" t="str">
        <f t="shared" si="19"/>
        <v>415cb852-5910-50cf-9802-4375257dd3b5</v>
      </c>
      <c r="I172">
        <f t="shared" si="20"/>
        <v>36</v>
      </c>
    </row>
    <row r="173" spans="2:9" x14ac:dyDescent="0.25">
      <c r="B173" t="s">
        <v>889</v>
      </c>
      <c r="C173">
        <f t="shared" si="14"/>
        <v>12</v>
      </c>
      <c r="D173">
        <f t="shared" si="15"/>
        <v>34</v>
      </c>
      <c r="E173" t="str">
        <f t="shared" si="16"/>
        <v>Ordinary Tarred Jacket</v>
      </c>
      <c r="F173" s="3">
        <f t="shared" si="17"/>
        <v>296</v>
      </c>
      <c r="G173" s="3">
        <f t="shared" si="18"/>
        <v>332</v>
      </c>
      <c r="H173" t="str">
        <f t="shared" si="19"/>
        <v>49ed390f-1d7d-50d8-83d8-62a35b054bbd</v>
      </c>
      <c r="I173">
        <f t="shared" si="20"/>
        <v>36</v>
      </c>
    </row>
    <row r="174" spans="2:9" x14ac:dyDescent="0.25">
      <c r="B174" t="s">
        <v>890</v>
      </c>
      <c r="C174">
        <f t="shared" si="14"/>
        <v>12</v>
      </c>
      <c r="D174">
        <f t="shared" si="15"/>
        <v>29</v>
      </c>
      <c r="E174" t="str">
        <f t="shared" si="16"/>
        <v>Padded Black Coif</v>
      </c>
      <c r="F174" s="3">
        <f t="shared" si="17"/>
        <v>291</v>
      </c>
      <c r="G174" s="3">
        <f t="shared" si="18"/>
        <v>327</v>
      </c>
      <c r="H174" t="str">
        <f t="shared" si="19"/>
        <v>4143839b-d46c-0c4f-6bb5-764c742bdba9</v>
      </c>
      <c r="I174">
        <f t="shared" si="20"/>
        <v>36</v>
      </c>
    </row>
    <row r="175" spans="2:9" x14ac:dyDescent="0.25">
      <c r="B175" t="s">
        <v>891</v>
      </c>
      <c r="C175">
        <f t="shared" si="14"/>
        <v>12</v>
      </c>
      <c r="D175">
        <f t="shared" si="15"/>
        <v>27</v>
      </c>
      <c r="E175" t="str">
        <f t="shared" si="16"/>
        <v>Padded Chausses</v>
      </c>
      <c r="F175" s="3">
        <f t="shared" si="17"/>
        <v>291</v>
      </c>
      <c r="G175" s="3">
        <f t="shared" si="18"/>
        <v>327</v>
      </c>
      <c r="H175" t="str">
        <f t="shared" si="19"/>
        <v>4d72afbc-18ac-6ef6-50f1-b9e1f6774b82</v>
      </c>
      <c r="I175">
        <f t="shared" si="20"/>
        <v>36</v>
      </c>
    </row>
    <row r="176" spans="2:9" x14ac:dyDescent="0.25">
      <c r="B176" t="s">
        <v>892</v>
      </c>
      <c r="C176">
        <f t="shared" si="14"/>
        <v>12</v>
      </c>
      <c r="D176">
        <f t="shared" si="15"/>
        <v>27</v>
      </c>
      <c r="E176" t="str">
        <f t="shared" si="16"/>
        <v>Padded Chausses</v>
      </c>
      <c r="F176" s="3">
        <f t="shared" si="17"/>
        <v>277</v>
      </c>
      <c r="G176" s="3">
        <f t="shared" si="18"/>
        <v>313</v>
      </c>
      <c r="H176" t="str">
        <f t="shared" si="19"/>
        <v>4156d594-be4a-71c2-8ede-4d517ac668a5</v>
      </c>
      <c r="I176">
        <f t="shared" si="20"/>
        <v>36</v>
      </c>
    </row>
    <row r="177" spans="2:9" x14ac:dyDescent="0.25">
      <c r="B177" t="s">
        <v>893</v>
      </c>
      <c r="C177">
        <f t="shared" si="14"/>
        <v>12</v>
      </c>
      <c r="D177">
        <f t="shared" si="15"/>
        <v>23</v>
      </c>
      <c r="E177" t="str">
        <f t="shared" si="16"/>
        <v>Padded Coif</v>
      </c>
      <c r="F177" s="3">
        <f t="shared" si="17"/>
        <v>281</v>
      </c>
      <c r="G177" s="3">
        <f t="shared" si="18"/>
        <v>317</v>
      </c>
      <c r="H177" t="str">
        <f t="shared" si="19"/>
        <v>42de552f-eaac-ee43-5e36-129615d2b4ab</v>
      </c>
      <c r="I177">
        <f t="shared" si="20"/>
        <v>36</v>
      </c>
    </row>
    <row r="178" spans="2:9" x14ac:dyDescent="0.25">
      <c r="B178" t="s">
        <v>894</v>
      </c>
      <c r="C178">
        <f t="shared" si="14"/>
        <v>8</v>
      </c>
      <c r="D178">
        <f t="shared" si="15"/>
        <v>19</v>
      </c>
      <c r="E178" t="str">
        <f t="shared" si="16"/>
        <v>Padded Coif</v>
      </c>
      <c r="F178" s="3">
        <f t="shared" si="17"/>
        <v>280</v>
      </c>
      <c r="G178" s="3">
        <f t="shared" si="18"/>
        <v>316</v>
      </c>
      <c r="H178" t="str">
        <f t="shared" si="19"/>
        <v>44e9bb1f-35fb-9ccb-c0d0-482cd005b990</v>
      </c>
      <c r="I178">
        <f t="shared" si="20"/>
        <v>36</v>
      </c>
    </row>
    <row r="179" spans="2:9" x14ac:dyDescent="0.25">
      <c r="B179" t="s">
        <v>895</v>
      </c>
      <c r="C179">
        <f t="shared" si="14"/>
        <v>12</v>
      </c>
      <c r="D179">
        <f t="shared" si="15"/>
        <v>23</v>
      </c>
      <c r="E179" t="str">
        <f t="shared" si="16"/>
        <v>Padded Coif</v>
      </c>
      <c r="F179" s="3">
        <f t="shared" si="17"/>
        <v>286</v>
      </c>
      <c r="G179" s="3">
        <f t="shared" si="18"/>
        <v>322</v>
      </c>
      <c r="H179" t="str">
        <f t="shared" si="19"/>
        <v>4a8c97cb-9312-333e-2384-6a2a12aba398</v>
      </c>
      <c r="I179">
        <f t="shared" si="20"/>
        <v>36</v>
      </c>
    </row>
    <row r="180" spans="2:9" x14ac:dyDescent="0.25">
      <c r="B180" t="s">
        <v>896</v>
      </c>
      <c r="C180">
        <f t="shared" si="14"/>
        <v>12</v>
      </c>
      <c r="D180">
        <f t="shared" si="15"/>
        <v>23</v>
      </c>
      <c r="E180" t="str">
        <f t="shared" si="16"/>
        <v>Padded Coif</v>
      </c>
      <c r="F180" s="3">
        <f t="shared" si="17"/>
        <v>280</v>
      </c>
      <c r="G180" s="3">
        <f t="shared" si="18"/>
        <v>316</v>
      </c>
      <c r="H180" t="str">
        <f t="shared" si="19"/>
        <v>41be015c-6d05-d058-f5d8-62c17ac8c3a2</v>
      </c>
      <c r="I180">
        <f t="shared" si="20"/>
        <v>36</v>
      </c>
    </row>
    <row r="181" spans="2:9" x14ac:dyDescent="0.25">
      <c r="B181" t="s">
        <v>897</v>
      </c>
      <c r="C181">
        <f t="shared" si="14"/>
        <v>12</v>
      </c>
      <c r="D181">
        <f t="shared" si="15"/>
        <v>23</v>
      </c>
      <c r="E181" t="str">
        <f t="shared" si="16"/>
        <v>Padded Coif</v>
      </c>
      <c r="F181" s="3">
        <f t="shared" si="17"/>
        <v>272</v>
      </c>
      <c r="G181" s="3">
        <f t="shared" si="18"/>
        <v>308</v>
      </c>
      <c r="H181" t="str">
        <f t="shared" si="19"/>
        <v>4f0f5d0b-cccb-6888-8eab-46cb73688caf</v>
      </c>
      <c r="I181">
        <f t="shared" si="20"/>
        <v>36</v>
      </c>
    </row>
    <row r="182" spans="2:9" x14ac:dyDescent="0.25">
      <c r="B182" t="s">
        <v>898</v>
      </c>
      <c r="C182">
        <f t="shared" si="14"/>
        <v>12</v>
      </c>
      <c r="D182">
        <f t="shared" si="15"/>
        <v>23</v>
      </c>
      <c r="E182" t="str">
        <f t="shared" si="16"/>
        <v>Padded Coif</v>
      </c>
      <c r="F182" s="3">
        <f t="shared" si="17"/>
        <v>277</v>
      </c>
      <c r="G182" s="3">
        <f t="shared" si="18"/>
        <v>313</v>
      </c>
      <c r="H182" t="str">
        <f t="shared" si="19"/>
        <v>441e44c2-718d-c0bb-4c52-32ce88adda98</v>
      </c>
      <c r="I182">
        <f t="shared" si="20"/>
        <v>36</v>
      </c>
    </row>
    <row r="183" spans="2:9" x14ac:dyDescent="0.25">
      <c r="B183" t="s">
        <v>899</v>
      </c>
      <c r="C183">
        <f t="shared" si="14"/>
        <v>12</v>
      </c>
      <c r="D183">
        <f t="shared" si="15"/>
        <v>29</v>
      </c>
      <c r="E183" t="str">
        <f t="shared" si="16"/>
        <v>Patched Dark Hose</v>
      </c>
      <c r="F183" s="3">
        <f t="shared" si="17"/>
        <v>278</v>
      </c>
      <c r="G183" s="3">
        <f t="shared" si="18"/>
        <v>314</v>
      </c>
      <c r="H183" t="str">
        <f t="shared" si="19"/>
        <v>4ebeeea1-87a2-cee7-1e24-9d003c1b0989</v>
      </c>
      <c r="I183">
        <f t="shared" si="20"/>
        <v>36</v>
      </c>
    </row>
    <row r="184" spans="2:9" x14ac:dyDescent="0.25">
      <c r="B184" t="s">
        <v>900</v>
      </c>
      <c r="C184">
        <f t="shared" si="14"/>
        <v>12</v>
      </c>
      <c r="D184">
        <f t="shared" si="15"/>
        <v>24</v>
      </c>
      <c r="E184" t="str">
        <f t="shared" si="16"/>
        <v>Patched Hose</v>
      </c>
      <c r="F184" s="3">
        <f t="shared" si="17"/>
        <v>271</v>
      </c>
      <c r="G184" s="3">
        <f t="shared" si="18"/>
        <v>307</v>
      </c>
      <c r="H184" t="str">
        <f t="shared" si="19"/>
        <v>460fef47-6ee2-1f6e-3e86-8c88da1a0c95</v>
      </c>
      <c r="I184">
        <f t="shared" si="20"/>
        <v>36</v>
      </c>
    </row>
    <row r="185" spans="2:9" x14ac:dyDescent="0.25">
      <c r="B185" t="s">
        <v>901</v>
      </c>
      <c r="C185">
        <f t="shared" si="14"/>
        <v>12</v>
      </c>
      <c r="D185">
        <f t="shared" si="15"/>
        <v>24</v>
      </c>
      <c r="E185" t="str">
        <f t="shared" si="16"/>
        <v>Patched Hose</v>
      </c>
      <c r="F185" s="3">
        <f t="shared" si="17"/>
        <v>271</v>
      </c>
      <c r="G185" s="3">
        <f t="shared" si="18"/>
        <v>307</v>
      </c>
      <c r="H185" t="str">
        <f t="shared" si="19"/>
        <v>4a30758f-c3f2-cf3c-84d0-4ba26c4d849c</v>
      </c>
      <c r="I185">
        <f t="shared" si="20"/>
        <v>36</v>
      </c>
    </row>
    <row r="186" spans="2:9" x14ac:dyDescent="0.25">
      <c r="B186" t="s">
        <v>902</v>
      </c>
      <c r="C186">
        <f t="shared" si="14"/>
        <v>12</v>
      </c>
      <c r="D186">
        <f t="shared" si="15"/>
        <v>21</v>
      </c>
      <c r="E186" t="str">
        <f t="shared" si="16"/>
        <v>Pourpoint</v>
      </c>
      <c r="F186" s="3">
        <f t="shared" si="17"/>
        <v>284</v>
      </c>
      <c r="G186" s="3">
        <f t="shared" si="18"/>
        <v>320</v>
      </c>
      <c r="H186" t="str">
        <f t="shared" si="19"/>
        <v>4a38d9e5-7092-4d00-f5e4-47533bb94dbc</v>
      </c>
      <c r="I186">
        <f t="shared" si="20"/>
        <v>36</v>
      </c>
    </row>
    <row r="187" spans="2:9" x14ac:dyDescent="0.25">
      <c r="B187" t="s">
        <v>903</v>
      </c>
      <c r="C187">
        <f t="shared" si="14"/>
        <v>12</v>
      </c>
      <c r="D187">
        <f t="shared" si="15"/>
        <v>32</v>
      </c>
      <c r="E187" t="str">
        <f t="shared" si="16"/>
        <v>Quilted Brown Jacket</v>
      </c>
      <c r="F187" s="3">
        <f t="shared" si="17"/>
        <v>283</v>
      </c>
      <c r="G187" s="3">
        <f t="shared" si="18"/>
        <v>319</v>
      </c>
      <c r="H187" t="str">
        <f t="shared" si="19"/>
        <v>4865e91b-5644-2109-a0b2-539793a6fca6</v>
      </c>
      <c r="I187">
        <f t="shared" si="20"/>
        <v>36</v>
      </c>
    </row>
    <row r="188" spans="2:9" x14ac:dyDescent="0.25">
      <c r="B188" t="s">
        <v>904</v>
      </c>
      <c r="C188">
        <f t="shared" si="14"/>
        <v>12</v>
      </c>
      <c r="D188">
        <f t="shared" si="15"/>
        <v>32</v>
      </c>
      <c r="E188" t="str">
        <f t="shared" si="16"/>
        <v>Quilted Brown Jacket</v>
      </c>
      <c r="F188" s="3">
        <f t="shared" si="17"/>
        <v>283</v>
      </c>
      <c r="G188" s="3">
        <f t="shared" si="18"/>
        <v>319</v>
      </c>
      <c r="H188" t="str">
        <f t="shared" si="19"/>
        <v>c8d7fd2d-8237-47f5-a8f6-17549ff59a4e</v>
      </c>
      <c r="I188">
        <f t="shared" si="20"/>
        <v>36</v>
      </c>
    </row>
    <row r="189" spans="2:9" x14ac:dyDescent="0.25">
      <c r="B189" t="s">
        <v>905</v>
      </c>
      <c r="C189">
        <f t="shared" si="14"/>
        <v>12</v>
      </c>
      <c r="D189">
        <f t="shared" si="15"/>
        <v>31</v>
      </c>
      <c r="E189" t="str">
        <f t="shared" si="16"/>
        <v>Quilted Dyed Jacket</v>
      </c>
      <c r="F189" s="3">
        <f t="shared" si="17"/>
        <v>280</v>
      </c>
      <c r="G189" s="3">
        <f t="shared" si="18"/>
        <v>316</v>
      </c>
      <c r="H189" t="str">
        <f t="shared" si="19"/>
        <v>406b05fb-c409-f2d0-ec82-8c9e6dd422b8</v>
      </c>
      <c r="I189">
        <f t="shared" si="20"/>
        <v>36</v>
      </c>
    </row>
    <row r="190" spans="2:9" x14ac:dyDescent="0.25">
      <c r="B190" t="s">
        <v>906</v>
      </c>
      <c r="C190">
        <f t="shared" si="14"/>
        <v>12</v>
      </c>
      <c r="D190">
        <f t="shared" si="15"/>
        <v>24</v>
      </c>
      <c r="E190" t="str">
        <f t="shared" si="16"/>
        <v>Quilted Vest</v>
      </c>
      <c r="F190" s="3">
        <f t="shared" si="17"/>
        <v>272</v>
      </c>
      <c r="G190" s="3">
        <f t="shared" si="18"/>
        <v>308</v>
      </c>
      <c r="H190" t="str">
        <f t="shared" si="19"/>
        <v>4db5f5f4-b653-9e9d-0f04-dc7ed9e47fb0</v>
      </c>
      <c r="I190">
        <f t="shared" si="20"/>
        <v>36</v>
      </c>
    </row>
    <row r="191" spans="2:9" x14ac:dyDescent="0.25">
      <c r="B191" t="s">
        <v>907</v>
      </c>
      <c r="C191">
        <f t="shared" si="14"/>
        <v>12</v>
      </c>
      <c r="D191">
        <f t="shared" si="15"/>
        <v>24</v>
      </c>
      <c r="E191" t="str">
        <f t="shared" si="16"/>
        <v>Quilted Vest</v>
      </c>
      <c r="F191" s="3">
        <f t="shared" si="17"/>
        <v>281</v>
      </c>
      <c r="G191" s="3">
        <f t="shared" si="18"/>
        <v>317</v>
      </c>
      <c r="H191" t="str">
        <f t="shared" si="19"/>
        <v>4eff8951-db9e-5710-48be-5c2a9445f4be</v>
      </c>
      <c r="I191">
        <f t="shared" si="20"/>
        <v>36</v>
      </c>
    </row>
    <row r="192" spans="2:9" x14ac:dyDescent="0.25">
      <c r="B192" t="s">
        <v>908</v>
      </c>
      <c r="C192">
        <f t="shared" si="14"/>
        <v>12</v>
      </c>
      <c r="D192">
        <f t="shared" si="15"/>
        <v>24</v>
      </c>
      <c r="E192" t="str">
        <f t="shared" si="16"/>
        <v>Quilted Vest</v>
      </c>
      <c r="F192" s="3">
        <f t="shared" si="17"/>
        <v>281</v>
      </c>
      <c r="G192" s="3">
        <f t="shared" si="18"/>
        <v>317</v>
      </c>
      <c r="H192" t="str">
        <f t="shared" si="19"/>
        <v>42ed0221-fee6-22c1-a86a-70126610fa84</v>
      </c>
      <c r="I192">
        <f t="shared" si="20"/>
        <v>36</v>
      </c>
    </row>
    <row r="193" spans="2:9" x14ac:dyDescent="0.25">
      <c r="B193" t="s">
        <v>909</v>
      </c>
      <c r="C193">
        <f t="shared" si="14"/>
        <v>12</v>
      </c>
      <c r="D193">
        <f t="shared" si="15"/>
        <v>37</v>
      </c>
      <c r="E193" t="str">
        <f t="shared" si="16"/>
        <v>Rattay Noble's Waffenrock</v>
      </c>
      <c r="F193" s="3">
        <f t="shared" si="17"/>
        <v>300</v>
      </c>
      <c r="G193" s="3">
        <f t="shared" si="18"/>
        <v>336</v>
      </c>
      <c r="H193" t="str">
        <f t="shared" si="19"/>
        <v>4277266f-8712-e8bf-8020-7a8b857f5795</v>
      </c>
      <c r="I193">
        <f t="shared" si="20"/>
        <v>36</v>
      </c>
    </row>
    <row r="194" spans="2:9" x14ac:dyDescent="0.25">
      <c r="B194" t="s">
        <v>910</v>
      </c>
      <c r="C194">
        <f t="shared" si="14"/>
        <v>12</v>
      </c>
      <c r="D194">
        <f t="shared" si="15"/>
        <v>24</v>
      </c>
      <c r="E194" t="str">
        <f t="shared" si="16"/>
        <v>Red Chaperon</v>
      </c>
      <c r="F194" s="3">
        <f t="shared" si="17"/>
        <v>275</v>
      </c>
      <c r="G194" s="3">
        <f t="shared" si="18"/>
        <v>311</v>
      </c>
      <c r="H194" t="str">
        <f t="shared" si="19"/>
        <v>4498482d-a404-5646-16d0-f49eaac6d58e</v>
      </c>
      <c r="I194">
        <f t="shared" si="20"/>
        <v>36</v>
      </c>
    </row>
    <row r="195" spans="2:9" x14ac:dyDescent="0.25">
      <c r="B195" t="s">
        <v>911</v>
      </c>
      <c r="C195">
        <f t="shared" si="14"/>
        <v>12</v>
      </c>
      <c r="D195">
        <f t="shared" si="15"/>
        <v>24</v>
      </c>
      <c r="E195" t="str">
        <f t="shared" si="16"/>
        <v>Red Felt Hat</v>
      </c>
      <c r="F195" s="3">
        <f t="shared" si="17"/>
        <v>274</v>
      </c>
      <c r="G195" s="3">
        <f t="shared" si="18"/>
        <v>310</v>
      </c>
      <c r="H195" t="str">
        <f t="shared" si="19"/>
        <v>43dc25b5-3962-a772-7eeb-dd7820574395</v>
      </c>
      <c r="I195">
        <f t="shared" si="20"/>
        <v>36</v>
      </c>
    </row>
    <row r="196" spans="2:9" x14ac:dyDescent="0.25">
      <c r="B196" t="s">
        <v>912</v>
      </c>
      <c r="C196">
        <f t="shared" si="14"/>
        <v>12</v>
      </c>
      <c r="D196">
        <f t="shared" si="15"/>
        <v>33</v>
      </c>
      <c r="E196" t="str">
        <f t="shared" si="16"/>
        <v>Red Hemmed Waffenrock</v>
      </c>
      <c r="F196" s="3">
        <f t="shared" si="17"/>
        <v>288</v>
      </c>
      <c r="G196" s="3">
        <f t="shared" si="18"/>
        <v>324</v>
      </c>
      <c r="H196" t="str">
        <f t="shared" si="19"/>
        <v>40c728ba-95cb-9ffc-7688-4ed73eb053ab</v>
      </c>
      <c r="I196">
        <f t="shared" si="20"/>
        <v>36</v>
      </c>
    </row>
    <row r="197" spans="2:9" x14ac:dyDescent="0.25">
      <c r="B197" t="s">
        <v>913</v>
      </c>
      <c r="C197">
        <f t="shared" si="14"/>
        <v>12</v>
      </c>
      <c r="D197">
        <f t="shared" si="15"/>
        <v>33</v>
      </c>
      <c r="E197" t="str">
        <f t="shared" si="16"/>
        <v>Red Hemmed Waffenrock</v>
      </c>
      <c r="F197" s="3">
        <f t="shared" si="17"/>
        <v>279</v>
      </c>
      <c r="G197" s="3">
        <f t="shared" si="18"/>
        <v>315</v>
      </c>
      <c r="H197" t="str">
        <f t="shared" si="19"/>
        <v>44414acf-f175-7e9b-3af0-57f2b339aa90</v>
      </c>
      <c r="I197">
        <f t="shared" si="20"/>
        <v>36</v>
      </c>
    </row>
    <row r="198" spans="2:9" x14ac:dyDescent="0.25">
      <c r="B198" t="s">
        <v>914</v>
      </c>
      <c r="C198">
        <f t="shared" ref="C198:C261" si="21">FIND("-",B198)+3</f>
        <v>12</v>
      </c>
      <c r="D198">
        <f t="shared" ref="D198:D261" si="22">FIND("(",B198)-1</f>
        <v>20</v>
      </c>
      <c r="E198" t="str">
        <f t="shared" ref="E198:E261" si="23">MID(B198,C198,D198-C198)</f>
        <v>Red Hose</v>
      </c>
      <c r="F198" s="3">
        <f t="shared" ref="F198:F261" si="24">FIND("item_id=",B198)+9</f>
        <v>271</v>
      </c>
      <c r="G198" s="3">
        <f t="shared" ref="G198:G261" si="25">FIND("max_status=",B198)-2</f>
        <v>307</v>
      </c>
      <c r="H198" t="str">
        <f t="shared" ref="H198:H261" si="26">MID(B198,F198,G198-F198)</f>
        <v>41c75f0e-a8a1-e4f0-07be-67ebce8b7bab</v>
      </c>
      <c r="I198">
        <f t="shared" ref="I198:I261" si="27">LEN(H198)</f>
        <v>36</v>
      </c>
    </row>
    <row r="199" spans="2:9" x14ac:dyDescent="0.25">
      <c r="B199" t="s">
        <v>915</v>
      </c>
      <c r="C199">
        <f t="shared" si="21"/>
        <v>12</v>
      </c>
      <c r="D199">
        <f t="shared" si="22"/>
        <v>20</v>
      </c>
      <c r="E199" t="str">
        <f t="shared" si="23"/>
        <v>Red Hose</v>
      </c>
      <c r="F199" s="3">
        <f t="shared" si="24"/>
        <v>268</v>
      </c>
      <c r="G199" s="3">
        <f t="shared" si="25"/>
        <v>304</v>
      </c>
      <c r="H199" t="str">
        <f t="shared" si="26"/>
        <v>4f1dfede-9abd-c403-ce22-3bc088c60b8a</v>
      </c>
      <c r="I199">
        <f t="shared" si="27"/>
        <v>36</v>
      </c>
    </row>
    <row r="200" spans="2:9" x14ac:dyDescent="0.25">
      <c r="B200" t="s">
        <v>916</v>
      </c>
      <c r="C200">
        <f t="shared" si="21"/>
        <v>12</v>
      </c>
      <c r="D200">
        <f t="shared" si="22"/>
        <v>20</v>
      </c>
      <c r="E200" t="str">
        <f t="shared" si="23"/>
        <v>Red Hose</v>
      </c>
      <c r="F200" s="3">
        <f t="shared" si="24"/>
        <v>270</v>
      </c>
      <c r="G200" s="3">
        <f t="shared" si="25"/>
        <v>306</v>
      </c>
      <c r="H200" t="str">
        <f t="shared" si="26"/>
        <v>4c3ce212-fc6e-c14a-11e5-973ae0e749b8</v>
      </c>
      <c r="I200">
        <f t="shared" si="27"/>
        <v>36</v>
      </c>
    </row>
    <row r="201" spans="2:9" x14ac:dyDescent="0.25">
      <c r="B201" t="s">
        <v>917</v>
      </c>
      <c r="C201">
        <f t="shared" si="21"/>
        <v>12</v>
      </c>
      <c r="D201">
        <f t="shared" si="22"/>
        <v>20</v>
      </c>
      <c r="E201" t="str">
        <f t="shared" si="23"/>
        <v>Red Hose</v>
      </c>
      <c r="F201" s="3">
        <f t="shared" si="24"/>
        <v>274</v>
      </c>
      <c r="G201" s="3">
        <f t="shared" si="25"/>
        <v>310</v>
      </c>
      <c r="H201" t="str">
        <f t="shared" si="26"/>
        <v>00000000-0000-0000-0000-00000000001d</v>
      </c>
      <c r="I201">
        <f t="shared" si="27"/>
        <v>36</v>
      </c>
    </row>
    <row r="202" spans="2:9" x14ac:dyDescent="0.25">
      <c r="B202" t="s">
        <v>918</v>
      </c>
      <c r="C202">
        <f t="shared" si="21"/>
        <v>12</v>
      </c>
      <c r="D202">
        <f t="shared" si="22"/>
        <v>25</v>
      </c>
      <c r="E202" t="str">
        <f t="shared" si="23"/>
        <v>Red Pourpoint</v>
      </c>
      <c r="F202" s="3">
        <f t="shared" si="24"/>
        <v>286</v>
      </c>
      <c r="G202" s="3">
        <f t="shared" si="25"/>
        <v>322</v>
      </c>
      <c r="H202" t="str">
        <f t="shared" si="26"/>
        <v>49a80640-63aa-00ee-3699-3a4939f45283</v>
      </c>
      <c r="I202">
        <f t="shared" si="27"/>
        <v>36</v>
      </c>
    </row>
    <row r="203" spans="2:9" x14ac:dyDescent="0.25">
      <c r="B203" t="s">
        <v>919</v>
      </c>
      <c r="C203">
        <f t="shared" si="21"/>
        <v>12</v>
      </c>
      <c r="D203">
        <f t="shared" si="22"/>
        <v>21</v>
      </c>
      <c r="E203" t="str">
        <f t="shared" si="23"/>
        <v>Red Scarf</v>
      </c>
      <c r="F203" s="3">
        <f t="shared" si="24"/>
        <v>276</v>
      </c>
      <c r="G203" s="3">
        <f t="shared" si="25"/>
        <v>312</v>
      </c>
      <c r="H203" t="str">
        <f t="shared" si="26"/>
        <v>42e146c8-f2d1-1db1-c44c-7482b0f307b2</v>
      </c>
      <c r="I203">
        <f t="shared" si="27"/>
        <v>36</v>
      </c>
    </row>
    <row r="204" spans="2:9" x14ac:dyDescent="0.25">
      <c r="B204" t="s">
        <v>920</v>
      </c>
      <c r="C204">
        <f t="shared" si="21"/>
        <v>12</v>
      </c>
      <c r="D204">
        <f t="shared" si="22"/>
        <v>21</v>
      </c>
      <c r="E204" t="str">
        <f t="shared" si="23"/>
        <v>Red Shirt</v>
      </c>
      <c r="F204" s="3">
        <f t="shared" si="24"/>
        <v>283</v>
      </c>
      <c r="G204" s="3">
        <f t="shared" si="25"/>
        <v>319</v>
      </c>
      <c r="H204" t="str">
        <f t="shared" si="26"/>
        <v>40975019-110c-86fc-4f18-5b36799744bb</v>
      </c>
      <c r="I204">
        <f t="shared" si="27"/>
        <v>36</v>
      </c>
    </row>
    <row r="205" spans="2:9" x14ac:dyDescent="0.25">
      <c r="B205" t="s">
        <v>921</v>
      </c>
      <c r="C205">
        <f t="shared" si="21"/>
        <v>12</v>
      </c>
      <c r="D205">
        <f t="shared" si="22"/>
        <v>21</v>
      </c>
      <c r="E205" t="str">
        <f t="shared" si="23"/>
        <v>Red Tunic</v>
      </c>
      <c r="F205" s="3">
        <f t="shared" si="24"/>
        <v>272</v>
      </c>
      <c r="G205" s="3">
        <f t="shared" si="25"/>
        <v>308</v>
      </c>
      <c r="H205" t="str">
        <f t="shared" si="26"/>
        <v>00000000-0000-0000-0000-000000000032</v>
      </c>
      <c r="I205">
        <f t="shared" si="27"/>
        <v>36</v>
      </c>
    </row>
    <row r="206" spans="2:9" x14ac:dyDescent="0.25">
      <c r="B206" t="s">
        <v>922</v>
      </c>
      <c r="C206">
        <f t="shared" si="21"/>
        <v>12</v>
      </c>
      <c r="D206">
        <f t="shared" si="22"/>
        <v>21</v>
      </c>
      <c r="E206" t="str">
        <f t="shared" si="23"/>
        <v>Red Tunic</v>
      </c>
      <c r="F206" s="3">
        <f t="shared" si="24"/>
        <v>272</v>
      </c>
      <c r="G206" s="3">
        <f t="shared" si="25"/>
        <v>308</v>
      </c>
      <c r="H206" t="str">
        <f t="shared" si="26"/>
        <v>4e758a4d-1182-56e1-190f-658c91a45986</v>
      </c>
      <c r="I206">
        <f t="shared" si="27"/>
        <v>36</v>
      </c>
    </row>
    <row r="207" spans="2:9" x14ac:dyDescent="0.25">
      <c r="B207" t="s">
        <v>923</v>
      </c>
      <c r="C207">
        <f t="shared" si="21"/>
        <v>12</v>
      </c>
      <c r="D207">
        <f t="shared" si="22"/>
        <v>21</v>
      </c>
      <c r="E207" t="str">
        <f t="shared" si="23"/>
        <v>Red Tunic</v>
      </c>
      <c r="F207" s="3">
        <f t="shared" si="24"/>
        <v>269</v>
      </c>
      <c r="G207" s="3">
        <f t="shared" si="25"/>
        <v>305</v>
      </c>
      <c r="H207" t="str">
        <f t="shared" si="26"/>
        <v>44c85d0b-cc09-e054-7fd0-c2183d36cda9</v>
      </c>
      <c r="I207">
        <f t="shared" si="27"/>
        <v>36</v>
      </c>
    </row>
    <row r="208" spans="2:9" x14ac:dyDescent="0.25">
      <c r="B208" t="s">
        <v>924</v>
      </c>
      <c r="C208">
        <f t="shared" si="21"/>
        <v>12</v>
      </c>
      <c r="D208">
        <f t="shared" si="22"/>
        <v>21</v>
      </c>
      <c r="E208" t="str">
        <f t="shared" si="23"/>
        <v>Red Tunic</v>
      </c>
      <c r="F208" s="3">
        <f t="shared" si="24"/>
        <v>269</v>
      </c>
      <c r="G208" s="3">
        <f t="shared" si="25"/>
        <v>305</v>
      </c>
      <c r="H208" t="str">
        <f t="shared" si="26"/>
        <v>4acb877c-ffe5-43b2-7a85-75e474a929b3</v>
      </c>
      <c r="I208">
        <f t="shared" si="27"/>
        <v>36</v>
      </c>
    </row>
    <row r="209" spans="2:9" x14ac:dyDescent="0.25">
      <c r="B209" t="s">
        <v>925</v>
      </c>
      <c r="C209">
        <f t="shared" si="21"/>
        <v>12</v>
      </c>
      <c r="D209">
        <f t="shared" si="22"/>
        <v>26</v>
      </c>
      <c r="E209" t="str">
        <f t="shared" si="23"/>
        <v>Red Waffenrock</v>
      </c>
      <c r="F209" s="3">
        <f t="shared" si="24"/>
        <v>272</v>
      </c>
      <c r="G209" s="3">
        <f t="shared" si="25"/>
        <v>308</v>
      </c>
      <c r="H209" t="str">
        <f t="shared" si="26"/>
        <v>45f6875b-1c46-c12e-5e3a-deb4bbfaceab</v>
      </c>
      <c r="I209">
        <f t="shared" si="27"/>
        <v>36</v>
      </c>
    </row>
    <row r="210" spans="2:9" x14ac:dyDescent="0.25">
      <c r="B210" t="s">
        <v>926</v>
      </c>
      <c r="C210">
        <f t="shared" si="21"/>
        <v>12</v>
      </c>
      <c r="D210">
        <f t="shared" si="22"/>
        <v>26</v>
      </c>
      <c r="E210" t="str">
        <f t="shared" si="23"/>
        <v>Red Waffenrock</v>
      </c>
      <c r="F210" s="3">
        <f t="shared" si="24"/>
        <v>275</v>
      </c>
      <c r="G210" s="3">
        <f t="shared" si="25"/>
        <v>311</v>
      </c>
      <c r="H210" t="str">
        <f t="shared" si="26"/>
        <v>46662768-5a8b-06ca-1352-d02f56fed083</v>
      </c>
      <c r="I210">
        <f t="shared" si="27"/>
        <v>36</v>
      </c>
    </row>
    <row r="211" spans="2:9" x14ac:dyDescent="0.25">
      <c r="B211" t="s">
        <v>927</v>
      </c>
      <c r="C211">
        <f t="shared" si="21"/>
        <v>12</v>
      </c>
      <c r="D211">
        <f t="shared" si="22"/>
        <v>26</v>
      </c>
      <c r="E211" t="str">
        <f t="shared" si="23"/>
        <v>Red Waffenrock</v>
      </c>
      <c r="F211" s="3">
        <f t="shared" si="24"/>
        <v>310</v>
      </c>
      <c r="G211" s="3">
        <f t="shared" si="25"/>
        <v>346</v>
      </c>
      <c r="H211" t="str">
        <f t="shared" si="26"/>
        <v>499c6d00-8d5e-66c2-206f-ba7c0f84a3bc</v>
      </c>
      <c r="I211">
        <f t="shared" si="27"/>
        <v>36</v>
      </c>
    </row>
    <row r="212" spans="2:9" x14ac:dyDescent="0.25">
      <c r="B212" t="s">
        <v>928</v>
      </c>
      <c r="C212">
        <f t="shared" si="21"/>
        <v>12</v>
      </c>
      <c r="D212">
        <f t="shared" si="22"/>
        <v>34</v>
      </c>
      <c r="E212" t="str">
        <f t="shared" si="23"/>
        <v>Red-White Miparti Hose</v>
      </c>
      <c r="F212" s="3">
        <f t="shared" si="24"/>
        <v>283</v>
      </c>
      <c r="G212" s="3">
        <f t="shared" si="25"/>
        <v>319</v>
      </c>
      <c r="H212" t="str">
        <f t="shared" si="26"/>
        <v>490695a0-15ef-3a8e-7c1c-facfab40148a</v>
      </c>
      <c r="I212">
        <f t="shared" si="27"/>
        <v>36</v>
      </c>
    </row>
    <row r="213" spans="2:9" x14ac:dyDescent="0.25">
      <c r="B213" t="s">
        <v>929</v>
      </c>
      <c r="C213">
        <f t="shared" si="21"/>
        <v>12</v>
      </c>
      <c r="D213">
        <f t="shared" si="22"/>
        <v>34</v>
      </c>
      <c r="E213" t="str">
        <f t="shared" si="23"/>
        <v>Red-White Miparti Hose</v>
      </c>
      <c r="F213" s="3">
        <f t="shared" si="24"/>
        <v>285</v>
      </c>
      <c r="G213" s="3">
        <f t="shared" si="25"/>
        <v>321</v>
      </c>
      <c r="H213" t="str">
        <f t="shared" si="26"/>
        <v>4793c108-a30d-641a-71da-efc58a24bf9e</v>
      </c>
      <c r="I213">
        <f t="shared" si="27"/>
        <v>36</v>
      </c>
    </row>
    <row r="214" spans="2:9" x14ac:dyDescent="0.25">
      <c r="B214" t="s">
        <v>930</v>
      </c>
      <c r="C214">
        <f t="shared" si="21"/>
        <v>12</v>
      </c>
      <c r="D214">
        <f t="shared" si="22"/>
        <v>27</v>
      </c>
      <c r="E214" t="str">
        <f t="shared" si="23"/>
        <v>Red-Yellow Hose</v>
      </c>
      <c r="F214" s="3">
        <f t="shared" si="24"/>
        <v>276</v>
      </c>
      <c r="G214" s="3">
        <f t="shared" si="25"/>
        <v>312</v>
      </c>
      <c r="H214" t="str">
        <f t="shared" si="26"/>
        <v>4798e8f3-ebcf-a330-1b0b-af27a88897a8</v>
      </c>
      <c r="I214">
        <f t="shared" si="27"/>
        <v>36</v>
      </c>
    </row>
    <row r="215" spans="2:9" x14ac:dyDescent="0.25">
      <c r="B215" t="s">
        <v>931</v>
      </c>
      <c r="C215">
        <f t="shared" si="21"/>
        <v>12</v>
      </c>
      <c r="D215">
        <f t="shared" si="22"/>
        <v>43</v>
      </c>
      <c r="E215" t="str">
        <f t="shared" si="23"/>
        <v>Red-Yellow/Red and Yellow Tunic</v>
      </c>
      <c r="F215" s="3">
        <f t="shared" si="24"/>
        <v>297</v>
      </c>
      <c r="G215" s="3">
        <f t="shared" si="25"/>
        <v>333</v>
      </c>
      <c r="H215" t="str">
        <f t="shared" si="26"/>
        <v>423b537e-8fa9-fc3d-10db-443d45e27cbf</v>
      </c>
      <c r="I215">
        <f t="shared" si="27"/>
        <v>36</v>
      </c>
    </row>
    <row r="216" spans="2:9" x14ac:dyDescent="0.25">
      <c r="B216" t="s">
        <v>932</v>
      </c>
      <c r="C216">
        <f t="shared" si="21"/>
        <v>12</v>
      </c>
      <c r="D216">
        <f t="shared" si="22"/>
        <v>36</v>
      </c>
      <c r="E216" t="str">
        <f t="shared" si="23"/>
        <v>Sasau Noble's Waffenrock</v>
      </c>
      <c r="F216" s="3">
        <f t="shared" si="24"/>
        <v>296</v>
      </c>
      <c r="G216" s="3">
        <f t="shared" si="25"/>
        <v>332</v>
      </c>
      <c r="H216" t="str">
        <f t="shared" si="26"/>
        <v>4a3446fa-4f4f-1792-3f20-2977b531aea8</v>
      </c>
      <c r="I216">
        <f t="shared" si="27"/>
        <v>36</v>
      </c>
    </row>
    <row r="217" spans="2:9" x14ac:dyDescent="0.25">
      <c r="B217" t="s">
        <v>933</v>
      </c>
      <c r="C217">
        <f t="shared" si="21"/>
        <v>12</v>
      </c>
      <c r="D217">
        <f t="shared" si="22"/>
        <v>31</v>
      </c>
      <c r="E217" t="str">
        <f t="shared" si="23"/>
        <v>Saxon Dyed Gambeson</v>
      </c>
      <c r="F217" s="3">
        <f t="shared" si="24"/>
        <v>284</v>
      </c>
      <c r="G217" s="3">
        <f t="shared" si="25"/>
        <v>320</v>
      </c>
      <c r="H217" t="str">
        <f t="shared" si="26"/>
        <v>43631624-d640-42c8-be81-0a236b8ed094</v>
      </c>
      <c r="I217">
        <f t="shared" si="27"/>
        <v>36</v>
      </c>
    </row>
    <row r="218" spans="2:9" x14ac:dyDescent="0.25">
      <c r="B218" t="s">
        <v>934</v>
      </c>
      <c r="C218">
        <f t="shared" si="21"/>
        <v>12</v>
      </c>
      <c r="D218">
        <f t="shared" si="22"/>
        <v>31</v>
      </c>
      <c r="E218" t="str">
        <f t="shared" si="23"/>
        <v>Saxon Dyed Gambeson</v>
      </c>
      <c r="F218" s="3">
        <f t="shared" si="24"/>
        <v>280</v>
      </c>
      <c r="G218" s="3">
        <f t="shared" si="25"/>
        <v>316</v>
      </c>
      <c r="H218" t="str">
        <f t="shared" si="26"/>
        <v>4025719c-da4e-cb6e-963a-c26ca4cdaa9d</v>
      </c>
      <c r="I218">
        <f t="shared" si="27"/>
        <v>36</v>
      </c>
    </row>
    <row r="219" spans="2:9" x14ac:dyDescent="0.25">
      <c r="B219" t="s">
        <v>935</v>
      </c>
      <c r="C219">
        <f t="shared" si="21"/>
        <v>12</v>
      </c>
      <c r="D219">
        <f t="shared" si="22"/>
        <v>31</v>
      </c>
      <c r="E219" t="str">
        <f t="shared" si="23"/>
        <v>Saxon Dyed Gambeson</v>
      </c>
      <c r="F219" s="3">
        <f t="shared" si="24"/>
        <v>286</v>
      </c>
      <c r="G219" s="3">
        <f t="shared" si="25"/>
        <v>322</v>
      </c>
      <c r="H219" t="str">
        <f t="shared" si="26"/>
        <v>4dcb9bbd-ace9-131d-96ea-cd3964180185</v>
      </c>
      <c r="I219">
        <f t="shared" si="27"/>
        <v>36</v>
      </c>
    </row>
    <row r="220" spans="2:9" x14ac:dyDescent="0.25">
      <c r="B220" t="s">
        <v>936</v>
      </c>
      <c r="C220">
        <f t="shared" si="21"/>
        <v>12</v>
      </c>
      <c r="D220">
        <f t="shared" si="22"/>
        <v>26</v>
      </c>
      <c r="E220" t="str">
        <f t="shared" si="23"/>
        <v>Saxon Gambeson</v>
      </c>
      <c r="F220" s="3">
        <f t="shared" si="24"/>
        <v>282</v>
      </c>
      <c r="G220" s="3">
        <f t="shared" si="25"/>
        <v>318</v>
      </c>
      <c r="H220" t="str">
        <f t="shared" si="26"/>
        <v>4897feb7-a12e-ad0e-a93c-2699798d1ba7</v>
      </c>
      <c r="I220">
        <f t="shared" si="27"/>
        <v>36</v>
      </c>
    </row>
    <row r="221" spans="2:9" x14ac:dyDescent="0.25">
      <c r="B221" t="s">
        <v>937</v>
      </c>
      <c r="C221">
        <f t="shared" si="21"/>
        <v>12</v>
      </c>
      <c r="D221">
        <f t="shared" si="22"/>
        <v>26</v>
      </c>
      <c r="E221" t="str">
        <f t="shared" si="23"/>
        <v>Saxon Gambeson</v>
      </c>
      <c r="F221" s="3">
        <f t="shared" si="24"/>
        <v>282</v>
      </c>
      <c r="G221" s="3">
        <f t="shared" si="25"/>
        <v>318</v>
      </c>
      <c r="H221" t="str">
        <f t="shared" si="26"/>
        <v>40ebc815-c78f-24ea-aff7-0e4beb4136b8</v>
      </c>
      <c r="I221">
        <f t="shared" si="27"/>
        <v>36</v>
      </c>
    </row>
    <row r="222" spans="2:9" x14ac:dyDescent="0.25">
      <c r="B222" t="s">
        <v>938</v>
      </c>
      <c r="C222">
        <f t="shared" si="21"/>
        <v>12</v>
      </c>
      <c r="D222">
        <f t="shared" si="22"/>
        <v>33</v>
      </c>
      <c r="E222" t="str">
        <f t="shared" si="23"/>
        <v>Saxon Halved Gambeson</v>
      </c>
      <c r="F222" s="3">
        <f t="shared" si="24"/>
        <v>289</v>
      </c>
      <c r="G222" s="3">
        <f t="shared" si="25"/>
        <v>325</v>
      </c>
      <c r="H222" t="str">
        <f t="shared" si="26"/>
        <v>430f6156-27f7-b985-9b1d-18c495273cbd</v>
      </c>
      <c r="I222">
        <f t="shared" si="27"/>
        <v>36</v>
      </c>
    </row>
    <row r="223" spans="2:9" x14ac:dyDescent="0.25">
      <c r="B223" t="s">
        <v>939</v>
      </c>
      <c r="C223">
        <f t="shared" si="21"/>
        <v>12</v>
      </c>
      <c r="D223">
        <f t="shared" si="22"/>
        <v>23</v>
      </c>
      <c r="E223" t="str">
        <f t="shared" si="23"/>
        <v>Servant Cap</v>
      </c>
      <c r="F223" s="3">
        <f t="shared" si="24"/>
        <v>274</v>
      </c>
      <c r="G223" s="3">
        <f t="shared" si="25"/>
        <v>310</v>
      </c>
      <c r="H223" t="str">
        <f t="shared" si="26"/>
        <v>33069aba-2dcf-42c4-97ea-f9c8a6f7e06e</v>
      </c>
      <c r="I223">
        <f t="shared" si="27"/>
        <v>36</v>
      </c>
    </row>
    <row r="224" spans="2:9" x14ac:dyDescent="0.25">
      <c r="B224" t="s">
        <v>940</v>
      </c>
      <c r="C224">
        <f t="shared" si="21"/>
        <v>12</v>
      </c>
      <c r="D224">
        <f t="shared" si="22"/>
        <v>26</v>
      </c>
      <c r="E224" t="str">
        <f t="shared" si="23"/>
        <v>Servant's Hose</v>
      </c>
      <c r="F224" s="3">
        <f t="shared" si="24"/>
        <v>277</v>
      </c>
      <c r="G224" s="3">
        <f t="shared" si="25"/>
        <v>313</v>
      </c>
      <c r="H224" t="str">
        <f t="shared" si="26"/>
        <v>5450027a-1499-4b4c-ab96-6370976fc2da</v>
      </c>
      <c r="I224">
        <f t="shared" si="27"/>
        <v>36</v>
      </c>
    </row>
    <row r="225" spans="2:9" x14ac:dyDescent="0.25">
      <c r="B225" t="s">
        <v>941</v>
      </c>
      <c r="C225">
        <f t="shared" si="21"/>
        <v>12</v>
      </c>
      <c r="D225">
        <f t="shared" si="22"/>
        <v>32</v>
      </c>
      <c r="E225" t="str">
        <f t="shared" si="23"/>
        <v>Shirt from Stephanie</v>
      </c>
      <c r="F225" s="3">
        <f t="shared" si="24"/>
        <v>268</v>
      </c>
      <c r="G225" s="3">
        <f t="shared" si="25"/>
        <v>304</v>
      </c>
      <c r="H225" t="str">
        <f t="shared" si="26"/>
        <v>ff5ab403-62fa-41d2-9afd-7d6857f999c4</v>
      </c>
      <c r="I225">
        <f t="shared" si="27"/>
        <v>36</v>
      </c>
    </row>
    <row r="226" spans="2:9" x14ac:dyDescent="0.25">
      <c r="B226" t="s">
        <v>942</v>
      </c>
      <c r="C226">
        <f t="shared" si="21"/>
        <v>12</v>
      </c>
      <c r="D226">
        <f t="shared" si="22"/>
        <v>33</v>
      </c>
      <c r="E226" t="str">
        <f t="shared" si="23"/>
        <v>Short Dark Waffenrock</v>
      </c>
      <c r="F226" s="3">
        <f t="shared" si="24"/>
        <v>285</v>
      </c>
      <c r="G226" s="3">
        <f t="shared" si="25"/>
        <v>321</v>
      </c>
      <c r="H226" t="str">
        <f t="shared" si="26"/>
        <v>4c5142bd-015f-e0a8-67a2-f8193bb7fb80</v>
      </c>
      <c r="I226">
        <f t="shared" si="27"/>
        <v>36</v>
      </c>
    </row>
    <row r="227" spans="2:9" x14ac:dyDescent="0.25">
      <c r="B227" t="s">
        <v>943</v>
      </c>
      <c r="C227">
        <f t="shared" si="21"/>
        <v>12</v>
      </c>
      <c r="D227">
        <f t="shared" si="22"/>
        <v>37</v>
      </c>
      <c r="E227" t="str">
        <f t="shared" si="23"/>
        <v>Short Kuttenberg Gambeson</v>
      </c>
      <c r="F227" s="3">
        <f t="shared" si="24"/>
        <v>294</v>
      </c>
      <c r="G227" s="3">
        <f t="shared" si="25"/>
        <v>330</v>
      </c>
      <c r="H227" t="str">
        <f t="shared" si="26"/>
        <v>46b1fa29-8a71-e06d-c1f0-499fc1ad86b9</v>
      </c>
      <c r="I227">
        <f t="shared" si="27"/>
        <v>36</v>
      </c>
    </row>
    <row r="228" spans="2:9" x14ac:dyDescent="0.25">
      <c r="B228" t="s">
        <v>944</v>
      </c>
      <c r="C228">
        <f t="shared" si="21"/>
        <v>12</v>
      </c>
      <c r="D228">
        <f t="shared" si="22"/>
        <v>32</v>
      </c>
      <c r="E228" t="str">
        <f t="shared" si="23"/>
        <v>Short Quilted Jacket</v>
      </c>
      <c r="F228" s="3">
        <f t="shared" si="24"/>
        <v>289</v>
      </c>
      <c r="G228" s="3">
        <f t="shared" si="25"/>
        <v>325</v>
      </c>
      <c r="H228" t="str">
        <f t="shared" si="26"/>
        <v>4cc0f5a0-1531-68a2-ff52-4d9234617db7</v>
      </c>
      <c r="I228">
        <f t="shared" si="27"/>
        <v>36</v>
      </c>
    </row>
    <row r="229" spans="2:9" x14ac:dyDescent="0.25">
      <c r="B229" t="s">
        <v>945</v>
      </c>
      <c r="C229">
        <f t="shared" si="21"/>
        <v>12</v>
      </c>
      <c r="D229">
        <f t="shared" si="22"/>
        <v>35</v>
      </c>
      <c r="E229" t="str">
        <f t="shared" si="23"/>
        <v>Short Rattay Waffenrock</v>
      </c>
      <c r="F229" s="3">
        <f t="shared" si="24"/>
        <v>291</v>
      </c>
      <c r="G229" s="3">
        <f t="shared" si="25"/>
        <v>327</v>
      </c>
      <c r="H229" t="str">
        <f t="shared" si="26"/>
        <v>4526668a-3a05-6aa2-f9f9-280de886c48f</v>
      </c>
      <c r="I229">
        <f t="shared" si="27"/>
        <v>36</v>
      </c>
    </row>
    <row r="230" spans="2:9" x14ac:dyDescent="0.25">
      <c r="B230" t="s">
        <v>946</v>
      </c>
      <c r="C230">
        <f t="shared" si="21"/>
        <v>12</v>
      </c>
      <c r="D230">
        <f t="shared" si="22"/>
        <v>32</v>
      </c>
      <c r="E230" t="str">
        <f t="shared" si="23"/>
        <v>Short Red Waffenrock</v>
      </c>
      <c r="F230" s="3">
        <f t="shared" si="24"/>
        <v>278</v>
      </c>
      <c r="G230" s="3">
        <f t="shared" si="25"/>
        <v>314</v>
      </c>
      <c r="H230" t="str">
        <f t="shared" si="26"/>
        <v>41c031a0-b9f5-4d3f-3968-7f453be343b5</v>
      </c>
      <c r="I230">
        <f t="shared" si="27"/>
        <v>36</v>
      </c>
    </row>
    <row r="231" spans="2:9" x14ac:dyDescent="0.25">
      <c r="B231" t="s">
        <v>947</v>
      </c>
      <c r="C231">
        <f t="shared" si="21"/>
        <v>12</v>
      </c>
      <c r="D231">
        <f t="shared" si="22"/>
        <v>34</v>
      </c>
      <c r="E231" t="str">
        <f t="shared" si="23"/>
        <v>Short Sasau Waffenrock</v>
      </c>
      <c r="F231" s="3">
        <f t="shared" si="24"/>
        <v>290</v>
      </c>
      <c r="G231" s="3">
        <f t="shared" si="25"/>
        <v>326</v>
      </c>
      <c r="H231" t="str">
        <f t="shared" si="26"/>
        <v>4ffafc67-6df7-7b0e-1e33-f1a2760ff58f</v>
      </c>
      <c r="I231">
        <f t="shared" si="27"/>
        <v>36</v>
      </c>
    </row>
    <row r="232" spans="2:9" x14ac:dyDescent="0.25">
      <c r="B232" t="s">
        <v>948</v>
      </c>
      <c r="C232">
        <f t="shared" si="21"/>
        <v>12</v>
      </c>
      <c r="D232">
        <f t="shared" si="22"/>
        <v>36</v>
      </c>
      <c r="E232" t="str">
        <f t="shared" si="23"/>
        <v>Short Skalitz Waffenrock</v>
      </c>
      <c r="F232" s="3">
        <f t="shared" si="24"/>
        <v>282</v>
      </c>
      <c r="G232" s="3">
        <f t="shared" si="25"/>
        <v>318</v>
      </c>
      <c r="H232" t="str">
        <f t="shared" si="26"/>
        <v>498d77ab-14ce-90dd-b8c0-d955dc8aebbb</v>
      </c>
      <c r="I232">
        <f t="shared" si="27"/>
        <v>36</v>
      </c>
    </row>
    <row r="233" spans="2:9" x14ac:dyDescent="0.25">
      <c r="B233" t="s">
        <v>949</v>
      </c>
      <c r="C233">
        <f t="shared" si="21"/>
        <v>12</v>
      </c>
      <c r="D233">
        <f t="shared" si="22"/>
        <v>36</v>
      </c>
      <c r="E233" t="str">
        <f t="shared" si="23"/>
        <v>Short Skalitz Waffenrock</v>
      </c>
      <c r="F233" s="3">
        <f t="shared" si="24"/>
        <v>293</v>
      </c>
      <c r="G233" s="3">
        <f t="shared" si="25"/>
        <v>329</v>
      </c>
      <c r="H233" t="str">
        <f t="shared" si="26"/>
        <v>496cad42-be32-9556-9dc2-137b629c1191</v>
      </c>
      <c r="I233">
        <f t="shared" si="27"/>
        <v>36</v>
      </c>
    </row>
    <row r="234" spans="2:9" x14ac:dyDescent="0.25">
      <c r="B234" t="s">
        <v>950</v>
      </c>
      <c r="C234">
        <f t="shared" si="21"/>
        <v>12</v>
      </c>
      <c r="D234">
        <f t="shared" si="22"/>
        <v>37</v>
      </c>
      <c r="E234" t="str">
        <f t="shared" si="23"/>
        <v>Short Talmberg Waffenrock</v>
      </c>
      <c r="F234" s="3">
        <f t="shared" si="24"/>
        <v>291</v>
      </c>
      <c r="G234" s="3">
        <f t="shared" si="25"/>
        <v>327</v>
      </c>
      <c r="H234" t="str">
        <f t="shared" si="26"/>
        <v>4ae8ddd0-e4d5-dde8-4f53-65f7ed8e12b7</v>
      </c>
      <c r="I234">
        <f t="shared" si="27"/>
        <v>36</v>
      </c>
    </row>
    <row r="235" spans="2:9" x14ac:dyDescent="0.25">
      <c r="B235" t="s">
        <v>951</v>
      </c>
      <c r="C235">
        <f t="shared" si="21"/>
        <v>12</v>
      </c>
      <c r="D235">
        <f t="shared" si="22"/>
        <v>28</v>
      </c>
      <c r="E235" t="str">
        <f t="shared" si="23"/>
        <v>Short Waffenrock</v>
      </c>
      <c r="F235" s="3">
        <f t="shared" si="24"/>
        <v>290</v>
      </c>
      <c r="G235" s="3">
        <f t="shared" si="25"/>
        <v>326</v>
      </c>
      <c r="H235" t="str">
        <f t="shared" si="26"/>
        <v>4700eb58-fa98-fb17-dcd2-34d12cd4febf</v>
      </c>
      <c r="I235">
        <f t="shared" si="27"/>
        <v>36</v>
      </c>
    </row>
    <row r="236" spans="2:9" x14ac:dyDescent="0.25">
      <c r="B236" t="s">
        <v>952</v>
      </c>
      <c r="C236">
        <f t="shared" si="21"/>
        <v>12</v>
      </c>
      <c r="D236">
        <f t="shared" si="22"/>
        <v>34</v>
      </c>
      <c r="E236" t="str">
        <f t="shared" si="23"/>
        <v>Silesian Dyed Gambeson</v>
      </c>
      <c r="F236" s="3">
        <f t="shared" si="24"/>
        <v>296</v>
      </c>
      <c r="G236" s="3">
        <f t="shared" si="25"/>
        <v>332</v>
      </c>
      <c r="H236" t="str">
        <f t="shared" si="26"/>
        <v>429b05ff-5eec-37ac-e8c0-5e5a51feb99c</v>
      </c>
      <c r="I236">
        <f t="shared" si="27"/>
        <v>36</v>
      </c>
    </row>
    <row r="237" spans="2:9" x14ac:dyDescent="0.25">
      <c r="B237" t="s">
        <v>953</v>
      </c>
      <c r="C237">
        <f t="shared" si="21"/>
        <v>12</v>
      </c>
      <c r="D237">
        <f t="shared" si="22"/>
        <v>29</v>
      </c>
      <c r="E237" t="str">
        <f t="shared" si="23"/>
        <v>Silesian Gambeson</v>
      </c>
      <c r="F237" s="3">
        <f t="shared" si="24"/>
        <v>291</v>
      </c>
      <c r="G237" s="3">
        <f t="shared" si="25"/>
        <v>327</v>
      </c>
      <c r="H237" t="str">
        <f t="shared" si="26"/>
        <v>4fed49d1-4203-c258-12ea-a1630dd6979b</v>
      </c>
      <c r="I237">
        <f t="shared" si="27"/>
        <v>36</v>
      </c>
    </row>
    <row r="238" spans="2:9" x14ac:dyDescent="0.25">
      <c r="B238" t="s">
        <v>954</v>
      </c>
      <c r="C238">
        <f t="shared" si="21"/>
        <v>12</v>
      </c>
      <c r="D238">
        <f t="shared" si="22"/>
        <v>24</v>
      </c>
      <c r="E238" t="str">
        <f t="shared" si="23"/>
        <v>Some Garment</v>
      </c>
      <c r="F238" s="3">
        <f t="shared" si="24"/>
        <v>275</v>
      </c>
      <c r="G238" s="3">
        <f t="shared" si="25"/>
        <v>311</v>
      </c>
      <c r="H238" t="str">
        <f t="shared" si="26"/>
        <v>40298c73-9675-13b1-77ad-4ed61a6e36bb</v>
      </c>
      <c r="I238">
        <f t="shared" si="27"/>
        <v>36</v>
      </c>
    </row>
    <row r="239" spans="2:9" x14ac:dyDescent="0.25">
      <c r="B239" t="s">
        <v>955</v>
      </c>
      <c r="C239">
        <f t="shared" si="21"/>
        <v>12</v>
      </c>
      <c r="D239">
        <f t="shared" si="22"/>
        <v>24</v>
      </c>
      <c r="E239" t="str">
        <f t="shared" si="23"/>
        <v>Some Garment</v>
      </c>
      <c r="F239" s="3">
        <f t="shared" si="24"/>
        <v>275</v>
      </c>
      <c r="G239" s="3">
        <f t="shared" si="25"/>
        <v>311</v>
      </c>
      <c r="H239" t="str">
        <f t="shared" si="26"/>
        <v>4169c72a-d47d-530e-1631-ee46c0f3549e</v>
      </c>
      <c r="I239">
        <f t="shared" si="27"/>
        <v>36</v>
      </c>
    </row>
    <row r="240" spans="2:9" x14ac:dyDescent="0.25">
      <c r="B240" t="s">
        <v>956</v>
      </c>
      <c r="C240">
        <f t="shared" si="21"/>
        <v>12</v>
      </c>
      <c r="D240">
        <f t="shared" si="22"/>
        <v>24</v>
      </c>
      <c r="E240" t="str">
        <f t="shared" si="23"/>
        <v>Some Garment</v>
      </c>
      <c r="F240" s="3">
        <f t="shared" si="24"/>
        <v>269</v>
      </c>
      <c r="G240" s="3">
        <f t="shared" si="25"/>
        <v>305</v>
      </c>
      <c r="H240" t="str">
        <f t="shared" si="26"/>
        <v>42076ef6-c07e-c43f-b9a1-56bc290a95a0</v>
      </c>
      <c r="I240">
        <f t="shared" si="27"/>
        <v>36</v>
      </c>
    </row>
    <row r="241" spans="2:9" x14ac:dyDescent="0.25">
      <c r="B241" t="s">
        <v>957</v>
      </c>
      <c r="C241">
        <f t="shared" si="21"/>
        <v>12</v>
      </c>
      <c r="D241">
        <f t="shared" si="22"/>
        <v>21</v>
      </c>
      <c r="E241" t="str">
        <f t="shared" si="23"/>
        <v>Straw Hat</v>
      </c>
      <c r="F241" s="3">
        <f t="shared" si="24"/>
        <v>278</v>
      </c>
      <c r="G241" s="3">
        <f t="shared" si="25"/>
        <v>314</v>
      </c>
      <c r="H241" t="str">
        <f t="shared" si="26"/>
        <v>4daf7e11-bd8a-5e7a-181d-37c790ba1c95</v>
      </c>
      <c r="I241">
        <f t="shared" si="27"/>
        <v>36</v>
      </c>
    </row>
    <row r="242" spans="2:9" x14ac:dyDescent="0.25">
      <c r="B242" t="s">
        <v>958</v>
      </c>
      <c r="C242">
        <f t="shared" si="21"/>
        <v>12</v>
      </c>
      <c r="D242">
        <f t="shared" si="22"/>
        <v>32</v>
      </c>
      <c r="E242" t="str">
        <f t="shared" si="23"/>
        <v>Sturdy Dark Gambeson</v>
      </c>
      <c r="F242" s="3">
        <f t="shared" si="24"/>
        <v>294</v>
      </c>
      <c r="G242" s="3">
        <f t="shared" si="25"/>
        <v>330</v>
      </c>
      <c r="H242" t="str">
        <f t="shared" si="26"/>
        <v>406bc0f2-ba52-b3f7-8844-10bcdec68195</v>
      </c>
      <c r="I242">
        <f t="shared" si="27"/>
        <v>36</v>
      </c>
    </row>
    <row r="243" spans="2:9" x14ac:dyDescent="0.25">
      <c r="B243" t="s">
        <v>959</v>
      </c>
      <c r="C243">
        <f t="shared" si="21"/>
        <v>12</v>
      </c>
      <c r="D243">
        <f t="shared" si="22"/>
        <v>27</v>
      </c>
      <c r="E243" t="str">
        <f t="shared" si="23"/>
        <v>Sturdy Gambeson</v>
      </c>
      <c r="F243" s="3">
        <f t="shared" si="24"/>
        <v>273</v>
      </c>
      <c r="G243" s="3">
        <f t="shared" si="25"/>
        <v>309</v>
      </c>
      <c r="H243" t="str">
        <f t="shared" si="26"/>
        <v>47c7f6cf-2f8b-9591-3825-c805205e71ac</v>
      </c>
      <c r="I243">
        <f t="shared" si="27"/>
        <v>36</v>
      </c>
    </row>
    <row r="244" spans="2:9" x14ac:dyDescent="0.25">
      <c r="B244" t="s">
        <v>960</v>
      </c>
      <c r="C244">
        <f t="shared" si="21"/>
        <v>12</v>
      </c>
      <c r="D244">
        <f t="shared" si="22"/>
        <v>38</v>
      </c>
      <c r="E244" t="str">
        <f t="shared" si="23"/>
        <v>Talmberg Hemmed Waffenrock</v>
      </c>
      <c r="F244" s="3">
        <f t="shared" si="24"/>
        <v>293</v>
      </c>
      <c r="G244" s="3">
        <f t="shared" si="25"/>
        <v>329</v>
      </c>
      <c r="H244" t="str">
        <f t="shared" si="26"/>
        <v>468323ad-f0f0-bad7-c80b-6ae432977d91</v>
      </c>
      <c r="I244">
        <f t="shared" si="27"/>
        <v>36</v>
      </c>
    </row>
    <row r="245" spans="2:9" x14ac:dyDescent="0.25">
      <c r="B245" t="s">
        <v>961</v>
      </c>
      <c r="C245">
        <f t="shared" si="21"/>
        <v>12</v>
      </c>
      <c r="D245">
        <f t="shared" si="22"/>
        <v>31</v>
      </c>
      <c r="E245" t="str">
        <f t="shared" si="23"/>
        <v>Talmberg Waffenrock</v>
      </c>
      <c r="F245" s="3">
        <f t="shared" si="24"/>
        <v>286</v>
      </c>
      <c r="G245" s="3">
        <f t="shared" si="25"/>
        <v>322</v>
      </c>
      <c r="H245" t="str">
        <f t="shared" si="26"/>
        <v>4350ad68-f244-477a-f4af-f8e0019041ad</v>
      </c>
      <c r="I245">
        <f t="shared" si="27"/>
        <v>36</v>
      </c>
    </row>
    <row r="246" spans="2:9" x14ac:dyDescent="0.25">
      <c r="B246" t="s">
        <v>962</v>
      </c>
      <c r="C246">
        <f t="shared" si="21"/>
        <v>12</v>
      </c>
      <c r="D246">
        <f t="shared" si="22"/>
        <v>34</v>
      </c>
      <c r="E246" t="str">
        <f t="shared" si="23"/>
        <v>Test AntiStealth Pants</v>
      </c>
      <c r="F246" s="3">
        <f t="shared" si="24"/>
        <v>285</v>
      </c>
      <c r="G246" s="3">
        <f t="shared" si="25"/>
        <v>321</v>
      </c>
      <c r="H246" t="str">
        <f t="shared" si="26"/>
        <v>bc9cee60-c0b3-4f83-95e3-e55d493360ab</v>
      </c>
      <c r="I246">
        <f t="shared" si="27"/>
        <v>36</v>
      </c>
    </row>
    <row r="247" spans="2:9" x14ac:dyDescent="0.25">
      <c r="B247" t="s">
        <v>963</v>
      </c>
      <c r="C247">
        <f t="shared" si="21"/>
        <v>12</v>
      </c>
      <c r="D247">
        <f t="shared" si="22"/>
        <v>34</v>
      </c>
      <c r="E247" t="str">
        <f t="shared" si="23"/>
        <v>Test AntiStealth Pants</v>
      </c>
      <c r="F247" s="3">
        <f t="shared" si="24"/>
        <v>285</v>
      </c>
      <c r="G247" s="3">
        <f t="shared" si="25"/>
        <v>321</v>
      </c>
      <c r="H247" t="str">
        <f t="shared" si="26"/>
        <v>dab2c84b-83b8-4214-920c-03042e38209e</v>
      </c>
      <c r="I247">
        <f t="shared" si="27"/>
        <v>36</v>
      </c>
    </row>
    <row r="248" spans="2:9" x14ac:dyDescent="0.25">
      <c r="B248" t="s">
        <v>964</v>
      </c>
      <c r="C248">
        <f t="shared" si="21"/>
        <v>12</v>
      </c>
      <c r="D248">
        <f t="shared" si="22"/>
        <v>36</v>
      </c>
      <c r="E248" t="str">
        <f t="shared" si="23"/>
        <v>Threadbare Dark Gambeson</v>
      </c>
      <c r="F248" s="3">
        <f t="shared" si="24"/>
        <v>300</v>
      </c>
      <c r="G248" s="3">
        <f t="shared" si="25"/>
        <v>336</v>
      </c>
      <c r="H248" t="str">
        <f t="shared" si="26"/>
        <v>4659edf0-7122-577c-effd-5e03afac77bf</v>
      </c>
      <c r="I248">
        <f t="shared" si="27"/>
        <v>36</v>
      </c>
    </row>
    <row r="249" spans="2:9" x14ac:dyDescent="0.25">
      <c r="B249" t="s">
        <v>965</v>
      </c>
      <c r="C249">
        <f t="shared" si="21"/>
        <v>12</v>
      </c>
      <c r="D249">
        <f t="shared" si="22"/>
        <v>31</v>
      </c>
      <c r="E249" t="str">
        <f t="shared" si="23"/>
        <v>Threadbare Gambeson</v>
      </c>
      <c r="F249" s="3">
        <f t="shared" si="24"/>
        <v>279</v>
      </c>
      <c r="G249" s="3">
        <f t="shared" si="25"/>
        <v>315</v>
      </c>
      <c r="H249" t="str">
        <f t="shared" si="26"/>
        <v>4c8920a7-4745-0ec1-0c52-471aef7d8e9b</v>
      </c>
      <c r="I249">
        <f t="shared" si="27"/>
        <v>36</v>
      </c>
    </row>
    <row r="250" spans="2:9" x14ac:dyDescent="0.25">
      <c r="B250" t="s">
        <v>966</v>
      </c>
      <c r="C250">
        <f t="shared" si="21"/>
        <v>12</v>
      </c>
      <c r="D250">
        <f t="shared" si="22"/>
        <v>27</v>
      </c>
      <c r="E250" t="str">
        <f t="shared" si="23"/>
        <v>Tight Blue Hose</v>
      </c>
      <c r="F250" s="3">
        <f t="shared" si="24"/>
        <v>276</v>
      </c>
      <c r="G250" s="3">
        <f t="shared" si="25"/>
        <v>312</v>
      </c>
      <c r="H250" t="str">
        <f t="shared" si="26"/>
        <v>4fec4b5d-a1f3-2664-de46-08b3ce64299d</v>
      </c>
      <c r="I250">
        <f t="shared" si="27"/>
        <v>36</v>
      </c>
    </row>
    <row r="251" spans="2:9" x14ac:dyDescent="0.25">
      <c r="B251" t="s">
        <v>967</v>
      </c>
      <c r="C251">
        <f t="shared" si="21"/>
        <v>12</v>
      </c>
      <c r="D251">
        <f t="shared" si="22"/>
        <v>28</v>
      </c>
      <c r="E251" t="str">
        <f t="shared" si="23"/>
        <v>Tight Green Hose</v>
      </c>
      <c r="F251" s="3">
        <f t="shared" si="24"/>
        <v>274</v>
      </c>
      <c r="G251" s="3">
        <f t="shared" si="25"/>
        <v>310</v>
      </c>
      <c r="H251" t="str">
        <f t="shared" si="26"/>
        <v>4efb55de-6380-31fd-0e64-928f5486db90</v>
      </c>
      <c r="I251">
        <f t="shared" si="27"/>
        <v>36</v>
      </c>
    </row>
    <row r="252" spans="2:9" x14ac:dyDescent="0.25">
      <c r="B252" t="s">
        <v>968</v>
      </c>
      <c r="C252">
        <f t="shared" si="21"/>
        <v>12</v>
      </c>
      <c r="D252">
        <f t="shared" si="22"/>
        <v>22</v>
      </c>
      <c r="E252" t="str">
        <f t="shared" si="23"/>
        <v>Tight Hose</v>
      </c>
      <c r="F252" s="3">
        <f t="shared" si="24"/>
        <v>270</v>
      </c>
      <c r="G252" s="3">
        <f t="shared" si="25"/>
        <v>306</v>
      </c>
      <c r="H252" t="str">
        <f t="shared" si="26"/>
        <v>4585d5bc-f93a-9c76-495c-405c81027491</v>
      </c>
      <c r="I252">
        <f t="shared" si="27"/>
        <v>36</v>
      </c>
    </row>
    <row r="253" spans="2:9" x14ac:dyDescent="0.25">
      <c r="B253" t="s">
        <v>969</v>
      </c>
      <c r="C253">
        <f t="shared" si="21"/>
        <v>12</v>
      </c>
      <c r="D253">
        <f t="shared" si="22"/>
        <v>22</v>
      </c>
      <c r="E253" t="str">
        <f t="shared" si="23"/>
        <v>Tight Hose</v>
      </c>
      <c r="F253" s="3">
        <f t="shared" si="24"/>
        <v>269</v>
      </c>
      <c r="G253" s="3">
        <f t="shared" si="25"/>
        <v>305</v>
      </c>
      <c r="H253" t="str">
        <f t="shared" si="26"/>
        <v>4ec7d236-6b41-409d-c960-52790b09e89f</v>
      </c>
      <c r="I253">
        <f t="shared" si="27"/>
        <v>36</v>
      </c>
    </row>
    <row r="254" spans="2:9" x14ac:dyDescent="0.25">
      <c r="B254" t="s">
        <v>970</v>
      </c>
      <c r="C254">
        <f t="shared" si="21"/>
        <v>12</v>
      </c>
      <c r="D254">
        <f t="shared" si="22"/>
        <v>28</v>
      </c>
      <c r="E254" t="str">
        <f t="shared" si="23"/>
        <v>Tight Olive Hose</v>
      </c>
      <c r="F254" s="3">
        <f t="shared" si="24"/>
        <v>274</v>
      </c>
      <c r="G254" s="3">
        <f t="shared" si="25"/>
        <v>310</v>
      </c>
      <c r="H254" t="str">
        <f t="shared" si="26"/>
        <v>4f07bb72-5fa2-8f1e-dd38-3cd78b4785a6</v>
      </c>
      <c r="I254">
        <f t="shared" si="27"/>
        <v>36</v>
      </c>
    </row>
    <row r="255" spans="2:9" x14ac:dyDescent="0.25">
      <c r="B255" t="s">
        <v>971</v>
      </c>
      <c r="C255">
        <f t="shared" si="21"/>
        <v>12</v>
      </c>
      <c r="D255">
        <f t="shared" si="22"/>
        <v>22</v>
      </c>
      <c r="E255" t="str">
        <f t="shared" si="23"/>
        <v>Waffenrock</v>
      </c>
      <c r="F255" s="3">
        <f t="shared" si="24"/>
        <v>285</v>
      </c>
      <c r="G255" s="3">
        <f t="shared" si="25"/>
        <v>321</v>
      </c>
      <c r="H255" t="str">
        <f t="shared" si="26"/>
        <v>4a1db471-2425-34ef-bcdc-ed581f6cc794</v>
      </c>
      <c r="I255">
        <f t="shared" si="27"/>
        <v>36</v>
      </c>
    </row>
    <row r="256" spans="2:9" x14ac:dyDescent="0.25">
      <c r="B256" t="s">
        <v>972</v>
      </c>
      <c r="C256">
        <f t="shared" si="21"/>
        <v>12</v>
      </c>
      <c r="D256">
        <f t="shared" si="22"/>
        <v>22</v>
      </c>
      <c r="E256" t="str">
        <f t="shared" si="23"/>
        <v>Waffenrock</v>
      </c>
      <c r="F256" s="3">
        <f t="shared" si="24"/>
        <v>285</v>
      </c>
      <c r="G256" s="3">
        <f t="shared" si="25"/>
        <v>321</v>
      </c>
      <c r="H256" t="str">
        <f t="shared" si="26"/>
        <v>4bedf6ce-a99e-a009-1d01-a7dd8f671f92</v>
      </c>
      <c r="I256">
        <f t="shared" si="27"/>
        <v>36</v>
      </c>
    </row>
    <row r="257" spans="2:9" x14ac:dyDescent="0.25">
      <c r="B257" t="s">
        <v>973</v>
      </c>
      <c r="C257">
        <f t="shared" si="21"/>
        <v>12</v>
      </c>
      <c r="D257">
        <f t="shared" si="22"/>
        <v>22</v>
      </c>
      <c r="E257" t="str">
        <f t="shared" si="23"/>
        <v>Waffenrock</v>
      </c>
      <c r="F257" s="3">
        <f t="shared" si="24"/>
        <v>271</v>
      </c>
      <c r="G257" s="3">
        <f t="shared" si="25"/>
        <v>307</v>
      </c>
      <c r="H257" t="str">
        <f t="shared" si="26"/>
        <v>45af7bc3-18ae-8314-9064-3fad540615bc</v>
      </c>
      <c r="I257">
        <f t="shared" si="27"/>
        <v>36</v>
      </c>
    </row>
    <row r="258" spans="2:9" x14ac:dyDescent="0.25">
      <c r="B258" t="s">
        <v>974</v>
      </c>
      <c r="C258">
        <f t="shared" si="21"/>
        <v>12</v>
      </c>
      <c r="D258">
        <f t="shared" si="22"/>
        <v>22</v>
      </c>
      <c r="E258" t="str">
        <f t="shared" si="23"/>
        <v>Waffenrock</v>
      </c>
      <c r="F258" s="3">
        <f t="shared" si="24"/>
        <v>271</v>
      </c>
      <c r="G258" s="3">
        <f t="shared" si="25"/>
        <v>307</v>
      </c>
      <c r="H258" t="str">
        <f t="shared" si="26"/>
        <v>463645bd-4e9e-ed5d-e63d-d373f28b5eb2</v>
      </c>
      <c r="I258">
        <f t="shared" si="27"/>
        <v>36</v>
      </c>
    </row>
    <row r="259" spans="2:9" x14ac:dyDescent="0.25">
      <c r="B259" t="s">
        <v>975</v>
      </c>
      <c r="C259">
        <f t="shared" si="21"/>
        <v>12</v>
      </c>
      <c r="D259">
        <f t="shared" si="22"/>
        <v>22</v>
      </c>
      <c r="E259" t="str">
        <f t="shared" si="23"/>
        <v>Waffenrock</v>
      </c>
      <c r="F259" s="3">
        <f t="shared" si="24"/>
        <v>281</v>
      </c>
      <c r="G259" s="3">
        <f t="shared" si="25"/>
        <v>317</v>
      </c>
      <c r="H259" t="str">
        <f t="shared" si="26"/>
        <v>4cdff9b7-febc-360c-18ba-c872a1fac28c</v>
      </c>
      <c r="I259">
        <f t="shared" si="27"/>
        <v>36</v>
      </c>
    </row>
    <row r="260" spans="2:9" x14ac:dyDescent="0.25">
      <c r="B260" t="s">
        <v>976</v>
      </c>
      <c r="C260">
        <f t="shared" si="21"/>
        <v>12</v>
      </c>
      <c r="D260">
        <f t="shared" si="22"/>
        <v>22</v>
      </c>
      <c r="E260" t="str">
        <f t="shared" si="23"/>
        <v>Waffenrock</v>
      </c>
      <c r="F260" s="3">
        <f t="shared" si="24"/>
        <v>268</v>
      </c>
      <c r="G260" s="3">
        <f t="shared" si="25"/>
        <v>304</v>
      </c>
      <c r="H260" t="str">
        <f t="shared" si="26"/>
        <v>4386177a-6262-3144-72c9-0e4ec9922cb3</v>
      </c>
      <c r="I260">
        <f t="shared" si="27"/>
        <v>36</v>
      </c>
    </row>
    <row r="261" spans="2:9" x14ac:dyDescent="0.25">
      <c r="B261" t="s">
        <v>977</v>
      </c>
      <c r="C261">
        <f t="shared" si="21"/>
        <v>12</v>
      </c>
      <c r="D261">
        <f t="shared" si="22"/>
        <v>22</v>
      </c>
      <c r="E261" t="str">
        <f t="shared" si="23"/>
        <v>Waffenrock</v>
      </c>
      <c r="F261" s="3">
        <f t="shared" si="24"/>
        <v>268</v>
      </c>
      <c r="G261" s="3">
        <f t="shared" si="25"/>
        <v>304</v>
      </c>
      <c r="H261" t="str">
        <f t="shared" si="26"/>
        <v>4a50a029-0970-6258-6fa1-cbdd9659b4b0</v>
      </c>
      <c r="I261">
        <f t="shared" si="27"/>
        <v>36</v>
      </c>
    </row>
    <row r="262" spans="2:9" x14ac:dyDescent="0.25">
      <c r="B262" t="s">
        <v>978</v>
      </c>
      <c r="C262">
        <f t="shared" ref="C262:C325" si="28">FIND("-",B262)+3</f>
        <v>12</v>
      </c>
      <c r="D262">
        <f t="shared" ref="D262:D325" si="29">FIND("(",B262)-1</f>
        <v>22</v>
      </c>
      <c r="E262" t="str">
        <f t="shared" ref="E262:E325" si="30">MID(B262,C262,D262-C262)</f>
        <v>Waffenrock</v>
      </c>
      <c r="F262" s="3">
        <f t="shared" ref="F262:F325" si="31">FIND("item_id=",B262)+9</f>
        <v>268</v>
      </c>
      <c r="G262" s="3">
        <f t="shared" ref="G262:G325" si="32">FIND("max_status=",B262)-2</f>
        <v>304</v>
      </c>
      <c r="H262" t="str">
        <f t="shared" ref="H262:H325" si="33">MID(B262,F262,G262-F262)</f>
        <v>4c2a7b22-8d20-ea9e-8772-849883fa89a7</v>
      </c>
      <c r="I262">
        <f t="shared" ref="I262:I325" si="34">LEN(H262)</f>
        <v>36</v>
      </c>
    </row>
    <row r="263" spans="2:9" x14ac:dyDescent="0.25">
      <c r="B263" t="s">
        <v>979</v>
      </c>
      <c r="C263">
        <f t="shared" si="28"/>
        <v>12</v>
      </c>
      <c r="D263">
        <f t="shared" si="29"/>
        <v>22</v>
      </c>
      <c r="E263" t="str">
        <f t="shared" si="30"/>
        <v>Waffenrock</v>
      </c>
      <c r="F263" s="3">
        <f t="shared" si="31"/>
        <v>271</v>
      </c>
      <c r="G263" s="3">
        <f t="shared" si="32"/>
        <v>307</v>
      </c>
      <c r="H263" t="str">
        <f t="shared" si="33"/>
        <v>4b0e9c04-57c7-cd6a-b916-97984fa73098</v>
      </c>
      <c r="I263">
        <f t="shared" si="34"/>
        <v>36</v>
      </c>
    </row>
    <row r="264" spans="2:9" x14ac:dyDescent="0.25">
      <c r="B264" t="s">
        <v>980</v>
      </c>
      <c r="C264">
        <f t="shared" si="28"/>
        <v>12</v>
      </c>
      <c r="D264">
        <f t="shared" si="29"/>
        <v>29</v>
      </c>
      <c r="E264" t="str">
        <f t="shared" si="30"/>
        <v>Warhorse Gambeson</v>
      </c>
      <c r="F264" s="3">
        <f t="shared" si="31"/>
        <v>291</v>
      </c>
      <c r="G264" s="3">
        <f t="shared" si="32"/>
        <v>327</v>
      </c>
      <c r="H264" t="str">
        <f t="shared" si="33"/>
        <v>4afcfba0-8899-4509-b099-c30f58e100b8</v>
      </c>
      <c r="I264">
        <f t="shared" si="34"/>
        <v>36</v>
      </c>
    </row>
    <row r="265" spans="2:9" x14ac:dyDescent="0.25">
      <c r="B265" t="s">
        <v>981</v>
      </c>
      <c r="C265">
        <f t="shared" si="28"/>
        <v>12</v>
      </c>
      <c r="D265">
        <f t="shared" si="29"/>
        <v>38</v>
      </c>
      <c r="E265" t="str">
        <f t="shared" si="30"/>
        <v>Warhorse Gambeson Chausses</v>
      </c>
      <c r="F265" s="3">
        <f t="shared" si="31"/>
        <v>289</v>
      </c>
      <c r="G265" s="3">
        <f t="shared" si="32"/>
        <v>325</v>
      </c>
      <c r="H265" t="str">
        <f t="shared" si="33"/>
        <v>4572c66d-bdf2-fa90-def9-c6fd3e877ca9</v>
      </c>
      <c r="I265">
        <f t="shared" si="34"/>
        <v>36</v>
      </c>
    </row>
    <row r="266" spans="2:9" x14ac:dyDescent="0.25">
      <c r="B266" t="s">
        <v>982</v>
      </c>
      <c r="C266">
        <f t="shared" si="28"/>
        <v>12</v>
      </c>
      <c r="D266">
        <f t="shared" si="29"/>
        <v>31</v>
      </c>
      <c r="E266" t="str">
        <f t="shared" si="30"/>
        <v>Warhorse Waffenrock</v>
      </c>
      <c r="F266" s="3">
        <f t="shared" si="31"/>
        <v>279</v>
      </c>
      <c r="G266" s="3">
        <f t="shared" si="32"/>
        <v>315</v>
      </c>
      <c r="H266" t="str">
        <f t="shared" si="33"/>
        <v>4c828be7-10e9-d339-7492-cf73f5c5ba88</v>
      </c>
      <c r="I266">
        <f t="shared" si="34"/>
        <v>36</v>
      </c>
    </row>
    <row r="267" spans="2:9" x14ac:dyDescent="0.25">
      <c r="B267" t="s">
        <v>983</v>
      </c>
      <c r="C267">
        <f t="shared" si="28"/>
        <v>12</v>
      </c>
      <c r="D267">
        <f t="shared" si="29"/>
        <v>23</v>
      </c>
      <c r="E267" t="str">
        <f t="shared" si="30"/>
        <v>White Tunic</v>
      </c>
      <c r="F267" s="3">
        <f t="shared" si="31"/>
        <v>274</v>
      </c>
      <c r="G267" s="3">
        <f t="shared" si="32"/>
        <v>310</v>
      </c>
      <c r="H267" t="str">
        <f t="shared" si="33"/>
        <v>40c72054-15bf-abaa-ab7d-ee053314458c</v>
      </c>
      <c r="I267">
        <f t="shared" si="34"/>
        <v>36</v>
      </c>
    </row>
    <row r="268" spans="2:9" x14ac:dyDescent="0.25">
      <c r="B268" t="s">
        <v>984</v>
      </c>
      <c r="C268">
        <f t="shared" si="28"/>
        <v>12</v>
      </c>
      <c r="D268">
        <f t="shared" si="29"/>
        <v>27</v>
      </c>
      <c r="E268" t="str">
        <f t="shared" si="30"/>
        <v>Yellow Chaperon</v>
      </c>
      <c r="F268" s="3">
        <f t="shared" si="31"/>
        <v>286</v>
      </c>
      <c r="G268" s="3">
        <f t="shared" si="32"/>
        <v>322</v>
      </c>
      <c r="H268" t="str">
        <f t="shared" si="33"/>
        <v>42566810-49be-e92f-5181-705bdd2eb1ae</v>
      </c>
      <c r="I268">
        <f t="shared" si="34"/>
        <v>36</v>
      </c>
    </row>
    <row r="269" spans="2:9" x14ac:dyDescent="0.25">
      <c r="B269" t="s">
        <v>985</v>
      </c>
      <c r="C269">
        <f t="shared" si="28"/>
        <v>12</v>
      </c>
      <c r="D269">
        <f t="shared" si="29"/>
        <v>27</v>
      </c>
      <c r="E269" t="str">
        <f t="shared" si="30"/>
        <v>Yellow Felt Hat</v>
      </c>
      <c r="F269" s="3">
        <f t="shared" si="31"/>
        <v>289</v>
      </c>
      <c r="G269" s="3">
        <f t="shared" si="32"/>
        <v>325</v>
      </c>
      <c r="H269" t="str">
        <f t="shared" si="33"/>
        <v>450ee588-bc3d-d0ed-69a8-eea895d9998c</v>
      </c>
      <c r="I269">
        <f t="shared" si="34"/>
        <v>36</v>
      </c>
    </row>
    <row r="270" spans="2:9" x14ac:dyDescent="0.25">
      <c r="B270" t="s">
        <v>986</v>
      </c>
      <c r="C270">
        <f t="shared" si="28"/>
        <v>12</v>
      </c>
      <c r="D270">
        <f t="shared" si="29"/>
        <v>23</v>
      </c>
      <c r="E270" t="str">
        <f t="shared" si="30"/>
        <v>Yellow Hose</v>
      </c>
      <c r="F270" s="3">
        <f t="shared" si="31"/>
        <v>271</v>
      </c>
      <c r="G270" s="3">
        <f t="shared" si="32"/>
        <v>307</v>
      </c>
      <c r="H270" t="str">
        <f t="shared" si="33"/>
        <v>48b9f3f2-8cca-5a8d-a588-8b1198380d89</v>
      </c>
      <c r="I270">
        <f t="shared" si="34"/>
        <v>36</v>
      </c>
    </row>
    <row r="271" spans="2:9" x14ac:dyDescent="0.25">
      <c r="B271" t="s">
        <v>987</v>
      </c>
      <c r="C271">
        <f t="shared" si="28"/>
        <v>12</v>
      </c>
      <c r="D271">
        <f t="shared" si="29"/>
        <v>23</v>
      </c>
      <c r="E271" t="str">
        <f t="shared" si="30"/>
        <v>Yellow Hose</v>
      </c>
      <c r="F271" s="3">
        <f t="shared" si="31"/>
        <v>271</v>
      </c>
      <c r="G271" s="3">
        <f t="shared" si="32"/>
        <v>307</v>
      </c>
      <c r="H271" t="str">
        <f t="shared" si="33"/>
        <v>41bcef0c-d101-397a-0897-8367d9f8ffa6</v>
      </c>
      <c r="I271">
        <f t="shared" si="34"/>
        <v>36</v>
      </c>
    </row>
    <row r="272" spans="2:9" x14ac:dyDescent="0.25">
      <c r="B272" t="s">
        <v>988</v>
      </c>
      <c r="C272">
        <f t="shared" si="28"/>
        <v>12</v>
      </c>
      <c r="D272">
        <f t="shared" si="29"/>
        <v>24</v>
      </c>
      <c r="E272" t="str">
        <f t="shared" si="30"/>
        <v>Yellow Scarf</v>
      </c>
      <c r="F272" s="3">
        <f t="shared" si="31"/>
        <v>273</v>
      </c>
      <c r="G272" s="3">
        <f t="shared" si="32"/>
        <v>309</v>
      </c>
      <c r="H272" t="str">
        <f t="shared" si="33"/>
        <v>4922e6f6-aeef-7ad2-24cd-348a6801ad9c</v>
      </c>
      <c r="I272">
        <f t="shared" si="34"/>
        <v>36</v>
      </c>
    </row>
    <row r="273" spans="2:9" x14ac:dyDescent="0.25">
      <c r="B273" t="s">
        <v>989</v>
      </c>
      <c r="C273">
        <f t="shared" si="28"/>
        <v>12</v>
      </c>
      <c r="D273">
        <f t="shared" si="29"/>
        <v>24</v>
      </c>
      <c r="E273" t="str">
        <f t="shared" si="30"/>
        <v>Yellow Shirt</v>
      </c>
      <c r="F273" s="3">
        <f t="shared" si="31"/>
        <v>280</v>
      </c>
      <c r="G273" s="3">
        <f t="shared" si="32"/>
        <v>316</v>
      </c>
      <c r="H273" t="str">
        <f t="shared" si="33"/>
        <v>44bb813b-e0cc-da13-3dd3-8d31977064be</v>
      </c>
      <c r="I273">
        <f t="shared" si="34"/>
        <v>36</v>
      </c>
    </row>
    <row r="274" spans="2:9" x14ac:dyDescent="0.25">
      <c r="B274" t="s">
        <v>990</v>
      </c>
      <c r="C274">
        <f t="shared" si="28"/>
        <v>12</v>
      </c>
      <c r="D274">
        <f t="shared" si="29"/>
        <v>24</v>
      </c>
      <c r="E274" t="str">
        <f t="shared" si="30"/>
        <v>Yellow Tunic</v>
      </c>
      <c r="F274" s="3">
        <f t="shared" si="31"/>
        <v>284</v>
      </c>
      <c r="G274" s="3">
        <f t="shared" si="32"/>
        <v>320</v>
      </c>
      <c r="H274" t="str">
        <f t="shared" si="33"/>
        <v>4d13e73c-ef64-612c-c5cd-6497041383b3</v>
      </c>
      <c r="I274">
        <f t="shared" si="34"/>
        <v>36</v>
      </c>
    </row>
    <row r="275" spans="2:9" x14ac:dyDescent="0.25">
      <c r="B275" t="s">
        <v>991</v>
      </c>
      <c r="C275">
        <f t="shared" si="28"/>
        <v>12</v>
      </c>
      <c r="D275">
        <f t="shared" si="29"/>
        <v>29</v>
      </c>
      <c r="E275" t="str">
        <f t="shared" si="30"/>
        <v>Yellow-Black Hose</v>
      </c>
      <c r="F275" s="3">
        <f t="shared" si="31"/>
        <v>281</v>
      </c>
      <c r="G275" s="3">
        <f t="shared" si="32"/>
        <v>317</v>
      </c>
      <c r="H275" t="str">
        <f t="shared" si="33"/>
        <v>4321398a-0000-834f-5c6b-624ba7caaf89</v>
      </c>
      <c r="I275">
        <f t="shared" si="34"/>
        <v>36</v>
      </c>
    </row>
    <row r="276" spans="2:9" x14ac:dyDescent="0.25">
      <c r="B276" t="s">
        <v>992</v>
      </c>
      <c r="C276">
        <f t="shared" si="28"/>
        <v>12</v>
      </c>
      <c r="D276">
        <f t="shared" si="29"/>
        <v>30</v>
      </c>
      <c r="E276" t="str">
        <f t="shared" si="30"/>
        <v>Yellow-Brown Tunic</v>
      </c>
      <c r="F276" s="3">
        <f t="shared" si="31"/>
        <v>284</v>
      </c>
      <c r="G276" s="3">
        <f t="shared" si="32"/>
        <v>320</v>
      </c>
      <c r="H276" t="str">
        <f t="shared" si="33"/>
        <v>4cf927fe-32a6-e48f-9b6c-d7cec8d4c3a1</v>
      </c>
      <c r="I276">
        <f t="shared" si="34"/>
        <v>36</v>
      </c>
    </row>
    <row r="277" spans="2:9" x14ac:dyDescent="0.25">
      <c r="B277" t="s">
        <v>993</v>
      </c>
      <c r="C277">
        <f t="shared" si="28"/>
        <v>12</v>
      </c>
      <c r="D277">
        <f t="shared" si="29"/>
        <v>29</v>
      </c>
      <c r="E277" t="str">
        <f t="shared" si="30"/>
        <v>Yellow-Grey Tunic</v>
      </c>
      <c r="F277" s="3">
        <f t="shared" si="31"/>
        <v>291</v>
      </c>
      <c r="G277" s="3">
        <f t="shared" si="32"/>
        <v>327</v>
      </c>
      <c r="H277" t="str">
        <f t="shared" si="33"/>
        <v>427b04b2-3827-ad9f-39ef-3f2b595b0db3</v>
      </c>
      <c r="I277">
        <f t="shared" si="34"/>
        <v>36</v>
      </c>
    </row>
    <row r="278" spans="2:9" x14ac:dyDescent="0.25">
      <c r="B278" t="s">
        <v>994</v>
      </c>
      <c r="C278">
        <f t="shared" si="28"/>
        <v>12</v>
      </c>
      <c r="D278">
        <f t="shared" si="29"/>
        <v>29</v>
      </c>
      <c r="E278" t="str">
        <f t="shared" si="30"/>
        <v>Yellow-Grey Tunic</v>
      </c>
      <c r="F278" s="3">
        <f t="shared" si="31"/>
        <v>292</v>
      </c>
      <c r="G278" s="3">
        <f t="shared" si="32"/>
        <v>328</v>
      </c>
      <c r="H278" t="str">
        <f t="shared" si="33"/>
        <v>42c725fb-00fc-c7ce-953a-b675b007d792</v>
      </c>
      <c r="I278">
        <f t="shared" si="34"/>
        <v>36</v>
      </c>
    </row>
    <row r="279" spans="2:9" x14ac:dyDescent="0.25">
      <c r="B279" t="s">
        <v>996</v>
      </c>
      <c r="C279">
        <f t="shared" si="28"/>
        <v>12</v>
      </c>
      <c r="D279">
        <f t="shared" si="29"/>
        <v>23</v>
      </c>
      <c r="E279" t="str">
        <f t="shared" si="30"/>
        <v>Cuman Spurs</v>
      </c>
      <c r="F279" s="3">
        <f t="shared" si="31"/>
        <v>258</v>
      </c>
      <c r="G279" s="3">
        <f t="shared" si="32"/>
        <v>294</v>
      </c>
      <c r="H279" t="str">
        <f t="shared" si="33"/>
        <v>229d96aa-a435-4e89-85ce-8119a1df8228</v>
      </c>
      <c r="I279">
        <f t="shared" si="34"/>
        <v>36</v>
      </c>
    </row>
    <row r="280" spans="2:9" x14ac:dyDescent="0.25">
      <c r="B280" t="s">
        <v>997</v>
      </c>
      <c r="C280">
        <f t="shared" si="28"/>
        <v>12</v>
      </c>
      <c r="D280">
        <f t="shared" si="29"/>
        <v>24</v>
      </c>
      <c r="E280" t="str">
        <f t="shared" si="30"/>
        <v>Golded Spurs</v>
      </c>
      <c r="F280" s="3">
        <f t="shared" si="31"/>
        <v>259</v>
      </c>
      <c r="G280" s="3">
        <f t="shared" si="32"/>
        <v>295</v>
      </c>
      <c r="H280" t="str">
        <f t="shared" si="33"/>
        <v>af6f2946-ce54-4e38-9b2b-5ab95d5c4777</v>
      </c>
      <c r="I280">
        <f t="shared" si="34"/>
        <v>36</v>
      </c>
    </row>
    <row r="281" spans="2:9" x14ac:dyDescent="0.25">
      <c r="B281" t="s">
        <v>998</v>
      </c>
      <c r="C281">
        <f t="shared" si="28"/>
        <v>12</v>
      </c>
      <c r="D281">
        <f t="shared" si="29"/>
        <v>26</v>
      </c>
      <c r="E281" t="str">
        <f t="shared" si="30"/>
        <v>Knight's Spurs</v>
      </c>
      <c r="F281" s="3">
        <f t="shared" si="31"/>
        <v>261</v>
      </c>
      <c r="G281" s="3">
        <f t="shared" si="32"/>
        <v>297</v>
      </c>
      <c r="H281" t="str">
        <f t="shared" si="33"/>
        <v>19d5def6-e491-43c7-ab1d-5978ac197485</v>
      </c>
      <c r="I281">
        <f t="shared" si="34"/>
        <v>36</v>
      </c>
    </row>
    <row r="282" spans="2:9" x14ac:dyDescent="0.25">
      <c r="B282" t="s">
        <v>999</v>
      </c>
      <c r="C282">
        <f t="shared" si="28"/>
        <v>12</v>
      </c>
      <c r="D282">
        <f t="shared" si="29"/>
        <v>30</v>
      </c>
      <c r="E282" t="str">
        <f t="shared" si="30"/>
        <v>Plain Riding Spurs</v>
      </c>
      <c r="F282" s="3">
        <f t="shared" si="31"/>
        <v>265</v>
      </c>
      <c r="G282" s="3">
        <f t="shared" si="32"/>
        <v>301</v>
      </c>
      <c r="H282" t="str">
        <f t="shared" si="33"/>
        <v>5c430200-dd37-408b-9b41-27684dac6d30</v>
      </c>
      <c r="I282">
        <f t="shared" si="34"/>
        <v>36</v>
      </c>
    </row>
    <row r="283" spans="2:9" x14ac:dyDescent="0.25">
      <c r="B283" t="s">
        <v>1000</v>
      </c>
      <c r="C283">
        <f t="shared" si="28"/>
        <v>12</v>
      </c>
      <c r="D283">
        <f t="shared" si="29"/>
        <v>24</v>
      </c>
      <c r="E283" t="str">
        <f t="shared" si="30"/>
        <v>Silver Spurs</v>
      </c>
      <c r="F283" s="3">
        <f t="shared" si="31"/>
        <v>259</v>
      </c>
      <c r="G283" s="3">
        <f t="shared" si="32"/>
        <v>295</v>
      </c>
      <c r="H283" t="str">
        <f t="shared" si="33"/>
        <v>15656c3e-d29e-48a8-bc0e-1451102a9ce5</v>
      </c>
      <c r="I283">
        <f t="shared" si="34"/>
        <v>36</v>
      </c>
    </row>
    <row r="284" spans="2:9" x14ac:dyDescent="0.25">
      <c r="B284" t="s">
        <v>1002</v>
      </c>
      <c r="C284">
        <f t="shared" si="28"/>
        <v>12</v>
      </c>
      <c r="D284">
        <f t="shared" si="29"/>
        <v>17</v>
      </c>
      <c r="E284" t="str">
        <f t="shared" si="30"/>
        <v>Boots</v>
      </c>
      <c r="F284" s="3">
        <f t="shared" si="31"/>
        <v>263</v>
      </c>
      <c r="G284" s="3">
        <f t="shared" si="32"/>
        <v>299</v>
      </c>
      <c r="H284" t="str">
        <f t="shared" si="33"/>
        <v>4fa7416d-486e-905d-30fa-79c11069ad8d</v>
      </c>
      <c r="I284">
        <f t="shared" si="34"/>
        <v>36</v>
      </c>
    </row>
    <row r="285" spans="2:9" x14ac:dyDescent="0.25">
      <c r="B285" t="s">
        <v>1003</v>
      </c>
      <c r="C285">
        <f t="shared" si="28"/>
        <v>12</v>
      </c>
      <c r="D285">
        <f t="shared" si="29"/>
        <v>30</v>
      </c>
      <c r="E285" t="str">
        <f t="shared" si="30"/>
        <v>Burgher's Slippers</v>
      </c>
      <c r="F285" s="3">
        <f t="shared" si="31"/>
        <v>275</v>
      </c>
      <c r="G285" s="3">
        <f t="shared" si="32"/>
        <v>311</v>
      </c>
      <c r="H285" t="str">
        <f t="shared" si="33"/>
        <v>4740da1a-d317-4248-0e00-9df6cd843ba5</v>
      </c>
      <c r="I285">
        <f t="shared" si="34"/>
        <v>36</v>
      </c>
    </row>
    <row r="286" spans="2:9" x14ac:dyDescent="0.25">
      <c r="B286" t="s">
        <v>1004</v>
      </c>
      <c r="C286">
        <f t="shared" si="28"/>
        <v>12</v>
      </c>
      <c r="D286">
        <f t="shared" si="29"/>
        <v>30</v>
      </c>
      <c r="E286" t="str">
        <f t="shared" si="30"/>
        <v>Cuman Riding Boots</v>
      </c>
      <c r="F286" s="3">
        <f t="shared" si="31"/>
        <v>279</v>
      </c>
      <c r="G286" s="3">
        <f t="shared" si="32"/>
        <v>315</v>
      </c>
      <c r="H286" t="str">
        <f t="shared" si="33"/>
        <v>407f6f52-d70e-7e3b-056d-cda8069aab86</v>
      </c>
      <c r="I286">
        <f t="shared" si="34"/>
        <v>36</v>
      </c>
    </row>
    <row r="287" spans="2:9" x14ac:dyDescent="0.25">
      <c r="B287" t="s">
        <v>1005</v>
      </c>
      <c r="C287">
        <f t="shared" si="28"/>
        <v>12</v>
      </c>
      <c r="D287">
        <f t="shared" si="29"/>
        <v>30</v>
      </c>
      <c r="E287" t="str">
        <f t="shared" si="30"/>
        <v>Cuman Riding Boots</v>
      </c>
      <c r="F287" s="3">
        <f t="shared" si="31"/>
        <v>278</v>
      </c>
      <c r="G287" s="3">
        <f t="shared" si="32"/>
        <v>314</v>
      </c>
      <c r="H287" t="str">
        <f t="shared" si="33"/>
        <v>4e594114-e45f-24c4-73b8-be718de35eb3</v>
      </c>
      <c r="I287">
        <f t="shared" si="34"/>
        <v>36</v>
      </c>
    </row>
    <row r="288" spans="2:9" x14ac:dyDescent="0.25">
      <c r="B288" t="s">
        <v>1006</v>
      </c>
      <c r="C288">
        <f t="shared" si="28"/>
        <v>12</v>
      </c>
      <c r="D288">
        <f t="shared" si="29"/>
        <v>30</v>
      </c>
      <c r="E288" t="str">
        <f t="shared" si="30"/>
        <v>Cuman Riding Boots</v>
      </c>
      <c r="F288" s="3">
        <f t="shared" si="31"/>
        <v>278</v>
      </c>
      <c r="G288" s="3">
        <f t="shared" si="32"/>
        <v>314</v>
      </c>
      <c r="H288" t="str">
        <f t="shared" si="33"/>
        <v>43479cae-7ed8-097f-01f5-8234d5d38f85</v>
      </c>
      <c r="I288">
        <f t="shared" si="34"/>
        <v>36</v>
      </c>
    </row>
    <row r="289" spans="2:9" x14ac:dyDescent="0.25">
      <c r="B289" t="s">
        <v>1007</v>
      </c>
      <c r="C289">
        <f t="shared" si="28"/>
        <v>12</v>
      </c>
      <c r="D289">
        <f t="shared" si="29"/>
        <v>36</v>
      </c>
      <c r="E289" t="str">
        <f t="shared" si="30"/>
        <v>Dark Footwraps And Soles</v>
      </c>
      <c r="F289" s="3">
        <f t="shared" si="31"/>
        <v>299</v>
      </c>
      <c r="G289" s="3">
        <f t="shared" si="32"/>
        <v>335</v>
      </c>
      <c r="H289" t="str">
        <f t="shared" si="33"/>
        <v>45f0293a-b0b9-cd56-6864-ade54db775b8</v>
      </c>
      <c r="I289">
        <f t="shared" si="34"/>
        <v>36</v>
      </c>
    </row>
    <row r="290" spans="2:9" x14ac:dyDescent="0.25">
      <c r="B290" t="s">
        <v>1008</v>
      </c>
      <c r="C290">
        <f t="shared" si="28"/>
        <v>12</v>
      </c>
      <c r="D290">
        <f t="shared" si="29"/>
        <v>29</v>
      </c>
      <c r="E290" t="str">
        <f t="shared" si="30"/>
        <v>Dark Riding Boots</v>
      </c>
      <c r="F290" s="3">
        <f t="shared" si="31"/>
        <v>275</v>
      </c>
      <c r="G290" s="3">
        <f t="shared" si="32"/>
        <v>311</v>
      </c>
      <c r="H290" t="str">
        <f t="shared" si="33"/>
        <v>4d50a641-bc57-e341-ac1d-c741f51d6d9c</v>
      </c>
      <c r="I290">
        <f t="shared" si="34"/>
        <v>36</v>
      </c>
    </row>
    <row r="291" spans="2:9" x14ac:dyDescent="0.25">
      <c r="B291" t="s">
        <v>1009</v>
      </c>
      <c r="C291">
        <f t="shared" si="28"/>
        <v>12</v>
      </c>
      <c r="D291">
        <f t="shared" si="29"/>
        <v>34</v>
      </c>
      <c r="E291" t="str">
        <f t="shared" si="30"/>
        <v>Decorated Riding Boots</v>
      </c>
      <c r="F291" s="3">
        <f t="shared" si="31"/>
        <v>282</v>
      </c>
      <c r="G291" s="3">
        <f t="shared" si="32"/>
        <v>318</v>
      </c>
      <c r="H291" t="str">
        <f t="shared" si="33"/>
        <v>47eea19c-bb27-891b-e2e4-47e76c601d94</v>
      </c>
      <c r="I291">
        <f t="shared" si="34"/>
        <v>36</v>
      </c>
    </row>
    <row r="292" spans="2:9" x14ac:dyDescent="0.25">
      <c r="B292" t="s">
        <v>1010</v>
      </c>
      <c r="C292">
        <f t="shared" si="28"/>
        <v>12</v>
      </c>
      <c r="D292">
        <f t="shared" si="29"/>
        <v>32</v>
      </c>
      <c r="E292" t="str">
        <f t="shared" si="30"/>
        <v>Fashionable Slippers</v>
      </c>
      <c r="F292" s="3">
        <f t="shared" si="31"/>
        <v>278</v>
      </c>
      <c r="G292" s="3">
        <f t="shared" si="32"/>
        <v>314</v>
      </c>
      <c r="H292" t="str">
        <f t="shared" si="33"/>
        <v>4a444ba6-19ca-c4d4-114b-b922f88148b3</v>
      </c>
      <c r="I292">
        <f t="shared" si="34"/>
        <v>36</v>
      </c>
    </row>
    <row r="293" spans="2:9" x14ac:dyDescent="0.25">
      <c r="B293" t="s">
        <v>1011</v>
      </c>
      <c r="C293">
        <f t="shared" si="28"/>
        <v>12</v>
      </c>
      <c r="D293">
        <f t="shared" si="29"/>
        <v>31</v>
      </c>
      <c r="E293" t="str">
        <f t="shared" si="30"/>
        <v>Footwraps and Soles</v>
      </c>
      <c r="F293" s="3">
        <f t="shared" si="31"/>
        <v>281</v>
      </c>
      <c r="G293" s="3">
        <f t="shared" si="32"/>
        <v>317</v>
      </c>
      <c r="H293" t="str">
        <f t="shared" si="33"/>
        <v>00000000-0000-0000-0000-00000000001b</v>
      </c>
      <c r="I293">
        <f t="shared" si="34"/>
        <v>36</v>
      </c>
    </row>
    <row r="294" spans="2:9" x14ac:dyDescent="0.25">
      <c r="B294" t="s">
        <v>1012</v>
      </c>
      <c r="C294">
        <f t="shared" si="28"/>
        <v>12</v>
      </c>
      <c r="D294">
        <f t="shared" si="29"/>
        <v>39</v>
      </c>
      <c r="E294" t="str">
        <f t="shared" si="30"/>
        <v>Footwraps with Leather Sole</v>
      </c>
      <c r="F294" s="3">
        <f t="shared" si="31"/>
        <v>302</v>
      </c>
      <c r="G294" s="3">
        <f t="shared" si="32"/>
        <v>338</v>
      </c>
      <c r="H294" t="str">
        <f t="shared" si="33"/>
        <v>c6053348-3bfd-43c5-a716-2aad4143ba35</v>
      </c>
      <c r="I294">
        <f t="shared" si="34"/>
        <v>36</v>
      </c>
    </row>
    <row r="295" spans="2:9" x14ac:dyDescent="0.25">
      <c r="B295" t="s">
        <v>1013</v>
      </c>
      <c r="C295">
        <f t="shared" si="28"/>
        <v>12</v>
      </c>
      <c r="D295">
        <f t="shared" si="29"/>
        <v>22</v>
      </c>
      <c r="E295" t="str">
        <f t="shared" si="30"/>
        <v>High Boots</v>
      </c>
      <c r="F295" s="3">
        <f t="shared" si="31"/>
        <v>270</v>
      </c>
      <c r="G295" s="3">
        <f t="shared" si="32"/>
        <v>306</v>
      </c>
      <c r="H295" t="str">
        <f t="shared" si="33"/>
        <v>42a8fd44-fca0-79b6-e17e-461d966100a1</v>
      </c>
      <c r="I295">
        <f t="shared" si="34"/>
        <v>36</v>
      </c>
    </row>
    <row r="296" spans="2:9" x14ac:dyDescent="0.25">
      <c r="B296" t="s">
        <v>1014</v>
      </c>
      <c r="C296">
        <f t="shared" si="28"/>
        <v>12</v>
      </c>
      <c r="D296">
        <f t="shared" si="29"/>
        <v>25</v>
      </c>
      <c r="E296" t="str">
        <f t="shared" si="30"/>
        <v>Hunting Boots</v>
      </c>
      <c r="F296" s="3">
        <f t="shared" si="31"/>
        <v>270</v>
      </c>
      <c r="G296" s="3">
        <f t="shared" si="32"/>
        <v>306</v>
      </c>
      <c r="H296" t="str">
        <f t="shared" si="33"/>
        <v>4d6b0d7f-0660-cb9a-af17-3cfc6908e187</v>
      </c>
      <c r="I296">
        <f t="shared" si="34"/>
        <v>36</v>
      </c>
    </row>
    <row r="297" spans="2:9" x14ac:dyDescent="0.25">
      <c r="B297" t="s">
        <v>1015</v>
      </c>
      <c r="C297">
        <f t="shared" si="28"/>
        <v>12</v>
      </c>
      <c r="D297">
        <f t="shared" si="29"/>
        <v>25</v>
      </c>
      <c r="E297" t="str">
        <f t="shared" si="30"/>
        <v>Leather Boots</v>
      </c>
      <c r="F297" s="3">
        <f t="shared" si="31"/>
        <v>272</v>
      </c>
      <c r="G297" s="3">
        <f t="shared" si="32"/>
        <v>308</v>
      </c>
      <c r="H297" t="str">
        <f t="shared" si="33"/>
        <v>4a0dd944-824b-e3ed-620a-2d51d6732ba9</v>
      </c>
      <c r="I297">
        <f t="shared" si="34"/>
        <v>36</v>
      </c>
    </row>
    <row r="298" spans="2:9" x14ac:dyDescent="0.25">
      <c r="B298" t="s">
        <v>1016</v>
      </c>
      <c r="C298">
        <f t="shared" si="28"/>
        <v>12</v>
      </c>
      <c r="D298">
        <f t="shared" si="29"/>
        <v>30</v>
      </c>
      <c r="E298" t="str">
        <f t="shared" si="30"/>
        <v>Noble's Dark Shoes</v>
      </c>
      <c r="F298" s="3">
        <f t="shared" si="31"/>
        <v>278</v>
      </c>
      <c r="G298" s="3">
        <f t="shared" si="32"/>
        <v>314</v>
      </c>
      <c r="H298" t="str">
        <f t="shared" si="33"/>
        <v>43241eed-522c-0369-97e9-ae414829a9ba</v>
      </c>
      <c r="I298">
        <f t="shared" si="34"/>
        <v>36</v>
      </c>
    </row>
    <row r="299" spans="2:9" x14ac:dyDescent="0.25">
      <c r="B299" t="s">
        <v>1017</v>
      </c>
      <c r="C299">
        <f t="shared" si="28"/>
        <v>12</v>
      </c>
      <c r="D299">
        <f t="shared" si="29"/>
        <v>25</v>
      </c>
      <c r="E299" t="str">
        <f t="shared" si="30"/>
        <v>Noble's Shoes</v>
      </c>
      <c r="F299" s="3">
        <f t="shared" si="31"/>
        <v>271</v>
      </c>
      <c r="G299" s="3">
        <f t="shared" si="32"/>
        <v>307</v>
      </c>
      <c r="H299" t="str">
        <f t="shared" si="33"/>
        <v>42a467aa-a1d6-fe8d-31e2-a3fcda5a1f98</v>
      </c>
      <c r="I299">
        <f t="shared" si="34"/>
        <v>36</v>
      </c>
    </row>
    <row r="300" spans="2:9" x14ac:dyDescent="0.25">
      <c r="B300" t="s">
        <v>1018</v>
      </c>
      <c r="C300">
        <f t="shared" si="28"/>
        <v>12</v>
      </c>
      <c r="D300">
        <f t="shared" si="29"/>
        <v>28</v>
      </c>
      <c r="E300" t="str">
        <f t="shared" si="30"/>
        <v>Nobleman's Boots</v>
      </c>
      <c r="F300" s="3">
        <f t="shared" si="31"/>
        <v>276</v>
      </c>
      <c r="G300" s="3">
        <f t="shared" si="32"/>
        <v>312</v>
      </c>
      <c r="H300" t="str">
        <f t="shared" si="33"/>
        <v>40692480-f24c-54fa-c938-50ccf45918b9</v>
      </c>
      <c r="I300">
        <f t="shared" si="34"/>
        <v>36</v>
      </c>
    </row>
    <row r="301" spans="2:9" x14ac:dyDescent="0.25">
      <c r="B301" t="s">
        <v>1019</v>
      </c>
      <c r="C301">
        <f t="shared" si="28"/>
        <v>12</v>
      </c>
      <c r="D301">
        <f t="shared" si="29"/>
        <v>21</v>
      </c>
      <c r="E301" t="str">
        <f t="shared" si="30"/>
        <v>Old Boots</v>
      </c>
      <c r="F301" s="3">
        <f t="shared" si="31"/>
        <v>277</v>
      </c>
      <c r="G301" s="3">
        <f t="shared" si="32"/>
        <v>313</v>
      </c>
      <c r="H301" t="str">
        <f t="shared" si="33"/>
        <v>00000000-0000-0000-0000-00000000001c</v>
      </c>
      <c r="I301">
        <f t="shared" si="34"/>
        <v>36</v>
      </c>
    </row>
    <row r="302" spans="2:9" x14ac:dyDescent="0.25">
      <c r="B302" t="s">
        <v>1020</v>
      </c>
      <c r="C302">
        <f t="shared" si="28"/>
        <v>12</v>
      </c>
      <c r="D302">
        <f t="shared" si="29"/>
        <v>27</v>
      </c>
      <c r="E302" t="str">
        <f t="shared" si="30"/>
        <v>Pilgrim's Shoes</v>
      </c>
      <c r="F302" s="3">
        <f t="shared" si="31"/>
        <v>274</v>
      </c>
      <c r="G302" s="3">
        <f t="shared" si="32"/>
        <v>310</v>
      </c>
      <c r="H302" t="str">
        <f t="shared" si="33"/>
        <v>4fe77e7d-10eb-f7d5-ad13-1bdc697969a3</v>
      </c>
      <c r="I302">
        <f t="shared" si="34"/>
        <v>36</v>
      </c>
    </row>
    <row r="303" spans="2:9" x14ac:dyDescent="0.25">
      <c r="B303" t="s">
        <v>1021</v>
      </c>
      <c r="C303">
        <f t="shared" si="28"/>
        <v>12</v>
      </c>
      <c r="D303">
        <f t="shared" si="29"/>
        <v>28</v>
      </c>
      <c r="E303" t="str">
        <f t="shared" si="30"/>
        <v>Quiet Dark Shoes</v>
      </c>
      <c r="F303" s="3">
        <f t="shared" si="31"/>
        <v>276</v>
      </c>
      <c r="G303" s="3">
        <f t="shared" si="32"/>
        <v>312</v>
      </c>
      <c r="H303" t="str">
        <f t="shared" si="33"/>
        <v>4a0742c5-ec0d-b5d5-dadc-b5e9776e22bb</v>
      </c>
      <c r="I303">
        <f t="shared" si="34"/>
        <v>36</v>
      </c>
    </row>
    <row r="304" spans="2:9" x14ac:dyDescent="0.25">
      <c r="B304" t="s">
        <v>1022</v>
      </c>
      <c r="C304">
        <f t="shared" si="28"/>
        <v>12</v>
      </c>
      <c r="D304">
        <f t="shared" si="29"/>
        <v>24</v>
      </c>
      <c r="E304" t="str">
        <f t="shared" si="30"/>
        <v>Riding Boots</v>
      </c>
      <c r="F304" s="3">
        <f t="shared" si="31"/>
        <v>270</v>
      </c>
      <c r="G304" s="3">
        <f t="shared" si="32"/>
        <v>306</v>
      </c>
      <c r="H304" t="str">
        <f t="shared" si="33"/>
        <v>4838434b-91d7-20b6-da95-33227d5fc6b4</v>
      </c>
      <c r="I304">
        <f t="shared" si="34"/>
        <v>36</v>
      </c>
    </row>
    <row r="305" spans="2:9" x14ac:dyDescent="0.25">
      <c r="B305" t="s">
        <v>1023</v>
      </c>
      <c r="C305">
        <f t="shared" si="28"/>
        <v>12</v>
      </c>
      <c r="D305">
        <f t="shared" si="29"/>
        <v>24</v>
      </c>
      <c r="E305" t="str">
        <f t="shared" si="30"/>
        <v>Riding Boots</v>
      </c>
      <c r="F305" s="3">
        <f t="shared" si="31"/>
        <v>270</v>
      </c>
      <c r="G305" s="3">
        <f t="shared" si="32"/>
        <v>306</v>
      </c>
      <c r="H305" t="str">
        <f t="shared" si="33"/>
        <v>4dd025d4-1f9e-b029-da07-28d3b60c898a</v>
      </c>
      <c r="I305">
        <f t="shared" si="34"/>
        <v>36</v>
      </c>
    </row>
    <row r="306" spans="2:9" x14ac:dyDescent="0.25">
      <c r="B306" t="s">
        <v>1024</v>
      </c>
      <c r="C306">
        <f t="shared" si="28"/>
        <v>12</v>
      </c>
      <c r="D306">
        <f t="shared" si="29"/>
        <v>27</v>
      </c>
      <c r="E306" t="str">
        <f t="shared" si="30"/>
        <v>Servant's Boots</v>
      </c>
      <c r="F306" s="3">
        <f t="shared" si="31"/>
        <v>274</v>
      </c>
      <c r="G306" s="3">
        <f t="shared" si="32"/>
        <v>310</v>
      </c>
      <c r="H306" t="str">
        <f t="shared" si="33"/>
        <v>c9e42db7-4f90-4b4f-89f1-b3a81e7e2108</v>
      </c>
      <c r="I306">
        <f t="shared" si="34"/>
        <v>36</v>
      </c>
    </row>
    <row r="307" spans="2:9" x14ac:dyDescent="0.25">
      <c r="B307" t="s">
        <v>1025</v>
      </c>
      <c r="C307">
        <f t="shared" si="28"/>
        <v>12</v>
      </c>
      <c r="D307">
        <f t="shared" si="29"/>
        <v>17</v>
      </c>
      <c r="E307" t="str">
        <f t="shared" si="30"/>
        <v>Shoes</v>
      </c>
      <c r="F307" s="3">
        <f t="shared" si="31"/>
        <v>267</v>
      </c>
      <c r="G307" s="3">
        <f t="shared" si="32"/>
        <v>303</v>
      </c>
      <c r="H307" t="str">
        <f t="shared" si="33"/>
        <v>4942b812-d8e5-98c9-912d-0af78e3264a3</v>
      </c>
      <c r="I307">
        <f t="shared" si="34"/>
        <v>36</v>
      </c>
    </row>
    <row r="308" spans="2:9" x14ac:dyDescent="0.25">
      <c r="B308" t="s">
        <v>1026</v>
      </c>
      <c r="C308">
        <f t="shared" si="28"/>
        <v>12</v>
      </c>
      <c r="D308">
        <f t="shared" si="29"/>
        <v>17</v>
      </c>
      <c r="E308" t="str">
        <f t="shared" si="30"/>
        <v>Shoes</v>
      </c>
      <c r="F308" s="3">
        <f t="shared" si="31"/>
        <v>262</v>
      </c>
      <c r="G308" s="3">
        <f t="shared" si="32"/>
        <v>298</v>
      </c>
      <c r="H308" t="str">
        <f t="shared" si="33"/>
        <v>40b5371b-6235-e4de-db1e-4528b11a25b6</v>
      </c>
      <c r="I308">
        <f t="shared" si="34"/>
        <v>36</v>
      </c>
    </row>
    <row r="309" spans="2:9" x14ac:dyDescent="0.25">
      <c r="B309" t="s">
        <v>1027</v>
      </c>
      <c r="C309">
        <f t="shared" si="28"/>
        <v>12</v>
      </c>
      <c r="D309">
        <f t="shared" si="29"/>
        <v>24</v>
      </c>
      <c r="E309" t="str">
        <f t="shared" si="30"/>
        <v>Silent Shoes</v>
      </c>
      <c r="F309" s="3">
        <f t="shared" si="31"/>
        <v>269</v>
      </c>
      <c r="G309" s="3">
        <f t="shared" si="32"/>
        <v>305</v>
      </c>
      <c r="H309" t="str">
        <f t="shared" si="33"/>
        <v>4cee3ad0-5249-8bc6-de75-a00f4e4b0d8e</v>
      </c>
      <c r="I309">
        <f t="shared" si="34"/>
        <v>36</v>
      </c>
    </row>
    <row r="310" spans="2:9" x14ac:dyDescent="0.25">
      <c r="B310" t="s">
        <v>1028</v>
      </c>
      <c r="C310">
        <f t="shared" si="28"/>
        <v>12</v>
      </c>
      <c r="D310">
        <f t="shared" si="29"/>
        <v>20</v>
      </c>
      <c r="E310" t="str">
        <f t="shared" si="30"/>
        <v>Slippers</v>
      </c>
      <c r="F310" s="3">
        <f t="shared" si="31"/>
        <v>255</v>
      </c>
      <c r="G310" s="3">
        <f t="shared" si="32"/>
        <v>291</v>
      </c>
      <c r="H310" t="str">
        <f t="shared" si="33"/>
        <v>45c7c691-4279-7556-10c3-deb101b1cc8b</v>
      </c>
      <c r="I310">
        <f t="shared" si="34"/>
        <v>36</v>
      </c>
    </row>
    <row r="311" spans="2:9" x14ac:dyDescent="0.25">
      <c r="B311" t="s">
        <v>1029</v>
      </c>
      <c r="C311">
        <f t="shared" si="28"/>
        <v>12</v>
      </c>
      <c r="D311">
        <f t="shared" si="29"/>
        <v>20</v>
      </c>
      <c r="E311" t="str">
        <f t="shared" si="30"/>
        <v>Slippers</v>
      </c>
      <c r="F311" s="3">
        <f t="shared" si="31"/>
        <v>255</v>
      </c>
      <c r="G311" s="3">
        <f t="shared" si="32"/>
        <v>291</v>
      </c>
      <c r="H311" t="str">
        <f t="shared" si="33"/>
        <v>4f4b2cdc-1690-4e32-bba8-00eff2f14f0c</v>
      </c>
      <c r="I311">
        <f t="shared" si="34"/>
        <v>36</v>
      </c>
    </row>
    <row r="312" spans="2:9" x14ac:dyDescent="0.25">
      <c r="B312" t="s">
        <v>1030</v>
      </c>
      <c r="C312">
        <f t="shared" si="28"/>
        <v>12</v>
      </c>
      <c r="D312">
        <f t="shared" si="29"/>
        <v>34</v>
      </c>
      <c r="E312" t="str">
        <f t="shared" si="30"/>
        <v>Test AntiStealth Boots</v>
      </c>
      <c r="F312" s="3">
        <f t="shared" si="31"/>
        <v>281</v>
      </c>
      <c r="G312" s="3">
        <f t="shared" si="32"/>
        <v>317</v>
      </c>
      <c r="H312" t="str">
        <f t="shared" si="33"/>
        <v>38d4a88c-068f-4067-8000-0604b3d41ac8</v>
      </c>
      <c r="I312">
        <f t="shared" si="34"/>
        <v>36</v>
      </c>
    </row>
    <row r="313" spans="2:9" x14ac:dyDescent="0.25">
      <c r="B313" t="s">
        <v>1031</v>
      </c>
      <c r="C313">
        <f t="shared" si="28"/>
        <v>12</v>
      </c>
      <c r="D313">
        <f t="shared" si="29"/>
        <v>34</v>
      </c>
      <c r="E313" t="str">
        <f t="shared" si="30"/>
        <v>Test AntiStealth Boots</v>
      </c>
      <c r="F313" s="3">
        <f t="shared" si="31"/>
        <v>281</v>
      </c>
      <c r="G313" s="3">
        <f t="shared" si="32"/>
        <v>317</v>
      </c>
      <c r="H313" t="str">
        <f t="shared" si="33"/>
        <v>9e6badb0-3249-4e3c-9707-0092dc62572f</v>
      </c>
      <c r="I313">
        <f t="shared" si="34"/>
        <v>36</v>
      </c>
    </row>
    <row r="314" spans="2:9" x14ac:dyDescent="0.25">
      <c r="B314" t="s">
        <v>1032</v>
      </c>
      <c r="C314">
        <f t="shared" si="28"/>
        <v>12</v>
      </c>
      <c r="D314">
        <f t="shared" si="29"/>
        <v>26</v>
      </c>
      <c r="E314" t="str">
        <f t="shared" si="30"/>
        <v>Warhorse Shoes</v>
      </c>
      <c r="F314" s="3">
        <f t="shared" si="31"/>
        <v>273</v>
      </c>
      <c r="G314" s="3">
        <f t="shared" si="32"/>
        <v>309</v>
      </c>
      <c r="H314" t="str">
        <f t="shared" si="33"/>
        <v>485e549c-73c9-6caa-2d62-f03de0c20e91</v>
      </c>
      <c r="I314">
        <f t="shared" si="34"/>
        <v>36</v>
      </c>
    </row>
    <row r="315" spans="2:9" x14ac:dyDescent="0.25">
      <c r="B315" t="s">
        <v>1033</v>
      </c>
      <c r="C315">
        <f t="shared" si="28"/>
        <v>12</v>
      </c>
      <c r="D315">
        <f t="shared" si="29"/>
        <v>25</v>
      </c>
      <c r="E315" t="str">
        <f t="shared" si="30"/>
        <v>Working Boots</v>
      </c>
      <c r="F315" s="3">
        <f t="shared" si="31"/>
        <v>270</v>
      </c>
      <c r="G315" s="3">
        <f t="shared" si="32"/>
        <v>306</v>
      </c>
      <c r="H315" t="str">
        <f t="shared" si="33"/>
        <v>48ebbf6a-ab57-f5ee-6fed-c77c63c31391</v>
      </c>
      <c r="I315">
        <f t="shared" si="34"/>
        <v>36</v>
      </c>
    </row>
    <row r="316" spans="2:9" x14ac:dyDescent="0.25">
      <c r="B316" t="s">
        <v>1035</v>
      </c>
      <c r="C316">
        <f t="shared" si="28"/>
        <v>12</v>
      </c>
      <c r="D316">
        <f t="shared" si="29"/>
        <v>23</v>
      </c>
      <c r="E316" t="str">
        <f t="shared" si="30"/>
        <v>Fine Saddle</v>
      </c>
      <c r="F316" s="3">
        <f t="shared" si="31"/>
        <v>279</v>
      </c>
      <c r="G316" s="3">
        <f t="shared" si="32"/>
        <v>315</v>
      </c>
      <c r="H316" t="str">
        <f t="shared" si="33"/>
        <v>42a14b38-295a-a659-3e43-c1684a5dfa88</v>
      </c>
      <c r="I316">
        <f t="shared" si="34"/>
        <v>36</v>
      </c>
    </row>
    <row r="317" spans="2:9" x14ac:dyDescent="0.25">
      <c r="B317" t="s">
        <v>1036</v>
      </c>
      <c r="C317">
        <f t="shared" si="28"/>
        <v>12</v>
      </c>
      <c r="D317">
        <f t="shared" si="29"/>
        <v>38</v>
      </c>
      <c r="E317" t="str">
        <f t="shared" si="30"/>
        <v>Fine Saddle with Saddlebag</v>
      </c>
      <c r="F317" s="3">
        <f t="shared" si="31"/>
        <v>294</v>
      </c>
      <c r="G317" s="3">
        <f t="shared" si="32"/>
        <v>330</v>
      </c>
      <c r="H317" t="str">
        <f t="shared" si="33"/>
        <v>4f7a8fa9-6701-df14-8a95-1166c9de20a3</v>
      </c>
      <c r="I317">
        <f t="shared" si="34"/>
        <v>36</v>
      </c>
    </row>
    <row r="318" spans="2:9" x14ac:dyDescent="0.25">
      <c r="B318" t="s">
        <v>1037</v>
      </c>
      <c r="C318">
        <f t="shared" si="28"/>
        <v>12</v>
      </c>
      <c r="D318">
        <f t="shared" si="29"/>
        <v>37</v>
      </c>
      <c r="E318" t="str">
        <f t="shared" si="30"/>
        <v>Fine Saddle, 2 Saddlebags</v>
      </c>
      <c r="F318" s="3">
        <f t="shared" si="31"/>
        <v>293</v>
      </c>
      <c r="G318" s="3">
        <f t="shared" si="32"/>
        <v>329</v>
      </c>
      <c r="H318" t="str">
        <f t="shared" si="33"/>
        <v>41b3cfda-0a6c-c009-9482-4c78ea2f1980</v>
      </c>
      <c r="I318">
        <f t="shared" si="34"/>
        <v>36</v>
      </c>
    </row>
    <row r="319" spans="2:9" x14ac:dyDescent="0.25">
      <c r="B319" t="s">
        <v>1038</v>
      </c>
      <c r="C319">
        <f t="shared" si="28"/>
        <v>12</v>
      </c>
      <c r="D319">
        <f t="shared" si="29"/>
        <v>37</v>
      </c>
      <c r="E319" t="str">
        <f t="shared" si="30"/>
        <v>Fine Saddle, 3 Saddlebags</v>
      </c>
      <c r="F319" s="3">
        <f t="shared" si="31"/>
        <v>293</v>
      </c>
      <c r="G319" s="3">
        <f t="shared" si="32"/>
        <v>329</v>
      </c>
      <c r="H319" t="str">
        <f t="shared" si="33"/>
        <v>406c92ad-4c17-25d7-84d7-28500800f59e</v>
      </c>
      <c r="I319">
        <f t="shared" si="34"/>
        <v>36</v>
      </c>
    </row>
    <row r="320" spans="2:9" x14ac:dyDescent="0.25">
      <c r="B320" t="s">
        <v>1039</v>
      </c>
      <c r="C320">
        <f t="shared" si="28"/>
        <v>12</v>
      </c>
      <c r="D320">
        <f t="shared" si="29"/>
        <v>37</v>
      </c>
      <c r="E320" t="str">
        <f t="shared" si="30"/>
        <v>Fine Saddle, 4 Saddlebags</v>
      </c>
      <c r="F320" s="3">
        <f t="shared" si="31"/>
        <v>293</v>
      </c>
      <c r="G320" s="3">
        <f t="shared" si="32"/>
        <v>329</v>
      </c>
      <c r="H320" t="str">
        <f t="shared" si="33"/>
        <v>43062de7-afe1-5743-5aec-d4dcff83c1b8</v>
      </c>
      <c r="I320">
        <f t="shared" si="34"/>
        <v>36</v>
      </c>
    </row>
    <row r="321" spans="2:9" x14ac:dyDescent="0.25">
      <c r="B321" t="s">
        <v>1040</v>
      </c>
      <c r="C321">
        <f t="shared" si="28"/>
        <v>12</v>
      </c>
      <c r="D321">
        <f t="shared" si="29"/>
        <v>25</v>
      </c>
      <c r="E321" t="str">
        <f t="shared" si="30"/>
        <v>Hunter Saddle</v>
      </c>
      <c r="F321" s="3">
        <f t="shared" si="31"/>
        <v>281</v>
      </c>
      <c r="G321" s="3">
        <f t="shared" si="32"/>
        <v>317</v>
      </c>
      <c r="H321" t="str">
        <f t="shared" si="33"/>
        <v>43c85848-0181-06b6-a870-2b3c951e8aa8</v>
      </c>
      <c r="I321">
        <f t="shared" si="34"/>
        <v>36</v>
      </c>
    </row>
    <row r="322" spans="2:9" x14ac:dyDescent="0.25">
      <c r="B322" t="s">
        <v>1041</v>
      </c>
      <c r="C322">
        <f t="shared" si="28"/>
        <v>12</v>
      </c>
      <c r="D322">
        <f t="shared" si="29"/>
        <v>40</v>
      </c>
      <c r="E322" t="str">
        <f t="shared" si="30"/>
        <v>Hunter Saddle with Saddlebag</v>
      </c>
      <c r="F322" s="3">
        <f t="shared" si="31"/>
        <v>296</v>
      </c>
      <c r="G322" s="3">
        <f t="shared" si="32"/>
        <v>332</v>
      </c>
      <c r="H322" t="str">
        <f t="shared" si="33"/>
        <v>4838fa1c-da32-9c55-b20b-d4b17b70ecac</v>
      </c>
      <c r="I322">
        <f t="shared" si="34"/>
        <v>36</v>
      </c>
    </row>
    <row r="323" spans="2:9" x14ac:dyDescent="0.25">
      <c r="B323" t="s">
        <v>1042</v>
      </c>
      <c r="C323">
        <f t="shared" si="28"/>
        <v>12</v>
      </c>
      <c r="D323">
        <f t="shared" si="29"/>
        <v>39</v>
      </c>
      <c r="E323" t="str">
        <f t="shared" si="30"/>
        <v>Hunter Saddle, 2 Saddlebags</v>
      </c>
      <c r="F323" s="3">
        <f t="shared" si="31"/>
        <v>295</v>
      </c>
      <c r="G323" s="3">
        <f t="shared" si="32"/>
        <v>331</v>
      </c>
      <c r="H323" t="str">
        <f t="shared" si="33"/>
        <v>4e75a619-e574-65af-b95f-6648c6db6295</v>
      </c>
      <c r="I323">
        <f t="shared" si="34"/>
        <v>36</v>
      </c>
    </row>
    <row r="324" spans="2:9" x14ac:dyDescent="0.25">
      <c r="B324" t="s">
        <v>1043</v>
      </c>
      <c r="C324">
        <f t="shared" si="28"/>
        <v>12</v>
      </c>
      <c r="D324">
        <f t="shared" si="29"/>
        <v>39</v>
      </c>
      <c r="E324" t="str">
        <f t="shared" si="30"/>
        <v>Hunter Saddle, 3 Saddlebags</v>
      </c>
      <c r="F324" s="3">
        <f t="shared" si="31"/>
        <v>295</v>
      </c>
      <c r="G324" s="3">
        <f t="shared" si="32"/>
        <v>331</v>
      </c>
      <c r="H324" t="str">
        <f t="shared" si="33"/>
        <v>4b1d6789-532c-97dd-48e0-51f2d0bd5db9</v>
      </c>
      <c r="I324">
        <f t="shared" si="34"/>
        <v>36</v>
      </c>
    </row>
    <row r="325" spans="2:9" x14ac:dyDescent="0.25">
      <c r="B325" t="s">
        <v>1044</v>
      </c>
      <c r="C325">
        <f t="shared" si="28"/>
        <v>12</v>
      </c>
      <c r="D325">
        <f t="shared" si="29"/>
        <v>39</v>
      </c>
      <c r="E325" t="str">
        <f t="shared" si="30"/>
        <v>Hunter Saddle, 4 Saddlebags</v>
      </c>
      <c r="F325" s="3">
        <f t="shared" si="31"/>
        <v>295</v>
      </c>
      <c r="G325" s="3">
        <f t="shared" si="32"/>
        <v>331</v>
      </c>
      <c r="H325" t="str">
        <f t="shared" si="33"/>
        <v>4353f1e8-e0c6-30a6-c5e8-5b76a22093a0</v>
      </c>
      <c r="I325">
        <f t="shared" si="34"/>
        <v>36</v>
      </c>
    </row>
    <row r="326" spans="2:9" x14ac:dyDescent="0.25">
      <c r="B326" t="s">
        <v>1045</v>
      </c>
      <c r="C326">
        <f t="shared" ref="C326:C389" si="35">FIND("-",B326)+3</f>
        <v>12</v>
      </c>
      <c r="D326">
        <f t="shared" ref="D326:D347" si="36">FIND("(",B326)-1</f>
        <v>24</v>
      </c>
      <c r="E326" t="str">
        <f t="shared" ref="E326:E347" si="37">MID(B326,C326,D326-C326)</f>
        <v>Noble Saddle</v>
      </c>
      <c r="F326" s="3">
        <f t="shared" ref="F326:F347" si="38">FIND("item_id=",B326)+9</f>
        <v>280</v>
      </c>
      <c r="G326" s="3">
        <f t="shared" ref="G326:G347" si="39">FIND("max_status=",B326)-2</f>
        <v>316</v>
      </c>
      <c r="H326" t="str">
        <f t="shared" ref="H326:H347" si="40">MID(B326,F326,G326-F326)</f>
        <v>4866cba5-da9f-00b9-bed9-2d135eb760ba</v>
      </c>
      <c r="I326">
        <f t="shared" ref="I326:I347" si="41">LEN(H326)</f>
        <v>36</v>
      </c>
    </row>
    <row r="327" spans="2:9" x14ac:dyDescent="0.25">
      <c r="B327" t="s">
        <v>1046</v>
      </c>
      <c r="C327">
        <f t="shared" si="35"/>
        <v>12</v>
      </c>
      <c r="D327">
        <f t="shared" si="36"/>
        <v>39</v>
      </c>
      <c r="E327" t="str">
        <f t="shared" si="37"/>
        <v>Noble Saddle with Saddlebag</v>
      </c>
      <c r="F327" s="3">
        <f t="shared" si="38"/>
        <v>295</v>
      </c>
      <c r="G327" s="3">
        <f t="shared" si="39"/>
        <v>331</v>
      </c>
      <c r="H327" t="str">
        <f t="shared" si="40"/>
        <v>47fd7eb2-de81-37fc-0ca2-772fd3c54baa</v>
      </c>
      <c r="I327">
        <f t="shared" si="41"/>
        <v>36</v>
      </c>
    </row>
    <row r="328" spans="2:9" x14ac:dyDescent="0.25">
      <c r="B328" t="s">
        <v>1047</v>
      </c>
      <c r="C328">
        <f t="shared" si="35"/>
        <v>12</v>
      </c>
      <c r="D328">
        <f t="shared" si="36"/>
        <v>38</v>
      </c>
      <c r="E328" t="str">
        <f t="shared" si="37"/>
        <v>Noble Saddle, 2 Saddlebags</v>
      </c>
      <c r="F328" s="3">
        <f t="shared" si="38"/>
        <v>294</v>
      </c>
      <c r="G328" s="3">
        <f t="shared" si="39"/>
        <v>330</v>
      </c>
      <c r="H328" t="str">
        <f t="shared" si="40"/>
        <v>40c16f73-5b83-c139-96eb-c39ff5e9e7a6</v>
      </c>
      <c r="I328">
        <f t="shared" si="41"/>
        <v>36</v>
      </c>
    </row>
    <row r="329" spans="2:9" x14ac:dyDescent="0.25">
      <c r="B329" t="s">
        <v>1048</v>
      </c>
      <c r="C329">
        <f t="shared" si="35"/>
        <v>12</v>
      </c>
      <c r="D329">
        <f t="shared" si="36"/>
        <v>38</v>
      </c>
      <c r="E329" t="str">
        <f t="shared" si="37"/>
        <v>Noble Saddle, 3 Saddlebags</v>
      </c>
      <c r="F329" s="3">
        <f t="shared" si="38"/>
        <v>294</v>
      </c>
      <c r="G329" s="3">
        <f t="shared" si="39"/>
        <v>330</v>
      </c>
      <c r="H329" t="str">
        <f t="shared" si="40"/>
        <v>4e874d43-cf70-1d41-7510-296b8e2c839d</v>
      </c>
      <c r="I329">
        <f t="shared" si="41"/>
        <v>36</v>
      </c>
    </row>
    <row r="330" spans="2:9" x14ac:dyDescent="0.25">
      <c r="B330" t="s">
        <v>1049</v>
      </c>
      <c r="C330">
        <f t="shared" si="35"/>
        <v>12</v>
      </c>
      <c r="D330">
        <f t="shared" si="36"/>
        <v>38</v>
      </c>
      <c r="E330" t="str">
        <f t="shared" si="37"/>
        <v>Noble Saddle, 4 Saddlebags</v>
      </c>
      <c r="F330" s="3">
        <f t="shared" si="38"/>
        <v>294</v>
      </c>
      <c r="G330" s="3">
        <f t="shared" si="39"/>
        <v>330</v>
      </c>
      <c r="H330" t="str">
        <f t="shared" si="40"/>
        <v>41f6e46c-bca6-16da-169a-f0c8f1a6e2ab</v>
      </c>
      <c r="I330">
        <f t="shared" si="41"/>
        <v>36</v>
      </c>
    </row>
    <row r="331" spans="2:9" x14ac:dyDescent="0.25">
      <c r="B331" t="s">
        <v>1050</v>
      </c>
      <c r="C331">
        <f t="shared" si="35"/>
        <v>12</v>
      </c>
      <c r="D331">
        <f t="shared" si="36"/>
        <v>33</v>
      </c>
      <c r="E331" t="str">
        <f t="shared" si="37"/>
        <v>Ordinary/Plain Saddle</v>
      </c>
      <c r="F331" s="3">
        <f t="shared" si="38"/>
        <v>287</v>
      </c>
      <c r="G331" s="3">
        <f t="shared" si="39"/>
        <v>323</v>
      </c>
      <c r="H331" t="str">
        <f t="shared" si="40"/>
        <v>41382adf-569c-4f33-90a0-36b6e874eca7</v>
      </c>
      <c r="I331">
        <f t="shared" si="41"/>
        <v>36</v>
      </c>
    </row>
    <row r="332" spans="2:9" x14ac:dyDescent="0.25">
      <c r="B332" t="s">
        <v>1051</v>
      </c>
      <c r="C332">
        <f t="shared" si="35"/>
        <v>12</v>
      </c>
      <c r="D332">
        <f t="shared" si="36"/>
        <v>39</v>
      </c>
      <c r="E332" t="str">
        <f t="shared" si="37"/>
        <v>Plain Saddle with Saddlebag</v>
      </c>
      <c r="F332" s="3">
        <f t="shared" si="38"/>
        <v>295</v>
      </c>
      <c r="G332" s="3">
        <f t="shared" si="39"/>
        <v>331</v>
      </c>
      <c r="H332" t="str">
        <f t="shared" si="40"/>
        <v>475642da-17e6-c06e-b035-2b1ab31cbb8f</v>
      </c>
      <c r="I332">
        <f t="shared" si="41"/>
        <v>36</v>
      </c>
    </row>
    <row r="333" spans="2:9" x14ac:dyDescent="0.25">
      <c r="B333" t="s">
        <v>1052</v>
      </c>
      <c r="C333">
        <f t="shared" si="35"/>
        <v>12</v>
      </c>
      <c r="D333">
        <f t="shared" si="36"/>
        <v>38</v>
      </c>
      <c r="E333" t="str">
        <f t="shared" si="37"/>
        <v>Plain Saddle, 2 Saddlebags</v>
      </c>
      <c r="F333" s="3">
        <f t="shared" si="38"/>
        <v>294</v>
      </c>
      <c r="G333" s="3">
        <f t="shared" si="39"/>
        <v>330</v>
      </c>
      <c r="H333" t="str">
        <f t="shared" si="40"/>
        <v>45e2b460-dbd4-4bf4-3643-33c2648d60bc</v>
      </c>
      <c r="I333">
        <f t="shared" si="41"/>
        <v>36</v>
      </c>
    </row>
    <row r="334" spans="2:9" x14ac:dyDescent="0.25">
      <c r="B334" t="s">
        <v>1053</v>
      </c>
      <c r="C334">
        <f t="shared" si="35"/>
        <v>12</v>
      </c>
      <c r="D334">
        <f t="shared" si="36"/>
        <v>38</v>
      </c>
      <c r="E334" t="str">
        <f t="shared" si="37"/>
        <v>Plain Saddle, 3 Saddlebags</v>
      </c>
      <c r="F334" s="3">
        <f t="shared" si="38"/>
        <v>294</v>
      </c>
      <c r="G334" s="3">
        <f t="shared" si="39"/>
        <v>330</v>
      </c>
      <c r="H334" t="str">
        <f t="shared" si="40"/>
        <v>4692f1e5-e4bc-c8af-1b0b-1da823ec1db9</v>
      </c>
      <c r="I334">
        <f t="shared" si="41"/>
        <v>36</v>
      </c>
    </row>
    <row r="335" spans="2:9" x14ac:dyDescent="0.25">
      <c r="B335" t="s">
        <v>1054</v>
      </c>
      <c r="C335">
        <f t="shared" si="35"/>
        <v>12</v>
      </c>
      <c r="D335">
        <f t="shared" si="36"/>
        <v>38</v>
      </c>
      <c r="E335" t="str">
        <f t="shared" si="37"/>
        <v>Plain Saddle, 4 Saddlebags</v>
      </c>
      <c r="F335" s="3">
        <f t="shared" si="38"/>
        <v>294</v>
      </c>
      <c r="G335" s="3">
        <f t="shared" si="39"/>
        <v>330</v>
      </c>
      <c r="H335" t="str">
        <f t="shared" si="40"/>
        <v>42b152d3-d3f4-b390-088e-3127534281aa</v>
      </c>
      <c r="I335">
        <f t="shared" si="41"/>
        <v>36</v>
      </c>
    </row>
    <row r="336" spans="2:9" x14ac:dyDescent="0.25">
      <c r="B336" t="s">
        <v>1056</v>
      </c>
      <c r="C336">
        <f t="shared" si="35"/>
        <v>12</v>
      </c>
      <c r="D336">
        <f t="shared" si="36"/>
        <v>27</v>
      </c>
      <c r="E336" t="str">
        <f t="shared" si="37"/>
        <v>Farm Horseshoes</v>
      </c>
      <c r="F336" s="3">
        <f t="shared" si="38"/>
        <v>269</v>
      </c>
      <c r="G336" s="3">
        <f t="shared" si="39"/>
        <v>305</v>
      </c>
      <c r="H336" t="str">
        <f t="shared" si="40"/>
        <v>cf103890-cd29-4d20-80bc-63522602d6c5</v>
      </c>
      <c r="I336">
        <f t="shared" si="41"/>
        <v>36</v>
      </c>
    </row>
    <row r="337" spans="2:9" x14ac:dyDescent="0.25">
      <c r="B337" t="s">
        <v>1057</v>
      </c>
      <c r="C337">
        <f t="shared" si="35"/>
        <v>12</v>
      </c>
      <c r="D337">
        <f t="shared" si="36"/>
        <v>31</v>
      </c>
      <c r="E337" t="str">
        <f t="shared" si="37"/>
        <v>Military Horseshoes</v>
      </c>
      <c r="F337" s="3">
        <f t="shared" si="38"/>
        <v>273</v>
      </c>
      <c r="G337" s="3">
        <f t="shared" si="39"/>
        <v>309</v>
      </c>
      <c r="H337" t="str">
        <f t="shared" si="40"/>
        <v>a9d80dd4-2792-463a-9fcb-825677667e69</v>
      </c>
      <c r="I337">
        <f t="shared" si="41"/>
        <v>36</v>
      </c>
    </row>
    <row r="338" spans="2:9" x14ac:dyDescent="0.25">
      <c r="B338" t="s">
        <v>1058</v>
      </c>
      <c r="C338">
        <f t="shared" si="35"/>
        <v>12</v>
      </c>
      <c r="D338">
        <f t="shared" si="36"/>
        <v>28</v>
      </c>
      <c r="E338" t="str">
        <f t="shared" si="37"/>
        <v>Noble Horseshoes</v>
      </c>
      <c r="F338" s="3">
        <f t="shared" si="38"/>
        <v>270</v>
      </c>
      <c r="G338" s="3">
        <f t="shared" si="39"/>
        <v>306</v>
      </c>
      <c r="H338" t="str">
        <f t="shared" si="40"/>
        <v>5dc9c415-5b5a-4278-b507-053ae258f505</v>
      </c>
      <c r="I338">
        <f t="shared" si="41"/>
        <v>36</v>
      </c>
    </row>
    <row r="339" spans="2:9" x14ac:dyDescent="0.25">
      <c r="B339" t="s">
        <v>1059</v>
      </c>
      <c r="C339">
        <f t="shared" si="35"/>
        <v>12</v>
      </c>
      <c r="D339">
        <f t="shared" si="36"/>
        <v>29</v>
      </c>
      <c r="E339" t="str">
        <f t="shared" si="37"/>
        <v>Travel Horseshoes</v>
      </c>
      <c r="F339" s="3">
        <f t="shared" si="38"/>
        <v>271</v>
      </c>
      <c r="G339" s="3">
        <f t="shared" si="39"/>
        <v>307</v>
      </c>
      <c r="H339" t="str">
        <f t="shared" si="40"/>
        <v>00c214ca-d9cb-4d2a-b3e8-95545fd2f3e9</v>
      </c>
      <c r="I339">
        <f t="shared" si="41"/>
        <v>36</v>
      </c>
    </row>
    <row r="340" spans="2:9" x14ac:dyDescent="0.25">
      <c r="B340" t="s">
        <v>1061</v>
      </c>
      <c r="C340">
        <f t="shared" si="35"/>
        <v>12</v>
      </c>
      <c r="D340">
        <f t="shared" si="36"/>
        <v>26</v>
      </c>
      <c r="E340" t="str">
        <f t="shared" si="37"/>
        <v>Cavalry Bridle</v>
      </c>
      <c r="F340" s="3">
        <f t="shared" si="38"/>
        <v>270</v>
      </c>
      <c r="G340" s="3">
        <f t="shared" si="39"/>
        <v>306</v>
      </c>
      <c r="H340" t="str">
        <f t="shared" si="40"/>
        <v>79e78e2a-8c66-430d-aba4-040ffde5c66f</v>
      </c>
      <c r="I340">
        <f t="shared" si="41"/>
        <v>36</v>
      </c>
    </row>
    <row r="341" spans="2:9" x14ac:dyDescent="0.25">
      <c r="B341" t="s">
        <v>1062</v>
      </c>
      <c r="C341">
        <f t="shared" si="35"/>
        <v>12</v>
      </c>
      <c r="D341">
        <f t="shared" si="36"/>
        <v>33</v>
      </c>
      <c r="E341" t="str">
        <f t="shared" si="37"/>
        <v>Chanfron and Criniere</v>
      </c>
      <c r="F341" s="3">
        <f t="shared" si="38"/>
        <v>286</v>
      </c>
      <c r="G341" s="3">
        <f t="shared" si="39"/>
        <v>322</v>
      </c>
      <c r="H341" t="str">
        <f t="shared" si="40"/>
        <v>46021c09-1a2e-2683-bd92-d17cb66fb390</v>
      </c>
      <c r="I341">
        <f t="shared" si="41"/>
        <v>36</v>
      </c>
    </row>
    <row r="342" spans="2:9" x14ac:dyDescent="0.25">
      <c r="B342" t="s">
        <v>1063</v>
      </c>
      <c r="C342">
        <f t="shared" si="35"/>
        <v>12</v>
      </c>
      <c r="D342">
        <f t="shared" si="36"/>
        <v>26</v>
      </c>
      <c r="E342" t="str">
        <f t="shared" si="37"/>
        <v>Groom's Bridle</v>
      </c>
      <c r="F342" s="3">
        <f t="shared" si="38"/>
        <v>282</v>
      </c>
      <c r="G342" s="3">
        <f t="shared" si="39"/>
        <v>318</v>
      </c>
      <c r="H342" t="str">
        <f t="shared" si="40"/>
        <v>4bc6e580-eb02-3c7e-1e5c-899767f21cbd</v>
      </c>
      <c r="I342">
        <f t="shared" si="41"/>
        <v>36</v>
      </c>
    </row>
    <row r="343" spans="2:9" x14ac:dyDescent="0.25">
      <c r="B343" t="s">
        <v>1064</v>
      </c>
      <c r="C343">
        <f t="shared" si="35"/>
        <v>12</v>
      </c>
      <c r="D343">
        <f t="shared" si="36"/>
        <v>27</v>
      </c>
      <c r="E343" t="str">
        <f t="shared" si="37"/>
        <v>Knight's Bridle</v>
      </c>
      <c r="F343" s="3">
        <f t="shared" si="38"/>
        <v>271</v>
      </c>
      <c r="G343" s="3">
        <f t="shared" si="39"/>
        <v>307</v>
      </c>
      <c r="H343" t="str">
        <f t="shared" si="40"/>
        <v>ac0f228d-b1dd-493d-909d-105b07192ec9</v>
      </c>
      <c r="I343">
        <f t="shared" si="41"/>
        <v>36</v>
      </c>
    </row>
    <row r="344" spans="2:9" x14ac:dyDescent="0.25">
      <c r="B344" t="s">
        <v>1065</v>
      </c>
      <c r="C344">
        <f t="shared" si="35"/>
        <v>12</v>
      </c>
      <c r="D344">
        <f t="shared" si="36"/>
        <v>24</v>
      </c>
      <c r="E344" t="str">
        <f t="shared" si="37"/>
        <v>Noble Bridle</v>
      </c>
      <c r="F344" s="3">
        <f t="shared" si="38"/>
        <v>268</v>
      </c>
      <c r="G344" s="3">
        <f t="shared" si="39"/>
        <v>304</v>
      </c>
      <c r="H344" t="str">
        <f t="shared" si="40"/>
        <v>9f30ca3f-65c0-42f4-be71-cb8f4cc2af7f</v>
      </c>
      <c r="I344">
        <f t="shared" si="41"/>
        <v>36</v>
      </c>
    </row>
    <row r="345" spans="2:9" x14ac:dyDescent="0.25">
      <c r="B345" t="s">
        <v>1066</v>
      </c>
      <c r="C345">
        <f t="shared" si="35"/>
        <v>12</v>
      </c>
      <c r="D345">
        <f t="shared" si="36"/>
        <v>27</v>
      </c>
      <c r="E345" t="str">
        <f t="shared" si="37"/>
        <v>Ordinary Bridle</v>
      </c>
      <c r="F345" s="3">
        <f t="shared" si="38"/>
        <v>280</v>
      </c>
      <c r="G345" s="3">
        <f t="shared" si="39"/>
        <v>316</v>
      </c>
      <c r="H345" t="str">
        <f t="shared" si="40"/>
        <v>40092838-9807-c0f7-4a48-264b6ed78c8c</v>
      </c>
      <c r="I345">
        <f t="shared" si="41"/>
        <v>36</v>
      </c>
    </row>
    <row r="346" spans="2:9" x14ac:dyDescent="0.25">
      <c r="B346" t="s">
        <v>1068</v>
      </c>
      <c r="C346">
        <f t="shared" si="35"/>
        <v>12</v>
      </c>
      <c r="D346">
        <f t="shared" si="36"/>
        <v>25</v>
      </c>
      <c r="E346" t="str">
        <f t="shared" si="37"/>
        <v>Black Hood Up</v>
      </c>
      <c r="F346" s="3">
        <f t="shared" si="38"/>
        <v>314</v>
      </c>
      <c r="G346" s="3">
        <f t="shared" si="39"/>
        <v>350</v>
      </c>
      <c r="H346" t="str">
        <f t="shared" si="40"/>
        <v>00000000-0000-0000-0000-000000000001</v>
      </c>
      <c r="I346">
        <f t="shared" si="41"/>
        <v>36</v>
      </c>
    </row>
    <row r="347" spans="2:9" x14ac:dyDescent="0.25">
      <c r="B347" t="s">
        <v>1069</v>
      </c>
      <c r="C347">
        <f t="shared" si="35"/>
        <v>8</v>
      </c>
      <c r="D347">
        <f t="shared" si="36"/>
        <v>25</v>
      </c>
      <c r="E347" t="str">
        <f t="shared" si="37"/>
        <v>Dark Grey Hood Up</v>
      </c>
      <c r="F347" s="3">
        <f t="shared" si="38"/>
        <v>318</v>
      </c>
      <c r="G347" s="3">
        <f t="shared" si="39"/>
        <v>354</v>
      </c>
      <c r="H347" t="str">
        <f t="shared" si="40"/>
        <v>00000000-0000-0000-0000-000000000002</v>
      </c>
      <c r="I347">
        <f t="shared" si="41"/>
        <v>36</v>
      </c>
    </row>
    <row r="349" spans="2:9" x14ac:dyDescent="0.25">
      <c r="B349" t="s">
        <v>658</v>
      </c>
      <c r="C349">
        <f t="shared" si="35"/>
        <v>12</v>
      </c>
      <c r="D349">
        <f t="shared" ref="D349" si="42">FIND("(",B349)-1</f>
        <v>18</v>
      </c>
      <c r="E349" t="str">
        <f t="shared" ref="E349" si="43">MID(B349,C349,D349-C349)</f>
        <v>Bauble</v>
      </c>
      <c r="F349" s="3">
        <f t="shared" ref="F349:F364" si="44">FIND("item_id=",B349)+9</f>
        <v>258</v>
      </c>
      <c r="G349" s="3">
        <f t="shared" ref="G349" si="45">FIND("max_status=",B349)-2</f>
        <v>294</v>
      </c>
      <c r="H349" t="str">
        <f t="shared" ref="H349" si="46">MID(B349,F349,G349-F349)</f>
        <v>566e08ae-105e-407a-a3da-c6008191a84c</v>
      </c>
      <c r="I349">
        <f>LEN(H349)</f>
        <v>36</v>
      </c>
    </row>
    <row r="350" spans="2:9" x14ac:dyDescent="0.25">
      <c r="B350" t="s">
        <v>659</v>
      </c>
      <c r="C350">
        <f t="shared" si="35"/>
        <v>12</v>
      </c>
      <c r="D350">
        <f t="shared" ref="D350:D410" si="47">FIND("(",B350)-1</f>
        <v>25</v>
      </c>
      <c r="E350" t="str">
        <f t="shared" ref="E350:E410" si="48">MID(B350,C350,D350-C350)</f>
        <v>Bianka's Ring</v>
      </c>
      <c r="F350" s="3">
        <f t="shared" si="44"/>
        <v>277</v>
      </c>
      <c r="G350" s="3">
        <f t="shared" ref="G350:G410" si="49">FIND("max_status=",B350)-2</f>
        <v>313</v>
      </c>
      <c r="H350" t="str">
        <f t="shared" ref="H350:H410" si="50">MID(B350,F350,G350-F350)</f>
        <v>aac0794c-8fb7-41f5-ba6a-90c313c286b2</v>
      </c>
      <c r="I350">
        <f t="shared" ref="I350:I364" si="51">LEN(H350)</f>
        <v>36</v>
      </c>
    </row>
    <row r="351" spans="2:9" x14ac:dyDescent="0.25">
      <c r="B351" t="s">
        <v>660</v>
      </c>
      <c r="C351">
        <f t="shared" si="35"/>
        <v>12</v>
      </c>
      <c r="D351">
        <f t="shared" si="47"/>
        <v>23</v>
      </c>
      <c r="E351" t="str">
        <f t="shared" si="48"/>
        <v>Copper Ring</v>
      </c>
      <c r="F351" s="3">
        <f t="shared" si="44"/>
        <v>263</v>
      </c>
      <c r="G351" s="3">
        <f t="shared" si="49"/>
        <v>299</v>
      </c>
      <c r="H351" t="str">
        <f t="shared" si="50"/>
        <v>69d47dce-243f-46a6-9a07-ebf793f93e0b</v>
      </c>
      <c r="I351">
        <f t="shared" si="51"/>
        <v>36</v>
      </c>
    </row>
    <row r="352" spans="2:9" x14ac:dyDescent="0.25">
      <c r="B352" t="s">
        <v>661</v>
      </c>
      <c r="C352">
        <f t="shared" si="35"/>
        <v>12</v>
      </c>
      <c r="D352">
        <f t="shared" si="47"/>
        <v>28</v>
      </c>
      <c r="E352" t="str">
        <f t="shared" si="48"/>
        <v>Drahomira's Ring</v>
      </c>
      <c r="F352" s="3">
        <f t="shared" si="44"/>
        <v>268</v>
      </c>
      <c r="G352" s="3">
        <f t="shared" si="49"/>
        <v>304</v>
      </c>
      <c r="H352" t="str">
        <f t="shared" si="50"/>
        <v>ca92311e-6413-4c6b-b47a-963211f174e1</v>
      </c>
      <c r="I352">
        <f t="shared" si="51"/>
        <v>36</v>
      </c>
    </row>
    <row r="353" spans="2:9" x14ac:dyDescent="0.25">
      <c r="B353" t="s">
        <v>662</v>
      </c>
      <c r="C353">
        <f t="shared" si="35"/>
        <v>12</v>
      </c>
      <c r="D353">
        <f t="shared" si="47"/>
        <v>23</v>
      </c>
      <c r="E353" t="str">
        <f t="shared" si="48"/>
        <v>Family Ring</v>
      </c>
      <c r="F353" s="3">
        <f t="shared" si="44"/>
        <v>263</v>
      </c>
      <c r="G353" s="3">
        <f t="shared" si="49"/>
        <v>299</v>
      </c>
      <c r="H353" t="str">
        <f t="shared" si="50"/>
        <v>88e2cfca-1f87-40f6-9691-4406676d702c</v>
      </c>
      <c r="I353">
        <f t="shared" si="51"/>
        <v>36</v>
      </c>
    </row>
    <row r="354" spans="2:9" x14ac:dyDescent="0.25">
      <c r="B354" t="s">
        <v>663</v>
      </c>
      <c r="C354">
        <f t="shared" si="35"/>
        <v>12</v>
      </c>
      <c r="D354">
        <f t="shared" si="47"/>
        <v>25</v>
      </c>
      <c r="E354" t="str">
        <f t="shared" si="48"/>
        <v>Gold Necklace</v>
      </c>
      <c r="F354" s="3">
        <f t="shared" si="44"/>
        <v>265</v>
      </c>
      <c r="G354" s="3">
        <f t="shared" si="49"/>
        <v>301</v>
      </c>
      <c r="H354" t="str">
        <f t="shared" si="50"/>
        <v>7bf71bcf-275a-4a01-ad3b-adb059b0bc80</v>
      </c>
      <c r="I354">
        <f t="shared" si="51"/>
        <v>36</v>
      </c>
    </row>
    <row r="355" spans="2:9" x14ac:dyDescent="0.25">
      <c r="B355" t="s">
        <v>664</v>
      </c>
      <c r="C355">
        <f t="shared" si="35"/>
        <v>12</v>
      </c>
      <c r="D355">
        <f t="shared" si="47"/>
        <v>21</v>
      </c>
      <c r="E355" t="str">
        <f t="shared" si="48"/>
        <v>Gold Ring</v>
      </c>
      <c r="F355" s="3">
        <f t="shared" si="44"/>
        <v>261</v>
      </c>
      <c r="G355" s="3">
        <f t="shared" si="49"/>
        <v>297</v>
      </c>
      <c r="H355" t="str">
        <f t="shared" si="50"/>
        <v>63def33d-7353-4b22-a517-ef6caff3f4dc</v>
      </c>
      <c r="I355">
        <f t="shared" si="51"/>
        <v>36</v>
      </c>
    </row>
    <row r="356" spans="2:9" x14ac:dyDescent="0.25">
      <c r="B356" t="s">
        <v>665</v>
      </c>
      <c r="C356">
        <f t="shared" si="35"/>
        <v>12</v>
      </c>
      <c r="D356">
        <f t="shared" si="47"/>
        <v>29</v>
      </c>
      <c r="E356" t="str">
        <f t="shared" si="48"/>
        <v>Gold/Golden Chain</v>
      </c>
      <c r="F356" s="3">
        <f t="shared" si="44"/>
        <v>269</v>
      </c>
      <c r="G356" s="3">
        <f t="shared" si="49"/>
        <v>305</v>
      </c>
      <c r="H356" t="str">
        <f t="shared" si="50"/>
        <v>0bf732db-ca19-4f0b-a56f-c83a79806d8f</v>
      </c>
      <c r="I356">
        <f t="shared" si="51"/>
        <v>36</v>
      </c>
    </row>
    <row r="357" spans="2:9" x14ac:dyDescent="0.25">
      <c r="B357" t="s">
        <v>666</v>
      </c>
      <c r="C357">
        <f t="shared" si="35"/>
        <v>12</v>
      </c>
      <c r="D357">
        <f t="shared" si="47"/>
        <v>30</v>
      </c>
      <c r="E357" t="str">
        <f t="shared" si="48"/>
        <v>Heraldic Neckchain</v>
      </c>
      <c r="F357" s="3">
        <f t="shared" si="44"/>
        <v>270</v>
      </c>
      <c r="G357" s="3">
        <f t="shared" si="49"/>
        <v>306</v>
      </c>
      <c r="H357" t="str">
        <f t="shared" si="50"/>
        <v>e1bf8852-92b3-4373-a1c7-c4726ada6e27</v>
      </c>
      <c r="I357">
        <f t="shared" si="51"/>
        <v>36</v>
      </c>
    </row>
    <row r="358" spans="2:9" x14ac:dyDescent="0.25">
      <c r="B358" t="s">
        <v>667</v>
      </c>
      <c r="C358">
        <f t="shared" si="35"/>
        <v>12</v>
      </c>
      <c r="D358">
        <f t="shared" si="47"/>
        <v>20</v>
      </c>
      <c r="E358" t="str">
        <f t="shared" si="48"/>
        <v>Necklace</v>
      </c>
      <c r="F358" s="3">
        <f t="shared" si="44"/>
        <v>269</v>
      </c>
      <c r="G358" s="3">
        <f t="shared" si="49"/>
        <v>305</v>
      </c>
      <c r="H358" t="str">
        <f t="shared" si="50"/>
        <v>b20baf24-2cc2-4a7d-91d8-f494c6575042</v>
      </c>
      <c r="I358">
        <f t="shared" si="51"/>
        <v>36</v>
      </c>
    </row>
    <row r="359" spans="2:9" x14ac:dyDescent="0.25">
      <c r="B359" t="s">
        <v>668</v>
      </c>
      <c r="C359">
        <f t="shared" si="35"/>
        <v>12</v>
      </c>
      <c r="D359">
        <f t="shared" si="47"/>
        <v>16</v>
      </c>
      <c r="E359" t="str">
        <f t="shared" si="48"/>
        <v>Ring</v>
      </c>
      <c r="F359" s="3">
        <f t="shared" si="44"/>
        <v>256</v>
      </c>
      <c r="G359" s="3">
        <f t="shared" si="49"/>
        <v>292</v>
      </c>
      <c r="H359" t="str">
        <f t="shared" si="50"/>
        <v>69ff2530-2556-439f-a486-a073ee44fb61</v>
      </c>
      <c r="I359">
        <f t="shared" si="51"/>
        <v>36</v>
      </c>
    </row>
    <row r="360" spans="2:9" x14ac:dyDescent="0.25">
      <c r="B360" t="s">
        <v>669</v>
      </c>
      <c r="C360">
        <f t="shared" si="35"/>
        <v>12</v>
      </c>
      <c r="D360">
        <f t="shared" si="47"/>
        <v>16</v>
      </c>
      <c r="E360" t="str">
        <f t="shared" si="48"/>
        <v>Ring</v>
      </c>
      <c r="F360" s="3">
        <f t="shared" si="44"/>
        <v>256</v>
      </c>
      <c r="G360" s="3">
        <f t="shared" si="49"/>
        <v>292</v>
      </c>
      <c r="H360" t="str">
        <f t="shared" si="50"/>
        <v>6edc8135-6795-4f18-81fc-95b22503afbb</v>
      </c>
      <c r="I360">
        <f t="shared" si="51"/>
        <v>36</v>
      </c>
    </row>
    <row r="361" spans="2:9" x14ac:dyDescent="0.25">
      <c r="B361" t="s">
        <v>670</v>
      </c>
      <c r="C361">
        <f t="shared" si="35"/>
        <v>12</v>
      </c>
      <c r="D361">
        <f t="shared" si="47"/>
        <v>16</v>
      </c>
      <c r="E361" t="str">
        <f t="shared" si="48"/>
        <v>Ring</v>
      </c>
      <c r="F361" s="3">
        <f t="shared" si="44"/>
        <v>265</v>
      </c>
      <c r="G361" s="3">
        <f t="shared" si="49"/>
        <v>301</v>
      </c>
      <c r="H361" t="str">
        <f t="shared" si="50"/>
        <v>3b2f6f90-615d-4e8d-b9a4-bf04c4e99d59</v>
      </c>
      <c r="I361">
        <f t="shared" si="51"/>
        <v>36</v>
      </c>
    </row>
    <row r="362" spans="2:9" x14ac:dyDescent="0.25">
      <c r="B362" t="s">
        <v>671</v>
      </c>
      <c r="C362">
        <f t="shared" si="35"/>
        <v>12</v>
      </c>
      <c r="D362">
        <f t="shared" si="47"/>
        <v>23</v>
      </c>
      <c r="E362" t="str">
        <f t="shared" si="48"/>
        <v>Signet Ring</v>
      </c>
      <c r="F362" s="3">
        <f t="shared" si="44"/>
        <v>263</v>
      </c>
      <c r="G362" s="3">
        <f t="shared" si="49"/>
        <v>299</v>
      </c>
      <c r="H362" t="str">
        <f t="shared" si="50"/>
        <v>563778d3-b014-4a20-b8f6-00ae8a3cfc40</v>
      </c>
      <c r="I362">
        <f t="shared" si="51"/>
        <v>36</v>
      </c>
    </row>
    <row r="363" spans="2:9" x14ac:dyDescent="0.25">
      <c r="B363" t="s">
        <v>672</v>
      </c>
      <c r="C363">
        <f t="shared" si="35"/>
        <v>12</v>
      </c>
      <c r="D363">
        <f t="shared" si="47"/>
        <v>37</v>
      </c>
      <c r="E363" t="str">
        <f t="shared" si="48"/>
        <v>Silver Necklace/Neckchain</v>
      </c>
      <c r="F363" s="3">
        <f t="shared" si="44"/>
        <v>277</v>
      </c>
      <c r="G363" s="3">
        <f t="shared" si="49"/>
        <v>313</v>
      </c>
      <c r="H363" t="str">
        <f t="shared" si="50"/>
        <v>0a79aed1-1d5a-4104-ae2e-6de2648ea9b4</v>
      </c>
      <c r="I363">
        <f t="shared" si="51"/>
        <v>36</v>
      </c>
    </row>
    <row r="364" spans="2:9" x14ac:dyDescent="0.25">
      <c r="B364" t="s">
        <v>673</v>
      </c>
      <c r="C364">
        <f t="shared" si="35"/>
        <v>12</v>
      </c>
      <c r="D364">
        <f t="shared" si="47"/>
        <v>23</v>
      </c>
      <c r="E364" t="str">
        <f t="shared" si="48"/>
        <v>Silver Ring</v>
      </c>
      <c r="F364" s="3">
        <f t="shared" si="44"/>
        <v>263</v>
      </c>
      <c r="G364" s="3">
        <f t="shared" si="49"/>
        <v>299</v>
      </c>
      <c r="H364" t="str">
        <f t="shared" si="50"/>
        <v>fda33b13-125c-4d88-8a71-790c77c044be</v>
      </c>
      <c r="I364">
        <f t="shared" si="51"/>
        <v>36</v>
      </c>
    </row>
    <row r="365" spans="2:9" x14ac:dyDescent="0.25">
      <c r="B365" t="s">
        <v>675</v>
      </c>
      <c r="C365">
        <f t="shared" si="35"/>
        <v>12</v>
      </c>
      <c r="D365">
        <f t="shared" si="47"/>
        <v>22</v>
      </c>
      <c r="E365" t="str">
        <f t="shared" si="48"/>
        <v>Black Hood</v>
      </c>
      <c r="F365" s="3">
        <f>FIND("item_id=",B365)+9</f>
        <v>311</v>
      </c>
      <c r="G365" s="3">
        <f t="shared" si="49"/>
        <v>347</v>
      </c>
      <c r="H365" t="str">
        <f t="shared" si="50"/>
        <v>4dd34997-a8f3-9f9f-ddaa-ca0ca4b07c9f</v>
      </c>
      <c r="I365">
        <f>LEN(H365)</f>
        <v>36</v>
      </c>
    </row>
    <row r="366" spans="2:9" x14ac:dyDescent="0.25">
      <c r="B366" t="s">
        <v>676</v>
      </c>
      <c r="C366">
        <f t="shared" si="35"/>
        <v>12</v>
      </c>
      <c r="D366">
        <f t="shared" si="47"/>
        <v>22</v>
      </c>
      <c r="E366" t="str">
        <f t="shared" si="48"/>
        <v>Black Hood</v>
      </c>
      <c r="F366" s="3">
        <f t="shared" ref="F366:F410" si="52">FIND("item_id=",B366)+9</f>
        <v>271</v>
      </c>
      <c r="G366" s="3">
        <f t="shared" si="49"/>
        <v>307</v>
      </c>
      <c r="H366" t="str">
        <f t="shared" si="50"/>
        <v>4d83cddb-a7ce-dfd5-d2d0-aa7454313f8d</v>
      </c>
      <c r="I366">
        <f t="shared" ref="I366:I410" si="53">LEN(H366)</f>
        <v>36</v>
      </c>
    </row>
    <row r="367" spans="2:9" x14ac:dyDescent="0.25">
      <c r="B367" t="s">
        <v>677</v>
      </c>
      <c r="C367">
        <f t="shared" si="35"/>
        <v>12</v>
      </c>
      <c r="D367">
        <f t="shared" si="47"/>
        <v>22</v>
      </c>
      <c r="E367" t="str">
        <f t="shared" si="48"/>
        <v>Black Hood</v>
      </c>
      <c r="F367" s="3">
        <f t="shared" si="52"/>
        <v>315</v>
      </c>
      <c r="G367" s="3">
        <f t="shared" si="49"/>
        <v>351</v>
      </c>
      <c r="H367" t="str">
        <f t="shared" si="50"/>
        <v>49f1d199-c8e4-5e9a-7aeb-09e3999a25a7</v>
      </c>
      <c r="I367">
        <f t="shared" si="53"/>
        <v>36</v>
      </c>
    </row>
    <row r="368" spans="2:9" x14ac:dyDescent="0.25">
      <c r="B368" t="s">
        <v>678</v>
      </c>
      <c r="C368">
        <f t="shared" si="35"/>
        <v>12</v>
      </c>
      <c r="D368">
        <f t="shared" si="47"/>
        <v>32</v>
      </c>
      <c r="E368" t="str">
        <f t="shared" si="48"/>
        <v>Black and White Hood</v>
      </c>
      <c r="F368" s="3">
        <f t="shared" si="52"/>
        <v>316</v>
      </c>
      <c r="G368" s="3">
        <f t="shared" si="49"/>
        <v>352</v>
      </c>
      <c r="H368" t="str">
        <f t="shared" si="50"/>
        <v>4d4ed856-9d3a-e66f-2d2e-a08384f215b1</v>
      </c>
      <c r="I368">
        <f t="shared" si="53"/>
        <v>36</v>
      </c>
    </row>
    <row r="369" spans="2:9" x14ac:dyDescent="0.25">
      <c r="B369" t="s">
        <v>679</v>
      </c>
      <c r="C369">
        <f t="shared" si="35"/>
        <v>12</v>
      </c>
      <c r="D369">
        <f t="shared" si="47"/>
        <v>32</v>
      </c>
      <c r="E369" t="str">
        <f t="shared" si="48"/>
        <v>Black and White Hood</v>
      </c>
      <c r="F369" s="3">
        <f t="shared" si="52"/>
        <v>283</v>
      </c>
      <c r="G369" s="3">
        <f t="shared" si="49"/>
        <v>319</v>
      </c>
      <c r="H369" t="str">
        <f t="shared" si="50"/>
        <v>4f71cd89-9889-1498-ca5a-b8699c4afbaa</v>
      </c>
      <c r="I369">
        <f t="shared" si="53"/>
        <v>36</v>
      </c>
    </row>
    <row r="370" spans="2:9" x14ac:dyDescent="0.25">
      <c r="B370" t="s">
        <v>680</v>
      </c>
      <c r="C370">
        <f t="shared" si="35"/>
        <v>12</v>
      </c>
      <c r="D370">
        <f t="shared" si="47"/>
        <v>33</v>
      </c>
      <c r="E370" t="str">
        <f t="shared" si="48"/>
        <v>Black and Yellow Hood</v>
      </c>
      <c r="F370" s="3">
        <f t="shared" si="52"/>
        <v>326</v>
      </c>
      <c r="G370" s="3">
        <f t="shared" si="49"/>
        <v>362</v>
      </c>
      <c r="H370" t="str">
        <f t="shared" si="50"/>
        <v>42f920a7-4d72-38f2-7f30-84bed084868f</v>
      </c>
      <c r="I370">
        <f t="shared" si="53"/>
        <v>36</v>
      </c>
    </row>
    <row r="371" spans="2:9" x14ac:dyDescent="0.25">
      <c r="B371" t="s">
        <v>681</v>
      </c>
      <c r="C371">
        <f t="shared" si="35"/>
        <v>12</v>
      </c>
      <c r="D371">
        <f t="shared" si="47"/>
        <v>33</v>
      </c>
      <c r="E371" t="str">
        <f t="shared" si="48"/>
        <v>Black and Yellow Hood</v>
      </c>
      <c r="F371" s="3">
        <f t="shared" si="52"/>
        <v>325</v>
      </c>
      <c r="G371" s="3">
        <f t="shared" si="49"/>
        <v>361</v>
      </c>
      <c r="H371" t="str">
        <f t="shared" si="50"/>
        <v>46f60a88-47c9-9fa9-e55b-58553a841592</v>
      </c>
      <c r="I371">
        <f t="shared" si="53"/>
        <v>36</v>
      </c>
    </row>
    <row r="372" spans="2:9" x14ac:dyDescent="0.25">
      <c r="B372" t="s">
        <v>682</v>
      </c>
      <c r="C372">
        <f t="shared" si="35"/>
        <v>12</v>
      </c>
      <c r="D372">
        <f t="shared" si="47"/>
        <v>33</v>
      </c>
      <c r="E372" t="str">
        <f t="shared" si="48"/>
        <v>Black and Yellow Hood</v>
      </c>
      <c r="F372" s="3">
        <f t="shared" si="52"/>
        <v>290</v>
      </c>
      <c r="G372" s="3">
        <f t="shared" si="49"/>
        <v>326</v>
      </c>
      <c r="H372" t="str">
        <f t="shared" si="50"/>
        <v>4901d670-706e-e710-a3ce-4b2d4a1116ad</v>
      </c>
      <c r="I372">
        <f t="shared" si="53"/>
        <v>36</v>
      </c>
    </row>
    <row r="373" spans="2:9" x14ac:dyDescent="0.25">
      <c r="B373" t="s">
        <v>683</v>
      </c>
      <c r="C373">
        <f t="shared" si="35"/>
        <v>12</v>
      </c>
      <c r="D373">
        <f t="shared" si="47"/>
        <v>33</v>
      </c>
      <c r="E373" t="str">
        <f t="shared" si="48"/>
        <v>Black and Yellow Hood</v>
      </c>
      <c r="F373" s="3">
        <f t="shared" si="52"/>
        <v>326</v>
      </c>
      <c r="G373" s="3">
        <f t="shared" si="49"/>
        <v>362</v>
      </c>
      <c r="H373" t="str">
        <f t="shared" si="50"/>
        <v>48146a0b-3476-c43f-63a0-5d9bf1ec1985</v>
      </c>
      <c r="I373">
        <f t="shared" si="53"/>
        <v>36</v>
      </c>
    </row>
    <row r="374" spans="2:9" x14ac:dyDescent="0.25">
      <c r="B374" t="s">
        <v>684</v>
      </c>
      <c r="C374">
        <f t="shared" si="35"/>
        <v>12</v>
      </c>
      <c r="D374">
        <f t="shared" si="47"/>
        <v>29</v>
      </c>
      <c r="E374" t="str">
        <f t="shared" si="48"/>
        <v>Black-Yellow Hood</v>
      </c>
      <c r="F374" s="3">
        <f t="shared" si="52"/>
        <v>286</v>
      </c>
      <c r="G374" s="3">
        <f t="shared" si="49"/>
        <v>322</v>
      </c>
      <c r="H374" t="str">
        <f t="shared" si="50"/>
        <v>46a124e4-481c-5880-d187-573c1d8a57b9</v>
      </c>
      <c r="I374">
        <f t="shared" si="53"/>
        <v>36</v>
      </c>
    </row>
    <row r="375" spans="2:9" x14ac:dyDescent="0.25">
      <c r="B375" t="s">
        <v>685</v>
      </c>
      <c r="C375">
        <f t="shared" si="35"/>
        <v>12</v>
      </c>
      <c r="D375">
        <f t="shared" si="47"/>
        <v>21</v>
      </c>
      <c r="E375" t="str">
        <f t="shared" si="48"/>
        <v>Blue Hood</v>
      </c>
      <c r="F375" s="3">
        <f t="shared" si="52"/>
        <v>313</v>
      </c>
      <c r="G375" s="3">
        <f t="shared" si="49"/>
        <v>349</v>
      </c>
      <c r="H375" t="str">
        <f t="shared" si="50"/>
        <v>4a5b1f83-07dc-3530-3831-e110aed5ffb7</v>
      </c>
      <c r="I375">
        <f t="shared" si="53"/>
        <v>36</v>
      </c>
    </row>
    <row r="376" spans="2:9" x14ac:dyDescent="0.25">
      <c r="B376" t="s">
        <v>686</v>
      </c>
      <c r="C376">
        <f t="shared" si="35"/>
        <v>12</v>
      </c>
      <c r="D376">
        <f t="shared" si="47"/>
        <v>27</v>
      </c>
      <c r="E376" t="str">
        <f t="shared" si="48"/>
        <v>Blue-Green Hood</v>
      </c>
      <c r="F376" s="3">
        <f t="shared" si="52"/>
        <v>282</v>
      </c>
      <c r="G376" s="3">
        <f t="shared" si="49"/>
        <v>318</v>
      </c>
      <c r="H376" t="str">
        <f t="shared" si="50"/>
        <v>4fe5d61e-dc96-685e-4e5f-6c86a42fb0b1</v>
      </c>
      <c r="I376">
        <f t="shared" si="53"/>
        <v>36</v>
      </c>
    </row>
    <row r="377" spans="2:9" x14ac:dyDescent="0.25">
      <c r="B377" t="s">
        <v>687</v>
      </c>
      <c r="C377">
        <f t="shared" si="35"/>
        <v>12</v>
      </c>
      <c r="D377">
        <f t="shared" si="47"/>
        <v>27</v>
      </c>
      <c r="E377" t="str">
        <f t="shared" si="48"/>
        <v>Blue-Green Hood</v>
      </c>
      <c r="F377" s="3">
        <f t="shared" si="52"/>
        <v>319</v>
      </c>
      <c r="G377" s="3">
        <f t="shared" si="49"/>
        <v>355</v>
      </c>
      <c r="H377" t="str">
        <f t="shared" si="50"/>
        <v>4d1ad34a-88e0-ee56-8456-0c02eb26c4bd</v>
      </c>
      <c r="I377">
        <f t="shared" si="53"/>
        <v>36</v>
      </c>
    </row>
    <row r="378" spans="2:9" x14ac:dyDescent="0.25">
      <c r="B378" t="s">
        <v>688</v>
      </c>
      <c r="C378">
        <f t="shared" si="35"/>
        <v>12</v>
      </c>
      <c r="D378">
        <f t="shared" si="47"/>
        <v>22</v>
      </c>
      <c r="E378" t="str">
        <f t="shared" si="48"/>
        <v>Brown Hood</v>
      </c>
      <c r="F378" s="3">
        <f t="shared" si="52"/>
        <v>284</v>
      </c>
      <c r="G378" s="3">
        <f t="shared" si="49"/>
        <v>320</v>
      </c>
      <c r="H378" t="str">
        <f t="shared" si="50"/>
        <v>4f4a20ad-4510-8df6-782a-e96c4aabd7b0</v>
      </c>
      <c r="I378">
        <f t="shared" si="53"/>
        <v>36</v>
      </c>
    </row>
    <row r="379" spans="2:9" x14ac:dyDescent="0.25">
      <c r="B379" t="s">
        <v>689</v>
      </c>
      <c r="C379">
        <f t="shared" si="35"/>
        <v>12</v>
      </c>
      <c r="D379">
        <f t="shared" si="47"/>
        <v>22</v>
      </c>
      <c r="E379" t="str">
        <f t="shared" si="48"/>
        <v>Brown Hood</v>
      </c>
      <c r="F379" s="3">
        <f t="shared" si="52"/>
        <v>320</v>
      </c>
      <c r="G379" s="3">
        <f t="shared" si="49"/>
        <v>356</v>
      </c>
      <c r="H379" t="str">
        <f t="shared" si="50"/>
        <v>a4e01cf1-78af-4692-b6db-7c6be15cbe4c</v>
      </c>
      <c r="I379">
        <f t="shared" si="53"/>
        <v>36</v>
      </c>
    </row>
    <row r="380" spans="2:9" x14ac:dyDescent="0.25">
      <c r="B380" t="s">
        <v>690</v>
      </c>
      <c r="C380">
        <f t="shared" si="35"/>
        <v>12</v>
      </c>
      <c r="D380">
        <f t="shared" si="47"/>
        <v>22</v>
      </c>
      <c r="E380" t="str">
        <f t="shared" si="48"/>
        <v>Brown Hood</v>
      </c>
      <c r="F380" s="3">
        <f t="shared" si="52"/>
        <v>315</v>
      </c>
      <c r="G380" s="3">
        <f t="shared" si="49"/>
        <v>351</v>
      </c>
      <c r="H380" t="str">
        <f t="shared" si="50"/>
        <v>4ab733db-71b5-d2da-4c84-1d50ca7b6aa0</v>
      </c>
      <c r="I380">
        <f t="shared" si="53"/>
        <v>36</v>
      </c>
    </row>
    <row r="381" spans="2:9" x14ac:dyDescent="0.25">
      <c r="B381" t="s">
        <v>691</v>
      </c>
      <c r="C381">
        <f t="shared" si="35"/>
        <v>12</v>
      </c>
      <c r="D381">
        <f t="shared" si="47"/>
        <v>35</v>
      </c>
      <c r="E381" t="str">
        <f t="shared" si="48"/>
        <v>Chequered Red-Blue Hood</v>
      </c>
      <c r="F381" s="3">
        <f t="shared" si="52"/>
        <v>285</v>
      </c>
      <c r="G381" s="3">
        <f t="shared" si="49"/>
        <v>321</v>
      </c>
      <c r="H381" t="str">
        <f t="shared" si="50"/>
        <v>4bcb4913-408e-a9bc-ead2-b294248a5e90</v>
      </c>
      <c r="I381">
        <f t="shared" si="53"/>
        <v>36</v>
      </c>
    </row>
    <row r="382" spans="2:9" x14ac:dyDescent="0.25">
      <c r="B382" t="s">
        <v>692</v>
      </c>
      <c r="C382">
        <f t="shared" si="35"/>
        <v>12</v>
      </c>
      <c r="D382">
        <f t="shared" si="47"/>
        <v>26</v>
      </c>
      <c r="E382" t="str">
        <f t="shared" si="48"/>
        <v>Gray/Grey Hood</v>
      </c>
      <c r="F382" s="3">
        <f t="shared" si="52"/>
        <v>320</v>
      </c>
      <c r="G382" s="3">
        <f t="shared" si="49"/>
        <v>356</v>
      </c>
      <c r="H382" t="str">
        <f t="shared" si="50"/>
        <v>497b2695-4c3a-eb06-bf4c-dd2f07d27c9c</v>
      </c>
      <c r="I382">
        <f t="shared" si="53"/>
        <v>36</v>
      </c>
    </row>
    <row r="383" spans="2:9" x14ac:dyDescent="0.25">
      <c r="B383" t="s">
        <v>693</v>
      </c>
      <c r="C383">
        <f t="shared" si="35"/>
        <v>12</v>
      </c>
      <c r="D383">
        <f t="shared" si="47"/>
        <v>22</v>
      </c>
      <c r="E383" t="str">
        <f t="shared" si="48"/>
        <v>Green Hood</v>
      </c>
      <c r="F383" s="3">
        <f t="shared" si="52"/>
        <v>319</v>
      </c>
      <c r="G383" s="3">
        <f t="shared" si="49"/>
        <v>355</v>
      </c>
      <c r="H383" t="str">
        <f t="shared" si="50"/>
        <v>416e3fea-aa2d-da7e-45f1-f8d39e1cf6b2</v>
      </c>
      <c r="I383">
        <f t="shared" si="53"/>
        <v>36</v>
      </c>
    </row>
    <row r="384" spans="2:9" x14ac:dyDescent="0.25">
      <c r="B384" t="s">
        <v>694</v>
      </c>
      <c r="C384">
        <f t="shared" si="35"/>
        <v>12</v>
      </c>
      <c r="D384">
        <f t="shared" si="47"/>
        <v>22</v>
      </c>
      <c r="E384" t="str">
        <f t="shared" si="48"/>
        <v>Green Hood</v>
      </c>
      <c r="F384" s="3">
        <f t="shared" si="52"/>
        <v>279</v>
      </c>
      <c r="G384" s="3">
        <f t="shared" si="49"/>
        <v>315</v>
      </c>
      <c r="H384" t="str">
        <f t="shared" si="50"/>
        <v>45c1c6ff-b658-9ed5-5395-66d1ce58cf93</v>
      </c>
      <c r="I384">
        <f t="shared" si="53"/>
        <v>36</v>
      </c>
    </row>
    <row r="385" spans="2:9" x14ac:dyDescent="0.25">
      <c r="B385" t="s">
        <v>695</v>
      </c>
      <c r="C385">
        <f t="shared" si="35"/>
        <v>12</v>
      </c>
      <c r="D385">
        <f t="shared" si="47"/>
        <v>33</v>
      </c>
      <c r="E385" t="str">
        <f t="shared" si="48"/>
        <v>Green and Yellow Hood</v>
      </c>
      <c r="F385" s="3">
        <f t="shared" si="52"/>
        <v>332</v>
      </c>
      <c r="G385" s="3">
        <f t="shared" si="49"/>
        <v>368</v>
      </c>
      <c r="H385" t="str">
        <f t="shared" si="50"/>
        <v>41033745-5681-2a81-3010-446999b7f8ad</v>
      </c>
      <c r="I385">
        <f t="shared" si="53"/>
        <v>36</v>
      </c>
    </row>
    <row r="386" spans="2:9" x14ac:dyDescent="0.25">
      <c r="B386" t="s">
        <v>696</v>
      </c>
      <c r="C386">
        <f t="shared" si="35"/>
        <v>12</v>
      </c>
      <c r="D386">
        <f t="shared" si="47"/>
        <v>22</v>
      </c>
      <c r="E386" t="str">
        <f t="shared" si="48"/>
        <v>Linen Hood</v>
      </c>
      <c r="F386" s="3">
        <f t="shared" si="52"/>
        <v>314</v>
      </c>
      <c r="G386" s="3">
        <f t="shared" si="49"/>
        <v>350</v>
      </c>
      <c r="H386" t="str">
        <f t="shared" si="50"/>
        <v>4dd7d65f-26ee-8189-d398-10ed812b6e98</v>
      </c>
      <c r="I386">
        <f t="shared" si="53"/>
        <v>36</v>
      </c>
    </row>
    <row r="387" spans="2:9" x14ac:dyDescent="0.25">
      <c r="B387" t="s">
        <v>697</v>
      </c>
      <c r="C387">
        <f t="shared" si="35"/>
        <v>12</v>
      </c>
      <c r="D387">
        <f t="shared" si="47"/>
        <v>22</v>
      </c>
      <c r="E387" t="str">
        <f t="shared" si="48"/>
        <v>Linen Hood</v>
      </c>
      <c r="F387" s="3">
        <f t="shared" si="52"/>
        <v>278</v>
      </c>
      <c r="G387" s="3">
        <f t="shared" si="49"/>
        <v>314</v>
      </c>
      <c r="H387" t="str">
        <f t="shared" si="50"/>
        <v>420f7feb-dc22-a2ec-b2a6-e1178f8c8386</v>
      </c>
      <c r="I387">
        <f t="shared" si="53"/>
        <v>36</v>
      </c>
    </row>
    <row r="388" spans="2:9" x14ac:dyDescent="0.25">
      <c r="B388" t="s">
        <v>698</v>
      </c>
      <c r="C388">
        <f t="shared" si="35"/>
        <v>12</v>
      </c>
      <c r="D388">
        <f t="shared" si="47"/>
        <v>37</v>
      </c>
      <c r="E388" t="str">
        <f t="shared" si="48"/>
        <v>Noble's Black-Yellow Hood</v>
      </c>
      <c r="F388" s="3">
        <f t="shared" si="52"/>
        <v>283</v>
      </c>
      <c r="G388" s="3">
        <f t="shared" si="49"/>
        <v>319</v>
      </c>
      <c r="H388" t="str">
        <f t="shared" si="50"/>
        <v>4c6a0d58-e6c2-0b9c-3c89-5765c289479c</v>
      </c>
      <c r="I388">
        <f t="shared" si="53"/>
        <v>36</v>
      </c>
    </row>
    <row r="389" spans="2:9" x14ac:dyDescent="0.25">
      <c r="B389" t="s">
        <v>699</v>
      </c>
      <c r="C389">
        <f t="shared" si="35"/>
        <v>12</v>
      </c>
      <c r="D389">
        <f t="shared" si="47"/>
        <v>30</v>
      </c>
      <c r="E389" t="str">
        <f t="shared" si="48"/>
        <v>Noble's Green Hood</v>
      </c>
      <c r="F389" s="3">
        <f t="shared" si="52"/>
        <v>293</v>
      </c>
      <c r="G389" s="3">
        <f t="shared" si="49"/>
        <v>329</v>
      </c>
      <c r="H389" t="str">
        <f t="shared" si="50"/>
        <v>4af8b24b-892b-02cd-beb9-4873a70c86b5</v>
      </c>
      <c r="I389">
        <f t="shared" si="53"/>
        <v>36</v>
      </c>
    </row>
    <row r="390" spans="2:9" x14ac:dyDescent="0.25">
      <c r="B390" t="s">
        <v>700</v>
      </c>
      <c r="C390">
        <f t="shared" ref="C390:C410" si="54">FIND("-",B390)+3</f>
        <v>12</v>
      </c>
      <c r="D390">
        <f t="shared" si="47"/>
        <v>33</v>
      </c>
      <c r="E390" t="str">
        <f t="shared" si="48"/>
        <v>Noble's Red-Blue Hood</v>
      </c>
      <c r="F390" s="3">
        <f t="shared" si="52"/>
        <v>279</v>
      </c>
      <c r="G390" s="3">
        <f t="shared" si="49"/>
        <v>315</v>
      </c>
      <c r="H390" t="str">
        <f t="shared" si="50"/>
        <v>4cf10c00-5150-b4c2-7c56-ee25a5cd6b82</v>
      </c>
      <c r="I390">
        <f t="shared" si="53"/>
        <v>36</v>
      </c>
    </row>
    <row r="391" spans="2:9" x14ac:dyDescent="0.25">
      <c r="B391" t="s">
        <v>701</v>
      </c>
      <c r="C391">
        <f t="shared" si="54"/>
        <v>12</v>
      </c>
      <c r="D391">
        <f t="shared" si="47"/>
        <v>31</v>
      </c>
      <c r="E391" t="str">
        <f t="shared" si="48"/>
        <v>Noble's Yellow Hood</v>
      </c>
      <c r="F391" s="3">
        <f t="shared" si="52"/>
        <v>277</v>
      </c>
      <c r="G391" s="3">
        <f t="shared" si="49"/>
        <v>313</v>
      </c>
      <c r="H391" t="str">
        <f t="shared" si="50"/>
        <v>4b92491f-060f-d00d-642c-c7b5f9807aaf</v>
      </c>
      <c r="I391">
        <f t="shared" si="53"/>
        <v>36</v>
      </c>
    </row>
    <row r="392" spans="2:9" x14ac:dyDescent="0.25">
      <c r="B392" t="s">
        <v>702</v>
      </c>
      <c r="C392">
        <f t="shared" si="54"/>
        <v>12</v>
      </c>
      <c r="D392">
        <f t="shared" si="47"/>
        <v>20</v>
      </c>
      <c r="E392" t="str">
        <f t="shared" si="48"/>
        <v>Red Hood</v>
      </c>
      <c r="F392" s="3">
        <f t="shared" si="52"/>
        <v>318</v>
      </c>
      <c r="G392" s="3">
        <f t="shared" si="49"/>
        <v>354</v>
      </c>
      <c r="H392" t="str">
        <f t="shared" si="50"/>
        <v>4454e377-d0d8-5bbb-e968-3e41cd366899</v>
      </c>
      <c r="I392">
        <f t="shared" si="53"/>
        <v>36</v>
      </c>
    </row>
    <row r="393" spans="2:9" x14ac:dyDescent="0.25">
      <c r="B393" t="s">
        <v>703</v>
      </c>
      <c r="C393">
        <f t="shared" si="54"/>
        <v>12</v>
      </c>
      <c r="D393">
        <f t="shared" si="47"/>
        <v>20</v>
      </c>
      <c r="E393" t="str">
        <f t="shared" si="48"/>
        <v>Red Hood</v>
      </c>
      <c r="F393" s="3">
        <f t="shared" si="52"/>
        <v>320</v>
      </c>
      <c r="G393" s="3">
        <f t="shared" si="49"/>
        <v>356</v>
      </c>
      <c r="H393" t="str">
        <f t="shared" si="50"/>
        <v>4c32b632-b5b4-2a87-31a4-6b88c87a1d97</v>
      </c>
      <c r="I393">
        <f t="shared" si="53"/>
        <v>36</v>
      </c>
    </row>
    <row r="394" spans="2:9" x14ac:dyDescent="0.25">
      <c r="B394" t="s">
        <v>704</v>
      </c>
      <c r="C394">
        <f t="shared" si="54"/>
        <v>12</v>
      </c>
      <c r="D394">
        <f t="shared" si="47"/>
        <v>20</v>
      </c>
      <c r="E394" t="str">
        <f t="shared" si="48"/>
        <v>Red Hood</v>
      </c>
      <c r="F394" s="3">
        <f t="shared" si="52"/>
        <v>277</v>
      </c>
      <c r="G394" s="3">
        <f t="shared" si="49"/>
        <v>313</v>
      </c>
      <c r="H394" t="str">
        <f t="shared" si="50"/>
        <v>4d10b728-a63d-c1ec-1ec6-8f8754b1e1b6</v>
      </c>
      <c r="I394">
        <f t="shared" si="53"/>
        <v>36</v>
      </c>
    </row>
    <row r="395" spans="2:9" x14ac:dyDescent="0.25">
      <c r="B395" t="s">
        <v>705</v>
      </c>
      <c r="C395">
        <f t="shared" si="54"/>
        <v>12</v>
      </c>
      <c r="D395">
        <f t="shared" si="47"/>
        <v>20</v>
      </c>
      <c r="E395" t="str">
        <f t="shared" si="48"/>
        <v>Red Hood</v>
      </c>
      <c r="F395" s="3">
        <f t="shared" si="52"/>
        <v>310</v>
      </c>
      <c r="G395" s="3">
        <f t="shared" si="49"/>
        <v>346</v>
      </c>
      <c r="H395" t="str">
        <f t="shared" si="50"/>
        <v>00000000-0000-0000-0000-000000000023</v>
      </c>
      <c r="I395">
        <f t="shared" si="53"/>
        <v>36</v>
      </c>
    </row>
    <row r="396" spans="2:9" x14ac:dyDescent="0.25">
      <c r="B396" t="s">
        <v>706</v>
      </c>
      <c r="C396">
        <f t="shared" si="54"/>
        <v>12</v>
      </c>
      <c r="D396">
        <f t="shared" si="47"/>
        <v>28</v>
      </c>
      <c r="E396" t="str">
        <f t="shared" si="48"/>
        <v>Red Noble's Hood</v>
      </c>
      <c r="F396" s="3">
        <f t="shared" si="52"/>
        <v>290</v>
      </c>
      <c r="G396" s="3">
        <f t="shared" si="49"/>
        <v>326</v>
      </c>
      <c r="H396" t="str">
        <f t="shared" si="50"/>
        <v>453044fc-b31c-e8df-76a1-6f4b701758b8</v>
      </c>
      <c r="I396">
        <f t="shared" si="53"/>
        <v>36</v>
      </c>
    </row>
    <row r="397" spans="2:9" x14ac:dyDescent="0.25">
      <c r="B397" t="s">
        <v>707</v>
      </c>
      <c r="C397">
        <f t="shared" si="54"/>
        <v>12</v>
      </c>
      <c r="D397">
        <f t="shared" si="47"/>
        <v>30</v>
      </c>
      <c r="E397" t="str">
        <f t="shared" si="48"/>
        <v>Red and White Hood</v>
      </c>
      <c r="F397" s="3">
        <f t="shared" si="52"/>
        <v>315</v>
      </c>
      <c r="G397" s="3">
        <f t="shared" si="49"/>
        <v>351</v>
      </c>
      <c r="H397" t="str">
        <f t="shared" si="50"/>
        <v>4662e866-6a82-eb4b-ed98-26213ca118a8</v>
      </c>
      <c r="I397">
        <f t="shared" si="53"/>
        <v>36</v>
      </c>
    </row>
    <row r="398" spans="2:9" x14ac:dyDescent="0.25">
      <c r="B398" t="s">
        <v>708</v>
      </c>
      <c r="C398">
        <f t="shared" si="54"/>
        <v>12</v>
      </c>
      <c r="D398">
        <f t="shared" si="47"/>
        <v>30</v>
      </c>
      <c r="E398" t="str">
        <f t="shared" si="48"/>
        <v>Red and White Hood</v>
      </c>
      <c r="F398" s="3">
        <f t="shared" si="52"/>
        <v>286</v>
      </c>
      <c r="G398" s="3">
        <f t="shared" si="49"/>
        <v>322</v>
      </c>
      <c r="H398" t="str">
        <f t="shared" si="50"/>
        <v>432237ec-b13a-bd6c-4026-a3db68e4d89e</v>
      </c>
      <c r="I398">
        <f t="shared" si="53"/>
        <v>36</v>
      </c>
    </row>
    <row r="399" spans="2:9" x14ac:dyDescent="0.25">
      <c r="B399" t="s">
        <v>709</v>
      </c>
      <c r="C399">
        <f t="shared" si="54"/>
        <v>12</v>
      </c>
      <c r="D399">
        <f t="shared" si="47"/>
        <v>30</v>
      </c>
      <c r="E399" t="str">
        <f t="shared" si="48"/>
        <v>Red and White Hood</v>
      </c>
      <c r="F399" s="3">
        <f t="shared" si="52"/>
        <v>292</v>
      </c>
      <c r="G399" s="3">
        <f t="shared" si="49"/>
        <v>328</v>
      </c>
      <c r="H399" t="str">
        <f t="shared" si="50"/>
        <v>486c1cda-e1ec-5d01-b1f1-1540d0863c9e</v>
      </c>
      <c r="I399">
        <f t="shared" si="53"/>
        <v>36</v>
      </c>
    </row>
    <row r="400" spans="2:9" x14ac:dyDescent="0.25">
      <c r="B400" t="s">
        <v>710</v>
      </c>
      <c r="C400">
        <f t="shared" si="54"/>
        <v>12</v>
      </c>
      <c r="D400">
        <f t="shared" si="47"/>
        <v>30</v>
      </c>
      <c r="E400" t="str">
        <f t="shared" si="48"/>
        <v>Red and White Hood</v>
      </c>
      <c r="F400" s="3">
        <f t="shared" si="52"/>
        <v>284</v>
      </c>
      <c r="G400" s="3">
        <f t="shared" si="49"/>
        <v>320</v>
      </c>
      <c r="H400" t="str">
        <f t="shared" si="50"/>
        <v>4bdc6232-47e7-e675-3730-5d218359e3ac</v>
      </c>
      <c r="I400">
        <f t="shared" si="53"/>
        <v>36</v>
      </c>
    </row>
    <row r="401" spans="2:9" x14ac:dyDescent="0.25">
      <c r="B401" t="s">
        <v>711</v>
      </c>
      <c r="C401">
        <f t="shared" si="54"/>
        <v>12</v>
      </c>
      <c r="D401">
        <f t="shared" si="47"/>
        <v>30</v>
      </c>
      <c r="E401" t="str">
        <f t="shared" si="48"/>
        <v>Red and White Hood</v>
      </c>
      <c r="F401" s="3">
        <f t="shared" si="52"/>
        <v>326</v>
      </c>
      <c r="G401" s="3">
        <f t="shared" si="49"/>
        <v>362</v>
      </c>
      <c r="H401" t="str">
        <f t="shared" si="50"/>
        <v>41cc3e13-635a-38e0-59b1-0225461b6c85</v>
      </c>
      <c r="I401">
        <f t="shared" si="53"/>
        <v>36</v>
      </c>
    </row>
    <row r="402" spans="2:9" x14ac:dyDescent="0.25">
      <c r="B402" t="s">
        <v>712</v>
      </c>
      <c r="C402">
        <f t="shared" si="54"/>
        <v>12</v>
      </c>
      <c r="D402">
        <f t="shared" si="47"/>
        <v>30</v>
      </c>
      <c r="E402" t="str">
        <f t="shared" si="48"/>
        <v>Red and White Hood</v>
      </c>
      <c r="F402" s="3">
        <f t="shared" si="52"/>
        <v>282</v>
      </c>
      <c r="G402" s="3">
        <f t="shared" si="49"/>
        <v>318</v>
      </c>
      <c r="H402" t="str">
        <f t="shared" si="50"/>
        <v>496a8268-aacd-4f85-0050-b6403bc8d399</v>
      </c>
      <c r="I402">
        <f t="shared" si="53"/>
        <v>36</v>
      </c>
    </row>
    <row r="403" spans="2:9" x14ac:dyDescent="0.25">
      <c r="B403" t="s">
        <v>713</v>
      </c>
      <c r="C403">
        <f t="shared" si="54"/>
        <v>12</v>
      </c>
      <c r="D403">
        <f t="shared" si="47"/>
        <v>25</v>
      </c>
      <c r="E403" t="str">
        <f t="shared" si="48"/>
        <v>Red-Blue Hood</v>
      </c>
      <c r="F403" s="3">
        <f t="shared" si="52"/>
        <v>281</v>
      </c>
      <c r="G403" s="3">
        <f t="shared" si="49"/>
        <v>317</v>
      </c>
      <c r="H403" t="str">
        <f t="shared" si="50"/>
        <v>47aedf46-0047-053a-28f0-03e51a9f0baf</v>
      </c>
      <c r="I403">
        <f t="shared" si="53"/>
        <v>36</v>
      </c>
    </row>
    <row r="404" spans="2:9" x14ac:dyDescent="0.25">
      <c r="B404" t="s">
        <v>714</v>
      </c>
      <c r="C404">
        <f t="shared" si="54"/>
        <v>12</v>
      </c>
      <c r="D404">
        <f t="shared" si="47"/>
        <v>27</v>
      </c>
      <c r="E404" t="str">
        <f t="shared" si="48"/>
        <v>Red-Yellow Hood</v>
      </c>
      <c r="F404" s="3">
        <f t="shared" si="52"/>
        <v>315</v>
      </c>
      <c r="G404" s="3">
        <f t="shared" si="49"/>
        <v>351</v>
      </c>
      <c r="H404" t="str">
        <f t="shared" si="50"/>
        <v>4824d5d0-8f58-c48e-5e80-34a1ce9795a6</v>
      </c>
      <c r="I404">
        <f t="shared" si="53"/>
        <v>36</v>
      </c>
    </row>
    <row r="405" spans="2:9" x14ac:dyDescent="0.25">
      <c r="B405" t="s">
        <v>715</v>
      </c>
      <c r="C405">
        <f t="shared" si="54"/>
        <v>12</v>
      </c>
      <c r="D405">
        <f t="shared" si="47"/>
        <v>27</v>
      </c>
      <c r="E405" t="str">
        <f t="shared" si="48"/>
        <v>Red-Yellow Hood</v>
      </c>
      <c r="F405" s="3">
        <f t="shared" si="52"/>
        <v>326</v>
      </c>
      <c r="G405" s="3">
        <f t="shared" si="49"/>
        <v>362</v>
      </c>
      <c r="H405" t="str">
        <f t="shared" si="50"/>
        <v>4a3d8ffa-9a65-9e4c-ab86-c07a2898e699</v>
      </c>
      <c r="I405">
        <f t="shared" si="53"/>
        <v>36</v>
      </c>
    </row>
    <row r="406" spans="2:9" x14ac:dyDescent="0.25">
      <c r="B406" t="s">
        <v>716</v>
      </c>
      <c r="C406">
        <f t="shared" si="54"/>
        <v>12</v>
      </c>
      <c r="D406">
        <f t="shared" si="47"/>
        <v>27</v>
      </c>
      <c r="E406" t="str">
        <f t="shared" si="48"/>
        <v>Red-Yellow Hood</v>
      </c>
      <c r="F406" s="3">
        <f t="shared" si="52"/>
        <v>322</v>
      </c>
      <c r="G406" s="3">
        <f t="shared" si="49"/>
        <v>358</v>
      </c>
      <c r="H406" t="str">
        <f t="shared" si="50"/>
        <v>47f14e4b-26fc-207e-e891-c84ea2c85797</v>
      </c>
      <c r="I406">
        <f t="shared" si="53"/>
        <v>36</v>
      </c>
    </row>
    <row r="407" spans="2:9" x14ac:dyDescent="0.25">
      <c r="B407" t="s">
        <v>717</v>
      </c>
      <c r="C407">
        <f t="shared" si="54"/>
        <v>12</v>
      </c>
      <c r="D407">
        <f t="shared" si="47"/>
        <v>27</v>
      </c>
      <c r="E407" t="str">
        <f t="shared" si="48"/>
        <v>Red-Yellow Hood</v>
      </c>
      <c r="F407" s="3">
        <f t="shared" si="52"/>
        <v>286</v>
      </c>
      <c r="G407" s="3">
        <f t="shared" si="49"/>
        <v>322</v>
      </c>
      <c r="H407" t="str">
        <f t="shared" si="50"/>
        <v>4b46c1f6-e72f-f6dd-e98c-491a6702c3b3</v>
      </c>
      <c r="I407">
        <f t="shared" si="53"/>
        <v>36</v>
      </c>
    </row>
    <row r="408" spans="2:9" x14ac:dyDescent="0.25">
      <c r="B408" t="s">
        <v>718</v>
      </c>
      <c r="C408">
        <f t="shared" si="54"/>
        <v>12</v>
      </c>
      <c r="D408">
        <f t="shared" si="47"/>
        <v>29</v>
      </c>
      <c r="E408" t="str">
        <f t="shared" si="48"/>
        <v>Sir Radzig's Hood</v>
      </c>
      <c r="F408" s="3">
        <f t="shared" si="52"/>
        <v>288</v>
      </c>
      <c r="G408" s="3">
        <f t="shared" si="49"/>
        <v>324</v>
      </c>
      <c r="H408" t="str">
        <f t="shared" si="50"/>
        <v>4a7f675e-b980-1895-675b-6386127c2cb8</v>
      </c>
      <c r="I408">
        <f t="shared" si="53"/>
        <v>36</v>
      </c>
    </row>
    <row r="409" spans="2:9" x14ac:dyDescent="0.25">
      <c r="B409" t="s">
        <v>719</v>
      </c>
      <c r="C409">
        <f t="shared" si="54"/>
        <v>12</v>
      </c>
      <c r="D409">
        <f t="shared" si="47"/>
        <v>23</v>
      </c>
      <c r="E409" t="str">
        <f t="shared" si="48"/>
        <v>Yellow Hood</v>
      </c>
      <c r="F409" s="3">
        <f t="shared" si="52"/>
        <v>282</v>
      </c>
      <c r="G409" s="3">
        <f t="shared" si="49"/>
        <v>318</v>
      </c>
      <c r="H409" t="str">
        <f t="shared" si="50"/>
        <v>4f18383a-bbed-61d1-59ef-09da740aaaa0</v>
      </c>
      <c r="I409">
        <f t="shared" si="53"/>
        <v>36</v>
      </c>
    </row>
    <row r="410" spans="2:9" x14ac:dyDescent="0.25">
      <c r="B410" t="s">
        <v>720</v>
      </c>
      <c r="C410">
        <f t="shared" si="54"/>
        <v>12</v>
      </c>
      <c r="D410">
        <f t="shared" si="47"/>
        <v>23</v>
      </c>
      <c r="E410" t="str">
        <f t="shared" si="48"/>
        <v>Yellow Hood</v>
      </c>
      <c r="F410" s="3">
        <f t="shared" si="52"/>
        <v>316</v>
      </c>
      <c r="G410" s="3">
        <f t="shared" si="49"/>
        <v>352</v>
      </c>
      <c r="H410" t="str">
        <f t="shared" si="50"/>
        <v>48399982-a538-e6c9-78c0-2cf1df976cad</v>
      </c>
      <c r="I410">
        <f t="shared" si="53"/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848A-6A86-4BFF-8222-57879347E53B}">
  <dimension ref="A1"/>
  <sheetViews>
    <sheetView workbookViewId="0">
      <selection activeCell="F35" sqref="F35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32A0F-6FE0-4FA9-88E3-90CD922D2776}">
  <dimension ref="A1"/>
  <sheetViews>
    <sheetView workbookViewId="0">
      <selection activeCell="I36" sqref="I36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6E1D-62A2-4E64-A858-95934B201955}">
  <dimension ref="A2:H201"/>
  <sheetViews>
    <sheetView topLeftCell="B1" workbookViewId="0">
      <selection activeCell="K23" sqref="K23"/>
    </sheetView>
  </sheetViews>
  <sheetFormatPr defaultRowHeight="15" x14ac:dyDescent="0.25"/>
  <cols>
    <col min="1" max="1" width="19.28515625" bestFit="1" customWidth="1"/>
    <col min="2" max="2" width="22" bestFit="1" customWidth="1"/>
    <col min="3" max="3" width="42.42578125" bestFit="1" customWidth="1"/>
    <col min="4" max="4" width="16" style="3" customWidth="1"/>
    <col min="5" max="5" width="42.42578125" customWidth="1"/>
    <col min="6" max="6" width="21.7109375" style="3" bestFit="1" customWidth="1"/>
    <col min="8" max="8" width="16.5703125" bestFit="1" customWidth="1"/>
  </cols>
  <sheetData>
    <row r="2" spans="1:8" x14ac:dyDescent="0.25">
      <c r="A2" t="s">
        <v>80</v>
      </c>
      <c r="D2" s="3" t="s">
        <v>230</v>
      </c>
    </row>
    <row r="3" spans="1:8" x14ac:dyDescent="0.25">
      <c r="B3" t="s">
        <v>16</v>
      </c>
      <c r="F3" s="3" t="s">
        <v>216</v>
      </c>
    </row>
    <row r="4" spans="1:8" x14ac:dyDescent="0.25">
      <c r="C4" t="s">
        <v>17</v>
      </c>
      <c r="D4" s="3">
        <v>-1</v>
      </c>
      <c r="E4" t="s">
        <v>220</v>
      </c>
      <c r="F4" s="3" t="s">
        <v>215</v>
      </c>
      <c r="H4" t="s">
        <v>219</v>
      </c>
    </row>
    <row r="5" spans="1:8" x14ac:dyDescent="0.25">
      <c r="C5" t="s">
        <v>18</v>
      </c>
      <c r="D5" s="3">
        <v>-1</v>
      </c>
      <c r="E5" t="s">
        <v>220</v>
      </c>
      <c r="F5" s="3" t="s">
        <v>217</v>
      </c>
    </row>
    <row r="6" spans="1:8" x14ac:dyDescent="0.25">
      <c r="C6" t="s">
        <v>19</v>
      </c>
      <c r="D6" s="3">
        <v>-1</v>
      </c>
      <c r="E6" t="s">
        <v>221</v>
      </c>
      <c r="F6" s="3" t="s">
        <v>218</v>
      </c>
    </row>
    <row r="7" spans="1:8" x14ac:dyDescent="0.25">
      <c r="E7" t="s">
        <v>222</v>
      </c>
      <c r="F7" s="3" t="s">
        <v>223</v>
      </c>
    </row>
    <row r="8" spans="1:8" x14ac:dyDescent="0.25">
      <c r="C8" t="s">
        <v>20</v>
      </c>
      <c r="E8" t="s">
        <v>224</v>
      </c>
      <c r="F8" s="3" t="s">
        <v>225</v>
      </c>
      <c r="H8" t="s">
        <v>226</v>
      </c>
    </row>
    <row r="9" spans="1:8" x14ac:dyDescent="0.25">
      <c r="C9" t="s">
        <v>21</v>
      </c>
    </row>
    <row r="10" spans="1:8" x14ac:dyDescent="0.25">
      <c r="C10" t="s">
        <v>22</v>
      </c>
      <c r="E10" t="s">
        <v>220</v>
      </c>
      <c r="F10" s="3" t="s">
        <v>227</v>
      </c>
      <c r="H10" t="s">
        <v>228</v>
      </c>
    </row>
    <row r="11" spans="1:8" x14ac:dyDescent="0.25">
      <c r="C11" t="s">
        <v>23</v>
      </c>
      <c r="E11" t="s">
        <v>220</v>
      </c>
      <c r="F11" s="3" t="s">
        <v>229</v>
      </c>
    </row>
    <row r="12" spans="1:8" x14ac:dyDescent="0.25">
      <c r="C12" t="s">
        <v>24</v>
      </c>
      <c r="D12" s="3">
        <v>5760</v>
      </c>
      <c r="E12" t="s">
        <v>231</v>
      </c>
      <c r="F12" s="3" t="s">
        <v>232</v>
      </c>
    </row>
    <row r="13" spans="1:8" x14ac:dyDescent="0.25">
      <c r="C13" t="s">
        <v>25</v>
      </c>
      <c r="E13" t="s">
        <v>233</v>
      </c>
      <c r="F13" s="3" t="s">
        <v>234</v>
      </c>
    </row>
    <row r="14" spans="1:8" x14ac:dyDescent="0.25">
      <c r="C14" t="s">
        <v>26</v>
      </c>
      <c r="E14" t="s">
        <v>235</v>
      </c>
      <c r="F14" s="3" t="s">
        <v>234</v>
      </c>
    </row>
    <row r="15" spans="1:8" x14ac:dyDescent="0.25">
      <c r="C15" t="s">
        <v>27</v>
      </c>
      <c r="E15" t="s">
        <v>220</v>
      </c>
      <c r="F15" s="3" t="s">
        <v>236</v>
      </c>
      <c r="H15" s="3" t="s">
        <v>237</v>
      </c>
    </row>
    <row r="16" spans="1:8" x14ac:dyDescent="0.25">
      <c r="C16" t="s">
        <v>28</v>
      </c>
      <c r="E16" t="s">
        <v>220</v>
      </c>
      <c r="F16" s="3" t="s">
        <v>238</v>
      </c>
    </row>
    <row r="17" spans="2:3" x14ac:dyDescent="0.25">
      <c r="C17" t="s">
        <v>29</v>
      </c>
    </row>
    <row r="18" spans="2:3" x14ac:dyDescent="0.25">
      <c r="C18" t="s">
        <v>30</v>
      </c>
    </row>
    <row r="19" spans="2:3" x14ac:dyDescent="0.25">
      <c r="C19" t="s">
        <v>31</v>
      </c>
    </row>
    <row r="20" spans="2:3" x14ac:dyDescent="0.25">
      <c r="C20" t="s">
        <v>32</v>
      </c>
    </row>
    <row r="21" spans="2:3" x14ac:dyDescent="0.25">
      <c r="C21" t="s">
        <v>33</v>
      </c>
    </row>
    <row r="22" spans="2:3" x14ac:dyDescent="0.25">
      <c r="C22" t="s">
        <v>34</v>
      </c>
    </row>
    <row r="23" spans="2:3" x14ac:dyDescent="0.25">
      <c r="C23" t="s">
        <v>35</v>
      </c>
    </row>
    <row r="24" spans="2:3" x14ac:dyDescent="0.25">
      <c r="C24" t="s">
        <v>36</v>
      </c>
    </row>
    <row r="25" spans="2:3" x14ac:dyDescent="0.25">
      <c r="C25" t="s">
        <v>37</v>
      </c>
    </row>
    <row r="26" spans="2:3" x14ac:dyDescent="0.25">
      <c r="C26" t="s">
        <v>38</v>
      </c>
    </row>
    <row r="27" spans="2:3" x14ac:dyDescent="0.25">
      <c r="C27" t="s">
        <v>39</v>
      </c>
    </row>
    <row r="28" spans="2:3" x14ac:dyDescent="0.25">
      <c r="C28" t="s">
        <v>40</v>
      </c>
    </row>
    <row r="29" spans="2:3" x14ac:dyDescent="0.25">
      <c r="C29" t="s">
        <v>41</v>
      </c>
    </row>
    <row r="30" spans="2:3" x14ac:dyDescent="0.25">
      <c r="B30" t="s">
        <v>42</v>
      </c>
    </row>
    <row r="31" spans="2:3" x14ac:dyDescent="0.25">
      <c r="C31" t="s">
        <v>43</v>
      </c>
    </row>
    <row r="32" spans="2:3" x14ac:dyDescent="0.25">
      <c r="C32" t="s">
        <v>44</v>
      </c>
    </row>
    <row r="33" spans="2:3" x14ac:dyDescent="0.25">
      <c r="C33" t="s">
        <v>45</v>
      </c>
    </row>
    <row r="34" spans="2:3" x14ac:dyDescent="0.25">
      <c r="C34" t="s">
        <v>46</v>
      </c>
    </row>
    <row r="35" spans="2:3" x14ac:dyDescent="0.25">
      <c r="C35" t="s">
        <v>47</v>
      </c>
    </row>
    <row r="36" spans="2:3" x14ac:dyDescent="0.25">
      <c r="C36" t="s">
        <v>48</v>
      </c>
    </row>
    <row r="37" spans="2:3" x14ac:dyDescent="0.25">
      <c r="C37" t="s">
        <v>49</v>
      </c>
    </row>
    <row r="38" spans="2:3" x14ac:dyDescent="0.25">
      <c r="C38" t="s">
        <v>50</v>
      </c>
    </row>
    <row r="39" spans="2:3" x14ac:dyDescent="0.25">
      <c r="C39" t="s">
        <v>51</v>
      </c>
    </row>
    <row r="40" spans="2:3" x14ac:dyDescent="0.25">
      <c r="C40" t="s">
        <v>52</v>
      </c>
    </row>
    <row r="41" spans="2:3" x14ac:dyDescent="0.25">
      <c r="C41" t="s">
        <v>53</v>
      </c>
    </row>
    <row r="42" spans="2:3" x14ac:dyDescent="0.25">
      <c r="B42" t="s">
        <v>54</v>
      </c>
    </row>
    <row r="43" spans="2:3" x14ac:dyDescent="0.25">
      <c r="C43" t="s">
        <v>55</v>
      </c>
    </row>
    <row r="44" spans="2:3" x14ac:dyDescent="0.25">
      <c r="C44" t="s">
        <v>56</v>
      </c>
    </row>
    <row r="45" spans="2:3" x14ac:dyDescent="0.25">
      <c r="C45" t="s">
        <v>57</v>
      </c>
    </row>
    <row r="46" spans="2:3" x14ac:dyDescent="0.25">
      <c r="C46" t="s">
        <v>58</v>
      </c>
    </row>
    <row r="47" spans="2:3" x14ac:dyDescent="0.25">
      <c r="C47" t="s">
        <v>59</v>
      </c>
    </row>
    <row r="48" spans="2:3" x14ac:dyDescent="0.25">
      <c r="B48" t="s">
        <v>60</v>
      </c>
    </row>
    <row r="49" spans="2:3" x14ac:dyDescent="0.25">
      <c r="C49" t="s">
        <v>61</v>
      </c>
    </row>
    <row r="50" spans="2:3" x14ac:dyDescent="0.25">
      <c r="C50" t="s">
        <v>62</v>
      </c>
    </row>
    <row r="51" spans="2:3" x14ac:dyDescent="0.25">
      <c r="C51" t="s">
        <v>63</v>
      </c>
    </row>
    <row r="52" spans="2:3" x14ac:dyDescent="0.25">
      <c r="C52" t="s">
        <v>64</v>
      </c>
    </row>
    <row r="53" spans="2:3" x14ac:dyDescent="0.25">
      <c r="C53" t="s">
        <v>65</v>
      </c>
    </row>
    <row r="54" spans="2:3" x14ac:dyDescent="0.25">
      <c r="C54" t="s">
        <v>66</v>
      </c>
    </row>
    <row r="55" spans="2:3" x14ac:dyDescent="0.25">
      <c r="C55" t="s">
        <v>67</v>
      </c>
    </row>
    <row r="56" spans="2:3" x14ac:dyDescent="0.25">
      <c r="C56" t="s">
        <v>68</v>
      </c>
    </row>
    <row r="57" spans="2:3" x14ac:dyDescent="0.25">
      <c r="C57" t="s">
        <v>69</v>
      </c>
    </row>
    <row r="58" spans="2:3" x14ac:dyDescent="0.25">
      <c r="C58" t="s">
        <v>70</v>
      </c>
    </row>
    <row r="59" spans="2:3" x14ac:dyDescent="0.25">
      <c r="B59" t="s">
        <v>71</v>
      </c>
    </row>
    <row r="60" spans="2:3" x14ac:dyDescent="0.25">
      <c r="C60" t="s">
        <v>72</v>
      </c>
    </row>
    <row r="61" spans="2:3" x14ac:dyDescent="0.25">
      <c r="C61" t="s">
        <v>73</v>
      </c>
    </row>
    <row r="62" spans="2:3" x14ac:dyDescent="0.25">
      <c r="C62" t="s">
        <v>74</v>
      </c>
    </row>
    <row r="63" spans="2:3" x14ac:dyDescent="0.25">
      <c r="C63" t="s">
        <v>75</v>
      </c>
    </row>
    <row r="64" spans="2:3" x14ac:dyDescent="0.25">
      <c r="C64" t="s">
        <v>76</v>
      </c>
    </row>
    <row r="65" spans="1:3" x14ac:dyDescent="0.25">
      <c r="C65" t="s">
        <v>77</v>
      </c>
    </row>
    <row r="66" spans="1:3" x14ac:dyDescent="0.25">
      <c r="C66" t="s">
        <v>78</v>
      </c>
    </row>
    <row r="67" spans="1:3" x14ac:dyDescent="0.25">
      <c r="A67" t="s">
        <v>79</v>
      </c>
    </row>
    <row r="68" spans="1:3" x14ac:dyDescent="0.25">
      <c r="B68" t="s">
        <v>81</v>
      </c>
    </row>
    <row r="69" spans="1:3" x14ac:dyDescent="0.25">
      <c r="C69" t="s">
        <v>82</v>
      </c>
    </row>
    <row r="70" spans="1:3" x14ac:dyDescent="0.25">
      <c r="C70" t="s">
        <v>83</v>
      </c>
    </row>
    <row r="71" spans="1:3" x14ac:dyDescent="0.25">
      <c r="C71" t="s">
        <v>84</v>
      </c>
    </row>
    <row r="72" spans="1:3" x14ac:dyDescent="0.25">
      <c r="C72" t="s">
        <v>85</v>
      </c>
    </row>
    <row r="73" spans="1:3" x14ac:dyDescent="0.25">
      <c r="C73" t="s">
        <v>86</v>
      </c>
    </row>
    <row r="74" spans="1:3" x14ac:dyDescent="0.25">
      <c r="B74" t="s">
        <v>87</v>
      </c>
    </row>
    <row r="75" spans="1:3" x14ac:dyDescent="0.25">
      <c r="C75" t="s">
        <v>88</v>
      </c>
    </row>
    <row r="76" spans="1:3" x14ac:dyDescent="0.25">
      <c r="C76" t="s">
        <v>89</v>
      </c>
    </row>
    <row r="77" spans="1:3" x14ac:dyDescent="0.25">
      <c r="C77" t="s">
        <v>90</v>
      </c>
    </row>
    <row r="78" spans="1:3" x14ac:dyDescent="0.25">
      <c r="C78" t="s">
        <v>91</v>
      </c>
    </row>
    <row r="79" spans="1:3" x14ac:dyDescent="0.25">
      <c r="C79" t="s">
        <v>92</v>
      </c>
    </row>
    <row r="80" spans="1:3" x14ac:dyDescent="0.25">
      <c r="C80" t="s">
        <v>93</v>
      </c>
    </row>
    <row r="81" spans="1:3" x14ac:dyDescent="0.25">
      <c r="B81" t="s">
        <v>94</v>
      </c>
    </row>
    <row r="82" spans="1:3" x14ac:dyDescent="0.25">
      <c r="B82" t="s">
        <v>95</v>
      </c>
    </row>
    <row r="83" spans="1:3" x14ac:dyDescent="0.25">
      <c r="B83" t="s">
        <v>96</v>
      </c>
    </row>
    <row r="84" spans="1:3" x14ac:dyDescent="0.25">
      <c r="B84" t="s">
        <v>97</v>
      </c>
    </row>
    <row r="85" spans="1:3" x14ac:dyDescent="0.25">
      <c r="B85" t="s">
        <v>98</v>
      </c>
    </row>
    <row r="86" spans="1:3" x14ac:dyDescent="0.25">
      <c r="A86" t="s">
        <v>99</v>
      </c>
    </row>
    <row r="87" spans="1:3" x14ac:dyDescent="0.25">
      <c r="B87" t="s">
        <v>100</v>
      </c>
    </row>
    <row r="88" spans="1:3" x14ac:dyDescent="0.25">
      <c r="C88" t="s">
        <v>101</v>
      </c>
    </row>
    <row r="89" spans="1:3" x14ac:dyDescent="0.25">
      <c r="C89" t="s">
        <v>102</v>
      </c>
    </row>
    <row r="90" spans="1:3" x14ac:dyDescent="0.25">
      <c r="C90" t="s">
        <v>103</v>
      </c>
    </row>
    <row r="91" spans="1:3" x14ac:dyDescent="0.25">
      <c r="C91" t="s">
        <v>104</v>
      </c>
    </row>
    <row r="92" spans="1:3" x14ac:dyDescent="0.25">
      <c r="C92" t="s">
        <v>105</v>
      </c>
    </row>
    <row r="93" spans="1:3" x14ac:dyDescent="0.25">
      <c r="C93" t="s">
        <v>106</v>
      </c>
    </row>
    <row r="94" spans="1:3" x14ac:dyDescent="0.25">
      <c r="C94" t="s">
        <v>107</v>
      </c>
    </row>
    <row r="95" spans="1:3" x14ac:dyDescent="0.25">
      <c r="C95" t="s">
        <v>108</v>
      </c>
    </row>
    <row r="96" spans="1:3" x14ac:dyDescent="0.25">
      <c r="C96" t="s">
        <v>109</v>
      </c>
    </row>
    <row r="97" spans="2:3" x14ac:dyDescent="0.25">
      <c r="B97" t="s">
        <v>110</v>
      </c>
    </row>
    <row r="98" spans="2:3" x14ac:dyDescent="0.25">
      <c r="C98" t="s">
        <v>111</v>
      </c>
    </row>
    <row r="99" spans="2:3" x14ac:dyDescent="0.25">
      <c r="C99" t="s">
        <v>112</v>
      </c>
    </row>
    <row r="100" spans="2:3" x14ac:dyDescent="0.25">
      <c r="C100" t="s">
        <v>113</v>
      </c>
    </row>
    <row r="101" spans="2:3" x14ac:dyDescent="0.25">
      <c r="C101" t="s">
        <v>114</v>
      </c>
    </row>
    <row r="102" spans="2:3" x14ac:dyDescent="0.25">
      <c r="C102" t="s">
        <v>115</v>
      </c>
    </row>
    <row r="103" spans="2:3" x14ac:dyDescent="0.25">
      <c r="C103" t="s">
        <v>116</v>
      </c>
    </row>
    <row r="104" spans="2:3" x14ac:dyDescent="0.25">
      <c r="C104" t="s">
        <v>117</v>
      </c>
    </row>
    <row r="105" spans="2:3" x14ac:dyDescent="0.25">
      <c r="C105" t="s">
        <v>118</v>
      </c>
    </row>
    <row r="106" spans="2:3" x14ac:dyDescent="0.25">
      <c r="C106" t="s">
        <v>119</v>
      </c>
    </row>
    <row r="107" spans="2:3" x14ac:dyDescent="0.25">
      <c r="C107" t="s">
        <v>120</v>
      </c>
    </row>
    <row r="108" spans="2:3" x14ac:dyDescent="0.25">
      <c r="B108" t="s">
        <v>121</v>
      </c>
    </row>
    <row r="109" spans="2:3" x14ac:dyDescent="0.25">
      <c r="C109" t="s">
        <v>122</v>
      </c>
    </row>
    <row r="110" spans="2:3" x14ac:dyDescent="0.25">
      <c r="C110" t="s">
        <v>123</v>
      </c>
    </row>
    <row r="111" spans="2:3" x14ac:dyDescent="0.25">
      <c r="C111" t="s">
        <v>124</v>
      </c>
    </row>
    <row r="112" spans="2:3" x14ac:dyDescent="0.25">
      <c r="C112" t="s">
        <v>125</v>
      </c>
    </row>
    <row r="113" spans="2:3" x14ac:dyDescent="0.25">
      <c r="C113" t="s">
        <v>126</v>
      </c>
    </row>
    <row r="114" spans="2:3" x14ac:dyDescent="0.25">
      <c r="C114" t="s">
        <v>127</v>
      </c>
    </row>
    <row r="115" spans="2:3" x14ac:dyDescent="0.25">
      <c r="C115" t="s">
        <v>128</v>
      </c>
    </row>
    <row r="116" spans="2:3" x14ac:dyDescent="0.25">
      <c r="C116" t="s">
        <v>129</v>
      </c>
    </row>
    <row r="117" spans="2:3" x14ac:dyDescent="0.25">
      <c r="C117" t="s">
        <v>130</v>
      </c>
    </row>
    <row r="118" spans="2:3" x14ac:dyDescent="0.25">
      <c r="C118" t="s">
        <v>131</v>
      </c>
    </row>
    <row r="119" spans="2:3" x14ac:dyDescent="0.25">
      <c r="C119" t="s">
        <v>132</v>
      </c>
    </row>
    <row r="120" spans="2:3" x14ac:dyDescent="0.25">
      <c r="B120" t="s">
        <v>134</v>
      </c>
    </row>
    <row r="121" spans="2:3" x14ac:dyDescent="0.25">
      <c r="C121" t="s">
        <v>135</v>
      </c>
    </row>
    <row r="122" spans="2:3" x14ac:dyDescent="0.25">
      <c r="C122" t="s">
        <v>136</v>
      </c>
    </row>
    <row r="123" spans="2:3" x14ac:dyDescent="0.25">
      <c r="C123" t="s">
        <v>137</v>
      </c>
    </row>
    <row r="124" spans="2:3" x14ac:dyDescent="0.25">
      <c r="C124" t="s">
        <v>138</v>
      </c>
    </row>
    <row r="125" spans="2:3" x14ac:dyDescent="0.25">
      <c r="C125" t="s">
        <v>139</v>
      </c>
    </row>
    <row r="126" spans="2:3" x14ac:dyDescent="0.25">
      <c r="C126" t="s">
        <v>140</v>
      </c>
    </row>
    <row r="127" spans="2:3" x14ac:dyDescent="0.25">
      <c r="C127" t="s">
        <v>141</v>
      </c>
    </row>
    <row r="128" spans="2:3" x14ac:dyDescent="0.25">
      <c r="C128" t="s">
        <v>142</v>
      </c>
    </row>
    <row r="129" spans="2:3" x14ac:dyDescent="0.25">
      <c r="B129" t="s">
        <v>143</v>
      </c>
    </row>
    <row r="130" spans="2:3" ht="15.75" customHeight="1" x14ac:dyDescent="0.25">
      <c r="C130" t="s">
        <v>144</v>
      </c>
    </row>
    <row r="131" spans="2:3" x14ac:dyDescent="0.25">
      <c r="C131" t="s">
        <v>145</v>
      </c>
    </row>
    <row r="132" spans="2:3" x14ac:dyDescent="0.25">
      <c r="C132" t="s">
        <v>146</v>
      </c>
    </row>
    <row r="133" spans="2:3" x14ac:dyDescent="0.25">
      <c r="C133" t="s">
        <v>147</v>
      </c>
    </row>
    <row r="134" spans="2:3" x14ac:dyDescent="0.25">
      <c r="C134" t="s">
        <v>148</v>
      </c>
    </row>
    <row r="135" spans="2:3" x14ac:dyDescent="0.25">
      <c r="C135" t="s">
        <v>149</v>
      </c>
    </row>
    <row r="136" spans="2:3" x14ac:dyDescent="0.25">
      <c r="C136" t="s">
        <v>150</v>
      </c>
    </row>
    <row r="137" spans="2:3" x14ac:dyDescent="0.25">
      <c r="C137" t="s">
        <v>151</v>
      </c>
    </row>
    <row r="138" spans="2:3" x14ac:dyDescent="0.25">
      <c r="B138" t="s">
        <v>152</v>
      </c>
    </row>
    <row r="139" spans="2:3" x14ac:dyDescent="0.25">
      <c r="C139" t="s">
        <v>153</v>
      </c>
    </row>
    <row r="140" spans="2:3" x14ac:dyDescent="0.25">
      <c r="C140" t="s">
        <v>154</v>
      </c>
    </row>
    <row r="141" spans="2:3" x14ac:dyDescent="0.25">
      <c r="C141" t="s">
        <v>155</v>
      </c>
    </row>
    <row r="142" spans="2:3" x14ac:dyDescent="0.25">
      <c r="C142" t="s">
        <v>156</v>
      </c>
    </row>
    <row r="143" spans="2:3" x14ac:dyDescent="0.25">
      <c r="C143" t="s">
        <v>157</v>
      </c>
    </row>
    <row r="144" spans="2:3" x14ac:dyDescent="0.25">
      <c r="C144" t="s">
        <v>158</v>
      </c>
    </row>
    <row r="145" spans="2:3" x14ac:dyDescent="0.25">
      <c r="C145" t="s">
        <v>159</v>
      </c>
    </row>
    <row r="146" spans="2:3" x14ac:dyDescent="0.25">
      <c r="C146" t="s">
        <v>160</v>
      </c>
    </row>
    <row r="147" spans="2:3" x14ac:dyDescent="0.25">
      <c r="C147" t="s">
        <v>161</v>
      </c>
    </row>
    <row r="148" spans="2:3" x14ac:dyDescent="0.25">
      <c r="B148" t="s">
        <v>162</v>
      </c>
    </row>
    <row r="149" spans="2:3" x14ac:dyDescent="0.25">
      <c r="C149" t="s">
        <v>163</v>
      </c>
    </row>
    <row r="150" spans="2:3" x14ac:dyDescent="0.25">
      <c r="C150" t="s">
        <v>164</v>
      </c>
    </row>
    <row r="151" spans="2:3" x14ac:dyDescent="0.25">
      <c r="C151" t="s">
        <v>165</v>
      </c>
    </row>
    <row r="152" spans="2:3" x14ac:dyDescent="0.25">
      <c r="C152" t="s">
        <v>166</v>
      </c>
    </row>
    <row r="153" spans="2:3" x14ac:dyDescent="0.25">
      <c r="C153" t="s">
        <v>167</v>
      </c>
    </row>
    <row r="154" spans="2:3" x14ac:dyDescent="0.25">
      <c r="C154" t="s">
        <v>168</v>
      </c>
    </row>
    <row r="155" spans="2:3" x14ac:dyDescent="0.25">
      <c r="C155" t="s">
        <v>169</v>
      </c>
    </row>
    <row r="156" spans="2:3" x14ac:dyDescent="0.25">
      <c r="C156" t="s">
        <v>170</v>
      </c>
    </row>
    <row r="157" spans="2:3" x14ac:dyDescent="0.25">
      <c r="C157" t="s">
        <v>171</v>
      </c>
    </row>
    <row r="158" spans="2:3" x14ac:dyDescent="0.25">
      <c r="B158" t="s">
        <v>172</v>
      </c>
    </row>
    <row r="159" spans="2:3" x14ac:dyDescent="0.25">
      <c r="C159" t="s">
        <v>173</v>
      </c>
    </row>
    <row r="160" spans="2:3" x14ac:dyDescent="0.25">
      <c r="C160" t="s">
        <v>158</v>
      </c>
    </row>
    <row r="161" spans="2:3" x14ac:dyDescent="0.25">
      <c r="C161" t="s">
        <v>174</v>
      </c>
    </row>
    <row r="162" spans="2:3" x14ac:dyDescent="0.25">
      <c r="C162" t="s">
        <v>175</v>
      </c>
    </row>
    <row r="163" spans="2:3" x14ac:dyDescent="0.25">
      <c r="C163" t="s">
        <v>176</v>
      </c>
    </row>
    <row r="164" spans="2:3" x14ac:dyDescent="0.25">
      <c r="C164" t="s">
        <v>177</v>
      </c>
    </row>
    <row r="165" spans="2:3" x14ac:dyDescent="0.25">
      <c r="C165" t="s">
        <v>178</v>
      </c>
    </row>
    <row r="166" spans="2:3" x14ac:dyDescent="0.25">
      <c r="C166" t="s">
        <v>179</v>
      </c>
    </row>
    <row r="167" spans="2:3" x14ac:dyDescent="0.25">
      <c r="C167" t="s">
        <v>180</v>
      </c>
    </row>
    <row r="168" spans="2:3" x14ac:dyDescent="0.25">
      <c r="B168" t="s">
        <v>181</v>
      </c>
    </row>
    <row r="169" spans="2:3" x14ac:dyDescent="0.25">
      <c r="C169" t="s">
        <v>182</v>
      </c>
    </row>
    <row r="170" spans="2:3" x14ac:dyDescent="0.25">
      <c r="C170" t="s">
        <v>183</v>
      </c>
    </row>
    <row r="171" spans="2:3" x14ac:dyDescent="0.25">
      <c r="C171" t="s">
        <v>184</v>
      </c>
    </row>
    <row r="172" spans="2:3" x14ac:dyDescent="0.25">
      <c r="C172" t="s">
        <v>185</v>
      </c>
    </row>
    <row r="173" spans="2:3" x14ac:dyDescent="0.25">
      <c r="C173" t="s">
        <v>186</v>
      </c>
    </row>
    <row r="174" spans="2:3" x14ac:dyDescent="0.25">
      <c r="C174" t="s">
        <v>187</v>
      </c>
    </row>
    <row r="175" spans="2:3" x14ac:dyDescent="0.25">
      <c r="C175" t="s">
        <v>188</v>
      </c>
    </row>
    <row r="176" spans="2:3" x14ac:dyDescent="0.25">
      <c r="C176" t="s">
        <v>189</v>
      </c>
    </row>
    <row r="177" spans="2:3" x14ac:dyDescent="0.25">
      <c r="C177" t="s">
        <v>190</v>
      </c>
    </row>
    <row r="178" spans="2:3" x14ac:dyDescent="0.25">
      <c r="B178" t="s">
        <v>191</v>
      </c>
    </row>
    <row r="179" spans="2:3" x14ac:dyDescent="0.25">
      <c r="C179" t="s">
        <v>192</v>
      </c>
    </row>
    <row r="180" spans="2:3" x14ac:dyDescent="0.25">
      <c r="C180" t="s">
        <v>193</v>
      </c>
    </row>
    <row r="181" spans="2:3" x14ac:dyDescent="0.25">
      <c r="C181" t="s">
        <v>194</v>
      </c>
    </row>
    <row r="182" spans="2:3" x14ac:dyDescent="0.25">
      <c r="C182" t="s">
        <v>195</v>
      </c>
    </row>
    <row r="183" spans="2:3" x14ac:dyDescent="0.25">
      <c r="C183" t="s">
        <v>196</v>
      </c>
    </row>
    <row r="184" spans="2:3" x14ac:dyDescent="0.25">
      <c r="C184" t="s">
        <v>197</v>
      </c>
    </row>
    <row r="185" spans="2:3" x14ac:dyDescent="0.25">
      <c r="C185" t="s">
        <v>198</v>
      </c>
    </row>
    <row r="186" spans="2:3" x14ac:dyDescent="0.25">
      <c r="C186" t="s">
        <v>199</v>
      </c>
    </row>
    <row r="187" spans="2:3" x14ac:dyDescent="0.25">
      <c r="B187" t="s">
        <v>200</v>
      </c>
    </row>
    <row r="188" spans="2:3" x14ac:dyDescent="0.25">
      <c r="C188" t="s">
        <v>201</v>
      </c>
    </row>
    <row r="189" spans="2:3" x14ac:dyDescent="0.25">
      <c r="C189" t="s">
        <v>202</v>
      </c>
    </row>
    <row r="190" spans="2:3" x14ac:dyDescent="0.25">
      <c r="C190" t="s">
        <v>203</v>
      </c>
    </row>
    <row r="191" spans="2:3" x14ac:dyDescent="0.25">
      <c r="C191" t="s">
        <v>204</v>
      </c>
    </row>
    <row r="192" spans="2:3" x14ac:dyDescent="0.25">
      <c r="C192" t="s">
        <v>205</v>
      </c>
    </row>
    <row r="193" spans="2:3" x14ac:dyDescent="0.25">
      <c r="B193" t="s">
        <v>206</v>
      </c>
    </row>
    <row r="194" spans="2:3" x14ac:dyDescent="0.25">
      <c r="C194" t="s">
        <v>207</v>
      </c>
    </row>
    <row r="195" spans="2:3" x14ac:dyDescent="0.25">
      <c r="C195" t="s">
        <v>208</v>
      </c>
    </row>
    <row r="196" spans="2:3" x14ac:dyDescent="0.25">
      <c r="C196" t="s">
        <v>209</v>
      </c>
    </row>
    <row r="197" spans="2:3" x14ac:dyDescent="0.25">
      <c r="C197" t="s">
        <v>210</v>
      </c>
    </row>
    <row r="198" spans="2:3" x14ac:dyDescent="0.25">
      <c r="C198" t="s">
        <v>211</v>
      </c>
    </row>
    <row r="199" spans="2:3" x14ac:dyDescent="0.25">
      <c r="C199" t="s">
        <v>212</v>
      </c>
    </row>
    <row r="200" spans="2:3" x14ac:dyDescent="0.25">
      <c r="C200" t="s">
        <v>213</v>
      </c>
    </row>
    <row r="201" spans="2:3" x14ac:dyDescent="0.25">
      <c r="C201" t="s">
        <v>214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2A9C-C9AC-4288-98A8-1ABBD49ED6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localized</vt:lpstr>
      <vt:lpstr>ITEM</vt:lpstr>
      <vt:lpstr>ITEM opis</vt:lpstr>
      <vt:lpstr>Sheet1</vt:lpstr>
      <vt:lpstr>food.xml</vt:lpstr>
      <vt:lpstr>inventory_preset2item.xml</vt:lpstr>
      <vt:lpstr>buff.xml</vt:lpstr>
      <vt:lpstr>rpg_movement_type.xml</vt:lpstr>
      <vt:lpstr>armor.xml</vt:lpstr>
      <vt:lpstr>melee_weapon.xml</vt:lpstr>
      <vt:lpstr>pickableI_items.xml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Megatron</dc:creator>
  <cp:lastModifiedBy>Megatron</cp:lastModifiedBy>
  <dcterms:created xsi:type="dcterms:W3CDTF">2015-06-05T18:17:20Z</dcterms:created>
  <dcterms:modified xsi:type="dcterms:W3CDTF">2021-03-18T21:43:30Z</dcterms:modified>
</cp:coreProperties>
</file>