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 activeTab="1"/>
  </bookViews>
  <sheets>
    <sheet name="pairs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34" i="2" l="1"/>
  <c r="J35" i="2"/>
  <c r="J36" i="2"/>
  <c r="J37" i="2"/>
  <c r="J38" i="2"/>
  <c r="J39" i="2"/>
  <c r="J40" i="2"/>
  <c r="J41" i="2"/>
  <c r="J42" i="2"/>
  <c r="J43" i="2"/>
  <c r="J33" i="2"/>
  <c r="I34" i="2"/>
  <c r="I35" i="2"/>
  <c r="I36" i="2"/>
  <c r="I37" i="2"/>
  <c r="I38" i="2"/>
  <c r="I39" i="2"/>
  <c r="I40" i="2"/>
  <c r="I41" i="2"/>
  <c r="I42" i="2"/>
  <c r="I43" i="2"/>
  <c r="I33" i="2"/>
  <c r="I32" i="2"/>
  <c r="U2" i="2"/>
  <c r="U4" i="2" s="1"/>
  <c r="Q2" i="2"/>
  <c r="Q7" i="2" s="1"/>
  <c r="U3" i="2" l="1"/>
  <c r="U23" i="2"/>
  <c r="U15" i="2"/>
  <c r="U18" i="2"/>
  <c r="U6" i="2"/>
  <c r="U8" i="2"/>
  <c r="U26" i="2"/>
  <c r="U21" i="2"/>
  <c r="U16" i="2"/>
  <c r="U14" i="2"/>
  <c r="U10" i="2"/>
  <c r="U5" i="2"/>
  <c r="Q4" i="2"/>
  <c r="Q5" i="2"/>
  <c r="Q26" i="2"/>
  <c r="Q23" i="2"/>
  <c r="Q21" i="2"/>
  <c r="Q15" i="2"/>
  <c r="Q16" i="2"/>
  <c r="Q18" i="2"/>
  <c r="Q14" i="2"/>
  <c r="Q6" i="2"/>
  <c r="Q10" i="2"/>
  <c r="Q8" i="2"/>
  <c r="Q3" i="2"/>
  <c r="Q25" i="2"/>
  <c r="Q24" i="2"/>
  <c r="Q22" i="2"/>
  <c r="Q19" i="2"/>
  <c r="Q20" i="2"/>
  <c r="Q13" i="2"/>
  <c r="Q17" i="2"/>
  <c r="Q12" i="2"/>
  <c r="Q11" i="2"/>
  <c r="Q9" i="2"/>
  <c r="U25" i="2"/>
  <c r="U24" i="2"/>
  <c r="U22" i="2"/>
  <c r="U19" i="2"/>
  <c r="U20" i="2"/>
  <c r="U13" i="2"/>
  <c r="U17" i="2"/>
  <c r="U12" i="2"/>
  <c r="U11" i="2"/>
  <c r="U9" i="2"/>
  <c r="U7" i="2"/>
  <c r="U27" i="2" s="1"/>
  <c r="K25" i="2"/>
  <c r="L2" i="2" s="1"/>
  <c r="E1" i="2"/>
  <c r="E5" i="2" s="1"/>
  <c r="R4" i="2" l="1"/>
  <c r="Q27" i="2"/>
  <c r="L24" i="2"/>
  <c r="R26" i="2" s="1"/>
  <c r="L19" i="2"/>
  <c r="R21" i="2" s="1"/>
  <c r="L1" i="2"/>
  <c r="R3" i="2" s="1"/>
  <c r="L23" i="2"/>
  <c r="R25" i="2" s="1"/>
  <c r="L20" i="2"/>
  <c r="R22" i="2" s="1"/>
  <c r="L17" i="2"/>
  <c r="R19" i="2" s="1"/>
  <c r="L16" i="2"/>
  <c r="R18" i="2" s="1"/>
  <c r="L13" i="2"/>
  <c r="R15" i="2" s="1"/>
  <c r="L10" i="2"/>
  <c r="R12" i="2" s="1"/>
  <c r="L8" i="2"/>
  <c r="R10" i="2" s="1"/>
  <c r="L5" i="2"/>
  <c r="R7" i="2" s="1"/>
  <c r="L3" i="2"/>
  <c r="R5" i="2" s="1"/>
  <c r="L21" i="2"/>
  <c r="R23" i="2" s="1"/>
  <c r="L14" i="2"/>
  <c r="R16" i="2" s="1"/>
  <c r="L12" i="2"/>
  <c r="R14" i="2" s="1"/>
  <c r="L9" i="2"/>
  <c r="R11" i="2" s="1"/>
  <c r="L6" i="2"/>
  <c r="R8" i="2" s="1"/>
  <c r="L4" i="2"/>
  <c r="R6" i="2" s="1"/>
  <c r="L22" i="2"/>
  <c r="R24" i="2" s="1"/>
  <c r="L18" i="2"/>
  <c r="R20" i="2" s="1"/>
  <c r="L15" i="2"/>
  <c r="R17" i="2" s="1"/>
  <c r="L11" i="2"/>
  <c r="R13" i="2" s="1"/>
  <c r="L7" i="2"/>
  <c r="R9" i="2" s="1"/>
  <c r="E24" i="2"/>
  <c r="E20" i="2"/>
  <c r="E12" i="2"/>
  <c r="E8" i="2"/>
  <c r="E4" i="2"/>
  <c r="E19" i="2"/>
  <c r="E7" i="2"/>
  <c r="E26" i="2"/>
  <c r="E22" i="2"/>
  <c r="E18" i="2"/>
  <c r="E14" i="2"/>
  <c r="E10" i="2"/>
  <c r="E6" i="2"/>
  <c r="F6" i="2" s="1"/>
  <c r="E16" i="2"/>
  <c r="F3" i="2"/>
  <c r="E23" i="2"/>
  <c r="E15" i="2"/>
  <c r="E11" i="2"/>
  <c r="E25" i="2"/>
  <c r="E21" i="2"/>
  <c r="E17" i="2"/>
  <c r="E13" i="2"/>
  <c r="E9" i="2"/>
  <c r="E3" i="2"/>
  <c r="R20" i="1"/>
  <c r="R33" i="1"/>
  <c r="R35" i="1"/>
  <c r="H31" i="1"/>
  <c r="K37" i="1"/>
  <c r="K24" i="1"/>
  <c r="K34" i="1"/>
  <c r="H37" i="1"/>
  <c r="K36" i="1"/>
  <c r="H36" i="1"/>
  <c r="R36" i="1"/>
  <c r="K35" i="1"/>
  <c r="H35" i="1"/>
  <c r="R34" i="1"/>
  <c r="H34" i="1"/>
  <c r="R32" i="1"/>
  <c r="R31" i="1"/>
  <c r="O31" i="1"/>
  <c r="R30" i="1"/>
  <c r="O30" i="1"/>
  <c r="H30" i="1"/>
  <c r="R8" i="1"/>
  <c r="O9" i="1"/>
  <c r="O8" i="1"/>
  <c r="O3" i="1"/>
  <c r="O2" i="1"/>
  <c r="R9" i="1"/>
  <c r="R7" i="1"/>
  <c r="O7" i="1"/>
  <c r="R6" i="1"/>
  <c r="O6" i="1"/>
  <c r="R19" i="1"/>
  <c r="O26" i="1"/>
  <c r="O25" i="1"/>
  <c r="O24" i="1"/>
  <c r="O23" i="1"/>
  <c r="O22" i="1"/>
  <c r="O21" i="1"/>
  <c r="O20" i="1"/>
  <c r="O19" i="1"/>
  <c r="R22" i="1"/>
  <c r="R21" i="1"/>
  <c r="R18" i="1"/>
  <c r="R17" i="1"/>
  <c r="O18" i="1"/>
  <c r="O17" i="1"/>
  <c r="H24" i="1"/>
  <c r="K23" i="1"/>
  <c r="K22" i="1"/>
  <c r="K21" i="1"/>
  <c r="H23" i="1"/>
  <c r="H21" i="1"/>
  <c r="H22" i="1"/>
  <c r="H18" i="1"/>
  <c r="H17" i="1"/>
  <c r="R27" i="2" l="1"/>
  <c r="L25" i="2"/>
  <c r="F23" i="2"/>
  <c r="F25" i="2"/>
  <c r="F14" i="2"/>
  <c r="F12" i="2"/>
  <c r="F9" i="2"/>
  <c r="F7" i="2"/>
  <c r="F11" i="2"/>
  <c r="F16" i="2"/>
  <c r="F18" i="2"/>
  <c r="F20" i="2"/>
  <c r="F13" i="2"/>
  <c r="F19" i="2"/>
  <c r="F17" i="2"/>
  <c r="F15" i="2"/>
  <c r="F22" i="2"/>
  <c r="F4" i="2"/>
  <c r="F24" i="2"/>
  <c r="F21" i="2"/>
  <c r="F10" i="2"/>
  <c r="F26" i="2"/>
  <c r="F8" i="2"/>
  <c r="F5" i="2"/>
  <c r="L24" i="1"/>
  <c r="L37" i="1"/>
  <c r="H19" i="1"/>
  <c r="S9" i="1"/>
  <c r="I24" i="1"/>
  <c r="P22" i="1"/>
  <c r="P26" i="1"/>
  <c r="H25" i="1"/>
  <c r="K38" i="1"/>
  <c r="O32" i="1"/>
  <c r="O27" i="1"/>
  <c r="R37" i="1"/>
  <c r="H38" i="1"/>
  <c r="H32" i="1"/>
  <c r="K25" i="1"/>
  <c r="I37" i="1"/>
  <c r="R10" i="1"/>
  <c r="O10" i="1"/>
  <c r="P9" i="1"/>
  <c r="O4" i="1"/>
  <c r="I19" i="1" s="1"/>
  <c r="R23" i="1"/>
  <c r="I32" i="1" l="1"/>
</calcChain>
</file>

<file path=xl/sharedStrings.xml><?xml version="1.0" encoding="utf-8"?>
<sst xmlns="http://schemas.openxmlformats.org/spreadsheetml/2006/main" count="500" uniqueCount="330">
  <si>
    <t>er</t>
  </si>
  <si>
    <t>ht</t>
  </si>
  <si>
    <t>in</t>
  </si>
  <si>
    <t>it</t>
  </si>
  <si>
    <t>no</t>
  </si>
  <si>
    <t>et</t>
  </si>
  <si>
    <t>ou</t>
  </si>
  <si>
    <t>ot</t>
  </si>
  <si>
    <t>an</t>
  </si>
  <si>
    <t>eh</t>
  </si>
  <si>
    <t>or</t>
  </si>
  <si>
    <t>en</t>
  </si>
  <si>
    <t>es</t>
  </si>
  <si>
    <t>ll</t>
  </si>
  <si>
    <t>at</t>
  </si>
  <si>
    <t>de</t>
  </si>
  <si>
    <t>il</t>
  </si>
  <si>
    <t>is</t>
  </si>
  <si>
    <t>el</t>
  </si>
  <si>
    <t>em</t>
  </si>
  <si>
    <t>dn</t>
  </si>
  <si>
    <t>oy</t>
  </si>
  <si>
    <t>ah</t>
  </si>
  <si>
    <t>fo</t>
  </si>
  <si>
    <t>ev</t>
  </si>
  <si>
    <t>gn</t>
  </si>
  <si>
    <t>ee</t>
  </si>
  <si>
    <t>ar</t>
  </si>
  <si>
    <t>st</t>
  </si>
  <si>
    <t>al</t>
  </si>
  <si>
    <t>mo</t>
  </si>
  <si>
    <t>as</t>
  </si>
  <si>
    <t>ac</t>
  </si>
  <si>
    <t>co</t>
  </si>
  <si>
    <t>su</t>
  </si>
  <si>
    <t>nt</t>
  </si>
  <si>
    <t>be</t>
  </si>
  <si>
    <t>ru</t>
  </si>
  <si>
    <t>ow</t>
  </si>
  <si>
    <t>oo</t>
  </si>
  <si>
    <t>ir</t>
  </si>
  <si>
    <t>ce</t>
  </si>
  <si>
    <t>am</t>
  </si>
  <si>
    <t>os</t>
  </si>
  <si>
    <t>tt</t>
  </si>
  <si>
    <t>lo</t>
  </si>
  <si>
    <t>tu</t>
  </si>
  <si>
    <t>hi</t>
  </si>
  <si>
    <t>ci</t>
  </si>
  <si>
    <t>io</t>
  </si>
  <si>
    <t>ss</t>
  </si>
  <si>
    <t>ap</t>
  </si>
  <si>
    <t>ad</t>
  </si>
  <si>
    <t>ae</t>
  </si>
  <si>
    <t>ho</t>
  </si>
  <si>
    <t>ew</t>
  </si>
  <si>
    <t>fi</t>
  </si>
  <si>
    <t>nu</t>
  </si>
  <si>
    <t>ek</t>
  </si>
  <si>
    <t>ay</t>
  </si>
  <si>
    <t>di</t>
  </si>
  <si>
    <t>im</t>
  </si>
  <si>
    <t>ep</t>
  </si>
  <si>
    <t>op</t>
  </si>
  <si>
    <t>do</t>
  </si>
  <si>
    <t>rt</t>
  </si>
  <si>
    <t>ai</t>
  </si>
  <si>
    <t>iw</t>
  </si>
  <si>
    <t>eg</t>
  </si>
  <si>
    <t>lu</t>
  </si>
  <si>
    <t>ef</t>
  </si>
  <si>
    <t>aw</t>
  </si>
  <si>
    <t>av</t>
  </si>
  <si>
    <t>gi</t>
  </si>
  <si>
    <t>ch</t>
  </si>
  <si>
    <t>ab</t>
  </si>
  <si>
    <t>go</t>
  </si>
  <si>
    <t>ei</t>
  </si>
  <si>
    <t>ly</t>
  </si>
  <si>
    <t>rr</t>
  </si>
  <si>
    <t>my</t>
  </si>
  <si>
    <t>ns</t>
  </si>
  <si>
    <t>kn</t>
  </si>
  <si>
    <t>dl</t>
  </si>
  <si>
    <t>iv</t>
  </si>
  <si>
    <t>hw</t>
  </si>
  <si>
    <t>fr</t>
  </si>
  <si>
    <t>bu</t>
  </si>
  <si>
    <t>ik</t>
  </si>
  <si>
    <t>lp</t>
  </si>
  <si>
    <t>ey</t>
  </si>
  <si>
    <t>bo</t>
  </si>
  <si>
    <t>dr</t>
  </si>
  <si>
    <t>pr</t>
  </si>
  <si>
    <t>ct</t>
  </si>
  <si>
    <t>ck</t>
  </si>
  <si>
    <t>rs</t>
  </si>
  <si>
    <t>pu</t>
  </si>
  <si>
    <t>cc</t>
  </si>
  <si>
    <t>ry</t>
  </si>
  <si>
    <t>ps</t>
  </si>
  <si>
    <t>pt</t>
  </si>
  <si>
    <t>ag</t>
  </si>
  <si>
    <t>cn</t>
  </si>
  <si>
    <t>ff</t>
  </si>
  <si>
    <t>gh</t>
  </si>
  <si>
    <t>mp</t>
  </si>
  <si>
    <t>ip</t>
  </si>
  <si>
    <t>dd</t>
  </si>
  <si>
    <t>cr</t>
  </si>
  <si>
    <t>pp</t>
  </si>
  <si>
    <t>ov</t>
  </si>
  <si>
    <t>mu</t>
  </si>
  <si>
    <t>rw</t>
  </si>
  <si>
    <t>af</t>
  </si>
  <si>
    <t>gu</t>
  </si>
  <si>
    <t>cu</t>
  </si>
  <si>
    <t>hs</t>
  </si>
  <si>
    <t>ko</t>
  </si>
  <si>
    <t>ls</t>
  </si>
  <si>
    <t>mr</t>
  </si>
  <si>
    <t>lt</t>
  </si>
  <si>
    <t>ks</t>
  </si>
  <si>
    <t>ak</t>
  </si>
  <si>
    <t>ex</t>
  </si>
  <si>
    <t>au</t>
  </si>
  <si>
    <t>ww</t>
  </si>
  <si>
    <t>gr</t>
  </si>
  <si>
    <t>ny</t>
  </si>
  <si>
    <t>ty</t>
  </si>
  <si>
    <t>fu</t>
  </si>
  <si>
    <t>bl</t>
  </si>
  <si>
    <t>mm</t>
  </si>
  <si>
    <t>ds</t>
  </si>
  <si>
    <t>cs</t>
  </si>
  <si>
    <t>bi</t>
  </si>
  <si>
    <t>cl</t>
  </si>
  <si>
    <t>sy</t>
  </si>
  <si>
    <t>sw</t>
  </si>
  <si>
    <t>nn</t>
  </si>
  <si>
    <t>py</t>
  </si>
  <si>
    <t>bm</t>
  </si>
  <si>
    <t>fn</t>
  </si>
  <si>
    <t>by</t>
  </si>
  <si>
    <t>ju</t>
  </si>
  <si>
    <t>ln</t>
  </si>
  <si>
    <t>bs</t>
  </si>
  <si>
    <t>eu</t>
  </si>
  <si>
    <t>eo</t>
  </si>
  <si>
    <t>hp</t>
  </si>
  <si>
    <t>kr</t>
  </si>
  <si>
    <t>br</t>
  </si>
  <si>
    <t>ft</t>
  </si>
  <si>
    <t>tw</t>
  </si>
  <si>
    <t>nw</t>
  </si>
  <si>
    <t>nr</t>
  </si>
  <si>
    <t>ms</t>
  </si>
  <si>
    <t>du</t>
  </si>
  <si>
    <t>px</t>
  </si>
  <si>
    <t>lr</t>
  </si>
  <si>
    <t>gs</t>
  </si>
  <si>
    <t>fl</t>
  </si>
  <si>
    <t>tx</t>
  </si>
  <si>
    <t>ox</t>
  </si>
  <si>
    <t>hr</t>
  </si>
  <si>
    <t>nv</t>
  </si>
  <si>
    <t>gl</t>
  </si>
  <si>
    <t>iz</t>
  </si>
  <si>
    <t>iy</t>
  </si>
  <si>
    <t>jo</t>
  </si>
  <si>
    <t>hu</t>
  </si>
  <si>
    <t>iu</t>
  </si>
  <si>
    <t>ao</t>
  </si>
  <si>
    <t>qu</t>
  </si>
  <si>
    <t>ej</t>
  </si>
  <si>
    <t>gg</t>
  </si>
  <si>
    <t>kl</t>
  </si>
  <si>
    <t>rv</t>
  </si>
  <si>
    <t>cy</t>
  </si>
  <si>
    <t>hy</t>
  </si>
  <si>
    <t>gm</t>
  </si>
  <si>
    <t>eq</t>
  </si>
  <si>
    <t>dm</t>
  </si>
  <si>
    <t>aj</t>
  </si>
  <si>
    <t>dy</t>
  </si>
  <si>
    <t>mt</t>
  </si>
  <si>
    <t>cm</t>
  </si>
  <si>
    <t>bt</t>
  </si>
  <si>
    <t>oz</t>
  </si>
  <si>
    <t>cx</t>
  </si>
  <si>
    <t>az</t>
  </si>
  <si>
    <t>tv</t>
  </si>
  <si>
    <t>uy</t>
  </si>
  <si>
    <t>ky</t>
  </si>
  <si>
    <t>ix</t>
  </si>
  <si>
    <t>ez</t>
  </si>
  <si>
    <t>dt</t>
  </si>
  <si>
    <t>dh</t>
  </si>
  <si>
    <t>cf</t>
  </si>
  <si>
    <t>qs</t>
  </si>
  <si>
    <t>lv</t>
  </si>
  <si>
    <t>lq</t>
  </si>
  <si>
    <t>ku</t>
  </si>
  <si>
    <t>hm</t>
  </si>
  <si>
    <t>ax</t>
  </si>
  <si>
    <t>fy</t>
  </si>
  <si>
    <t>fm</t>
  </si>
  <si>
    <t>cd</t>
  </si>
  <si>
    <t>bd</t>
  </si>
  <si>
    <t>bb</t>
  </si>
  <si>
    <t>lm</t>
  </si>
  <si>
    <t>hn</t>
  </si>
  <si>
    <t>hl</t>
  </si>
  <si>
    <t>cg</t>
  </si>
  <si>
    <t>zz</t>
  </si>
  <si>
    <t>wy</t>
  </si>
  <si>
    <t>mn</t>
  </si>
  <si>
    <t>lw</t>
  </si>
  <si>
    <t>jn</t>
  </si>
  <si>
    <t>df</t>
  </si>
  <si>
    <t>aa</t>
  </si>
  <si>
    <t>fk</t>
  </si>
  <si>
    <t>dp</t>
  </si>
  <si>
    <t>bf</t>
  </si>
  <si>
    <t>bc</t>
  </si>
  <si>
    <t>kw</t>
  </si>
  <si>
    <t>kt</t>
  </si>
  <si>
    <t>cp</t>
  </si>
  <si>
    <t>yz</t>
  </si>
  <si>
    <t>mx</t>
  </si>
  <si>
    <t>mv</t>
  </si>
  <si>
    <t>fs</t>
  </si>
  <si>
    <t>dg</t>
  </si>
  <si>
    <t>cq</t>
  </si>
  <si>
    <t>cj</t>
  </si>
  <si>
    <t>bv</t>
  </si>
  <si>
    <t>bp</t>
  </si>
  <si>
    <t>uz</t>
  </si>
  <si>
    <t>ux</t>
  </si>
  <si>
    <t>tz</t>
  </si>
  <si>
    <t>sv</t>
  </si>
  <si>
    <t>nz</t>
  </si>
  <si>
    <t>np</t>
  </si>
  <si>
    <t>jp</t>
  </si>
  <si>
    <t>iq</t>
  </si>
  <si>
    <t>ij</t>
  </si>
  <si>
    <t>ii</t>
  </si>
  <si>
    <t>gy</t>
  </si>
  <si>
    <t>gv</t>
  </si>
  <si>
    <t>gt</t>
  </si>
  <si>
    <t>dk</t>
  </si>
  <si>
    <t>cw</t>
  </si>
  <si>
    <t>bh</t>
  </si>
  <si>
    <t>vx</t>
  </si>
  <si>
    <t>rx</t>
  </si>
  <si>
    <t>qv</t>
  </si>
  <si>
    <t>pz</t>
  </si>
  <si>
    <t>pw</t>
  </si>
  <si>
    <t>mz</t>
  </si>
  <si>
    <t>mw</t>
  </si>
  <si>
    <t>kv</t>
  </si>
  <si>
    <t>kp</t>
  </si>
  <si>
    <t>km</t>
  </si>
  <si>
    <t>jx</t>
  </si>
  <si>
    <t>jv</t>
  </si>
  <si>
    <t>js</t>
  </si>
  <si>
    <t>hk</t>
  </si>
  <si>
    <t>hj</t>
  </si>
  <si>
    <t>gz</t>
  </si>
  <si>
    <t>fq</t>
  </si>
  <si>
    <t>fp</t>
  </si>
  <si>
    <t>fh</t>
  </si>
  <si>
    <t>dw</t>
  </si>
  <si>
    <t>dv</t>
  </si>
  <si>
    <t>cz</t>
  </si>
  <si>
    <t>bw</t>
  </si>
  <si>
    <t>bn</t>
  </si>
  <si>
    <t>bk</t>
  </si>
  <si>
    <t>bj</t>
  </si>
  <si>
    <t>bg</t>
  </si>
  <si>
    <t>aq</t>
  </si>
  <si>
    <t>e</t>
  </si>
  <si>
    <t>t</t>
  </si>
  <si>
    <t>o</t>
  </si>
  <si>
    <t>i</t>
  </si>
  <si>
    <t>a</t>
  </si>
  <si>
    <t>n</t>
  </si>
  <si>
    <t>s</t>
  </si>
  <si>
    <t>r</t>
  </si>
  <si>
    <t>l</t>
  </si>
  <si>
    <t>h</t>
  </si>
  <si>
    <t>d</t>
  </si>
  <si>
    <t>u</t>
  </si>
  <si>
    <t>m</t>
  </si>
  <si>
    <t>c</t>
  </si>
  <si>
    <t>y</t>
  </si>
  <si>
    <t>w</t>
  </si>
  <si>
    <t>f</t>
  </si>
  <si>
    <t>p</t>
  </si>
  <si>
    <t>g</t>
  </si>
  <si>
    <t>b</t>
  </si>
  <si>
    <t>k</t>
  </si>
  <si>
    <t>v</t>
  </si>
  <si>
    <t>x</t>
  </si>
  <si>
    <t>j</t>
  </si>
  <si>
    <t>z</t>
  </si>
  <si>
    <t>q</t>
  </si>
  <si>
    <t>wdastf</t>
  </si>
  <si>
    <t>iojel</t>
  </si>
  <si>
    <t>qaz</t>
  </si>
  <si>
    <t>wsx</t>
  </si>
  <si>
    <t>dtc</t>
  </si>
  <si>
    <t>rfvkgb</t>
  </si>
  <si>
    <t>ol</t>
  </si>
  <si>
    <t>ie</t>
  </si>
  <si>
    <t>yhnujm</t>
  </si>
  <si>
    <t>Row jumps</t>
  </si>
  <si>
    <t>Minimak-beg</t>
  </si>
  <si>
    <t>Same-finger</t>
  </si>
  <si>
    <t>nu,mu</t>
  </si>
  <si>
    <t>qwerty</t>
  </si>
  <si>
    <t>weasdf</t>
  </si>
  <si>
    <t>iojkl</t>
  </si>
  <si>
    <t>edc</t>
  </si>
  <si>
    <t>rfvtgb</t>
  </si>
  <si>
    <t>yhnjm</t>
  </si>
  <si>
    <t>Minimak</t>
  </si>
  <si>
    <t>ionelm</t>
  </si>
  <si>
    <t>;</t>
  </si>
  <si>
    <t>dvorak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</si>
</sst>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0" fillId="0" borderId="10" xfId="0" applyNumberFormat="1" applyBorder="1"/>
    <xf numFmtId="0" fontId="0" fillId="0" borderId="10" xfId="0" applyBorder="1"/>
    <xf numFmtId="10" fontId="0" fillId="0" borderId="0" xfId="0" applyNumberFormat="1"/>
    <xf numFmtId="10" fontId="0" fillId="0" borderId="1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pairs!$D$1:$D$26</c:f>
              <c:strCache>
                <c:ptCount val="26"/>
                <c:pt idx="0">
                  <c:v>e</c:v>
                </c:pt>
                <c:pt idx="1">
                  <c:v>t</c:v>
                </c:pt>
                <c:pt idx="2">
                  <c:v>o</c:v>
                </c:pt>
                <c:pt idx="3">
                  <c:v>i</c:v>
                </c:pt>
                <c:pt idx="4">
                  <c:v>a</c:v>
                </c:pt>
                <c:pt idx="5">
                  <c:v>n</c:v>
                </c:pt>
                <c:pt idx="6">
                  <c:v>s</c:v>
                </c:pt>
                <c:pt idx="7">
                  <c:v>r</c:v>
                </c:pt>
                <c:pt idx="8">
                  <c:v>l</c:v>
                </c:pt>
                <c:pt idx="9">
                  <c:v>h</c:v>
                </c:pt>
                <c:pt idx="10">
                  <c:v>d</c:v>
                </c:pt>
                <c:pt idx="11">
                  <c:v>u</c:v>
                </c:pt>
                <c:pt idx="12">
                  <c:v>m</c:v>
                </c:pt>
                <c:pt idx="13">
                  <c:v>c</c:v>
                </c:pt>
                <c:pt idx="14">
                  <c:v>y</c:v>
                </c:pt>
                <c:pt idx="15">
                  <c:v>w</c:v>
                </c:pt>
                <c:pt idx="16">
                  <c:v>f</c:v>
                </c:pt>
                <c:pt idx="17">
                  <c:v>p</c:v>
                </c:pt>
                <c:pt idx="18">
                  <c:v>g</c:v>
                </c:pt>
                <c:pt idx="19">
                  <c:v>b</c:v>
                </c:pt>
                <c:pt idx="20">
                  <c:v>k</c:v>
                </c:pt>
                <c:pt idx="21">
                  <c:v>v</c:v>
                </c:pt>
                <c:pt idx="22">
                  <c:v>x</c:v>
                </c:pt>
                <c:pt idx="23">
                  <c:v>j</c:v>
                </c:pt>
                <c:pt idx="24">
                  <c:v>z</c:v>
                </c:pt>
                <c:pt idx="25">
                  <c:v>q</c:v>
                </c:pt>
              </c:strCache>
            </c:strRef>
          </c:cat>
          <c:val>
            <c:numRef>
              <c:f>pairs!$E$1:$E$26</c:f>
              <c:numCache>
                <c:formatCode>0.0%</c:formatCode>
                <c:ptCount val="26"/>
                <c:pt idx="0">
                  <c:v>0.115610642162624</c:v>
                </c:pt>
                <c:pt idx="1">
                  <c:v>9.6194648390395696E-2</c:v>
                </c:pt>
                <c:pt idx="2">
                  <c:v>8.6654557110802402E-2</c:v>
                </c:pt>
                <c:pt idx="3">
                  <c:v>7.4946957092485403E-2</c:v>
                </c:pt>
                <c:pt idx="4">
                  <c:v>7.3878466869171003E-2</c:v>
                </c:pt>
                <c:pt idx="5">
                  <c:v>6.5773205318028397E-2</c:v>
                </c:pt>
                <c:pt idx="6">
                  <c:v>5.7790056935264698E-2</c:v>
                </c:pt>
                <c:pt idx="7">
                  <c:v>5.5515699174209697E-2</c:v>
                </c:pt>
                <c:pt idx="8">
                  <c:v>4.2846457954909697E-2</c:v>
                </c:pt>
                <c:pt idx="9">
                  <c:v>4.1976401630210797E-2</c:v>
                </c:pt>
                <c:pt idx="10">
                  <c:v>3.7519270984384699E-2</c:v>
                </c:pt>
                <c:pt idx="11">
                  <c:v>3.4084838123731101E-2</c:v>
                </c:pt>
                <c:pt idx="12">
                  <c:v>2.9581915039763099E-2</c:v>
                </c:pt>
                <c:pt idx="13">
                  <c:v>2.9032405782058499E-2</c:v>
                </c:pt>
                <c:pt idx="14">
                  <c:v>2.7872330682459898E-2</c:v>
                </c:pt>
                <c:pt idx="15">
                  <c:v>2.32625585761604E-2</c:v>
                </c:pt>
                <c:pt idx="16">
                  <c:v>2.1873521285851599E-2</c:v>
                </c:pt>
                <c:pt idx="17">
                  <c:v>2.1339276174194399E-2</c:v>
                </c:pt>
                <c:pt idx="18">
                  <c:v>2.0591333017874299E-2</c:v>
                </c:pt>
                <c:pt idx="19">
                  <c:v>1.5905240181338001E-2</c:v>
                </c:pt>
                <c:pt idx="20">
                  <c:v>1.16465434341275E-2</c:v>
                </c:pt>
                <c:pt idx="21">
                  <c:v>1.03796193121975E-2</c:v>
                </c:pt>
                <c:pt idx="22">
                  <c:v>2.4880558057179402E-3</c:v>
                </c:pt>
                <c:pt idx="23">
                  <c:v>1.8469616717292699E-3</c:v>
                </c:pt>
                <c:pt idx="24">
                  <c:v>7.47943156320119E-4</c:v>
                </c:pt>
                <c:pt idx="25">
                  <c:v>6.4109413398867404E-4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78688"/>
        <c:axId val="98357760"/>
      </c:barChart>
      <c:catAx>
        <c:axId val="10737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98357760"/>
        <c:crosses val="autoZero"/>
        <c:auto val="1"/>
        <c:lblAlgn val="ctr"/>
        <c:lblOffset val="100"/>
        <c:noMultiLvlLbl val="0"/>
      </c:catAx>
      <c:valAx>
        <c:axId val="9835776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737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85725</xdr:rowOff>
    </xdr:from>
    <xdr:to>
      <xdr:col>12</xdr:col>
      <xdr:colOff>428625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1"/>
  <sheetViews>
    <sheetView workbookViewId="0">
      <selection activeCell="M40" sqref="M40"/>
    </sheetView>
  </sheetViews>
  <sheetFormatPr defaultRowHeight="15" x14ac:dyDescent="0.25"/>
  <cols>
    <col min="2" max="2" width="9.140625" style="1"/>
    <col min="5" max="5" width="9.140625" style="1"/>
    <col min="17" max="17" width="11.85546875" bestFit="1" customWidth="1"/>
  </cols>
  <sheetData>
    <row r="1" spans="1:25" x14ac:dyDescent="0.25">
      <c r="A1" t="s">
        <v>0</v>
      </c>
      <c r="B1" s="1">
        <v>3.4592056349050999E-2</v>
      </c>
      <c r="D1" t="s">
        <v>281</v>
      </c>
      <c r="E1" s="1">
        <v>0.115610642162624</v>
      </c>
      <c r="N1" s="4" t="s">
        <v>320</v>
      </c>
      <c r="U1" s="4" t="s">
        <v>316</v>
      </c>
      <c r="X1" s="4" t="s">
        <v>318</v>
      </c>
    </row>
    <row r="2" spans="1:25" x14ac:dyDescent="0.25">
      <c r="A2" t="s">
        <v>1</v>
      </c>
      <c r="B2" s="1">
        <v>3.1089806300136899E-2</v>
      </c>
      <c r="D2" t="s">
        <v>282</v>
      </c>
      <c r="E2" s="1">
        <v>9.6194648390395696E-2</v>
      </c>
      <c r="N2" t="s">
        <v>321</v>
      </c>
      <c r="O2" s="2">
        <f>SUM($E$16,$E$11,$E$5,$E$7,$E$1,$E$17)</f>
        <v>0.32993451681345642</v>
      </c>
      <c r="V2" s="2"/>
      <c r="Y2" s="5"/>
    </row>
    <row r="3" spans="1:25" x14ac:dyDescent="0.25">
      <c r="A3" t="s">
        <v>2</v>
      </c>
      <c r="B3" s="1">
        <v>2.42222657014282E-2</v>
      </c>
      <c r="D3" t="s">
        <v>283</v>
      </c>
      <c r="E3" s="1">
        <v>8.6654557110802402E-2</v>
      </c>
      <c r="N3" t="s">
        <v>322</v>
      </c>
      <c r="O3" s="3">
        <f>SUM($E$4,$E$3,$E$24,$E$21,$E$9)</f>
        <v>0.21794147726405427</v>
      </c>
      <c r="V3" s="2"/>
      <c r="Y3" s="5"/>
    </row>
    <row r="4" spans="1:25" x14ac:dyDescent="0.25">
      <c r="A4" t="s">
        <v>3</v>
      </c>
      <c r="B4" s="1">
        <v>2.2539620426531001E-2</v>
      </c>
      <c r="D4" t="s">
        <v>284</v>
      </c>
      <c r="E4" s="1">
        <v>7.4946957092485403E-2</v>
      </c>
      <c r="O4" s="2">
        <f>SUM(O2:O3)</f>
        <v>0.54787599407751064</v>
      </c>
      <c r="V4" s="2"/>
      <c r="Y4" s="5"/>
    </row>
    <row r="5" spans="1:25" x14ac:dyDescent="0.25">
      <c r="A5" t="s">
        <v>4</v>
      </c>
      <c r="B5" s="1">
        <v>2.1659166503619601E-2</v>
      </c>
      <c r="D5" t="s">
        <v>285</v>
      </c>
      <c r="E5" s="1">
        <v>7.3878466869171003E-2</v>
      </c>
      <c r="V5" s="2"/>
      <c r="Y5" s="5"/>
    </row>
    <row r="6" spans="1:25" x14ac:dyDescent="0.25">
      <c r="A6" t="s">
        <v>5</v>
      </c>
      <c r="B6" s="1">
        <v>2.11504597926041E-2</v>
      </c>
      <c r="D6" t="s">
        <v>286</v>
      </c>
      <c r="E6" s="1">
        <v>6.5773205318028397E-2</v>
      </c>
      <c r="N6" t="s">
        <v>309</v>
      </c>
      <c r="O6" s="2">
        <f>SUM($E$26,$E$5,$E$25)</f>
        <v>7.5267504159479803E-2</v>
      </c>
      <c r="Q6" t="s">
        <v>298</v>
      </c>
      <c r="R6" s="2">
        <f>SUM($E$18)</f>
        <v>2.1339276174194399E-2</v>
      </c>
      <c r="V6" s="2"/>
      <c r="Y6" s="5"/>
    </row>
    <row r="7" spans="1:25" x14ac:dyDescent="0.25">
      <c r="A7" t="s">
        <v>6</v>
      </c>
      <c r="B7" s="1">
        <v>2.05243592252005E-2</v>
      </c>
      <c r="D7" t="s">
        <v>287</v>
      </c>
      <c r="E7" s="1">
        <v>5.7790056935264698E-2</v>
      </c>
      <c r="N7" t="s">
        <v>310</v>
      </c>
      <c r="O7" s="2">
        <f>SUM($E$23,$E$7,$E$16)</f>
        <v>8.3540671317143045E-2</v>
      </c>
      <c r="Q7" t="s">
        <v>313</v>
      </c>
      <c r="R7" s="2">
        <f>SUM($E$3,$E$9)</f>
        <v>0.1295010150657121</v>
      </c>
      <c r="V7" s="2"/>
      <c r="W7" s="2"/>
      <c r="Y7" s="6"/>
    </row>
    <row r="8" spans="1:25" x14ac:dyDescent="0.25">
      <c r="A8" t="s">
        <v>7</v>
      </c>
      <c r="B8" s="1">
        <v>2.0191743298767301E-2</v>
      </c>
      <c r="D8" t="s">
        <v>288</v>
      </c>
      <c r="E8" s="1">
        <v>5.5515699174209697E-2</v>
      </c>
      <c r="N8" t="s">
        <v>323</v>
      </c>
      <c r="O8" s="2">
        <f>SUM($E$14,$E$1,$E$11)</f>
        <v>0.1821623189290672</v>
      </c>
      <c r="Q8" t="s">
        <v>88</v>
      </c>
      <c r="R8" s="2">
        <f>SUM($E$21,$E$4)</f>
        <v>8.659350052661291E-2</v>
      </c>
      <c r="V8" s="2"/>
      <c r="Y8" s="5"/>
    </row>
    <row r="9" spans="1:25" x14ac:dyDescent="0.25">
      <c r="A9" t="s">
        <v>8</v>
      </c>
      <c r="B9" s="1">
        <v>1.9291723733124599E-2</v>
      </c>
      <c r="D9" t="s">
        <v>289</v>
      </c>
      <c r="E9" s="1">
        <v>4.2846457954909697E-2</v>
      </c>
      <c r="N9" t="s">
        <v>324</v>
      </c>
      <c r="O9" s="3">
        <f>SUM($E$17,$E$2,$E$19,$E$8,$E$20,$E$22)</f>
        <v>0.2204600613618668</v>
      </c>
      <c r="P9" s="1">
        <f>STDEVP(O7:O9)</f>
        <v>5.7677133754642999E-2</v>
      </c>
      <c r="Q9" t="s">
        <v>315</v>
      </c>
      <c r="R9" s="3">
        <f>SUM($E$15,$E$10,$E$12,$E$6,$E$24,$E$13)</f>
        <v>0.20113565246592255</v>
      </c>
      <c r="S9" s="1">
        <f>STDEVP(R7:R9)</f>
        <v>4.7249315868381256E-2</v>
      </c>
      <c r="V9" s="2"/>
    </row>
    <row r="10" spans="1:25" x14ac:dyDescent="0.25">
      <c r="A10" t="s">
        <v>9</v>
      </c>
      <c r="B10" s="1">
        <v>1.9193895519467801E-2</v>
      </c>
      <c r="D10" t="s">
        <v>290</v>
      </c>
      <c r="E10" s="1">
        <v>4.1976401630210797E-2</v>
      </c>
      <c r="O10" s="2">
        <f>SUM(O6:O9)</f>
        <v>0.56143055576755685</v>
      </c>
      <c r="R10" s="2">
        <f>SUM(R6:R9)</f>
        <v>0.43856944423244193</v>
      </c>
      <c r="V10" s="2"/>
    </row>
    <row r="11" spans="1:25" x14ac:dyDescent="0.25">
      <c r="A11" t="s">
        <v>10</v>
      </c>
      <c r="B11" s="1">
        <v>1.87634513793778E-2</v>
      </c>
      <c r="D11" t="s">
        <v>291</v>
      </c>
      <c r="E11" s="1">
        <v>3.7519270984384699E-2</v>
      </c>
      <c r="V11" s="3"/>
      <c r="W11" s="1"/>
    </row>
    <row r="12" spans="1:25" x14ac:dyDescent="0.25">
      <c r="A12" t="s">
        <v>11</v>
      </c>
      <c r="B12" s="1">
        <v>1.84112698102132E-2</v>
      </c>
      <c r="D12" t="s">
        <v>292</v>
      </c>
      <c r="E12" s="1">
        <v>3.4084838123731101E-2</v>
      </c>
      <c r="V12" s="2"/>
    </row>
    <row r="13" spans="1:25" x14ac:dyDescent="0.25">
      <c r="A13" t="s">
        <v>12</v>
      </c>
      <c r="B13" s="1">
        <v>1.7198199960868701E-2</v>
      </c>
      <c r="D13" t="s">
        <v>293</v>
      </c>
      <c r="E13" s="1">
        <v>2.9581915039763099E-2</v>
      </c>
    </row>
    <row r="14" spans="1:25" x14ac:dyDescent="0.25">
      <c r="A14" t="s">
        <v>13</v>
      </c>
      <c r="B14" s="1">
        <v>1.7100371747211799E-2</v>
      </c>
      <c r="D14" t="s">
        <v>294</v>
      </c>
      <c r="E14" s="1">
        <v>2.9032405782058499E-2</v>
      </c>
    </row>
    <row r="15" spans="1:25" x14ac:dyDescent="0.25">
      <c r="A15" t="s">
        <v>14</v>
      </c>
      <c r="B15" s="1">
        <v>1.6963412248092301E-2</v>
      </c>
      <c r="D15" t="s">
        <v>295</v>
      </c>
      <c r="E15" s="1">
        <v>2.7872330682459898E-2</v>
      </c>
    </row>
    <row r="16" spans="1:25" x14ac:dyDescent="0.25">
      <c r="A16" t="s">
        <v>15</v>
      </c>
      <c r="B16" s="1">
        <v>1.65329681080023E-2</v>
      </c>
      <c r="D16" t="s">
        <v>296</v>
      </c>
      <c r="E16" s="1">
        <v>2.32625585761604E-2</v>
      </c>
      <c r="G16" s="4" t="s">
        <v>317</v>
      </c>
      <c r="N16" s="4" t="s">
        <v>316</v>
      </c>
      <c r="Q16" s="4" t="s">
        <v>318</v>
      </c>
    </row>
    <row r="17" spans="1:18" x14ac:dyDescent="0.25">
      <c r="A17" t="s">
        <v>16</v>
      </c>
      <c r="B17" s="1">
        <v>1.4419878693015E-2</v>
      </c>
      <c r="D17" t="s">
        <v>297</v>
      </c>
      <c r="E17" s="1">
        <v>2.1873521285851599E-2</v>
      </c>
      <c r="G17" t="s">
        <v>307</v>
      </c>
      <c r="H17" s="2">
        <f>SUM($E$16,$E$11,$E$5,$E$7,$E$2,$E$17)</f>
        <v>0.31051852304122807</v>
      </c>
      <c r="N17" t="s">
        <v>95</v>
      </c>
      <c r="O17" s="2">
        <f>$B$96</f>
        <v>2.7783212678536401E-3</v>
      </c>
      <c r="Q17" t="s">
        <v>94</v>
      </c>
      <c r="R17" s="5">
        <f>$B$95</f>
        <v>2.79788691058501E-3</v>
      </c>
    </row>
    <row r="18" spans="1:18" x14ac:dyDescent="0.25">
      <c r="A18" t="s">
        <v>17</v>
      </c>
      <c r="B18" s="1">
        <v>1.3832909411074099E-2</v>
      </c>
      <c r="D18" t="s">
        <v>298</v>
      </c>
      <c r="E18" s="1">
        <v>2.1339276174194399E-2</v>
      </c>
      <c r="G18" t="s">
        <v>308</v>
      </c>
      <c r="H18" s="3">
        <f>SUM($E$4,$E$3,$E$24,$E$1,$E$9)</f>
        <v>0.32190557599255076</v>
      </c>
      <c r="N18" t="s">
        <v>109</v>
      </c>
      <c r="O18" s="2">
        <f>$B$110</f>
        <v>2.1717863431813698E-3</v>
      </c>
      <c r="Q18" t="s">
        <v>86</v>
      </c>
      <c r="R18" s="5">
        <f>$B$87</f>
        <v>3.38485619252592E-3</v>
      </c>
    </row>
    <row r="19" spans="1:18" x14ac:dyDescent="0.25">
      <c r="A19" t="s">
        <v>18</v>
      </c>
      <c r="B19" s="1">
        <v>1.3774212482880001E-2</v>
      </c>
      <c r="D19" t="s">
        <v>299</v>
      </c>
      <c r="E19" s="1">
        <v>2.0591333017874299E-2</v>
      </c>
      <c r="H19" s="2">
        <f>SUM(H17:H18)</f>
        <v>0.63242409903377883</v>
      </c>
      <c r="I19" s="1">
        <f>(H19-$O$4)/4</f>
        <v>2.1137026239067047E-2</v>
      </c>
      <c r="N19" t="s">
        <v>2</v>
      </c>
      <c r="O19" s="2">
        <f>$B$3</f>
        <v>2.42222657014282E-2</v>
      </c>
      <c r="Q19" t="s">
        <v>80</v>
      </c>
      <c r="R19" s="5">
        <f>SUM($B$81)</f>
        <v>3.6587751907650101E-3</v>
      </c>
    </row>
    <row r="20" spans="1:18" x14ac:dyDescent="0.25">
      <c r="A20" t="s">
        <v>19</v>
      </c>
      <c r="B20" s="1">
        <v>1.2854627274505899E-2</v>
      </c>
      <c r="D20" t="s">
        <v>300</v>
      </c>
      <c r="E20" s="1">
        <v>1.5905240181338001E-2</v>
      </c>
      <c r="N20" t="s">
        <v>4</v>
      </c>
      <c r="O20" s="2">
        <f>$B$5</f>
        <v>2.1659166503619601E-2</v>
      </c>
      <c r="Q20" t="s">
        <v>319</v>
      </c>
      <c r="R20" s="5">
        <f>SUM($B$58,$B$113)</f>
        <v>7.6110350225004801E-3</v>
      </c>
    </row>
    <row r="21" spans="1:18" x14ac:dyDescent="0.25">
      <c r="A21" t="s">
        <v>20</v>
      </c>
      <c r="B21" s="1">
        <v>1.23654862062218E-2</v>
      </c>
      <c r="D21" t="s">
        <v>301</v>
      </c>
      <c r="E21" s="1">
        <v>1.16465434341275E-2</v>
      </c>
      <c r="G21" t="s">
        <v>309</v>
      </c>
      <c r="H21" s="2">
        <f>SUM($E$26,$E$5,$E$25)</f>
        <v>7.5267504159479803E-2</v>
      </c>
      <c r="J21" t="s">
        <v>298</v>
      </c>
      <c r="K21" s="2">
        <f>SUM($E$18)</f>
        <v>2.1339276174194399E-2</v>
      </c>
      <c r="N21" t="s">
        <v>30</v>
      </c>
      <c r="O21" s="2">
        <f>$B$31</f>
        <v>1.0506750146742299E-2</v>
      </c>
      <c r="Q21" t="s">
        <v>77</v>
      </c>
      <c r="R21" s="5">
        <f>$B$78</f>
        <v>3.8153003326159198E-3</v>
      </c>
    </row>
    <row r="22" spans="1:18" x14ac:dyDescent="0.25">
      <c r="A22" t="s">
        <v>21</v>
      </c>
      <c r="B22" s="1">
        <v>1.2345920563490501E-2</v>
      </c>
      <c r="D22" t="s">
        <v>302</v>
      </c>
      <c r="E22" s="1">
        <v>1.03796193121975E-2</v>
      </c>
      <c r="G22" t="s">
        <v>310</v>
      </c>
      <c r="H22" s="2">
        <f>SUM($E$23,$E$7,$E$16)</f>
        <v>8.3540671317143045E-2</v>
      </c>
      <c r="J22" t="s">
        <v>313</v>
      </c>
      <c r="K22" s="2">
        <f>SUM($E$3,$E$9)</f>
        <v>0.1295010150657121</v>
      </c>
      <c r="N22" t="s">
        <v>57</v>
      </c>
      <c r="O22" s="2">
        <f>$B$58</f>
        <v>5.51751125024457E-3</v>
      </c>
      <c r="P22" s="2">
        <f>SUM(O22,O19:O20)</f>
        <v>5.1398943455292376E-2</v>
      </c>
      <c r="Q22" t="s">
        <v>45</v>
      </c>
      <c r="R22" s="6">
        <f>$B$46</f>
        <v>7.0045000978282103E-3</v>
      </c>
    </row>
    <row r="23" spans="1:18" x14ac:dyDescent="0.25">
      <c r="A23" t="s">
        <v>22</v>
      </c>
      <c r="B23" s="1">
        <v>1.2267657992565E-2</v>
      </c>
      <c r="D23" t="s">
        <v>303</v>
      </c>
      <c r="E23" s="1">
        <v>2.4880558057179402E-3</v>
      </c>
      <c r="G23" t="s">
        <v>311</v>
      </c>
      <c r="H23" s="2">
        <f>SUM($E$14,$E$2,$E$11)</f>
        <v>0.1627463251568389</v>
      </c>
      <c r="J23" t="s">
        <v>314</v>
      </c>
      <c r="K23" s="2">
        <f>SUM($E$1,$E$4)</f>
        <v>0.1905575992551094</v>
      </c>
      <c r="N23" t="s">
        <v>61</v>
      </c>
      <c r="O23" s="2">
        <f>$B$62</f>
        <v>4.9892388964977502E-3</v>
      </c>
      <c r="R23" s="5">
        <f>SUM(R17:R22)</f>
        <v>2.8272353746820553E-2</v>
      </c>
    </row>
    <row r="24" spans="1:18" x14ac:dyDescent="0.25">
      <c r="A24" t="s">
        <v>23</v>
      </c>
      <c r="B24" s="1">
        <v>1.21502641361768E-2</v>
      </c>
      <c r="D24" t="s">
        <v>304</v>
      </c>
      <c r="E24" s="1">
        <v>1.8469616717292699E-3</v>
      </c>
      <c r="G24" t="s">
        <v>312</v>
      </c>
      <c r="H24" s="3">
        <f>SUM($E$17,$E$21,$E$19,$E$8,$E$20,$E$22)</f>
        <v>0.13591195640559861</v>
      </c>
      <c r="I24" s="1">
        <f>STDEVP(H22:H24)</f>
        <v>3.289101607880783E-2</v>
      </c>
      <c r="J24" t="s">
        <v>315</v>
      </c>
      <c r="K24" s="3">
        <f>SUM($E$15,$E$10,$E$12,$E$6,$E$24,$E$13)</f>
        <v>0.20113565246592255</v>
      </c>
      <c r="L24" s="1">
        <f>STDEVP(K22:K24)</f>
        <v>3.1572355978093929E-2</v>
      </c>
      <c r="N24" t="s">
        <v>80</v>
      </c>
      <c r="O24" s="2">
        <f>$B$81</f>
        <v>3.6587751907650101E-3</v>
      </c>
    </row>
    <row r="25" spans="1:18" x14ac:dyDescent="0.25">
      <c r="A25" t="s">
        <v>24</v>
      </c>
      <c r="B25" s="1">
        <v>1.18959107806691E-2</v>
      </c>
      <c r="D25" t="s">
        <v>305</v>
      </c>
      <c r="E25" s="1">
        <v>7.47943156320119E-4</v>
      </c>
      <c r="H25" s="2">
        <f>SUM(H21:H24)</f>
        <v>0.45746645703906036</v>
      </c>
      <c r="K25" s="2">
        <f>SUM(K21:K24)</f>
        <v>0.54253354296093848</v>
      </c>
      <c r="N25" t="s">
        <v>106</v>
      </c>
      <c r="O25" s="2">
        <f>$B$107</f>
        <v>2.2696145568381898E-3</v>
      </c>
    </row>
    <row r="26" spans="1:18" x14ac:dyDescent="0.25">
      <c r="A26" t="s">
        <v>25</v>
      </c>
      <c r="B26" s="1">
        <v>1.18567794952064E-2</v>
      </c>
      <c r="D26" t="s">
        <v>306</v>
      </c>
      <c r="E26" s="1">
        <v>6.4109413398867404E-4</v>
      </c>
      <c r="N26" t="s">
        <v>112</v>
      </c>
      <c r="O26" s="3">
        <f>$B$113</f>
        <v>2.0935237722559102E-3</v>
      </c>
      <c r="P26" s="1">
        <f>SUM(O23:O26,O21)</f>
        <v>2.3517902563099158E-2</v>
      </c>
    </row>
    <row r="27" spans="1:18" x14ac:dyDescent="0.25">
      <c r="A27" t="s">
        <v>26</v>
      </c>
      <c r="B27" s="1">
        <v>1.13872040696536E-2</v>
      </c>
      <c r="O27" s="2">
        <f>SUM(O17:O26)</f>
        <v>7.9866953629426529E-2</v>
      </c>
    </row>
    <row r="28" spans="1:18" x14ac:dyDescent="0.25">
      <c r="A28" t="s">
        <v>27</v>
      </c>
      <c r="B28" s="1">
        <v>1.119154764234E-2</v>
      </c>
    </row>
    <row r="29" spans="1:18" x14ac:dyDescent="0.25">
      <c r="A29" t="s">
        <v>28</v>
      </c>
      <c r="B29" s="1">
        <v>1.11524163568773E-2</v>
      </c>
      <c r="G29" s="4" t="s">
        <v>326</v>
      </c>
      <c r="N29" s="4" t="s">
        <v>316</v>
      </c>
      <c r="Q29" s="4" t="s">
        <v>318</v>
      </c>
    </row>
    <row r="30" spans="1:18" x14ac:dyDescent="0.25">
      <c r="A30" t="s">
        <v>29</v>
      </c>
      <c r="B30" s="1">
        <v>1.08784973586382E-2</v>
      </c>
      <c r="G30" t="s">
        <v>307</v>
      </c>
      <c r="H30" s="2">
        <f>SUM($E$16,$E$11,$E$5,$E$7,$E$2,$E$17)</f>
        <v>0.31051852304122807</v>
      </c>
      <c r="N30" t="s">
        <v>95</v>
      </c>
      <c r="O30" s="2">
        <f>$B$96</f>
        <v>2.7783212678536401E-3</v>
      </c>
      <c r="Q30" t="s">
        <v>94</v>
      </c>
      <c r="R30" s="5">
        <f>$B$95</f>
        <v>2.79788691058501E-3</v>
      </c>
    </row>
    <row r="31" spans="1:18" x14ac:dyDescent="0.25">
      <c r="A31" t="s">
        <v>30</v>
      </c>
      <c r="B31" s="1">
        <v>1.0506750146742299E-2</v>
      </c>
      <c r="G31" t="s">
        <v>327</v>
      </c>
      <c r="H31" s="3">
        <f>SUM($E$4,$E$3,$E$6,$E$1,$E$9,$E$13)</f>
        <v>0.41541373467861303</v>
      </c>
      <c r="N31" t="s">
        <v>109</v>
      </c>
      <c r="O31" s="3">
        <f>$B$110</f>
        <v>2.1717863431813698E-3</v>
      </c>
      <c r="Q31" t="s">
        <v>86</v>
      </c>
      <c r="R31" s="5">
        <f>$B$87</f>
        <v>3.38485619252592E-3</v>
      </c>
    </row>
    <row r="32" spans="1:18" x14ac:dyDescent="0.25">
      <c r="A32" t="s">
        <v>31</v>
      </c>
      <c r="B32" s="1">
        <v>1.0291528076697301E-2</v>
      </c>
      <c r="H32" s="2">
        <f>SUM(H30:H31)</f>
        <v>0.72593225771984105</v>
      </c>
      <c r="I32" s="1">
        <f>(H32-$O$4)/8</f>
        <v>2.22570329552913E-2</v>
      </c>
      <c r="O32" s="2">
        <f>SUM(O30:O31)</f>
        <v>4.9501076110350095E-3</v>
      </c>
      <c r="Q32" t="s">
        <v>80</v>
      </c>
      <c r="R32" s="5">
        <f>SUM($B$81)</f>
        <v>3.6587751907650101E-3</v>
      </c>
    </row>
    <row r="33" spans="1:18" x14ac:dyDescent="0.25">
      <c r="A33" t="s">
        <v>32</v>
      </c>
      <c r="B33" s="1">
        <v>1.0115437292115E-2</v>
      </c>
      <c r="Q33" t="s">
        <v>57</v>
      </c>
      <c r="R33" s="5">
        <f>$B$58</f>
        <v>5.51751125024457E-3</v>
      </c>
    </row>
    <row r="34" spans="1:18" x14ac:dyDescent="0.25">
      <c r="A34" t="s">
        <v>33</v>
      </c>
      <c r="B34" s="1">
        <v>9.6458618665623101E-3</v>
      </c>
      <c r="G34" t="s">
        <v>309</v>
      </c>
      <c r="H34" s="2">
        <f>SUM($E$26,$E$5,$E$25)</f>
        <v>7.5267504159479803E-2</v>
      </c>
      <c r="J34" t="s">
        <v>97</v>
      </c>
      <c r="K34" s="2">
        <f>SUM($E$18,$E$12)</f>
        <v>5.54241142979255E-2</v>
      </c>
      <c r="Q34" t="s">
        <v>77</v>
      </c>
      <c r="R34" s="5">
        <f>$B$78</f>
        <v>3.8153003326159198E-3</v>
      </c>
    </row>
    <row r="35" spans="1:18" x14ac:dyDescent="0.25">
      <c r="A35" t="s">
        <v>34</v>
      </c>
      <c r="B35" s="1">
        <v>8.8241048718450399E-3</v>
      </c>
      <c r="G35" t="s">
        <v>310</v>
      </c>
      <c r="H35" s="2">
        <f>SUM($E$23,$E$7,$E$16)</f>
        <v>8.3540671317143045E-2</v>
      </c>
      <c r="J35" t="s">
        <v>313</v>
      </c>
      <c r="K35" s="2">
        <f>SUM($E$3,$E$9)</f>
        <v>0.1295010150657121</v>
      </c>
      <c r="P35" s="2"/>
      <c r="Q35" t="s">
        <v>106</v>
      </c>
      <c r="R35" s="5">
        <f>$B$107</f>
        <v>2.2696145568381898E-3</v>
      </c>
    </row>
    <row r="36" spans="1:18" x14ac:dyDescent="0.25">
      <c r="A36" t="s">
        <v>35</v>
      </c>
      <c r="B36" s="1">
        <v>8.4719233026804893E-3</v>
      </c>
      <c r="G36" t="s">
        <v>311</v>
      </c>
      <c r="H36" s="2">
        <f>SUM($E$14,$E$2,$E$11)</f>
        <v>0.1627463251568389</v>
      </c>
      <c r="J36" t="s">
        <v>314</v>
      </c>
      <c r="K36" s="2">
        <f>SUM($E$1,$E$4)</f>
        <v>0.1905575992551094</v>
      </c>
      <c r="Q36" t="s">
        <v>45</v>
      </c>
      <c r="R36" s="6">
        <f>$B$46</f>
        <v>7.0045000978282103E-3</v>
      </c>
    </row>
    <row r="37" spans="1:18" x14ac:dyDescent="0.25">
      <c r="A37" t="s">
        <v>36</v>
      </c>
      <c r="B37" s="1">
        <v>8.1197417335159405E-3</v>
      </c>
      <c r="G37" t="s">
        <v>312</v>
      </c>
      <c r="H37" s="3">
        <f>SUM($E$17,$E$21,$E$19,$E$8,$E$20,$E$22)</f>
        <v>0.13591195640559861</v>
      </c>
      <c r="I37" s="1">
        <f>STDEVP(H35:H37)</f>
        <v>3.289101607880783E-2</v>
      </c>
      <c r="J37" t="s">
        <v>325</v>
      </c>
      <c r="K37" s="3">
        <f>SUM($E$15,$E$10,$E$6,$E$24,$E$13)</f>
        <v>0.16705081434219143</v>
      </c>
      <c r="L37" s="1">
        <f>STDEVP(K35:K37)</f>
        <v>2.5145052165216314E-2</v>
      </c>
      <c r="R37" s="5">
        <f>SUM(R30:R36)</f>
        <v>2.8448444531402831E-2</v>
      </c>
    </row>
    <row r="38" spans="1:18" x14ac:dyDescent="0.25">
      <c r="A38" t="s">
        <v>37</v>
      </c>
      <c r="B38" s="1">
        <v>8.1001760907845801E-3</v>
      </c>
      <c r="H38" s="2">
        <f>SUM(H34:H37)</f>
        <v>0.45746645703906036</v>
      </c>
      <c r="K38" s="2">
        <f>SUM(K34:K37)</f>
        <v>0.54253354296093836</v>
      </c>
    </row>
    <row r="39" spans="1:18" x14ac:dyDescent="0.25">
      <c r="A39" t="s">
        <v>38</v>
      </c>
      <c r="B39" s="1">
        <v>8.0610448053218507E-3</v>
      </c>
      <c r="P39" s="1"/>
    </row>
    <row r="40" spans="1:18" x14ac:dyDescent="0.25">
      <c r="A40" t="s">
        <v>39</v>
      </c>
      <c r="B40" s="1">
        <v>7.7871258070827598E-3</v>
      </c>
    </row>
    <row r="41" spans="1:18" x14ac:dyDescent="0.25">
      <c r="A41" t="s">
        <v>40</v>
      </c>
      <c r="B41" s="1">
        <v>7.7871258070827598E-3</v>
      </c>
      <c r="G41" t="s">
        <v>306</v>
      </c>
      <c r="H41" t="s">
        <v>296</v>
      </c>
      <c r="I41" t="s">
        <v>291</v>
      </c>
      <c r="J41" t="s">
        <v>293</v>
      </c>
      <c r="K41" t="s">
        <v>297</v>
      </c>
      <c r="L41" t="s">
        <v>304</v>
      </c>
      <c r="M41" t="s">
        <v>292</v>
      </c>
      <c r="N41" t="s">
        <v>284</v>
      </c>
      <c r="O41" t="s">
        <v>289</v>
      </c>
      <c r="P41" t="s">
        <v>298</v>
      </c>
    </row>
    <row r="42" spans="1:18" x14ac:dyDescent="0.25">
      <c r="A42" t="s">
        <v>41</v>
      </c>
      <c r="B42" s="1">
        <v>7.7675601643513899E-3</v>
      </c>
      <c r="G42" t="s">
        <v>285</v>
      </c>
      <c r="H42" t="s">
        <v>287</v>
      </c>
      <c r="I42" t="s">
        <v>282</v>
      </c>
      <c r="J42" t="s">
        <v>288</v>
      </c>
      <c r="K42" t="s">
        <v>299</v>
      </c>
      <c r="L42" t="s">
        <v>290</v>
      </c>
      <c r="M42" t="s">
        <v>286</v>
      </c>
      <c r="N42" t="s">
        <v>281</v>
      </c>
      <c r="O42" t="s">
        <v>283</v>
      </c>
      <c r="P42" t="s">
        <v>295</v>
      </c>
    </row>
    <row r="43" spans="1:18" x14ac:dyDescent="0.25">
      <c r="A43" t="s">
        <v>42</v>
      </c>
      <c r="B43" s="1">
        <v>7.7088632361573001E-3</v>
      </c>
      <c r="G43" t="s">
        <v>305</v>
      </c>
      <c r="H43" t="s">
        <v>303</v>
      </c>
      <c r="I43" t="s">
        <v>294</v>
      </c>
      <c r="J43" t="s">
        <v>302</v>
      </c>
      <c r="K43" t="s">
        <v>300</v>
      </c>
      <c r="L43" t="s">
        <v>301</v>
      </c>
      <c r="M43" t="s">
        <v>328</v>
      </c>
    </row>
    <row r="44" spans="1:18" x14ac:dyDescent="0.25">
      <c r="A44" t="s">
        <v>43</v>
      </c>
      <c r="B44" s="1">
        <v>7.6110350225004801E-3</v>
      </c>
    </row>
    <row r="45" spans="1:18" x14ac:dyDescent="0.25">
      <c r="A45" t="s">
        <v>44</v>
      </c>
      <c r="B45" s="1">
        <v>7.1218939542163897E-3</v>
      </c>
    </row>
    <row r="46" spans="1:18" x14ac:dyDescent="0.25">
      <c r="A46" t="s">
        <v>45</v>
      </c>
      <c r="B46" s="1">
        <v>7.0045000978282103E-3</v>
      </c>
    </row>
    <row r="47" spans="1:18" x14ac:dyDescent="0.25">
      <c r="A47" t="s">
        <v>46</v>
      </c>
      <c r="B47" s="1">
        <v>6.6327528859323002E-3</v>
      </c>
    </row>
    <row r="48" spans="1:18" x14ac:dyDescent="0.25">
      <c r="A48" t="s">
        <v>47</v>
      </c>
      <c r="B48" s="1">
        <v>6.6131872432009303E-3</v>
      </c>
    </row>
    <row r="49" spans="1:2" x14ac:dyDescent="0.25">
      <c r="A49" t="s">
        <v>48</v>
      </c>
      <c r="B49" s="1">
        <v>6.5349246722754802E-3</v>
      </c>
    </row>
    <row r="50" spans="1:2" x14ac:dyDescent="0.25">
      <c r="A50" t="s">
        <v>49</v>
      </c>
      <c r="B50" s="1">
        <v>6.3197026022304799E-3</v>
      </c>
    </row>
    <row r="51" spans="1:2" x14ac:dyDescent="0.25">
      <c r="A51" t="s">
        <v>50</v>
      </c>
      <c r="B51" s="1">
        <v>6.1436118176482098E-3</v>
      </c>
    </row>
    <row r="52" spans="1:2" x14ac:dyDescent="0.25">
      <c r="A52" t="s">
        <v>51</v>
      </c>
      <c r="B52" s="1">
        <v>6.1436118176482098E-3</v>
      </c>
    </row>
    <row r="53" spans="1:2" x14ac:dyDescent="0.25">
      <c r="A53" t="s">
        <v>52</v>
      </c>
      <c r="B53" s="1">
        <v>6.0262179612600199E-3</v>
      </c>
    </row>
    <row r="54" spans="1:2" x14ac:dyDescent="0.25">
      <c r="A54" t="s">
        <v>53</v>
      </c>
      <c r="B54" s="1">
        <v>6.0066523185286604E-3</v>
      </c>
    </row>
    <row r="55" spans="1:2" x14ac:dyDescent="0.25">
      <c r="A55" t="s">
        <v>54</v>
      </c>
      <c r="B55" s="1">
        <v>5.7718646057522902E-3</v>
      </c>
    </row>
    <row r="56" spans="1:2" x14ac:dyDescent="0.25">
      <c r="A56" t="s">
        <v>55</v>
      </c>
      <c r="B56" s="1">
        <v>5.6740363920954797E-3</v>
      </c>
    </row>
    <row r="57" spans="1:2" x14ac:dyDescent="0.25">
      <c r="A57" t="s">
        <v>56</v>
      </c>
      <c r="B57" s="1">
        <v>5.6153394639013804E-3</v>
      </c>
    </row>
    <row r="58" spans="1:2" x14ac:dyDescent="0.25">
      <c r="A58" t="s">
        <v>57</v>
      </c>
      <c r="B58" s="1">
        <v>5.51751125024457E-3</v>
      </c>
    </row>
    <row r="59" spans="1:2" x14ac:dyDescent="0.25">
      <c r="A59" t="s">
        <v>58</v>
      </c>
      <c r="B59" s="1">
        <v>5.1066327528859297E-3</v>
      </c>
    </row>
    <row r="60" spans="1:2" x14ac:dyDescent="0.25">
      <c r="A60" t="s">
        <v>59</v>
      </c>
      <c r="B60" s="1">
        <v>5.1066327528859297E-3</v>
      </c>
    </row>
    <row r="61" spans="1:2" x14ac:dyDescent="0.25">
      <c r="A61" t="s">
        <v>60</v>
      </c>
      <c r="B61" s="1">
        <v>5.0088045392291097E-3</v>
      </c>
    </row>
    <row r="62" spans="1:2" x14ac:dyDescent="0.25">
      <c r="A62" t="s">
        <v>61</v>
      </c>
      <c r="B62" s="1">
        <v>4.9892388964977502E-3</v>
      </c>
    </row>
    <row r="63" spans="1:2" x14ac:dyDescent="0.25">
      <c r="A63" t="s">
        <v>62</v>
      </c>
      <c r="B63" s="1">
        <v>4.9501076110350199E-3</v>
      </c>
    </row>
    <row r="64" spans="1:2" x14ac:dyDescent="0.25">
      <c r="A64" t="s">
        <v>63</v>
      </c>
      <c r="B64" s="1">
        <v>4.8522793973781999E-3</v>
      </c>
    </row>
    <row r="65" spans="1:2" x14ac:dyDescent="0.25">
      <c r="A65" t="s">
        <v>64</v>
      </c>
      <c r="B65" s="1">
        <v>4.8327137546468396E-3</v>
      </c>
    </row>
    <row r="66" spans="1:2" x14ac:dyDescent="0.25">
      <c r="A66" t="s">
        <v>65</v>
      </c>
      <c r="B66" s="1">
        <v>4.8131481119154697E-3</v>
      </c>
    </row>
    <row r="67" spans="1:2" x14ac:dyDescent="0.25">
      <c r="A67" t="s">
        <v>66</v>
      </c>
      <c r="B67" s="1">
        <v>4.7740168264527403E-3</v>
      </c>
    </row>
    <row r="68" spans="1:2" x14ac:dyDescent="0.25">
      <c r="A68" t="s">
        <v>67</v>
      </c>
      <c r="B68" s="1">
        <v>4.7348855409900196E-3</v>
      </c>
    </row>
    <row r="69" spans="1:2" x14ac:dyDescent="0.25">
      <c r="A69" t="s">
        <v>68</v>
      </c>
      <c r="B69" s="1">
        <v>4.6957542555272902E-3</v>
      </c>
    </row>
    <row r="70" spans="1:2" x14ac:dyDescent="0.25">
      <c r="A70" t="s">
        <v>69</v>
      </c>
      <c r="B70" s="1">
        <v>4.6761886127959298E-3</v>
      </c>
    </row>
    <row r="71" spans="1:2" x14ac:dyDescent="0.25">
      <c r="A71" t="s">
        <v>70</v>
      </c>
      <c r="B71" s="1">
        <v>4.4414009000195596E-3</v>
      </c>
    </row>
    <row r="72" spans="1:2" x14ac:dyDescent="0.25">
      <c r="A72" t="s">
        <v>71</v>
      </c>
      <c r="B72" s="1">
        <v>4.4218352572882001E-3</v>
      </c>
    </row>
    <row r="73" spans="1:2" x14ac:dyDescent="0.25">
      <c r="A73" t="s">
        <v>72</v>
      </c>
      <c r="B73" s="1">
        <v>4.4022696145568302E-3</v>
      </c>
    </row>
    <row r="74" spans="1:2" x14ac:dyDescent="0.25">
      <c r="A74" t="s">
        <v>73</v>
      </c>
      <c r="B74" s="1">
        <v>4.2848757581686499E-3</v>
      </c>
    </row>
    <row r="75" spans="1:2" x14ac:dyDescent="0.25">
      <c r="A75" t="s">
        <v>74</v>
      </c>
      <c r="B75" s="1">
        <v>4.0892193308550099E-3</v>
      </c>
    </row>
    <row r="76" spans="1:2" x14ac:dyDescent="0.25">
      <c r="A76" t="s">
        <v>75</v>
      </c>
      <c r="B76" s="1">
        <v>3.8935629035413799E-3</v>
      </c>
    </row>
    <row r="77" spans="1:2" x14ac:dyDescent="0.25">
      <c r="A77" t="s">
        <v>76</v>
      </c>
      <c r="B77" s="1">
        <v>3.87399726081001E-3</v>
      </c>
    </row>
    <row r="78" spans="1:2" x14ac:dyDescent="0.25">
      <c r="A78" t="s">
        <v>77</v>
      </c>
      <c r="B78" s="1">
        <v>3.8153003326159198E-3</v>
      </c>
    </row>
    <row r="79" spans="1:2" x14ac:dyDescent="0.25">
      <c r="A79" t="s">
        <v>78</v>
      </c>
      <c r="B79" s="1">
        <v>3.7566034044218301E-3</v>
      </c>
    </row>
    <row r="80" spans="1:2" x14ac:dyDescent="0.25">
      <c r="A80" t="s">
        <v>79</v>
      </c>
      <c r="B80" s="1">
        <v>3.7174721189590998E-3</v>
      </c>
    </row>
    <row r="81" spans="1:2" x14ac:dyDescent="0.25">
      <c r="A81" t="s">
        <v>80</v>
      </c>
      <c r="B81" s="1">
        <v>3.6587751907650101E-3</v>
      </c>
    </row>
    <row r="82" spans="1:2" x14ac:dyDescent="0.25">
      <c r="A82" t="s">
        <v>81</v>
      </c>
      <c r="B82" s="1">
        <v>3.6196439053022798E-3</v>
      </c>
    </row>
    <row r="83" spans="1:2" x14ac:dyDescent="0.25">
      <c r="A83" t="s">
        <v>82</v>
      </c>
      <c r="B83" s="1">
        <v>3.5413813343768302E-3</v>
      </c>
    </row>
    <row r="84" spans="1:2" x14ac:dyDescent="0.25">
      <c r="A84" t="s">
        <v>83</v>
      </c>
      <c r="B84" s="1">
        <v>3.5218156916454698E-3</v>
      </c>
    </row>
    <row r="85" spans="1:2" x14ac:dyDescent="0.25">
      <c r="A85" t="s">
        <v>84</v>
      </c>
      <c r="B85" s="1">
        <v>3.48268440618274E-3</v>
      </c>
    </row>
    <row r="86" spans="1:2" x14ac:dyDescent="0.25">
      <c r="A86" t="s">
        <v>85</v>
      </c>
      <c r="B86" s="1">
        <v>3.48268440618274E-3</v>
      </c>
    </row>
    <row r="87" spans="1:2" x14ac:dyDescent="0.25">
      <c r="A87" t="s">
        <v>86</v>
      </c>
      <c r="B87" s="1">
        <v>3.38485619252592E-3</v>
      </c>
    </row>
    <row r="88" spans="1:2" x14ac:dyDescent="0.25">
      <c r="A88" t="s">
        <v>87</v>
      </c>
      <c r="B88" s="1">
        <v>3.3652905497945601E-3</v>
      </c>
    </row>
    <row r="89" spans="1:2" x14ac:dyDescent="0.25">
      <c r="A89" t="s">
        <v>88</v>
      </c>
      <c r="B89" s="1">
        <v>3.3261592643318298E-3</v>
      </c>
    </row>
    <row r="90" spans="1:2" x14ac:dyDescent="0.25">
      <c r="A90" t="s">
        <v>89</v>
      </c>
      <c r="B90" s="1">
        <v>3.2087654079436499E-3</v>
      </c>
    </row>
    <row r="91" spans="1:2" x14ac:dyDescent="0.25">
      <c r="A91" t="s">
        <v>90</v>
      </c>
      <c r="B91" s="1">
        <v>3.2087654079436499E-3</v>
      </c>
    </row>
    <row r="92" spans="1:2" x14ac:dyDescent="0.25">
      <c r="A92" t="s">
        <v>91</v>
      </c>
      <c r="B92" s="1">
        <v>3.09137155155546E-3</v>
      </c>
    </row>
    <row r="93" spans="1:2" x14ac:dyDescent="0.25">
      <c r="A93" t="s">
        <v>92</v>
      </c>
      <c r="B93" s="1">
        <v>3.0326746233613699E-3</v>
      </c>
    </row>
    <row r="94" spans="1:2" x14ac:dyDescent="0.25">
      <c r="A94" t="s">
        <v>93</v>
      </c>
      <c r="B94" s="1">
        <v>2.8370181960477399E-3</v>
      </c>
    </row>
    <row r="95" spans="1:2" x14ac:dyDescent="0.25">
      <c r="A95" t="s">
        <v>94</v>
      </c>
      <c r="B95" s="1">
        <v>2.79788691058501E-3</v>
      </c>
    </row>
    <row r="96" spans="1:2" x14ac:dyDescent="0.25">
      <c r="A96" t="s">
        <v>95</v>
      </c>
      <c r="B96" s="1">
        <v>2.7783212678536401E-3</v>
      </c>
    </row>
    <row r="97" spans="1:2" x14ac:dyDescent="0.25">
      <c r="A97" t="s">
        <v>96</v>
      </c>
      <c r="B97" s="1">
        <v>2.71962433965955E-3</v>
      </c>
    </row>
    <row r="98" spans="1:2" x14ac:dyDescent="0.25">
      <c r="A98" t="s">
        <v>97</v>
      </c>
      <c r="B98" s="1">
        <v>2.5826648405400101E-3</v>
      </c>
    </row>
    <row r="99" spans="1:2" x14ac:dyDescent="0.25">
      <c r="A99" t="s">
        <v>98</v>
      </c>
      <c r="B99" s="1">
        <v>2.5826648405400101E-3</v>
      </c>
    </row>
    <row r="100" spans="1:2" x14ac:dyDescent="0.25">
      <c r="A100" t="s">
        <v>99</v>
      </c>
      <c r="B100" s="1">
        <v>2.52396791234592E-3</v>
      </c>
    </row>
    <row r="101" spans="1:2" x14ac:dyDescent="0.25">
      <c r="A101" t="s">
        <v>100</v>
      </c>
      <c r="B101" s="1">
        <v>2.5044022696145501E-3</v>
      </c>
    </row>
    <row r="102" spans="1:2" x14ac:dyDescent="0.25">
      <c r="A102" t="s">
        <v>101</v>
      </c>
      <c r="B102" s="1">
        <v>2.4652709841518198E-3</v>
      </c>
    </row>
    <row r="103" spans="1:2" x14ac:dyDescent="0.25">
      <c r="A103" t="s">
        <v>102</v>
      </c>
      <c r="B103" s="1">
        <v>2.4652709841518198E-3</v>
      </c>
    </row>
    <row r="104" spans="1:2" x14ac:dyDescent="0.25">
      <c r="A104" t="s">
        <v>103</v>
      </c>
      <c r="B104" s="1">
        <v>2.4261396986891E-3</v>
      </c>
    </row>
    <row r="105" spans="1:2" x14ac:dyDescent="0.25">
      <c r="A105" t="s">
        <v>104</v>
      </c>
      <c r="B105" s="1">
        <v>2.3478771277636399E-3</v>
      </c>
    </row>
    <row r="106" spans="1:2" x14ac:dyDescent="0.25">
      <c r="A106" t="s">
        <v>105</v>
      </c>
      <c r="B106" s="1">
        <v>2.2891801995695502E-3</v>
      </c>
    </row>
    <row r="107" spans="1:2" x14ac:dyDescent="0.25">
      <c r="A107" t="s">
        <v>106</v>
      </c>
      <c r="B107" s="1">
        <v>2.2696145568381898E-3</v>
      </c>
    </row>
    <row r="108" spans="1:2" x14ac:dyDescent="0.25">
      <c r="A108" t="s">
        <v>107</v>
      </c>
      <c r="B108" s="1">
        <v>2.2500489141068199E-3</v>
      </c>
    </row>
    <row r="109" spans="1:2" x14ac:dyDescent="0.25">
      <c r="A109" t="s">
        <v>108</v>
      </c>
      <c r="B109" s="1">
        <v>2.23048327137546E-3</v>
      </c>
    </row>
    <row r="110" spans="1:2" x14ac:dyDescent="0.25">
      <c r="A110" t="s">
        <v>109</v>
      </c>
      <c r="B110" s="1">
        <v>2.1717863431813698E-3</v>
      </c>
    </row>
    <row r="111" spans="1:2" x14ac:dyDescent="0.25">
      <c r="A111" t="s">
        <v>110</v>
      </c>
      <c r="B111" s="1">
        <v>2.1130894149872801E-3</v>
      </c>
    </row>
    <row r="112" spans="1:2" x14ac:dyDescent="0.25">
      <c r="A112" t="s">
        <v>111</v>
      </c>
      <c r="B112" s="1">
        <v>2.1130894149872801E-3</v>
      </c>
    </row>
    <row r="113" spans="1:2" x14ac:dyDescent="0.25">
      <c r="A113" t="s">
        <v>112</v>
      </c>
      <c r="B113" s="1">
        <v>2.0935237722559102E-3</v>
      </c>
    </row>
    <row r="114" spans="1:2" x14ac:dyDescent="0.25">
      <c r="A114" t="s">
        <v>113</v>
      </c>
      <c r="B114" s="1">
        <v>2.0739581295245498E-3</v>
      </c>
    </row>
    <row r="115" spans="1:2" x14ac:dyDescent="0.25">
      <c r="A115" t="s">
        <v>114</v>
      </c>
      <c r="B115" s="1">
        <v>2.0739581295245498E-3</v>
      </c>
    </row>
    <row r="116" spans="1:2" x14ac:dyDescent="0.25">
      <c r="A116" t="s">
        <v>115</v>
      </c>
      <c r="B116" s="1">
        <v>2.03482684406182E-3</v>
      </c>
    </row>
    <row r="117" spans="1:2" x14ac:dyDescent="0.25">
      <c r="A117" t="s">
        <v>116</v>
      </c>
      <c r="B117" s="1">
        <v>2.03482684406182E-3</v>
      </c>
    </row>
    <row r="118" spans="1:2" x14ac:dyDescent="0.25">
      <c r="A118" t="s">
        <v>117</v>
      </c>
      <c r="B118" s="1">
        <v>1.9761299158677298E-3</v>
      </c>
    </row>
    <row r="119" spans="1:2" x14ac:dyDescent="0.25">
      <c r="A119" t="s">
        <v>118</v>
      </c>
      <c r="B119" s="1">
        <v>1.9565642731363699E-3</v>
      </c>
    </row>
    <row r="120" spans="1:2" x14ac:dyDescent="0.25">
      <c r="A120" t="s">
        <v>119</v>
      </c>
      <c r="B120" s="1">
        <v>1.936998630405E-3</v>
      </c>
    </row>
    <row r="121" spans="1:2" x14ac:dyDescent="0.25">
      <c r="A121" t="s">
        <v>120</v>
      </c>
      <c r="B121" s="1">
        <v>1.8783017022109101E-3</v>
      </c>
    </row>
    <row r="122" spans="1:2" x14ac:dyDescent="0.25">
      <c r="A122" t="s">
        <v>121</v>
      </c>
      <c r="B122" s="1">
        <v>1.8783017022109101E-3</v>
      </c>
    </row>
    <row r="123" spans="1:2" x14ac:dyDescent="0.25">
      <c r="A123" t="s">
        <v>122</v>
      </c>
      <c r="B123" s="1">
        <v>1.8783017022109101E-3</v>
      </c>
    </row>
    <row r="124" spans="1:2" x14ac:dyDescent="0.25">
      <c r="A124" t="s">
        <v>123</v>
      </c>
      <c r="B124" s="1">
        <v>1.8587360594795499E-3</v>
      </c>
    </row>
    <row r="125" spans="1:2" x14ac:dyDescent="0.25">
      <c r="A125" t="s">
        <v>124</v>
      </c>
      <c r="B125" s="1">
        <v>1.80003913128546E-3</v>
      </c>
    </row>
    <row r="126" spans="1:2" x14ac:dyDescent="0.25">
      <c r="A126" t="s">
        <v>125</v>
      </c>
      <c r="B126" s="1">
        <v>1.80003913128546E-3</v>
      </c>
    </row>
    <row r="127" spans="1:2" x14ac:dyDescent="0.25">
      <c r="A127" t="s">
        <v>126</v>
      </c>
      <c r="B127" s="1">
        <v>1.7609078458227299E-3</v>
      </c>
    </row>
    <row r="128" spans="1:2" x14ac:dyDescent="0.25">
      <c r="A128" t="s">
        <v>127</v>
      </c>
      <c r="B128" s="1">
        <v>1.7609078458227299E-3</v>
      </c>
    </row>
    <row r="129" spans="1:2" x14ac:dyDescent="0.25">
      <c r="A129" t="s">
        <v>128</v>
      </c>
      <c r="B129" s="1">
        <v>1.7217765603600001E-3</v>
      </c>
    </row>
    <row r="130" spans="1:2" x14ac:dyDescent="0.25">
      <c r="A130" t="s">
        <v>129</v>
      </c>
      <c r="B130" s="1">
        <v>1.70221091762864E-3</v>
      </c>
    </row>
    <row r="131" spans="1:2" x14ac:dyDescent="0.25">
      <c r="A131" t="s">
        <v>130</v>
      </c>
      <c r="B131" s="1">
        <v>1.70221091762864E-3</v>
      </c>
    </row>
    <row r="132" spans="1:2" x14ac:dyDescent="0.25">
      <c r="A132" t="s">
        <v>131</v>
      </c>
      <c r="B132" s="1">
        <v>1.5848170612404601E-3</v>
      </c>
    </row>
    <row r="133" spans="1:2" x14ac:dyDescent="0.25">
      <c r="A133" t="s">
        <v>132</v>
      </c>
      <c r="B133" s="1">
        <v>1.5652514185090899E-3</v>
      </c>
    </row>
    <row r="134" spans="1:2" x14ac:dyDescent="0.25">
      <c r="A134" t="s">
        <v>133</v>
      </c>
      <c r="B134" s="1">
        <v>1.54568577577773E-3</v>
      </c>
    </row>
    <row r="135" spans="1:2" x14ac:dyDescent="0.25">
      <c r="A135" t="s">
        <v>134</v>
      </c>
      <c r="B135" s="1">
        <v>1.506554490315E-3</v>
      </c>
    </row>
    <row r="136" spans="1:2" x14ac:dyDescent="0.25">
      <c r="A136" t="s">
        <v>135</v>
      </c>
      <c r="B136" s="1">
        <v>1.4674232048522699E-3</v>
      </c>
    </row>
    <row r="137" spans="1:2" x14ac:dyDescent="0.25">
      <c r="A137" t="s">
        <v>136</v>
      </c>
      <c r="B137" s="1">
        <v>1.44785756212091E-3</v>
      </c>
    </row>
    <row r="138" spans="1:2" x14ac:dyDescent="0.25">
      <c r="A138" t="s">
        <v>137</v>
      </c>
      <c r="B138" s="1">
        <v>1.3891606339268201E-3</v>
      </c>
    </row>
    <row r="139" spans="1:2" x14ac:dyDescent="0.25">
      <c r="A139" t="s">
        <v>138</v>
      </c>
      <c r="B139" s="1">
        <v>1.31089806300136E-3</v>
      </c>
    </row>
    <row r="140" spans="1:2" x14ac:dyDescent="0.25">
      <c r="A140" t="s">
        <v>139</v>
      </c>
      <c r="B140" s="1">
        <v>1.25220113480727E-3</v>
      </c>
    </row>
    <row r="141" spans="1:2" x14ac:dyDescent="0.25">
      <c r="A141" t="s">
        <v>140</v>
      </c>
      <c r="B141" s="1">
        <v>1.21306984934455E-3</v>
      </c>
    </row>
    <row r="142" spans="1:2" x14ac:dyDescent="0.25">
      <c r="A142" t="s">
        <v>141</v>
      </c>
      <c r="B142" s="1">
        <v>1.1935042066131801E-3</v>
      </c>
    </row>
    <row r="143" spans="1:2" x14ac:dyDescent="0.25">
      <c r="A143" t="s">
        <v>142</v>
      </c>
      <c r="B143" s="1">
        <v>1.1739385638818199E-3</v>
      </c>
    </row>
    <row r="144" spans="1:2" x14ac:dyDescent="0.25">
      <c r="A144" t="s">
        <v>143</v>
      </c>
      <c r="B144" s="1">
        <v>1.1348072784190899E-3</v>
      </c>
    </row>
    <row r="145" spans="1:2" x14ac:dyDescent="0.25">
      <c r="A145" t="s">
        <v>144</v>
      </c>
      <c r="B145" s="1">
        <v>1.11524163568773E-3</v>
      </c>
    </row>
    <row r="146" spans="1:2" x14ac:dyDescent="0.25">
      <c r="A146" t="s">
        <v>145</v>
      </c>
      <c r="B146" s="1">
        <v>1.0956759929563601E-3</v>
      </c>
    </row>
    <row r="147" spans="1:2" x14ac:dyDescent="0.25">
      <c r="A147" t="s">
        <v>146</v>
      </c>
      <c r="B147" s="1">
        <v>1.076110350225E-3</v>
      </c>
    </row>
    <row r="148" spans="1:2" x14ac:dyDescent="0.25">
      <c r="A148" t="s">
        <v>147</v>
      </c>
      <c r="B148" s="1">
        <v>1.05654470749364E-3</v>
      </c>
    </row>
    <row r="149" spans="1:2" x14ac:dyDescent="0.25">
      <c r="A149" t="s">
        <v>148</v>
      </c>
      <c r="B149" s="1">
        <v>1.05654470749364E-3</v>
      </c>
    </row>
    <row r="150" spans="1:2" x14ac:dyDescent="0.25">
      <c r="A150" t="s">
        <v>149</v>
      </c>
      <c r="B150" s="1">
        <v>1.0369790647622699E-3</v>
      </c>
    </row>
    <row r="151" spans="1:2" x14ac:dyDescent="0.25">
      <c r="A151" t="s">
        <v>150</v>
      </c>
      <c r="B151" s="1">
        <v>1.01741342203091E-3</v>
      </c>
    </row>
    <row r="152" spans="1:2" x14ac:dyDescent="0.25">
      <c r="A152" t="s">
        <v>151</v>
      </c>
      <c r="B152" s="1">
        <v>9.9784777929955008E-4</v>
      </c>
    </row>
    <row r="153" spans="1:2" x14ac:dyDescent="0.25">
      <c r="A153" t="s">
        <v>152</v>
      </c>
      <c r="B153" s="1">
        <v>9.7828213656818604E-4</v>
      </c>
    </row>
    <row r="154" spans="1:2" x14ac:dyDescent="0.25">
      <c r="A154" t="s">
        <v>153</v>
      </c>
      <c r="B154" s="1">
        <v>9.19585208374095E-4</v>
      </c>
    </row>
    <row r="155" spans="1:2" x14ac:dyDescent="0.25">
      <c r="A155" t="s">
        <v>154</v>
      </c>
      <c r="B155" s="1">
        <v>9.19585208374095E-4</v>
      </c>
    </row>
    <row r="156" spans="1:2" x14ac:dyDescent="0.25">
      <c r="A156" t="s">
        <v>155</v>
      </c>
      <c r="B156" s="1">
        <v>8.2175699471727598E-4</v>
      </c>
    </row>
    <row r="157" spans="1:2" x14ac:dyDescent="0.25">
      <c r="A157" t="s">
        <v>156</v>
      </c>
      <c r="B157" s="1">
        <v>7.8262570925454898E-4</v>
      </c>
    </row>
    <row r="158" spans="1:2" x14ac:dyDescent="0.25">
      <c r="A158" t="s">
        <v>157</v>
      </c>
      <c r="B158" s="1">
        <v>7.8262570925454898E-4</v>
      </c>
    </row>
    <row r="159" spans="1:2" x14ac:dyDescent="0.25">
      <c r="A159" t="s">
        <v>158</v>
      </c>
      <c r="B159" s="1">
        <v>7.6306006652318505E-4</v>
      </c>
    </row>
    <row r="160" spans="1:2" x14ac:dyDescent="0.25">
      <c r="A160" t="s">
        <v>159</v>
      </c>
      <c r="B160" s="1">
        <v>7.6306006652318505E-4</v>
      </c>
    </row>
    <row r="161" spans="1:2" x14ac:dyDescent="0.25">
      <c r="A161" t="s">
        <v>160</v>
      </c>
      <c r="B161" s="1">
        <v>7.6306006652318505E-4</v>
      </c>
    </row>
    <row r="162" spans="1:2" x14ac:dyDescent="0.25">
      <c r="A162" t="s">
        <v>161</v>
      </c>
      <c r="B162" s="1">
        <v>7.6306006652318505E-4</v>
      </c>
    </row>
    <row r="163" spans="1:2" x14ac:dyDescent="0.25">
      <c r="A163" t="s">
        <v>162</v>
      </c>
      <c r="B163" s="1">
        <v>7.0436313832909401E-4</v>
      </c>
    </row>
    <row r="164" spans="1:2" x14ac:dyDescent="0.25">
      <c r="A164" t="s">
        <v>163</v>
      </c>
      <c r="B164" s="1">
        <v>7.0436313832909401E-4</v>
      </c>
    </row>
    <row r="165" spans="1:2" x14ac:dyDescent="0.25">
      <c r="A165" t="s">
        <v>164</v>
      </c>
      <c r="B165" s="1">
        <v>7.0436313832909401E-4</v>
      </c>
    </row>
    <row r="166" spans="1:2" x14ac:dyDescent="0.25">
      <c r="A166" t="s">
        <v>165</v>
      </c>
      <c r="B166" s="1">
        <v>6.8479749559772997E-4</v>
      </c>
    </row>
    <row r="167" spans="1:2" x14ac:dyDescent="0.25">
      <c r="A167" t="s">
        <v>166</v>
      </c>
      <c r="B167" s="1">
        <v>6.2610056740363903E-4</v>
      </c>
    </row>
    <row r="168" spans="1:2" x14ac:dyDescent="0.25">
      <c r="A168" t="s">
        <v>167</v>
      </c>
      <c r="B168" s="1">
        <v>5.8696928194091095E-4</v>
      </c>
    </row>
    <row r="169" spans="1:2" x14ac:dyDescent="0.25">
      <c r="A169" t="s">
        <v>168</v>
      </c>
      <c r="B169" s="1">
        <v>5.4783799647818395E-4</v>
      </c>
    </row>
    <row r="170" spans="1:2" x14ac:dyDescent="0.25">
      <c r="A170" t="s">
        <v>169</v>
      </c>
      <c r="B170" s="1">
        <v>5.2827235374682002E-4</v>
      </c>
    </row>
    <row r="171" spans="1:2" x14ac:dyDescent="0.25">
      <c r="A171" t="s">
        <v>170</v>
      </c>
      <c r="B171" s="1">
        <v>5.2827235374682002E-4</v>
      </c>
    </row>
    <row r="172" spans="1:2" x14ac:dyDescent="0.25">
      <c r="A172" t="s">
        <v>171</v>
      </c>
      <c r="B172" s="1">
        <v>5.0870671101545598E-4</v>
      </c>
    </row>
    <row r="173" spans="1:2" x14ac:dyDescent="0.25">
      <c r="A173" t="s">
        <v>172</v>
      </c>
      <c r="B173" s="1">
        <v>5.0870671101545598E-4</v>
      </c>
    </row>
    <row r="174" spans="1:2" x14ac:dyDescent="0.25">
      <c r="A174" t="s">
        <v>173</v>
      </c>
      <c r="B174" s="1">
        <v>4.8914106828409302E-4</v>
      </c>
    </row>
    <row r="175" spans="1:2" x14ac:dyDescent="0.25">
      <c r="A175" t="s">
        <v>174</v>
      </c>
      <c r="B175" s="1">
        <v>4.5000978282136499E-4</v>
      </c>
    </row>
    <row r="176" spans="1:2" x14ac:dyDescent="0.25">
      <c r="A176" t="s">
        <v>175</v>
      </c>
      <c r="B176" s="1">
        <v>4.3044414009000198E-4</v>
      </c>
    </row>
    <row r="177" spans="1:2" x14ac:dyDescent="0.25">
      <c r="A177" t="s">
        <v>176</v>
      </c>
      <c r="B177" s="1">
        <v>4.1087849735863799E-4</v>
      </c>
    </row>
    <row r="178" spans="1:2" x14ac:dyDescent="0.25">
      <c r="A178" t="s">
        <v>177</v>
      </c>
      <c r="B178" s="1">
        <v>3.91312854627274E-4</v>
      </c>
    </row>
    <row r="179" spans="1:2" x14ac:dyDescent="0.25">
      <c r="A179" t="s">
        <v>178</v>
      </c>
      <c r="B179" s="1">
        <v>3.91312854627274E-4</v>
      </c>
    </row>
    <row r="180" spans="1:2" x14ac:dyDescent="0.25">
      <c r="A180" t="s">
        <v>179</v>
      </c>
      <c r="B180" s="1">
        <v>3.52181569164547E-4</v>
      </c>
    </row>
    <row r="181" spans="1:2" x14ac:dyDescent="0.25">
      <c r="A181" t="s">
        <v>180</v>
      </c>
      <c r="B181" s="1">
        <v>3.3261592643318302E-4</v>
      </c>
    </row>
    <row r="182" spans="1:2" x14ac:dyDescent="0.25">
      <c r="A182" t="s">
        <v>181</v>
      </c>
      <c r="B182" s="1">
        <v>3.3261592643318302E-4</v>
      </c>
    </row>
    <row r="183" spans="1:2" x14ac:dyDescent="0.25">
      <c r="A183" t="s">
        <v>182</v>
      </c>
      <c r="B183" s="1">
        <v>3.3261592643318302E-4</v>
      </c>
    </row>
    <row r="184" spans="1:2" x14ac:dyDescent="0.25">
      <c r="A184" t="s">
        <v>183</v>
      </c>
      <c r="B184" s="1">
        <v>3.3261592643318302E-4</v>
      </c>
    </row>
    <row r="185" spans="1:2" x14ac:dyDescent="0.25">
      <c r="A185" t="s">
        <v>184</v>
      </c>
      <c r="B185" s="1">
        <v>3.1305028370181897E-4</v>
      </c>
    </row>
    <row r="186" spans="1:2" x14ac:dyDescent="0.25">
      <c r="A186" t="s">
        <v>185</v>
      </c>
      <c r="B186" s="1">
        <v>2.9348464097045499E-4</v>
      </c>
    </row>
    <row r="187" spans="1:2" x14ac:dyDescent="0.25">
      <c r="A187" t="s">
        <v>186</v>
      </c>
      <c r="B187" s="1">
        <v>2.9348464097045499E-4</v>
      </c>
    </row>
    <row r="188" spans="1:2" x14ac:dyDescent="0.25">
      <c r="A188" t="s">
        <v>187</v>
      </c>
      <c r="B188" s="1">
        <v>2.9348464097045499E-4</v>
      </c>
    </row>
    <row r="189" spans="1:2" x14ac:dyDescent="0.25">
      <c r="A189" t="s">
        <v>188</v>
      </c>
      <c r="B189" s="1">
        <v>2.7391899823909198E-4</v>
      </c>
    </row>
    <row r="190" spans="1:2" x14ac:dyDescent="0.25">
      <c r="A190" t="s">
        <v>189</v>
      </c>
      <c r="B190" s="1">
        <v>2.7391899823909198E-4</v>
      </c>
    </row>
    <row r="191" spans="1:2" x14ac:dyDescent="0.25">
      <c r="A191" t="s">
        <v>190</v>
      </c>
      <c r="B191" s="1">
        <v>2.7391899823909198E-4</v>
      </c>
    </row>
    <row r="192" spans="1:2" x14ac:dyDescent="0.25">
      <c r="A192" t="s">
        <v>191</v>
      </c>
      <c r="B192" s="1">
        <v>2.34787712776364E-4</v>
      </c>
    </row>
    <row r="193" spans="1:2" x14ac:dyDescent="0.25">
      <c r="A193" t="s">
        <v>192</v>
      </c>
      <c r="B193" s="1">
        <v>2.1522207004500099E-4</v>
      </c>
    </row>
    <row r="194" spans="1:2" x14ac:dyDescent="0.25">
      <c r="A194" t="s">
        <v>193</v>
      </c>
      <c r="B194" s="1">
        <v>2.1522207004500099E-4</v>
      </c>
    </row>
    <row r="195" spans="1:2" x14ac:dyDescent="0.25">
      <c r="A195" t="s">
        <v>194</v>
      </c>
      <c r="B195" s="1">
        <v>2.1522207004500099E-4</v>
      </c>
    </row>
    <row r="196" spans="1:2" x14ac:dyDescent="0.25">
      <c r="A196" t="s">
        <v>195</v>
      </c>
      <c r="B196" s="1">
        <v>2.1522207004500099E-4</v>
      </c>
    </row>
    <row r="197" spans="1:2" x14ac:dyDescent="0.25">
      <c r="A197" t="s">
        <v>196</v>
      </c>
      <c r="B197" s="1">
        <v>2.1522207004500099E-4</v>
      </c>
    </row>
    <row r="198" spans="1:2" x14ac:dyDescent="0.25">
      <c r="A198" t="s">
        <v>197</v>
      </c>
      <c r="B198" s="1">
        <v>2.1522207004500099E-4</v>
      </c>
    </row>
    <row r="199" spans="1:2" x14ac:dyDescent="0.25">
      <c r="A199" t="s">
        <v>198</v>
      </c>
      <c r="B199" s="1">
        <v>2.1522207004500099E-4</v>
      </c>
    </row>
    <row r="200" spans="1:2" x14ac:dyDescent="0.25">
      <c r="A200" t="s">
        <v>199</v>
      </c>
      <c r="B200" s="1">
        <v>1.95656427313637E-4</v>
      </c>
    </row>
    <row r="201" spans="1:2" x14ac:dyDescent="0.25">
      <c r="A201" t="s">
        <v>200</v>
      </c>
      <c r="B201" s="1">
        <v>1.95656427313637E-4</v>
      </c>
    </row>
    <row r="202" spans="1:2" x14ac:dyDescent="0.25">
      <c r="A202" t="s">
        <v>201</v>
      </c>
      <c r="B202" s="1">
        <v>1.95656427313637E-4</v>
      </c>
    </row>
    <row r="203" spans="1:2" x14ac:dyDescent="0.25">
      <c r="A203" t="s">
        <v>202</v>
      </c>
      <c r="B203" s="1">
        <v>1.7609078458227299E-4</v>
      </c>
    </row>
    <row r="204" spans="1:2" x14ac:dyDescent="0.25">
      <c r="A204" t="s">
        <v>203</v>
      </c>
      <c r="B204" s="1">
        <v>1.7609078458227299E-4</v>
      </c>
    </row>
    <row r="205" spans="1:2" x14ac:dyDescent="0.25">
      <c r="A205" t="s">
        <v>204</v>
      </c>
      <c r="B205" s="1">
        <v>1.7609078458227299E-4</v>
      </c>
    </row>
    <row r="206" spans="1:2" x14ac:dyDescent="0.25">
      <c r="A206" t="s">
        <v>205</v>
      </c>
      <c r="B206" s="1">
        <v>1.56525141850909E-4</v>
      </c>
    </row>
    <row r="207" spans="1:2" x14ac:dyDescent="0.25">
      <c r="A207" t="s">
        <v>206</v>
      </c>
      <c r="B207" s="1">
        <v>1.56525141850909E-4</v>
      </c>
    </row>
    <row r="208" spans="1:2" x14ac:dyDescent="0.25">
      <c r="A208" t="s">
        <v>207</v>
      </c>
      <c r="B208" s="1">
        <v>1.56525141850909E-4</v>
      </c>
    </row>
    <row r="209" spans="1:2" x14ac:dyDescent="0.25">
      <c r="A209" t="s">
        <v>208</v>
      </c>
      <c r="B209" s="1">
        <v>1.56525141850909E-4</v>
      </c>
    </row>
    <row r="210" spans="1:2" x14ac:dyDescent="0.25">
      <c r="A210" t="s">
        <v>209</v>
      </c>
      <c r="B210" s="1">
        <v>1.56525141850909E-4</v>
      </c>
    </row>
    <row r="211" spans="1:2" x14ac:dyDescent="0.25">
      <c r="A211" t="s">
        <v>210</v>
      </c>
      <c r="B211" s="1">
        <v>1.3695949911954599E-4</v>
      </c>
    </row>
    <row r="212" spans="1:2" x14ac:dyDescent="0.25">
      <c r="A212" t="s">
        <v>211</v>
      </c>
      <c r="B212" s="1">
        <v>1.3695949911954599E-4</v>
      </c>
    </row>
    <row r="213" spans="1:2" x14ac:dyDescent="0.25">
      <c r="A213" t="s">
        <v>212</v>
      </c>
      <c r="B213" s="1">
        <v>1.3695949911954599E-4</v>
      </c>
    </row>
    <row r="214" spans="1:2" x14ac:dyDescent="0.25">
      <c r="A214" t="s">
        <v>213</v>
      </c>
      <c r="B214" s="1">
        <v>1.3695949911954599E-4</v>
      </c>
    </row>
    <row r="215" spans="1:2" x14ac:dyDescent="0.25">
      <c r="A215" t="s">
        <v>214</v>
      </c>
      <c r="B215" s="1">
        <v>1.17393856388182E-4</v>
      </c>
    </row>
    <row r="216" spans="1:2" x14ac:dyDescent="0.25">
      <c r="A216" t="s">
        <v>215</v>
      </c>
      <c r="B216" s="1">
        <v>1.17393856388182E-4</v>
      </c>
    </row>
    <row r="217" spans="1:2" x14ac:dyDescent="0.25">
      <c r="A217" t="s">
        <v>216</v>
      </c>
      <c r="B217" s="1">
        <v>1.17393856388182E-4</v>
      </c>
    </row>
    <row r="218" spans="1:2" x14ac:dyDescent="0.25">
      <c r="A218" t="s">
        <v>217</v>
      </c>
      <c r="B218" s="1">
        <v>1.17393856388182E-4</v>
      </c>
    </row>
    <row r="219" spans="1:2" x14ac:dyDescent="0.25">
      <c r="A219" t="s">
        <v>218</v>
      </c>
      <c r="B219" s="1">
        <v>1.17393856388182E-4</v>
      </c>
    </row>
    <row r="220" spans="1:2" x14ac:dyDescent="0.25">
      <c r="A220" t="s">
        <v>219</v>
      </c>
      <c r="B220" s="1">
        <v>1.17393856388182E-4</v>
      </c>
    </row>
    <row r="221" spans="1:2" x14ac:dyDescent="0.25">
      <c r="A221" t="s">
        <v>220</v>
      </c>
      <c r="B221" s="1">
        <v>1.17393856388182E-4</v>
      </c>
    </row>
    <row r="222" spans="1:2" x14ac:dyDescent="0.25">
      <c r="A222" t="s">
        <v>221</v>
      </c>
      <c r="B222" s="1">
        <v>9.7828213656818596E-5</v>
      </c>
    </row>
    <row r="223" spans="1:2" x14ac:dyDescent="0.25">
      <c r="A223" t="s">
        <v>222</v>
      </c>
      <c r="B223" s="1">
        <v>9.7828213656818596E-5</v>
      </c>
    </row>
    <row r="224" spans="1:2" x14ac:dyDescent="0.25">
      <c r="A224" t="s">
        <v>223</v>
      </c>
      <c r="B224" s="1">
        <v>9.7828213656818596E-5</v>
      </c>
    </row>
    <row r="225" spans="1:2" x14ac:dyDescent="0.25">
      <c r="A225" t="s">
        <v>224</v>
      </c>
      <c r="B225" s="1">
        <v>9.7828213656818596E-5</v>
      </c>
    </row>
    <row r="226" spans="1:2" x14ac:dyDescent="0.25">
      <c r="A226" t="s">
        <v>225</v>
      </c>
      <c r="B226" s="1">
        <v>7.8262570925454906E-5</v>
      </c>
    </row>
    <row r="227" spans="1:2" x14ac:dyDescent="0.25">
      <c r="A227" t="s">
        <v>226</v>
      </c>
      <c r="B227" s="1">
        <v>7.8262570925454906E-5</v>
      </c>
    </row>
    <row r="228" spans="1:2" x14ac:dyDescent="0.25">
      <c r="A228" t="s">
        <v>227</v>
      </c>
      <c r="B228" s="1">
        <v>7.8262570925454906E-5</v>
      </c>
    </row>
    <row r="229" spans="1:2" x14ac:dyDescent="0.25">
      <c r="A229" t="s">
        <v>228</v>
      </c>
      <c r="B229" s="1">
        <v>5.8696928194091102E-5</v>
      </c>
    </row>
    <row r="230" spans="1:2" x14ac:dyDescent="0.25">
      <c r="A230" t="s">
        <v>229</v>
      </c>
      <c r="B230" s="1">
        <v>5.8696928194091102E-5</v>
      </c>
    </row>
    <row r="231" spans="1:2" x14ac:dyDescent="0.25">
      <c r="A231" t="s">
        <v>230</v>
      </c>
      <c r="B231" s="1">
        <v>5.8696928194091102E-5</v>
      </c>
    </row>
    <row r="232" spans="1:2" x14ac:dyDescent="0.25">
      <c r="A232" t="s">
        <v>231</v>
      </c>
      <c r="B232" s="1">
        <v>5.8696928194091102E-5</v>
      </c>
    </row>
    <row r="233" spans="1:2" x14ac:dyDescent="0.25">
      <c r="A233" t="s">
        <v>232</v>
      </c>
      <c r="B233" s="1">
        <v>5.8696928194091102E-5</v>
      </c>
    </row>
    <row r="234" spans="1:2" x14ac:dyDescent="0.25">
      <c r="A234" t="s">
        <v>233</v>
      </c>
      <c r="B234" s="1">
        <v>5.8696928194091102E-5</v>
      </c>
    </row>
    <row r="235" spans="1:2" x14ac:dyDescent="0.25">
      <c r="A235" t="s">
        <v>234</v>
      </c>
      <c r="B235" s="1">
        <v>5.8696928194091102E-5</v>
      </c>
    </row>
    <row r="236" spans="1:2" x14ac:dyDescent="0.25">
      <c r="A236" t="s">
        <v>235</v>
      </c>
      <c r="B236" s="1">
        <v>5.8696928194091102E-5</v>
      </c>
    </row>
    <row r="237" spans="1:2" x14ac:dyDescent="0.25">
      <c r="A237" t="s">
        <v>236</v>
      </c>
      <c r="B237" s="1">
        <v>5.8696928194091102E-5</v>
      </c>
    </row>
    <row r="238" spans="1:2" x14ac:dyDescent="0.25">
      <c r="A238" t="s">
        <v>237</v>
      </c>
      <c r="B238" s="1">
        <v>3.9131285462727399E-5</v>
      </c>
    </row>
    <row r="239" spans="1:2" x14ac:dyDescent="0.25">
      <c r="A239" t="s">
        <v>238</v>
      </c>
      <c r="B239" s="1">
        <v>3.9131285462727399E-5</v>
      </c>
    </row>
    <row r="240" spans="1:2" x14ac:dyDescent="0.25">
      <c r="A240" t="s">
        <v>239</v>
      </c>
      <c r="B240" s="1">
        <v>3.9131285462727399E-5</v>
      </c>
    </row>
    <row r="241" spans="1:2" x14ac:dyDescent="0.25">
      <c r="A241" t="s">
        <v>240</v>
      </c>
      <c r="B241" s="1">
        <v>3.9131285462727399E-5</v>
      </c>
    </row>
    <row r="242" spans="1:2" x14ac:dyDescent="0.25">
      <c r="A242" t="s">
        <v>241</v>
      </c>
      <c r="B242" s="1">
        <v>3.9131285462727399E-5</v>
      </c>
    </row>
    <row r="243" spans="1:2" x14ac:dyDescent="0.25">
      <c r="A243" t="s">
        <v>242</v>
      </c>
      <c r="B243" s="1">
        <v>3.9131285462727399E-5</v>
      </c>
    </row>
    <row r="244" spans="1:2" x14ac:dyDescent="0.25">
      <c r="A244" t="s">
        <v>243</v>
      </c>
      <c r="B244" s="1">
        <v>3.9131285462727399E-5</v>
      </c>
    </row>
    <row r="245" spans="1:2" x14ac:dyDescent="0.25">
      <c r="A245" t="s">
        <v>244</v>
      </c>
      <c r="B245" s="1">
        <v>3.9131285462727399E-5</v>
      </c>
    </row>
    <row r="246" spans="1:2" x14ac:dyDescent="0.25">
      <c r="A246" t="s">
        <v>245</v>
      </c>
      <c r="B246" s="1">
        <v>3.9131285462727399E-5</v>
      </c>
    </row>
    <row r="247" spans="1:2" x14ac:dyDescent="0.25">
      <c r="A247" t="s">
        <v>246</v>
      </c>
      <c r="B247" s="1">
        <v>3.9131285462727399E-5</v>
      </c>
    </row>
    <row r="248" spans="1:2" x14ac:dyDescent="0.25">
      <c r="A248" t="s">
        <v>247</v>
      </c>
      <c r="B248" s="1">
        <v>3.9131285462727399E-5</v>
      </c>
    </row>
    <row r="249" spans="1:2" x14ac:dyDescent="0.25">
      <c r="A249" t="s">
        <v>248</v>
      </c>
      <c r="B249" s="1">
        <v>3.9131285462727399E-5</v>
      </c>
    </row>
    <row r="250" spans="1:2" x14ac:dyDescent="0.25">
      <c r="A250" t="s">
        <v>249</v>
      </c>
      <c r="B250" s="1">
        <v>3.9131285462727399E-5</v>
      </c>
    </row>
    <row r="251" spans="1:2" x14ac:dyDescent="0.25">
      <c r="A251" t="s">
        <v>250</v>
      </c>
      <c r="B251" s="1">
        <v>3.9131285462727399E-5</v>
      </c>
    </row>
    <row r="252" spans="1:2" x14ac:dyDescent="0.25">
      <c r="A252" t="s">
        <v>251</v>
      </c>
      <c r="B252" s="1">
        <v>3.9131285462727399E-5</v>
      </c>
    </row>
    <row r="253" spans="1:2" x14ac:dyDescent="0.25">
      <c r="A253" t="s">
        <v>252</v>
      </c>
      <c r="B253" s="1">
        <v>3.9131285462727399E-5</v>
      </c>
    </row>
    <row r="254" spans="1:2" x14ac:dyDescent="0.25">
      <c r="A254" t="s">
        <v>253</v>
      </c>
      <c r="B254" s="1">
        <v>1.9565642731363699E-5</v>
      </c>
    </row>
    <row r="255" spans="1:2" x14ac:dyDescent="0.25">
      <c r="A255" t="s">
        <v>254</v>
      </c>
      <c r="B255" s="1">
        <v>1.9565642731363699E-5</v>
      </c>
    </row>
    <row r="256" spans="1:2" x14ac:dyDescent="0.25">
      <c r="A256" t="s">
        <v>255</v>
      </c>
      <c r="B256" s="1">
        <v>1.9565642731363699E-5</v>
      </c>
    </row>
    <row r="257" spans="1:2" x14ac:dyDescent="0.25">
      <c r="A257" t="s">
        <v>256</v>
      </c>
      <c r="B257" s="1">
        <v>1.9565642731363699E-5</v>
      </c>
    </row>
    <row r="258" spans="1:2" x14ac:dyDescent="0.25">
      <c r="A258" t="s">
        <v>257</v>
      </c>
      <c r="B258" s="1">
        <v>1.9565642731363699E-5</v>
      </c>
    </row>
    <row r="259" spans="1:2" x14ac:dyDescent="0.25">
      <c r="A259" t="s">
        <v>258</v>
      </c>
      <c r="B259" s="1">
        <v>1.9565642731363699E-5</v>
      </c>
    </row>
    <row r="260" spans="1:2" x14ac:dyDescent="0.25">
      <c r="A260" t="s">
        <v>259</v>
      </c>
      <c r="B260" s="1">
        <v>1.9565642731363699E-5</v>
      </c>
    </row>
    <row r="261" spans="1:2" x14ac:dyDescent="0.25">
      <c r="A261" t="s">
        <v>260</v>
      </c>
      <c r="B261" s="1">
        <v>1.9565642731363699E-5</v>
      </c>
    </row>
    <row r="262" spans="1:2" x14ac:dyDescent="0.25">
      <c r="A262" t="s">
        <v>261</v>
      </c>
      <c r="B262" s="1">
        <v>1.9565642731363699E-5</v>
      </c>
    </row>
    <row r="263" spans="1:2" x14ac:dyDescent="0.25">
      <c r="A263" t="s">
        <v>262</v>
      </c>
      <c r="B263" s="1">
        <v>1.9565642731363699E-5</v>
      </c>
    </row>
    <row r="264" spans="1:2" x14ac:dyDescent="0.25">
      <c r="A264" t="s">
        <v>263</v>
      </c>
      <c r="B264" s="1">
        <v>1.9565642731363699E-5</v>
      </c>
    </row>
    <row r="265" spans="1:2" x14ac:dyDescent="0.25">
      <c r="A265" t="s">
        <v>264</v>
      </c>
      <c r="B265" s="1">
        <v>1.9565642731363699E-5</v>
      </c>
    </row>
    <row r="266" spans="1:2" x14ac:dyDescent="0.25">
      <c r="A266" t="s">
        <v>265</v>
      </c>
      <c r="B266" s="1">
        <v>1.9565642731363699E-5</v>
      </c>
    </row>
    <row r="267" spans="1:2" x14ac:dyDescent="0.25">
      <c r="A267" t="s">
        <v>266</v>
      </c>
      <c r="B267" s="1">
        <v>1.9565642731363699E-5</v>
      </c>
    </row>
    <row r="268" spans="1:2" x14ac:dyDescent="0.25">
      <c r="A268" t="s">
        <v>267</v>
      </c>
      <c r="B268" s="1">
        <v>1.9565642731363699E-5</v>
      </c>
    </row>
    <row r="269" spans="1:2" x14ac:dyDescent="0.25">
      <c r="A269" t="s">
        <v>268</v>
      </c>
      <c r="B269" s="1">
        <v>1.9565642731363699E-5</v>
      </c>
    </row>
    <row r="270" spans="1:2" x14ac:dyDescent="0.25">
      <c r="A270" t="s">
        <v>269</v>
      </c>
      <c r="B270" s="1">
        <v>1.9565642731363699E-5</v>
      </c>
    </row>
    <row r="271" spans="1:2" x14ac:dyDescent="0.25">
      <c r="A271" t="s">
        <v>270</v>
      </c>
      <c r="B271" s="1">
        <v>1.9565642731363699E-5</v>
      </c>
    </row>
    <row r="272" spans="1:2" x14ac:dyDescent="0.25">
      <c r="A272" t="s">
        <v>271</v>
      </c>
      <c r="B272" s="1">
        <v>1.9565642731363699E-5</v>
      </c>
    </row>
    <row r="273" spans="1:2" x14ac:dyDescent="0.25">
      <c r="A273" t="s">
        <v>272</v>
      </c>
      <c r="B273" s="1">
        <v>1.9565642731363699E-5</v>
      </c>
    </row>
    <row r="274" spans="1:2" x14ac:dyDescent="0.25">
      <c r="A274" t="s">
        <v>273</v>
      </c>
      <c r="B274" s="1">
        <v>1.9565642731363699E-5</v>
      </c>
    </row>
    <row r="275" spans="1:2" x14ac:dyDescent="0.25">
      <c r="A275" t="s">
        <v>274</v>
      </c>
      <c r="B275" s="1">
        <v>1.9565642731363699E-5</v>
      </c>
    </row>
    <row r="276" spans="1:2" x14ac:dyDescent="0.25">
      <c r="A276" t="s">
        <v>275</v>
      </c>
      <c r="B276" s="1">
        <v>1.9565642731363699E-5</v>
      </c>
    </row>
    <row r="277" spans="1:2" x14ac:dyDescent="0.25">
      <c r="A277" t="s">
        <v>276</v>
      </c>
      <c r="B277" s="1">
        <v>1.9565642731363699E-5</v>
      </c>
    </row>
    <row r="278" spans="1:2" x14ac:dyDescent="0.25">
      <c r="A278" t="s">
        <v>277</v>
      </c>
      <c r="B278" s="1">
        <v>1.9565642731363699E-5</v>
      </c>
    </row>
    <row r="279" spans="1:2" x14ac:dyDescent="0.25">
      <c r="A279" t="s">
        <v>278</v>
      </c>
      <c r="B279" s="1">
        <v>1.9565642731363699E-5</v>
      </c>
    </row>
    <row r="280" spans="1:2" x14ac:dyDescent="0.25">
      <c r="A280" t="s">
        <v>279</v>
      </c>
      <c r="B280" s="1">
        <v>1.9565642731363699E-5</v>
      </c>
    </row>
    <row r="281" spans="1:2" x14ac:dyDescent="0.25">
      <c r="A281" t="s">
        <v>280</v>
      </c>
      <c r="B281" s="1">
        <v>1.9565642731363699E-5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topLeftCell="A13" workbookViewId="0">
      <selection activeCell="J37" sqref="J37"/>
    </sheetView>
  </sheetViews>
  <sheetFormatPr defaultRowHeight="15" x14ac:dyDescent="0.25"/>
  <cols>
    <col min="5" max="5" width="7.140625" bestFit="1" customWidth="1"/>
    <col min="9" max="9" width="7.140625" bestFit="1" customWidth="1"/>
  </cols>
  <sheetData>
    <row r="1" spans="1:21" x14ac:dyDescent="0.25">
      <c r="A1" t="s">
        <v>320</v>
      </c>
      <c r="B1">
        <v>301.8</v>
      </c>
      <c r="C1">
        <v>3.8</v>
      </c>
      <c r="E1">
        <f>B1-B2</f>
        <v>120.5</v>
      </c>
      <c r="J1" t="s">
        <v>281</v>
      </c>
      <c r="K1">
        <v>1078</v>
      </c>
      <c r="L1" s="1">
        <f>K1/$K$25</f>
        <v>0.13824057450628366</v>
      </c>
      <c r="M1" s="2"/>
      <c r="O1" t="s">
        <v>329</v>
      </c>
      <c r="P1" t="s">
        <v>320</v>
      </c>
      <c r="S1" t="s">
        <v>329</v>
      </c>
      <c r="T1" t="s">
        <v>320</v>
      </c>
    </row>
    <row r="2" spans="1:21" x14ac:dyDescent="0.25">
      <c r="A2" t="s">
        <v>329</v>
      </c>
      <c r="B2">
        <v>181.3</v>
      </c>
      <c r="C2">
        <v>1.9</v>
      </c>
      <c r="J2" t="s">
        <v>282</v>
      </c>
      <c r="K2">
        <v>867</v>
      </c>
      <c r="L2" s="1">
        <f>K2/$K$25</f>
        <v>0.11118235444985894</v>
      </c>
      <c r="M2" s="2"/>
      <c r="O2">
        <v>181.3</v>
      </c>
      <c r="P2">
        <v>301.8</v>
      </c>
      <c r="Q2">
        <f>P2-O2</f>
        <v>120.5</v>
      </c>
      <c r="S2">
        <v>1.9</v>
      </c>
      <c r="T2">
        <v>3.8</v>
      </c>
      <c r="U2">
        <f>T2-S2</f>
        <v>1.9</v>
      </c>
    </row>
    <row r="3" spans="1:21" x14ac:dyDescent="0.25">
      <c r="A3" t="s">
        <v>281</v>
      </c>
      <c r="B3">
        <v>275.89999999999998</v>
      </c>
      <c r="C3">
        <v>3.8</v>
      </c>
      <c r="E3" s="1">
        <f>($B$1-B3)/$E$1</f>
        <v>0.21493775933609988</v>
      </c>
      <c r="F3" s="1">
        <f>($B$1-B3)/$E$1</f>
        <v>0.21493775933609988</v>
      </c>
      <c r="J3" t="s">
        <v>283</v>
      </c>
      <c r="K3">
        <v>696</v>
      </c>
      <c r="L3" s="1">
        <f>K3/$K$25</f>
        <v>8.9253654783277764E-2</v>
      </c>
      <c r="N3" t="s">
        <v>281</v>
      </c>
      <c r="O3">
        <v>180.1</v>
      </c>
      <c r="P3">
        <v>261.39999999999998</v>
      </c>
      <c r="Q3" s="1">
        <f>((P$2-P3)-(O$2-O3))/Q$2</f>
        <v>0.3253112033195022</v>
      </c>
      <c r="R3" s="1">
        <f>Q3-L1</f>
        <v>0.18707062881321854</v>
      </c>
      <c r="S3">
        <v>1.8</v>
      </c>
      <c r="T3">
        <v>2.2999999999999998</v>
      </c>
      <c r="U3" s="1">
        <f>((T$2-T3)-(S$2-S3))/U$2/2</f>
        <v>0.36842105263157898</v>
      </c>
    </row>
    <row r="4" spans="1:21" x14ac:dyDescent="0.25">
      <c r="A4" t="s">
        <v>282</v>
      </c>
      <c r="B4">
        <v>241.7</v>
      </c>
      <c r="C4">
        <v>5</v>
      </c>
      <c r="E4" s="1">
        <f>($B$1-B4)/$E$1</f>
        <v>0.49875518672199187</v>
      </c>
      <c r="F4" s="2">
        <f>E4-E3</f>
        <v>0.283817427385892</v>
      </c>
      <c r="J4" t="s">
        <v>290</v>
      </c>
      <c r="K4">
        <v>592</v>
      </c>
      <c r="L4" s="1">
        <f>K4/$K$25</f>
        <v>7.5916901769684533E-2</v>
      </c>
      <c r="N4" t="s">
        <v>282</v>
      </c>
      <c r="O4">
        <v>180.5</v>
      </c>
      <c r="P4">
        <v>262.5</v>
      </c>
      <c r="Q4" s="1">
        <f>((P$2-P4)-(O$2-O4))/Q$2</f>
        <v>0.31950207468879666</v>
      </c>
      <c r="R4" s="1">
        <f t="shared" ref="R4:R26" si="0">Q4-L2</f>
        <v>0.20831972023893772</v>
      </c>
      <c r="S4">
        <v>1.8</v>
      </c>
      <c r="T4">
        <v>3.4</v>
      </c>
      <c r="U4" s="1">
        <f t="shared" ref="U4:U26" si="1">((T$2-T4)-(S$2-S4))/U$2/2</f>
        <v>7.8947368421052641E-2</v>
      </c>
    </row>
    <row r="5" spans="1:21" x14ac:dyDescent="0.25">
      <c r="A5" t="s">
        <v>283</v>
      </c>
      <c r="B5">
        <v>235.4</v>
      </c>
      <c r="C5">
        <v>5.5</v>
      </c>
      <c r="E5" s="1">
        <f t="shared" ref="E5:E26" si="2">($B$1-B5)/$E$1</f>
        <v>0.55103734439834029</v>
      </c>
      <c r="F5" s="2">
        <f t="shared" ref="F5:F26" si="3">E5-E4</f>
        <v>5.2282157676348417E-2</v>
      </c>
      <c r="J5" t="s">
        <v>284</v>
      </c>
      <c r="K5">
        <v>561</v>
      </c>
      <c r="L5" s="1">
        <f>K5/$K$25</f>
        <v>7.1941523467555779E-2</v>
      </c>
      <c r="N5" t="s">
        <v>283</v>
      </c>
      <c r="O5">
        <v>180.5</v>
      </c>
      <c r="P5">
        <v>275.8</v>
      </c>
      <c r="Q5" s="1">
        <f>((P$2-P5)-(O$2-O5))/Q$2</f>
        <v>0.20912863070539409</v>
      </c>
      <c r="R5" s="1">
        <f t="shared" si="0"/>
        <v>0.11987497592211632</v>
      </c>
      <c r="S5">
        <v>1.9</v>
      </c>
      <c r="T5">
        <v>3.4</v>
      </c>
      <c r="U5" s="1">
        <f t="shared" si="1"/>
        <v>0.10526315789473682</v>
      </c>
    </row>
    <row r="6" spans="1:21" x14ac:dyDescent="0.25">
      <c r="A6" t="s">
        <v>284</v>
      </c>
      <c r="B6">
        <v>234.8</v>
      </c>
      <c r="C6">
        <v>4.9000000000000004</v>
      </c>
      <c r="E6" s="1">
        <f t="shared" si="2"/>
        <v>0.55601659751037347</v>
      </c>
      <c r="F6" s="2">
        <f t="shared" si="3"/>
        <v>4.9792531120331773E-3</v>
      </c>
      <c r="J6" t="s">
        <v>286</v>
      </c>
      <c r="K6">
        <v>558</v>
      </c>
      <c r="L6" s="1">
        <f>K6/$K$25</f>
        <v>7.155680943831752E-2</v>
      </c>
      <c r="N6" t="s">
        <v>290</v>
      </c>
      <c r="O6">
        <v>181</v>
      </c>
      <c r="P6">
        <v>278.89999999999998</v>
      </c>
      <c r="Q6" s="1">
        <f>((P$2-P6)-(O$2-O6))/Q$2</f>
        <v>0.18755186721991721</v>
      </c>
      <c r="R6" s="1">
        <f t="shared" si="0"/>
        <v>0.11163496545023267</v>
      </c>
      <c r="S6">
        <v>1.6</v>
      </c>
      <c r="T6">
        <v>3.7</v>
      </c>
      <c r="U6" s="1">
        <f>((T$2-T6)-(S$2-S6))/U$2/2</f>
        <v>-5.2631578947368474E-2</v>
      </c>
    </row>
    <row r="7" spans="1:21" x14ac:dyDescent="0.25">
      <c r="A7" t="s">
        <v>286</v>
      </c>
      <c r="B7">
        <v>226.1</v>
      </c>
      <c r="C7">
        <v>5.2</v>
      </c>
      <c r="E7" s="1">
        <f t="shared" si="2"/>
        <v>0.62821576763485487</v>
      </c>
      <c r="F7" s="2">
        <f t="shared" si="3"/>
        <v>7.2199170124481404E-2</v>
      </c>
      <c r="J7" t="s">
        <v>287</v>
      </c>
      <c r="K7">
        <v>506</v>
      </c>
      <c r="L7" s="1">
        <f>K7/$K$25</f>
        <v>6.4888432931520898E-2</v>
      </c>
      <c r="N7" t="s">
        <v>284</v>
      </c>
      <c r="O7">
        <v>156.9</v>
      </c>
      <c r="P7">
        <v>277.5</v>
      </c>
      <c r="Q7" s="1">
        <f t="shared" ref="Q7:Q26" si="4">((P$2-P7)-(O$2-O7))/Q$2</f>
        <v>-8.2987551867215199E-4</v>
      </c>
      <c r="R7" s="1">
        <f t="shared" si="0"/>
        <v>-7.2771398986227934E-2</v>
      </c>
      <c r="S7">
        <v>1.5</v>
      </c>
      <c r="T7">
        <v>3.6</v>
      </c>
      <c r="U7" s="1">
        <f t="shared" si="1"/>
        <v>-5.2631578947368474E-2</v>
      </c>
    </row>
    <row r="8" spans="1:21" x14ac:dyDescent="0.25">
      <c r="A8" t="s">
        <v>287</v>
      </c>
      <c r="B8">
        <v>208.3</v>
      </c>
      <c r="C8">
        <v>5.2</v>
      </c>
      <c r="E8" s="1">
        <f t="shared" si="2"/>
        <v>0.77593360995850624</v>
      </c>
      <c r="F8" s="2">
        <f t="shared" si="3"/>
        <v>0.14771784232365137</v>
      </c>
      <c r="J8" t="s">
        <v>288</v>
      </c>
      <c r="K8">
        <v>453</v>
      </c>
      <c r="L8" s="1">
        <f>K8/$K$25</f>
        <v>5.8091818414978201E-2</v>
      </c>
      <c r="N8" t="s">
        <v>286</v>
      </c>
      <c r="O8">
        <v>180.8</v>
      </c>
      <c r="P8">
        <v>278.5</v>
      </c>
      <c r="Q8" s="1">
        <f t="shared" si="4"/>
        <v>0.18921161825726152</v>
      </c>
      <c r="R8" s="1">
        <f t="shared" si="0"/>
        <v>0.117654808818944</v>
      </c>
      <c r="S8">
        <v>1.8</v>
      </c>
      <c r="T8">
        <v>3.5</v>
      </c>
      <c r="U8" s="1">
        <f t="shared" si="1"/>
        <v>5.2631578947368411E-2</v>
      </c>
    </row>
    <row r="9" spans="1:21" x14ac:dyDescent="0.25">
      <c r="A9" t="s">
        <v>288</v>
      </c>
      <c r="B9">
        <v>209.6</v>
      </c>
      <c r="C9">
        <v>4.8</v>
      </c>
      <c r="E9" s="1">
        <f t="shared" si="2"/>
        <v>0.7651452282157678</v>
      </c>
      <c r="F9" s="2">
        <f t="shared" si="3"/>
        <v>-1.078838174273844E-2</v>
      </c>
      <c r="J9" t="s">
        <v>289</v>
      </c>
      <c r="K9">
        <v>418</v>
      </c>
      <c r="L9" s="1">
        <f>K9/$K$25</f>
        <v>5.3603488073865092E-2</v>
      </c>
      <c r="N9" t="s">
        <v>287</v>
      </c>
      <c r="O9">
        <v>180.7</v>
      </c>
      <c r="P9">
        <v>301.39999999999998</v>
      </c>
      <c r="Q9" s="1">
        <f t="shared" si="4"/>
        <v>-1.659751037344304E-3</v>
      </c>
      <c r="R9" s="1">
        <f t="shared" si="0"/>
        <v>-6.6548183968865207E-2</v>
      </c>
      <c r="S9">
        <v>1.8</v>
      </c>
      <c r="T9">
        <v>3.7</v>
      </c>
      <c r="U9" s="1">
        <f t="shared" si="1"/>
        <v>-5.8432790769745078E-17</v>
      </c>
    </row>
    <row r="10" spans="1:21" x14ac:dyDescent="0.25">
      <c r="A10" t="s">
        <v>289</v>
      </c>
      <c r="B10">
        <v>208.9</v>
      </c>
      <c r="C10">
        <v>4.5999999999999996</v>
      </c>
      <c r="E10" s="1">
        <f t="shared" si="2"/>
        <v>0.77095435684647307</v>
      </c>
      <c r="F10" s="2">
        <f t="shared" si="3"/>
        <v>5.8091286307052625E-3</v>
      </c>
      <c r="J10" t="s">
        <v>291</v>
      </c>
      <c r="K10">
        <v>387</v>
      </c>
      <c r="L10" s="1">
        <f>K10/$K$25</f>
        <v>4.9628109771736345E-2</v>
      </c>
      <c r="N10" t="s">
        <v>288</v>
      </c>
      <c r="O10">
        <v>163</v>
      </c>
      <c r="P10">
        <v>284.5</v>
      </c>
      <c r="Q10" s="1">
        <f t="shared" si="4"/>
        <v>-8.2987551867219917E-3</v>
      </c>
      <c r="R10" s="1">
        <f t="shared" si="0"/>
        <v>-6.6390573601700198E-2</v>
      </c>
      <c r="S10">
        <v>1.8</v>
      </c>
      <c r="T10">
        <v>3.3</v>
      </c>
      <c r="U10" s="1">
        <f t="shared" si="1"/>
        <v>0.10526315789473688</v>
      </c>
    </row>
    <row r="11" spans="1:21" x14ac:dyDescent="0.25">
      <c r="A11" t="s">
        <v>290</v>
      </c>
      <c r="B11">
        <v>186.8</v>
      </c>
      <c r="C11">
        <v>4.5999999999999996</v>
      </c>
      <c r="E11" s="1">
        <f t="shared" si="2"/>
        <v>0.9543568464730291</v>
      </c>
      <c r="F11" s="2">
        <f t="shared" si="3"/>
        <v>0.18340248962655603</v>
      </c>
      <c r="J11" t="s">
        <v>296</v>
      </c>
      <c r="K11">
        <v>252</v>
      </c>
      <c r="L11" s="1">
        <f>K11/$K$25</f>
        <v>3.231597845601436E-2</v>
      </c>
      <c r="N11" t="s">
        <v>289</v>
      </c>
      <c r="O11">
        <v>167.4</v>
      </c>
      <c r="P11">
        <v>301.5</v>
      </c>
      <c r="Q11" s="1">
        <f t="shared" si="4"/>
        <v>-0.11286307053941903</v>
      </c>
      <c r="R11" s="1">
        <f t="shared" si="0"/>
        <v>-0.16646655861328413</v>
      </c>
      <c r="S11">
        <v>1.8</v>
      </c>
      <c r="T11">
        <v>3.4</v>
      </c>
      <c r="U11" s="1">
        <f t="shared" si="1"/>
        <v>7.8947368421052641E-2</v>
      </c>
    </row>
    <row r="12" spans="1:21" x14ac:dyDescent="0.25">
      <c r="A12" t="s">
        <v>291</v>
      </c>
      <c r="B12">
        <v>185.9</v>
      </c>
      <c r="C12">
        <v>3.7</v>
      </c>
      <c r="E12" s="1">
        <f t="shared" si="2"/>
        <v>0.96182572614107886</v>
      </c>
      <c r="F12" s="2">
        <f t="shared" si="3"/>
        <v>7.468879668049766E-3</v>
      </c>
      <c r="J12" t="s">
        <v>292</v>
      </c>
      <c r="K12">
        <v>249</v>
      </c>
      <c r="L12" s="1">
        <f>K12/$K$25</f>
        <v>3.1931264426776095E-2</v>
      </c>
      <c r="N12" t="s">
        <v>291</v>
      </c>
      <c r="O12">
        <v>166.1</v>
      </c>
      <c r="P12">
        <v>300.8</v>
      </c>
      <c r="Q12" s="1">
        <f t="shared" si="4"/>
        <v>-0.11784232365145242</v>
      </c>
      <c r="R12" s="1">
        <f t="shared" si="0"/>
        <v>-0.16747043342318876</v>
      </c>
      <c r="S12">
        <v>1.8</v>
      </c>
      <c r="T12">
        <v>2.7</v>
      </c>
      <c r="U12" s="1">
        <f t="shared" si="1"/>
        <v>0.26315789473684204</v>
      </c>
    </row>
    <row r="13" spans="1:21" x14ac:dyDescent="0.25">
      <c r="A13" t="s">
        <v>292</v>
      </c>
      <c r="B13">
        <v>183.3</v>
      </c>
      <c r="C13">
        <v>3.2</v>
      </c>
      <c r="E13" s="1">
        <f t="shared" si="2"/>
        <v>0.98340248962655596</v>
      </c>
      <c r="F13" s="2">
        <f t="shared" si="3"/>
        <v>2.1576763485477102E-2</v>
      </c>
      <c r="J13" t="s">
        <v>299</v>
      </c>
      <c r="K13">
        <v>202</v>
      </c>
      <c r="L13" s="1">
        <f>K13/$K$25</f>
        <v>2.5904077968709926E-2</v>
      </c>
      <c r="N13" t="s">
        <v>296</v>
      </c>
      <c r="O13">
        <v>169.6</v>
      </c>
      <c r="P13">
        <v>290.89999999999998</v>
      </c>
      <c r="Q13" s="1">
        <f>((P$2-P13)-(O$2-O13))/Q$2</f>
        <v>-6.6390041493774518E-3</v>
      </c>
      <c r="R13" s="1">
        <f t="shared" si="0"/>
        <v>-3.8954982605391812E-2</v>
      </c>
      <c r="S13">
        <v>1.8</v>
      </c>
      <c r="T13">
        <v>3.7</v>
      </c>
      <c r="U13" s="1">
        <f>((T$2-T13)-(S$2-S13))/U$2/2</f>
        <v>-5.8432790769745078E-17</v>
      </c>
    </row>
    <row r="14" spans="1:21" x14ac:dyDescent="0.25">
      <c r="A14" t="s">
        <v>294</v>
      </c>
      <c r="B14">
        <v>183.5</v>
      </c>
      <c r="C14">
        <v>3.1</v>
      </c>
      <c r="E14" s="1">
        <f t="shared" si="2"/>
        <v>0.98174273858921168</v>
      </c>
      <c r="F14" s="2">
        <f t="shared" si="3"/>
        <v>-1.6597510373442814E-3</v>
      </c>
      <c r="J14" t="s">
        <v>297</v>
      </c>
      <c r="K14">
        <v>186</v>
      </c>
      <c r="L14" s="1">
        <f>K14/$K$25</f>
        <v>2.3852269812772504E-2</v>
      </c>
      <c r="N14" t="s">
        <v>292</v>
      </c>
      <c r="O14">
        <v>181.2</v>
      </c>
      <c r="P14">
        <v>292.2</v>
      </c>
      <c r="Q14" s="1">
        <f t="shared" si="4"/>
        <v>7.8838174273858919E-2</v>
      </c>
      <c r="R14" s="1">
        <f t="shared" si="0"/>
        <v>4.6906909847082824E-2</v>
      </c>
      <c r="S14">
        <v>1.7</v>
      </c>
      <c r="T14">
        <v>3.3</v>
      </c>
      <c r="U14" s="1">
        <f t="shared" si="1"/>
        <v>7.8947368421052641E-2</v>
      </c>
    </row>
    <row r="15" spans="1:21" x14ac:dyDescent="0.25">
      <c r="A15" t="s">
        <v>295</v>
      </c>
      <c r="B15">
        <v>182.8</v>
      </c>
      <c r="C15">
        <v>3</v>
      </c>
      <c r="E15" s="1">
        <f t="shared" si="2"/>
        <v>0.98755186721991706</v>
      </c>
      <c r="F15" s="2">
        <f t="shared" si="3"/>
        <v>5.8091286307053736E-3</v>
      </c>
      <c r="J15" t="s">
        <v>294</v>
      </c>
      <c r="K15">
        <v>171</v>
      </c>
      <c r="L15" s="1">
        <f>K15/$K$25</f>
        <v>2.1928699666581175E-2</v>
      </c>
      <c r="N15" t="s">
        <v>299</v>
      </c>
      <c r="O15">
        <v>173.4</v>
      </c>
      <c r="P15">
        <v>294.10000000000002</v>
      </c>
      <c r="Q15" s="1">
        <f>((P$2-P15)-(O$2-O15))/Q$2</f>
        <v>-1.6597510373445399E-3</v>
      </c>
      <c r="R15" s="1">
        <f t="shared" si="0"/>
        <v>-2.7563829006054467E-2</v>
      </c>
      <c r="S15">
        <v>1.6</v>
      </c>
      <c r="T15">
        <v>3.7</v>
      </c>
      <c r="U15" s="1">
        <f>((T$2-T15)-(S$2-S15))/U$2/2</f>
        <v>-5.2631578947368474E-2</v>
      </c>
    </row>
    <row r="16" spans="1:21" x14ac:dyDescent="0.25">
      <c r="A16" t="s">
        <v>296</v>
      </c>
      <c r="B16">
        <v>182.9</v>
      </c>
      <c r="C16">
        <v>2.1</v>
      </c>
      <c r="E16" s="1">
        <f t="shared" si="2"/>
        <v>0.98672199170124486</v>
      </c>
      <c r="F16" s="2">
        <f t="shared" si="3"/>
        <v>-8.2987551867219622E-4</v>
      </c>
      <c r="J16" t="s">
        <v>295</v>
      </c>
      <c r="K16">
        <v>163</v>
      </c>
      <c r="L16" s="1">
        <f>K16/$K$25</f>
        <v>2.0902795588612466E-2</v>
      </c>
      <c r="N16" t="s">
        <v>297</v>
      </c>
      <c r="O16">
        <v>170.1</v>
      </c>
      <c r="P16">
        <v>301.39999999999998</v>
      </c>
      <c r="Q16" s="1">
        <f>((P$2-P16)-(O$2-O16))/Q$2</f>
        <v>-8.9626556016597372E-2</v>
      </c>
      <c r="R16" s="1">
        <f t="shared" si="0"/>
        <v>-0.11347882582936988</v>
      </c>
      <c r="S16">
        <v>1.9</v>
      </c>
      <c r="T16">
        <v>3.7</v>
      </c>
      <c r="U16" s="1">
        <f>((T$2-T16)-(S$2-S16))/U$2/2</f>
        <v>2.6315789473684119E-2</v>
      </c>
    </row>
    <row r="17" spans="1:21" x14ac:dyDescent="0.25">
      <c r="A17" t="s">
        <v>297</v>
      </c>
      <c r="B17">
        <v>184.7</v>
      </c>
      <c r="C17">
        <v>2.1</v>
      </c>
      <c r="E17" s="1">
        <f t="shared" si="2"/>
        <v>0.97178423236514544</v>
      </c>
      <c r="F17" s="2">
        <f t="shared" si="3"/>
        <v>-1.4937759336099421E-2</v>
      </c>
      <c r="J17" t="s">
        <v>300</v>
      </c>
      <c r="K17">
        <v>141</v>
      </c>
      <c r="L17" s="1">
        <f>K17/$K$25</f>
        <v>1.8081559374198513E-2</v>
      </c>
      <c r="N17" t="s">
        <v>294</v>
      </c>
      <c r="O17">
        <v>174.5</v>
      </c>
      <c r="P17">
        <v>294.10000000000002</v>
      </c>
      <c r="Q17" s="1">
        <f t="shared" si="4"/>
        <v>7.4688796680496038E-3</v>
      </c>
      <c r="R17" s="1">
        <f t="shared" si="0"/>
        <v>-1.4459819998531572E-2</v>
      </c>
      <c r="S17">
        <v>1.8</v>
      </c>
      <c r="T17">
        <v>3.3</v>
      </c>
      <c r="U17" s="1">
        <f t="shared" si="1"/>
        <v>0.10526315789473688</v>
      </c>
    </row>
    <row r="18" spans="1:21" x14ac:dyDescent="0.25">
      <c r="A18" t="s">
        <v>298</v>
      </c>
      <c r="B18">
        <v>183.8</v>
      </c>
      <c r="C18">
        <v>2.2999999999999998</v>
      </c>
      <c r="E18" s="1">
        <f t="shared" si="2"/>
        <v>0.97925311203319498</v>
      </c>
      <c r="F18" s="2">
        <f t="shared" si="3"/>
        <v>7.468879668049544E-3</v>
      </c>
      <c r="J18" t="s">
        <v>298</v>
      </c>
      <c r="K18">
        <v>131</v>
      </c>
      <c r="L18" s="1">
        <f>K18/$K$25</f>
        <v>1.6799179276737627E-2</v>
      </c>
      <c r="N18" t="s">
        <v>295</v>
      </c>
      <c r="O18">
        <v>173.6</v>
      </c>
      <c r="P18">
        <v>291.8</v>
      </c>
      <c r="Q18" s="1">
        <f t="shared" si="4"/>
        <v>1.908713692946044E-2</v>
      </c>
      <c r="R18" s="1">
        <f t="shared" si="0"/>
        <v>-1.8156586591520259E-3</v>
      </c>
      <c r="S18">
        <v>1.8</v>
      </c>
      <c r="T18">
        <v>3.6</v>
      </c>
      <c r="U18" s="1">
        <f t="shared" si="1"/>
        <v>2.6315789473684178E-2</v>
      </c>
    </row>
    <row r="19" spans="1:21" x14ac:dyDescent="0.25">
      <c r="A19" t="s">
        <v>299</v>
      </c>
      <c r="B19">
        <v>183.3</v>
      </c>
      <c r="C19">
        <v>2.7</v>
      </c>
      <c r="E19" s="1">
        <f t="shared" si="2"/>
        <v>0.98340248962655596</v>
      </c>
      <c r="F19" s="2">
        <f t="shared" si="3"/>
        <v>4.1493775933609811E-3</v>
      </c>
      <c r="J19" t="s">
        <v>301</v>
      </c>
      <c r="K19">
        <v>96</v>
      </c>
      <c r="L19" s="1">
        <f>K19/$K$25</f>
        <v>1.231084893562452E-2</v>
      </c>
      <c r="N19" t="s">
        <v>300</v>
      </c>
      <c r="O19">
        <v>175.8</v>
      </c>
      <c r="P19">
        <v>292.39999999999998</v>
      </c>
      <c r="Q19" s="1">
        <f t="shared" si="4"/>
        <v>3.2365145228216048E-2</v>
      </c>
      <c r="R19" s="1">
        <f t="shared" si="0"/>
        <v>1.4283585854017535E-2</v>
      </c>
      <c r="S19">
        <v>1.8</v>
      </c>
      <c r="T19">
        <v>3.7</v>
      </c>
      <c r="U19" s="1">
        <f t="shared" si="1"/>
        <v>-5.8432790769745078E-17</v>
      </c>
    </row>
    <row r="20" spans="1:21" x14ac:dyDescent="0.25">
      <c r="A20" t="s">
        <v>300</v>
      </c>
      <c r="B20">
        <v>181.7</v>
      </c>
      <c r="C20">
        <v>2.2999999999999998</v>
      </c>
      <c r="E20" s="1">
        <f t="shared" si="2"/>
        <v>0.99668049792531144</v>
      </c>
      <c r="F20" s="2">
        <f t="shared" si="3"/>
        <v>1.3278008298755473E-2</v>
      </c>
      <c r="J20" t="s">
        <v>302</v>
      </c>
      <c r="K20">
        <v>68</v>
      </c>
      <c r="L20" s="1">
        <f>K20/$K$25</f>
        <v>8.7201846627340349E-3</v>
      </c>
      <c r="N20" t="s">
        <v>298</v>
      </c>
      <c r="O20">
        <v>176.7</v>
      </c>
      <c r="P20">
        <v>297.10000000000002</v>
      </c>
      <c r="Q20" s="1">
        <f>((P$2-P20)-(O$2-O20))/Q$2</f>
        <v>8.2987551867191617E-4</v>
      </c>
      <c r="R20" s="1">
        <f t="shared" si="0"/>
        <v>-1.5969303758065712E-2</v>
      </c>
      <c r="S20">
        <v>1.6</v>
      </c>
      <c r="T20">
        <v>3.7</v>
      </c>
      <c r="U20" s="1">
        <f>((T$2-T20)-(S$2-S20))/U$2/2</f>
        <v>-5.2631578947368474E-2</v>
      </c>
    </row>
    <row r="21" spans="1:21" x14ac:dyDescent="0.25">
      <c r="A21" t="s">
        <v>301</v>
      </c>
      <c r="B21">
        <v>181.4</v>
      </c>
      <c r="C21">
        <v>2.7</v>
      </c>
      <c r="E21" s="1">
        <f t="shared" si="2"/>
        <v>0.9991701244813278</v>
      </c>
      <c r="F21" s="2">
        <f t="shared" si="3"/>
        <v>2.4896265560163666E-3</v>
      </c>
      <c r="J21" t="s">
        <v>303</v>
      </c>
      <c r="K21">
        <v>7</v>
      </c>
      <c r="L21" s="1">
        <f>K21/$K$25</f>
        <v>8.9766606822262122E-4</v>
      </c>
      <c r="N21" t="s">
        <v>301</v>
      </c>
      <c r="O21">
        <v>177.4</v>
      </c>
      <c r="P21">
        <v>301.7</v>
      </c>
      <c r="Q21" s="1">
        <f t="shared" si="4"/>
        <v>-3.1535269709543429E-2</v>
      </c>
      <c r="R21" s="1">
        <f t="shared" si="0"/>
        <v>-4.384611864516795E-2</v>
      </c>
      <c r="S21">
        <v>1.8</v>
      </c>
      <c r="T21">
        <v>3.6</v>
      </c>
      <c r="U21" s="1">
        <f t="shared" si="1"/>
        <v>2.6315789473684178E-2</v>
      </c>
    </row>
    <row r="22" spans="1:21" x14ac:dyDescent="0.25">
      <c r="A22" t="s">
        <v>302</v>
      </c>
      <c r="B22">
        <v>181.8</v>
      </c>
      <c r="C22">
        <v>2.1</v>
      </c>
      <c r="E22" s="1">
        <f t="shared" si="2"/>
        <v>0.99585062240663902</v>
      </c>
      <c r="F22" s="2">
        <f t="shared" si="3"/>
        <v>-3.3195020746887849E-3</v>
      </c>
      <c r="J22" t="s">
        <v>304</v>
      </c>
      <c r="K22">
        <v>6</v>
      </c>
      <c r="L22" s="1">
        <f>K22/$K$25</f>
        <v>7.6942805847653249E-4</v>
      </c>
      <c r="N22" t="s">
        <v>302</v>
      </c>
      <c r="O22">
        <v>178.1</v>
      </c>
      <c r="P22">
        <v>299</v>
      </c>
      <c r="Q22" s="1">
        <f t="shared" si="4"/>
        <v>-3.3195020746888439E-3</v>
      </c>
      <c r="R22" s="1">
        <f t="shared" si="0"/>
        <v>-1.2039686737422879E-2</v>
      </c>
      <c r="S22">
        <v>1.9</v>
      </c>
      <c r="T22">
        <v>3.8</v>
      </c>
      <c r="U22" s="1">
        <f t="shared" si="1"/>
        <v>0</v>
      </c>
    </row>
    <row r="23" spans="1:21" x14ac:dyDescent="0.25">
      <c r="A23" t="s">
        <v>303</v>
      </c>
      <c r="B23">
        <v>181</v>
      </c>
      <c r="C23">
        <v>2.1</v>
      </c>
      <c r="E23" s="1">
        <f t="shared" si="2"/>
        <v>1.0024896265560166</v>
      </c>
      <c r="F23" s="2">
        <f t="shared" si="3"/>
        <v>6.6390041493775698E-3</v>
      </c>
      <c r="J23" t="s">
        <v>306</v>
      </c>
      <c r="K23">
        <v>6</v>
      </c>
      <c r="L23" s="1">
        <f>K23/$K$25</f>
        <v>7.6942805847653249E-4</v>
      </c>
      <c r="N23" t="s">
        <v>303</v>
      </c>
      <c r="O23">
        <v>180.9</v>
      </c>
      <c r="P23">
        <v>301.5</v>
      </c>
      <c r="Q23" s="1">
        <f t="shared" si="4"/>
        <v>-8.2987551867215199E-4</v>
      </c>
      <c r="R23" s="1">
        <f t="shared" si="0"/>
        <v>-1.7275415868947732E-3</v>
      </c>
      <c r="S23">
        <v>1.9</v>
      </c>
      <c r="T23">
        <v>3.8</v>
      </c>
      <c r="U23" s="1">
        <f t="shared" si="1"/>
        <v>0</v>
      </c>
    </row>
    <row r="24" spans="1:21" x14ac:dyDescent="0.25">
      <c r="A24" t="s">
        <v>304</v>
      </c>
      <c r="B24">
        <v>180.9</v>
      </c>
      <c r="C24">
        <v>2.1</v>
      </c>
      <c r="E24" s="1">
        <f t="shared" si="2"/>
        <v>1.0033195020746888</v>
      </c>
      <c r="F24" s="2">
        <f t="shared" si="3"/>
        <v>8.2987551867219622E-4</v>
      </c>
      <c r="J24" t="s">
        <v>305</v>
      </c>
      <c r="K24">
        <v>4</v>
      </c>
      <c r="L24" s="1">
        <f>K24/$K$25</f>
        <v>5.1295203898435492E-4</v>
      </c>
      <c r="N24" t="s">
        <v>304</v>
      </c>
      <c r="O24">
        <v>181</v>
      </c>
      <c r="P24">
        <v>301.8</v>
      </c>
      <c r="Q24" s="1">
        <f t="shared" si="4"/>
        <v>-2.4896265560166919E-3</v>
      </c>
      <c r="R24" s="1">
        <f t="shared" si="0"/>
        <v>-3.2590546144932245E-3</v>
      </c>
      <c r="S24">
        <v>1.9</v>
      </c>
      <c r="T24">
        <v>3.7</v>
      </c>
      <c r="U24" s="1">
        <f t="shared" si="1"/>
        <v>2.6315789473684119E-2</v>
      </c>
    </row>
    <row r="25" spans="1:21" x14ac:dyDescent="0.25">
      <c r="A25" t="s">
        <v>305</v>
      </c>
      <c r="B25">
        <v>181.3</v>
      </c>
      <c r="C25">
        <v>2</v>
      </c>
      <c r="E25" s="1">
        <f t="shared" si="2"/>
        <v>1</v>
      </c>
      <c r="F25" s="2">
        <f t="shared" si="3"/>
        <v>-3.3195020746887849E-3</v>
      </c>
      <c r="K25">
        <f>SUM(K1:K24)</f>
        <v>7798</v>
      </c>
      <c r="L25" s="2">
        <f>SUM(L1:L24)</f>
        <v>1</v>
      </c>
      <c r="N25" t="s">
        <v>306</v>
      </c>
      <c r="O25">
        <v>181</v>
      </c>
      <c r="P25">
        <v>301.60000000000002</v>
      </c>
      <c r="Q25" s="1">
        <f>((P$2-P25)-(O$2-O25))/Q$2</f>
        <v>-8.2987551867238791E-4</v>
      </c>
      <c r="R25" s="1">
        <f t="shared" si="0"/>
        <v>-1.5993035771489205E-3</v>
      </c>
      <c r="S25">
        <v>1.9</v>
      </c>
      <c r="T25">
        <v>3.8</v>
      </c>
      <c r="U25" s="1">
        <f>((T$2-T25)-(S$2-S25))/U$2/2</f>
        <v>0</v>
      </c>
    </row>
    <row r="26" spans="1:21" x14ac:dyDescent="0.25">
      <c r="A26" t="s">
        <v>306</v>
      </c>
      <c r="B26">
        <v>181.1</v>
      </c>
      <c r="C26">
        <v>2</v>
      </c>
      <c r="E26" s="1">
        <f t="shared" si="2"/>
        <v>1.0016597510373446</v>
      </c>
      <c r="F26" s="2">
        <f t="shared" si="3"/>
        <v>1.6597510373446145E-3</v>
      </c>
      <c r="N26" t="s">
        <v>305</v>
      </c>
      <c r="O26">
        <v>181.1</v>
      </c>
      <c r="P26">
        <v>301.5</v>
      </c>
      <c r="Q26" s="1">
        <f t="shared" si="4"/>
        <v>8.2987551867215199E-4</v>
      </c>
      <c r="R26" s="1">
        <f t="shared" si="0"/>
        <v>3.1692347968779707E-4</v>
      </c>
      <c r="S26">
        <v>1.9</v>
      </c>
      <c r="T26">
        <v>3.8</v>
      </c>
      <c r="U26" s="1">
        <f t="shared" si="1"/>
        <v>0</v>
      </c>
    </row>
    <row r="27" spans="1:21" x14ac:dyDescent="0.25">
      <c r="Q27" s="2">
        <f>SUM(Q3:Q26)</f>
        <v>0.99170124481327782</v>
      </c>
      <c r="R27" s="2">
        <f>SUM(R3:R26)</f>
        <v>-8.2987551867221409E-3</v>
      </c>
      <c r="U27" s="2">
        <f>SUM(U3:U26)</f>
        <v>1.1315789473684199</v>
      </c>
    </row>
    <row r="32" spans="1:21" x14ac:dyDescent="0.25">
      <c r="I32" s="2">
        <f>SUM(H33:H43)</f>
        <v>1.3701244813278011</v>
      </c>
    </row>
    <row r="33" spans="7:10" x14ac:dyDescent="0.25">
      <c r="G33" t="s">
        <v>281</v>
      </c>
      <c r="H33" s="1">
        <v>0.3253112033195022</v>
      </c>
      <c r="I33" s="2">
        <f>H33/I$32</f>
        <v>0.23743185947910361</v>
      </c>
      <c r="J33" s="2">
        <f>SUM(I$33:I33)</f>
        <v>0.23743185947910361</v>
      </c>
    </row>
    <row r="34" spans="7:10" x14ac:dyDescent="0.25">
      <c r="G34" t="s">
        <v>282</v>
      </c>
      <c r="H34" s="1">
        <v>0.31950207468879666</v>
      </c>
      <c r="I34" s="2">
        <f t="shared" ref="I34:I43" si="5">H34/I$32</f>
        <v>0.23319200484554808</v>
      </c>
      <c r="J34" s="2">
        <f>SUM(I$33:I34)</f>
        <v>0.4706238643246517</v>
      </c>
    </row>
    <row r="35" spans="7:10" x14ac:dyDescent="0.25">
      <c r="G35" t="s">
        <v>283</v>
      </c>
      <c r="H35" s="1">
        <v>0.20912863070539409</v>
      </c>
      <c r="I35" s="2">
        <f t="shared" si="5"/>
        <v>0.15263476680799506</v>
      </c>
      <c r="J35" s="2">
        <f>SUM(I$33:I35)</f>
        <v>0.62325863113264679</v>
      </c>
    </row>
    <row r="36" spans="7:10" x14ac:dyDescent="0.25">
      <c r="G36" t="s">
        <v>286</v>
      </c>
      <c r="H36" s="1">
        <v>0.18921161825726152</v>
      </c>
      <c r="I36" s="2">
        <f t="shared" si="5"/>
        <v>0.13809812235009092</v>
      </c>
      <c r="J36" s="2">
        <f>SUM(I$33:I36)</f>
        <v>0.76135675348273768</v>
      </c>
    </row>
    <row r="37" spans="7:10" x14ac:dyDescent="0.25">
      <c r="G37" t="s">
        <v>290</v>
      </c>
      <c r="H37" s="1">
        <v>0.18755186721991721</v>
      </c>
      <c r="I37" s="2">
        <f t="shared" si="5"/>
        <v>0.13688673531193227</v>
      </c>
      <c r="J37" s="2">
        <f>SUM(I$33:I37)</f>
        <v>0.89824348879466998</v>
      </c>
    </row>
    <row r="38" spans="7:10" x14ac:dyDescent="0.25">
      <c r="G38" t="s">
        <v>292</v>
      </c>
      <c r="H38" s="1">
        <v>7.8838174273858919E-2</v>
      </c>
      <c r="I38" s="2">
        <f t="shared" si="5"/>
        <v>5.7540884312537843E-2</v>
      </c>
      <c r="J38" s="2">
        <f>SUM(I$33:I38)</f>
        <v>0.95578437310720776</v>
      </c>
    </row>
    <row r="39" spans="7:10" x14ac:dyDescent="0.25">
      <c r="G39" t="s">
        <v>300</v>
      </c>
      <c r="H39" s="1">
        <v>3.2365145228216048E-2</v>
      </c>
      <c r="I39" s="2">
        <f t="shared" si="5"/>
        <v>2.3622047244094689E-2</v>
      </c>
      <c r="J39" s="2">
        <f>SUM(I$33:I39)</f>
        <v>0.97940642035130243</v>
      </c>
    </row>
    <row r="40" spans="7:10" x14ac:dyDescent="0.25">
      <c r="G40" t="s">
        <v>295</v>
      </c>
      <c r="H40" s="1">
        <v>1.908713692946044E-2</v>
      </c>
      <c r="I40" s="2">
        <f t="shared" si="5"/>
        <v>1.3930950938824849E-2</v>
      </c>
      <c r="J40" s="2">
        <f>SUM(I$33:I40)</f>
        <v>0.99333737129012722</v>
      </c>
    </row>
    <row r="41" spans="7:10" x14ac:dyDescent="0.25">
      <c r="G41" t="s">
        <v>294</v>
      </c>
      <c r="H41" s="1">
        <v>7.4688796680496038E-3</v>
      </c>
      <c r="I41" s="2">
        <f t="shared" si="5"/>
        <v>5.4512416717139743E-3</v>
      </c>
      <c r="J41" s="2">
        <f>SUM(I$33:I41)</f>
        <v>0.99878861296184118</v>
      </c>
    </row>
    <row r="42" spans="7:10" x14ac:dyDescent="0.25">
      <c r="G42" t="s">
        <v>305</v>
      </c>
      <c r="H42" s="1">
        <v>8.2987551867215199E-4</v>
      </c>
      <c r="I42" s="2">
        <f t="shared" si="5"/>
        <v>6.0569351907931136E-4</v>
      </c>
      <c r="J42" s="2">
        <f>SUM(I$33:I42)</f>
        <v>0.99939430648092054</v>
      </c>
    </row>
    <row r="43" spans="7:10" x14ac:dyDescent="0.25">
      <c r="G43" t="s">
        <v>298</v>
      </c>
      <c r="H43" s="1">
        <v>8.2987551867191617E-4</v>
      </c>
      <c r="I43" s="2">
        <f t="shared" si="5"/>
        <v>6.0569351907913919E-4</v>
      </c>
      <c r="J43" s="2">
        <f>SUM(I$33:I43)</f>
        <v>0.99999999999999967</v>
      </c>
    </row>
    <row r="44" spans="7:10" x14ac:dyDescent="0.25">
      <c r="G44" t="s">
        <v>284</v>
      </c>
      <c r="H44" s="1">
        <v>-8.2987551867215199E-4</v>
      </c>
    </row>
    <row r="45" spans="7:10" x14ac:dyDescent="0.25">
      <c r="G45" t="s">
        <v>303</v>
      </c>
      <c r="H45" s="1">
        <v>-8.2987551867215199E-4</v>
      </c>
    </row>
    <row r="46" spans="7:10" x14ac:dyDescent="0.25">
      <c r="G46" t="s">
        <v>306</v>
      </c>
      <c r="H46" s="1">
        <v>-8.2987551867238791E-4</v>
      </c>
    </row>
    <row r="47" spans="7:10" x14ac:dyDescent="0.25">
      <c r="G47" t="s">
        <v>287</v>
      </c>
      <c r="H47" s="1">
        <v>-1.659751037344304E-3</v>
      </c>
    </row>
    <row r="48" spans="7:10" x14ac:dyDescent="0.25">
      <c r="G48" t="s">
        <v>299</v>
      </c>
      <c r="H48" s="1">
        <v>-1.6597510373445399E-3</v>
      </c>
    </row>
    <row r="49" spans="7:8" x14ac:dyDescent="0.25">
      <c r="G49" t="s">
        <v>304</v>
      </c>
      <c r="H49" s="1">
        <v>-2.4896265560166919E-3</v>
      </c>
    </row>
    <row r="50" spans="7:8" x14ac:dyDescent="0.25">
      <c r="G50" t="s">
        <v>302</v>
      </c>
      <c r="H50" s="1">
        <v>-3.3195020746888439E-3</v>
      </c>
    </row>
    <row r="51" spans="7:8" x14ac:dyDescent="0.25">
      <c r="G51" t="s">
        <v>296</v>
      </c>
      <c r="H51" s="1">
        <v>-6.6390041493774518E-3</v>
      </c>
    </row>
    <row r="52" spans="7:8" x14ac:dyDescent="0.25">
      <c r="G52" t="s">
        <v>288</v>
      </c>
      <c r="H52" s="1">
        <v>-8.2987551867219917E-3</v>
      </c>
    </row>
    <row r="53" spans="7:8" x14ac:dyDescent="0.25">
      <c r="G53" t="s">
        <v>301</v>
      </c>
      <c r="H53" s="1">
        <v>-3.1535269709543429E-2</v>
      </c>
    </row>
    <row r="54" spans="7:8" x14ac:dyDescent="0.25">
      <c r="G54" t="s">
        <v>297</v>
      </c>
      <c r="H54" s="1">
        <v>-8.9626556016597372E-2</v>
      </c>
    </row>
    <row r="55" spans="7:8" x14ac:dyDescent="0.25">
      <c r="G55" t="s">
        <v>289</v>
      </c>
      <c r="H55" s="1">
        <v>-0.11286307053941903</v>
      </c>
    </row>
    <row r="56" spans="7:8" x14ac:dyDescent="0.25">
      <c r="G56" t="s">
        <v>291</v>
      </c>
      <c r="H56" s="1">
        <v>-0.11784232365145242</v>
      </c>
    </row>
  </sheetData>
  <sortState ref="G33:H56">
    <sortCondition descending="1" ref="H33:H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pairs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Ted Lilley</cp:lastModifiedBy>
  <dcterms:created xsi:type="dcterms:W3CDTF">2012-09-24T04:03:02Z</dcterms:created>
  <dcterms:modified xsi:type="dcterms:W3CDTF">2012-11-05T20:52:56Z</dcterms:modified>
</cp:coreProperties>
</file>