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indebende/Documents/embedded_projects/TypeCPD_To_UART/Design/source/"/>
    </mc:Choice>
  </mc:AlternateContent>
  <bookViews>
    <workbookView xWindow="0" yWindow="0" windowWidth="25600" windowHeight="16000" tabRatio="500"/>
  </bookViews>
  <sheets>
    <sheet name="Munk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E25" i="1"/>
  <c r="F26" i="1"/>
  <c r="E26" i="1"/>
  <c r="F8" i="1"/>
  <c r="F9" i="1"/>
  <c r="E8" i="1"/>
  <c r="E9" i="1"/>
</calcChain>
</file>

<file path=xl/sharedStrings.xml><?xml version="1.0" encoding="utf-8"?>
<sst xmlns="http://schemas.openxmlformats.org/spreadsheetml/2006/main" count="49" uniqueCount="42">
  <si>
    <t>PD interface</t>
  </si>
  <si>
    <t>usb interface</t>
  </si>
  <si>
    <t>usb con</t>
  </si>
  <si>
    <t>tvs</t>
  </si>
  <si>
    <t>LED</t>
  </si>
  <si>
    <t>Supply</t>
  </si>
  <si>
    <t>Main</t>
  </si>
  <si>
    <t>Price</t>
  </si>
  <si>
    <t>ALT1</t>
  </si>
  <si>
    <t>ALT2</t>
  </si>
  <si>
    <t>Input capacitor 2.2uF</t>
  </si>
  <si>
    <t>Input capacitor 100nF</t>
  </si>
  <si>
    <t>Inductor</t>
  </si>
  <si>
    <t>output Cap</t>
  </si>
  <si>
    <t>Diode</t>
  </si>
  <si>
    <t>SS/TR Cap 0.01uF</t>
  </si>
  <si>
    <t>CLK 90.9k</t>
  </si>
  <si>
    <t>COMP 6.8pF</t>
  </si>
  <si>
    <t>Comp 2.7nF</t>
  </si>
  <si>
    <t>COMP 76.8k</t>
  </si>
  <si>
    <t>FB 52.5K</t>
  </si>
  <si>
    <t>FB 10K</t>
  </si>
  <si>
    <t>FUSB302BMPX</t>
  </si>
  <si>
    <t>TPS57160QDRCRQ1</t>
  </si>
  <si>
    <t>Input Capacitor 100nF</t>
  </si>
  <si>
    <t>Output capacitor</t>
  </si>
  <si>
    <t>SS/TR cap 0.01uF</t>
  </si>
  <si>
    <t>CLK resistor 90.9k</t>
  </si>
  <si>
    <t>COMP 2.7nF</t>
  </si>
  <si>
    <t>FB 52.5k</t>
  </si>
  <si>
    <t>FB 10k</t>
  </si>
  <si>
    <t>usb type c con. Female</t>
  </si>
  <si>
    <t>CP2102N</t>
  </si>
  <si>
    <t>TPS57140</t>
  </si>
  <si>
    <t>Price (in low quantity)</t>
  </si>
  <si>
    <t>Price (min 100)</t>
  </si>
  <si>
    <t>extended price</t>
  </si>
  <si>
    <t>Function</t>
  </si>
  <si>
    <t>ESD TVS</t>
  </si>
  <si>
    <t>SUM (HUF)</t>
  </si>
  <si>
    <t>SUM (USD)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</si>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</sst>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Ft&quot;"/>
    <numFmt numFmtId="166" formatCode="#,##0.00\ [$USD]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6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hu.mouser.com/ProductDetail/Vishay-Semiconductors/B240A-E3-5AT?qs=sGAEpiMZZMtQ8nqTKtFS%2fJkHNs4hgXaD6mkBurckNFI%3d" TargetMode="External"/><Relationship Id="rId12" Type="http://schemas.openxmlformats.org/officeDocument/2006/relationships/hyperlink" Target="https://hu.mouser.com/ProductDetail/Yageo/CC0100KRX5R5BB103?qs=sGAEpiMZZMs0AnBnWHyRQEGbLOF2VP1i4YHmEgThakWmb03MVGr32Q%3d%3d" TargetMode="External"/><Relationship Id="rId13" Type="http://schemas.openxmlformats.org/officeDocument/2006/relationships/hyperlink" Target="https://hu.mouser.com/ProductDetail/Yageo/RC0402FR-0790K9L?qs=sGAEpiMZZMtlubZbdhIBIDGYITUTlqW8U2zx0aAOop8%3d" TargetMode="External"/><Relationship Id="rId14" Type="http://schemas.openxmlformats.org/officeDocument/2006/relationships/hyperlink" Target="https://hu.mouser.com/ProductDetail/Murata-Electronics/GRM0225C1C6R8DA03L?qs=sGAEpiMZZMs0AnBnWHyRQCZFsEygxoaD0g9Qks2dVUN21ZdaP3QJlg%3d%3d" TargetMode="External"/><Relationship Id="rId15" Type="http://schemas.openxmlformats.org/officeDocument/2006/relationships/hyperlink" Target="https://hu.mouser.com/ProductDetail/Vishay-Vitramon/VJ0402Y272KXAPW1BC?qs=sGAEpiMZZMs0AnBnWHyRQKsgPTXVq8S7ybm1gQXVXnY%3d" TargetMode="External"/><Relationship Id="rId16" Type="http://schemas.openxmlformats.org/officeDocument/2006/relationships/hyperlink" Target="https://hu.mouser.com/ProductDetail/Panasonic/ERA-2AEB7682X?qs=sGAEpiMZZMukHu%252bjC5l7YYEtkCuuytP9QfpAaaFAFEY%3d" TargetMode="External"/><Relationship Id="rId17" Type="http://schemas.openxmlformats.org/officeDocument/2006/relationships/hyperlink" Target="https://hu.mouser.com/ProductDetail/TE-Connectivity-Neohm/CPF0402B52K3E1?qs=sGAEpiMZZMvdGkrng054t9WFtWtrbdtGNdX7ZS6C1d4%3d" TargetMode="External"/><Relationship Id="rId18" Type="http://schemas.openxmlformats.org/officeDocument/2006/relationships/hyperlink" Target="https://hu.mouser.com/ProductDetail/TE-Connectivity-Holsworthy/RP73PF1E10KBTDF?qs=sGAEpiMZZMvdGkrng054t7z4BkURc4Lzrwo4FSvdlE%252bWv%252bzz8eoU4g%3d%3d" TargetMode="External"/><Relationship Id="rId19" Type="http://schemas.openxmlformats.org/officeDocument/2006/relationships/hyperlink" Target="https://hu.mouser.com/ProductDetail/Texas-Instruments/TPS57160QDRCRQ1?qs=sGAEpiMZZMvAX9OfPh%252b2NQdnyI%2fWd3bg3M%2fPbAW44s4%3d" TargetMode="External"/><Relationship Id="rId1" Type="http://schemas.openxmlformats.org/officeDocument/2006/relationships/hyperlink" Target="https://hu.mouser.com/ProductDetail/ON-Semiconductor-Fairchild/FUSB302BMPX?qs=%2fha2pyFaduh5f6kX%2fNB%2fkwsVREHFKqWE9Bq8JjGQAAGjYCoH590S1A%3d%3d" TargetMode="External"/><Relationship Id="rId2" Type="http://schemas.openxmlformats.org/officeDocument/2006/relationships/hyperlink" Target="https://hu.mouser.com/ProductDetail/Silicon-Labs/CP2102N-A01-GQFN24?qs=sGAEpiMZZMudZehw8RjeZU%2fMO7fkWf65cER9juov8yA%3d" TargetMode="External"/><Relationship Id="rId3" Type="http://schemas.openxmlformats.org/officeDocument/2006/relationships/hyperlink" Target="https://hu.mouser.com/ProductDetail/Amphenol-Commercial-Products/12401598E42A?qs=%2fha2pyFaduglAa4R90ITq6JtVu2C%252bY7KDkB298uJ6SFm3RjHQwRYpA%3d%3d" TargetMode="External"/><Relationship Id="rId4" Type="http://schemas.openxmlformats.org/officeDocument/2006/relationships/hyperlink" Target="https://hu.mouser.com/ProductDetail/STMicroelectronics/ESDCAN24-2BLY?qs=sGAEpiMZZMvxHShE6Whpu0iw15lckA56ZyNTqLjAC3U%3d" TargetMode="External"/><Relationship Id="rId5" Type="http://schemas.openxmlformats.org/officeDocument/2006/relationships/hyperlink" Target="https://hu.mouser.com/ProductDetail/Wurth-Electronics/150080GS75000?qs=sGAEpiMZZMuCm2JlHBGeflo8zLeA%2ffbJc%2fJ%252bXb4w1aVMKIJ9Kooxgw%3d%3d" TargetMode="External"/><Relationship Id="rId6" Type="http://schemas.openxmlformats.org/officeDocument/2006/relationships/hyperlink" Target="https://hu.mouser.com/ProductDetail/Texas-Instruments/TPS57140QDRCRQ1?qs=sGAEpiMZZMtitjHzVIkrqcTSF9THFaXsUuNZMK00uiI%3d" TargetMode="External"/><Relationship Id="rId7" Type="http://schemas.openxmlformats.org/officeDocument/2006/relationships/hyperlink" Target="https://hu.mouser.com/ProductDetail/KEMET/C1206C225M5RECTU?qs=sGAEpiMZZMs0AnBnWHyRQN7%2fAA2D2lPPPPcklFrPXy%2fqfIsGq3S4aA%3d%3d" TargetMode="External"/><Relationship Id="rId8" Type="http://schemas.openxmlformats.org/officeDocument/2006/relationships/hyperlink" Target="https://hu.mouser.com/ProductDetail/Murata-Electronics/GCM155L81E104KE02D?qs=sGAEpiMZZMs0AnBnWHyRQN7%2fAA2D2lPPtH%2fVh9KfLBMgUM%252bC0X6iaA%3d%3d" TargetMode="External"/><Relationship Id="rId9" Type="http://schemas.openxmlformats.org/officeDocument/2006/relationships/hyperlink" Target="https://hu.mouser.com/ProductDetail/Bourns/SRN6045TA-100M?qs=sGAEpiMZZMsg%252by3WlYCkU3tyM9HcjVriU92lgk7yv2A%3d" TargetMode="External"/><Relationship Id="rId10" Type="http://schemas.openxmlformats.org/officeDocument/2006/relationships/hyperlink" Target="https://hu.mouser.com/ProductDetail/AVX/TCJA476M006R0070?qs=sGAEpiMZZMsh%252b1woXyUXj0IR3cqcSLXPgS6Vfb7m64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6"/>
  <sheetViews>
    <sheetView tabSelected="1" topLeftCell="A6" zoomScale="119" workbookViewId="0">
      <selection activeCell="F26" sqref="F26"/>
    </sheetView>
  </sheetViews>
  <sheetFormatPr baseColWidth="10" defaultRowHeight="16" x14ac:dyDescent="0.2"/>
  <cols>
    <col min="3" max="3" width="22.83203125" customWidth="1"/>
    <col min="4" max="4" width="31" customWidth="1"/>
    <col min="5" max="5" width="22.33203125" customWidth="1"/>
    <col min="6" max="7" width="19.33203125" customWidth="1"/>
    <col min="8" max="8" width="32" customWidth="1"/>
  </cols>
  <sheetData>
    <row r="4" spans="3:11" x14ac:dyDescent="0.2">
      <c r="C4" t="s">
        <v>37</v>
      </c>
      <c r="D4" t="s">
        <v>6</v>
      </c>
      <c r="E4" t="s">
        <v>34</v>
      </c>
      <c r="F4" t="s">
        <v>35</v>
      </c>
      <c r="G4" t="s">
        <v>36</v>
      </c>
      <c r="H4" t="s">
        <v>8</v>
      </c>
      <c r="I4" t="s">
        <v>7</v>
      </c>
      <c r="J4" t="s">
        <v>9</v>
      </c>
      <c r="K4" t="s">
        <v>7</v>
      </c>
    </row>
    <row r="5" spans="3:11" x14ac:dyDescent="0.2">
      <c r="C5" t="s">
        <v>0</v>
      </c>
      <c r="D5" s="1" t="s">
        <v>22</v>
      </c>
      <c r="E5" s="2">
        <v>454.53</v>
      </c>
    </row>
    <row r="6" spans="3:11" x14ac:dyDescent="0.2">
      <c r="C6" t="s">
        <v>1</v>
      </c>
      <c r="D6" s="1" t="s">
        <v>32</v>
      </c>
      <c r="E6" s="2">
        <v>483.96</v>
      </c>
    </row>
    <row r="7" spans="3:11" x14ac:dyDescent="0.2">
      <c r="C7" t="s">
        <v>2</v>
      </c>
      <c r="D7" s="1" t="s">
        <v>31</v>
      </c>
      <c r="E7" s="2">
        <v>500.31</v>
      </c>
      <c r="F7" s="2"/>
      <c r="G7" s="2"/>
    </row>
    <row r="8" spans="3:11" x14ac:dyDescent="0.2">
      <c r="C8" t="s">
        <v>3</v>
      </c>
      <c r="D8" s="1" t="s">
        <v>38</v>
      </c>
      <c r="E8" s="2">
        <f>108.56*3</f>
        <v>325.68</v>
      </c>
      <c r="F8" s="2">
        <f>44.47*3</f>
        <v>133.41</v>
      </c>
      <c r="G8" s="2">
        <v>4447</v>
      </c>
    </row>
    <row r="9" spans="3:11" x14ac:dyDescent="0.2">
      <c r="C9" t="s">
        <v>4</v>
      </c>
      <c r="D9" s="1" t="s">
        <v>4</v>
      </c>
      <c r="E9" s="2">
        <f>52.35*4</f>
        <v>209.4</v>
      </c>
      <c r="F9" s="2">
        <f xml:space="preserve"> 40.22*4</f>
        <v>160.88</v>
      </c>
      <c r="G9" s="2">
        <v>4022</v>
      </c>
    </row>
    <row r="10" spans="3:11" x14ac:dyDescent="0.2">
      <c r="C10" t="s">
        <v>5</v>
      </c>
      <c r="D10" s="1" t="s">
        <v>23</v>
      </c>
      <c r="E10" s="2">
        <v>1157.58</v>
      </c>
      <c r="F10" s="2"/>
      <c r="G10" s="2"/>
      <c r="H10" s="1" t="s">
        <v>33</v>
      </c>
      <c r="I10">
        <v>889.44</v>
      </c>
    </row>
    <row r="11" spans="3:11" x14ac:dyDescent="0.2">
      <c r="C11" t="s">
        <v>10</v>
      </c>
      <c r="D11" s="1" t="s">
        <v>10</v>
      </c>
      <c r="E11" s="2">
        <v>59.84</v>
      </c>
      <c r="F11" s="2">
        <v>17</v>
      </c>
      <c r="G11" s="2">
        <v>1700</v>
      </c>
    </row>
    <row r="12" spans="3:11" x14ac:dyDescent="0.2">
      <c r="C12" t="s">
        <v>11</v>
      </c>
      <c r="D12" s="1" t="s">
        <v>24</v>
      </c>
      <c r="E12" s="2">
        <v>31.39</v>
      </c>
      <c r="F12" s="2">
        <v>11.45</v>
      </c>
      <c r="G12" s="2">
        <v>1145</v>
      </c>
    </row>
    <row r="13" spans="3:11" x14ac:dyDescent="0.2">
      <c r="C13" t="s">
        <v>12</v>
      </c>
      <c r="D13" s="1" t="s">
        <v>12</v>
      </c>
      <c r="E13" s="2">
        <v>108.56</v>
      </c>
      <c r="F13" s="2">
        <v>68.67</v>
      </c>
      <c r="G13" s="2">
        <v>6867</v>
      </c>
    </row>
    <row r="14" spans="3:11" x14ac:dyDescent="0.2">
      <c r="C14" t="s">
        <v>13</v>
      </c>
      <c r="D14" s="1" t="s">
        <v>25</v>
      </c>
      <c r="E14" s="2">
        <v>222.69</v>
      </c>
      <c r="F14" s="2">
        <v>103.66</v>
      </c>
      <c r="G14" s="2">
        <v>10366</v>
      </c>
    </row>
    <row r="15" spans="3:11" x14ac:dyDescent="0.2">
      <c r="C15" t="s">
        <v>14</v>
      </c>
      <c r="D15" s="1" t="s">
        <v>14</v>
      </c>
      <c r="E15" s="2">
        <v>114.12</v>
      </c>
      <c r="F15" s="2">
        <v>52.32</v>
      </c>
      <c r="G15" s="2">
        <v>5232</v>
      </c>
    </row>
    <row r="16" spans="3:11" x14ac:dyDescent="0.2">
      <c r="C16" t="s">
        <v>15</v>
      </c>
      <c r="D16" s="1" t="s">
        <v>26</v>
      </c>
      <c r="E16" s="2">
        <v>54.28</v>
      </c>
      <c r="F16" s="2">
        <v>10.14</v>
      </c>
      <c r="G16" s="2">
        <v>1014</v>
      </c>
    </row>
    <row r="17" spans="3:7" x14ac:dyDescent="0.2">
      <c r="C17" t="s">
        <v>16</v>
      </c>
      <c r="D17" s="1" t="s">
        <v>27</v>
      </c>
      <c r="E17" s="2">
        <v>28.45</v>
      </c>
      <c r="F17" s="2">
        <v>0.98</v>
      </c>
      <c r="G17" s="2">
        <v>98</v>
      </c>
    </row>
    <row r="18" spans="3:7" x14ac:dyDescent="0.2">
      <c r="C18" t="s">
        <v>17</v>
      </c>
      <c r="D18" s="1" t="s">
        <v>17</v>
      </c>
      <c r="E18" s="2">
        <v>28.45</v>
      </c>
      <c r="F18" s="2">
        <v>6.21</v>
      </c>
      <c r="G18" s="2">
        <v>621</v>
      </c>
    </row>
    <row r="19" spans="3:7" x14ac:dyDescent="0.2">
      <c r="C19" t="s">
        <v>18</v>
      </c>
      <c r="D19" s="1" t="s">
        <v>28</v>
      </c>
      <c r="E19" s="2">
        <v>28.45</v>
      </c>
      <c r="F19" s="2">
        <v>17</v>
      </c>
      <c r="G19" s="2">
        <v>1700</v>
      </c>
    </row>
    <row r="20" spans="3:7" x14ac:dyDescent="0.2">
      <c r="C20" t="s">
        <v>19</v>
      </c>
      <c r="D20" s="1" t="s">
        <v>19</v>
      </c>
      <c r="E20" s="2">
        <v>171.35</v>
      </c>
      <c r="F20" s="2">
        <v>46.11</v>
      </c>
      <c r="G20" s="2">
        <v>4611</v>
      </c>
    </row>
    <row r="21" spans="3:7" x14ac:dyDescent="0.2">
      <c r="C21" t="s">
        <v>20</v>
      </c>
      <c r="D21" s="1" t="s">
        <v>29</v>
      </c>
      <c r="E21" s="2">
        <v>62.78</v>
      </c>
      <c r="F21" s="2">
        <v>47.74</v>
      </c>
      <c r="G21" s="2">
        <v>4774</v>
      </c>
    </row>
    <row r="22" spans="3:7" x14ac:dyDescent="0.2">
      <c r="C22" t="s">
        <v>21</v>
      </c>
      <c r="D22" s="1" t="s">
        <v>30</v>
      </c>
      <c r="E22" s="2">
        <v>74.23</v>
      </c>
      <c r="F22" s="2">
        <v>49.38</v>
      </c>
      <c r="G22" s="2">
        <v>4938</v>
      </c>
    </row>
    <row r="23" spans="3:7" x14ac:dyDescent="0.2">
      <c r="C23" t="s">
        <v>41</v>
      </c>
      <c r="E23" s="2">
        <v>853</v>
      </c>
      <c r="F23" s="2">
        <v>512.09</v>
      </c>
    </row>
    <row r="25" spans="3:7" x14ac:dyDescent="0.2">
      <c r="C25" t="s">
        <v>39</v>
      </c>
      <c r="E25" s="2">
        <f>SUM(E5:E23)</f>
        <v>4969.0499999999993</v>
      </c>
      <c r="F25" s="2">
        <f>SUM(E5:E7,F8:F9,E10,F11:F23)</f>
        <v>3833.42</v>
      </c>
    </row>
    <row r="26" spans="3:7" x14ac:dyDescent="0.2">
      <c r="C26" t="s">
        <v>40</v>
      </c>
      <c r="E26" s="3">
        <f xml:space="preserve"> 0.003514*E25</f>
        <v>17.461241699999999</v>
      </c>
      <c r="F26" s="3">
        <f xml:space="preserve"> 0.003514*F25</f>
        <v>13.470637880000002</v>
      </c>
    </row>
  </sheetData>
  <hyperlinks>
    <hyperlink ref="D5" r:id="rId1" display="FUSB302BMPX: 454.53HUF"/>
    <hyperlink ref="D6" r:id="rId2" display="CP2102N: 483.96 HUF"/>
    <hyperlink ref="D7" r:id="rId3" display="usb type c con. female : 500.31 HUF"/>
    <hyperlink ref="D8" r:id="rId4" display="ESD TVS: 108.56HUF x 3"/>
    <hyperlink ref="D9" r:id="rId5" display="LED: 52.32 HUF x4"/>
    <hyperlink ref="H10" r:id="rId6" display="TPS57140: 889.44 HUF"/>
    <hyperlink ref="D11" r:id="rId7" display="Input capacitor 2.2uF: 59.84 HUF"/>
    <hyperlink ref="D12" r:id="rId8" display="Input Capacitor 100nF: 31.39 HUF"/>
    <hyperlink ref="D13" r:id="rId9" display="Inductor: 108.56 HUF"/>
    <hyperlink ref="D14" r:id="rId10" display="Output capacitor: 222.69 HUF"/>
    <hyperlink ref="D15" r:id="rId11" display="Diode: 114 HUF"/>
    <hyperlink ref="D16" r:id="rId12" display="SS/TR cap 0.01uF: 54.28HUF"/>
    <hyperlink ref="D17" r:id="rId13" display="CLK resistor 90.9k: 28.45 HUF"/>
    <hyperlink ref="D18" r:id="rId14" display="COMP 6.8pF: 28.45 HUF"/>
    <hyperlink ref="D19" r:id="rId15" display="COMP 2.7nF: 28.45 HUF"/>
    <hyperlink ref="D20" r:id="rId16" display="COMP 76.8k: 171.35 HUF"/>
    <hyperlink ref="D21" r:id="rId17" display="FB 52.5k: 62.78 HUF"/>
    <hyperlink ref="D22" r:id="rId18" display="FB 10k: 74.23 HUF"/>
    <hyperlink ref="D10" r:id="rId19" display="TPS57160QDRCRQ1: 1157.58HU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Office-felhasználó</dc:creator>
  <cp:lastModifiedBy>Microsoft Office-felhasználó</cp:lastModifiedBy>
  <dcterms:created xsi:type="dcterms:W3CDTF">2018-11-23T19:55:30Z</dcterms:created>
  <dcterms:modified xsi:type="dcterms:W3CDTF">2018-11-23T21:15:08Z</dcterms:modified>
</cp:coreProperties>
</file>