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indebende/Documents/embedded_projects/PowerUART/Design/source/"/>
    </mc:Choice>
  </mc:AlternateContent>
  <bookViews>
    <workbookView xWindow="0" yWindow="0" windowWidth="25600" windowHeight="16000" tabRatio="500"/>
  </bookViews>
  <sheets>
    <sheet name="Munk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D24" i="1"/>
  <c r="D25" i="1"/>
  <c r="E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5" i="1"/>
  <c r="E26" i="1"/>
  <c r="E28" i="1"/>
  <c r="E29" i="1"/>
  <c r="D26" i="1"/>
  <c r="D28" i="1"/>
  <c r="D29" i="1"/>
</calcChain>
</file>

<file path=xl/sharedStrings.xml><?xml version="1.0" encoding="utf-8"?>
<sst xmlns="http://schemas.openxmlformats.org/spreadsheetml/2006/main" count="47" uniqueCount="41">
  <si>
    <t>PD interface</t>
  </si>
  <si>
    <t>usb interface</t>
  </si>
  <si>
    <t>usb con</t>
  </si>
  <si>
    <t>tvs</t>
  </si>
  <si>
    <t>LED</t>
  </si>
  <si>
    <t>Supply</t>
  </si>
  <si>
    <t>Input capacitor 2.2uF</t>
  </si>
  <si>
    <t>Input capacitor 100nF</t>
  </si>
  <si>
    <t>Inductor</t>
  </si>
  <si>
    <t>output Cap</t>
  </si>
  <si>
    <t>Diode</t>
  </si>
  <si>
    <t>SS/TR Cap 0.01uF</t>
  </si>
  <si>
    <t>CLK 90.9k</t>
  </si>
  <si>
    <t>COMP 6.8pF</t>
  </si>
  <si>
    <t>Comp 2.7nF</t>
  </si>
  <si>
    <t>COMP 76.8k</t>
  </si>
  <si>
    <t>FB 52.5K</t>
  </si>
  <si>
    <t>FB 10K</t>
  </si>
  <si>
    <t>FUSB302BMPX</t>
  </si>
  <si>
    <t>TPS57160QDRCRQ1</t>
  </si>
  <si>
    <t>Input Capacitor 100nF</t>
  </si>
  <si>
    <t>Output capacitor</t>
  </si>
  <si>
    <t>SS/TR cap 0.01uF</t>
  </si>
  <si>
    <t>CLK resistor 90.9k</t>
  </si>
  <si>
    <t>COMP 2.7nF</t>
  </si>
  <si>
    <t>FB 52.5k</t>
  </si>
  <si>
    <t>FB 10k</t>
  </si>
  <si>
    <t>usb type c con. Female</t>
  </si>
  <si>
    <t>CP2102N</t>
  </si>
  <si>
    <t>Function</t>
  </si>
  <si>
    <t>ESD TVS</t>
  </si>
  <si>
    <t>SUM (HUF)</t>
  </si>
  <si>
    <t>SUM (USD)</t>
  </si>
  <si>
    <t>VAT+shipping</t>
  </si>
  <si>
    <t>PCB (100*100, 3 design/ panel, 2layer, bilind via)</t>
  </si>
  <si>
    <t>Margin(USD)</t>
  </si>
  <si>
    <t>Margin(HUF)</t>
  </si>
  <si>
    <t>Recomended selling price(USD)</t>
  </si>
  <si>
    <t>Links</t>
  </si>
  <si>
    <t>Price( min 100 pcs)</t>
  </si>
  <si>
    <t>Extended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</si>
</sst>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Ft&quot;"/>
    <numFmt numFmtId="165" formatCode="#,##0.00\ [$USD]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0" borderId="4" xfId="0" applyBorder="1" applyAlignment="1">
      <alignment horizontal="left"/>
    </xf>
    <xf numFmtId="0" fontId="1" fillId="0" borderId="0" xfId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65" fontId="0" fillId="0" borderId="0" xfId="0" applyNumberFormat="1" applyBorder="1" applyAlignment="1">
      <alignment horizontal="left"/>
    </xf>
    <xf numFmtId="165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</cellXfs>
  <cellStyles count="2">
    <cellStyle name="Hivatkozás" xfId="1" builtinId="8"/>
    <cellStyle name="Normá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hu.mouser.com/ProductDetail/STMicroelectronics/ESDCAN24-2BLY?qs=sGAEpiMZZMvxHShE6Whpu0iw15lckA56ZyNTqLjAC3U%3d" TargetMode="External"/><Relationship Id="rId12" Type="http://schemas.openxmlformats.org/officeDocument/2006/relationships/hyperlink" Target="https://hu.mouser.com/ProductDetail/Wurth-Electronics/150080GS75000?qs=sGAEpiMZZMuCm2JlHBGeflo8zLeA%2ffbJc%2fJ%252bXb4w1aVMKIJ9Kooxgw%3d%3d" TargetMode="External"/><Relationship Id="rId13" Type="http://schemas.openxmlformats.org/officeDocument/2006/relationships/hyperlink" Target="https://hu.mouser.com/ProductDetail/KEMET/C1206C225K3REC7210?qs=sGAEpiMZZMsh%252b1woXyUXj6NiChfwzFayBbwtx1L%252bgiQ%3d" TargetMode="External"/><Relationship Id="rId14" Type="http://schemas.openxmlformats.org/officeDocument/2006/relationships/hyperlink" Target="https://hu.mouser.com/ProductDetail/Bourns/SRN6045TA-100M?qs=sGAEpiMZZMsg%252by3WlYCkU3tyM9HcjVriU92lgk7yv2A%3d" TargetMode="External"/><Relationship Id="rId15" Type="http://schemas.openxmlformats.org/officeDocument/2006/relationships/hyperlink" Target="https://hu.mouser.com/ProductDetail/AVX/TCJA476M006R0070?qs=sGAEpiMZZMsh%252b1woXyUXj0IR3cqcSLXPgS6Vfb7m64Q%3d" TargetMode="External"/><Relationship Id="rId16" Type="http://schemas.openxmlformats.org/officeDocument/2006/relationships/hyperlink" Target="https://hu.mouser.com/ProductDetail/Vishay-Semiconductors/B240A-E3-5AT?qs=sGAEpiMZZMtQ8nqTKtFS%2fJkHNs4hgXaD6mkBurckNFI%3d" TargetMode="External"/><Relationship Id="rId17" Type="http://schemas.openxmlformats.org/officeDocument/2006/relationships/hyperlink" Target="https://hu.mouser.com/ProductDetail/Yageo/RC0402FR-0790K9L?qs=sGAEpiMZZMtlubZbdhIBIDGYITUTlqW8U2zx0aAOop8%3d" TargetMode="External"/><Relationship Id="rId18" Type="http://schemas.openxmlformats.org/officeDocument/2006/relationships/hyperlink" Target="https://hu.mouser.com/ProductDetail/Texas-Instruments/TPS57160QDRCRQ1?qs=sGAEpiMZZMvAX9OfPh%252b2NQdnyI%2fWd3bg3M%2fPbAW44s4%3d" TargetMode="External"/><Relationship Id="rId1" Type="http://schemas.openxmlformats.org/officeDocument/2006/relationships/hyperlink" Target="https://hu.mouser.com/ProductDetail/Yageo/RC0402FR-0710KL?qs=sGAEpiMZZMvdGkrng054txdMlaQGj9fiev8zvarNyCY%3d" TargetMode="External"/><Relationship Id="rId2" Type="http://schemas.openxmlformats.org/officeDocument/2006/relationships/hyperlink" Target="https://hu.mouser.com/ProductDetail/Yageo/RC0402FR-0752K3L?qs=sGAEpiMZZMvdGkrng054t8AJgcdMkx7xvsgsl41vLTs%3d" TargetMode="External"/><Relationship Id="rId3" Type="http://schemas.openxmlformats.org/officeDocument/2006/relationships/hyperlink" Target="https://hu.mouser.com/ProductDetail/Yageo/RC0402FR-0776K8L?qs=sGAEpiMZZMvdGkrng054t8AJgcdMkx7xWtIAm8qlIKw%3d" TargetMode="External"/><Relationship Id="rId4" Type="http://schemas.openxmlformats.org/officeDocument/2006/relationships/hyperlink" Target="https://hu.mouser.com/ProductDetail/Yageo/CC0402KRX7R8BB272?qs=sGAEpiMZZMvsSlwiRhF8qr%2f91e2oPvjI6pQ0NnzBtiI%3d" TargetMode="External"/><Relationship Id="rId5" Type="http://schemas.openxmlformats.org/officeDocument/2006/relationships/hyperlink" Target="https://hu.mouser.com/ProductDetail/Wurth-Electronics/885012005054?qs=sGAEpiMZZMvsSlwiRhF8qunkWFWGyo%252bvgiPntUqFDBcZ2pkmsAe%252bhg%3d%3d" TargetMode="External"/><Relationship Id="rId6" Type="http://schemas.openxmlformats.org/officeDocument/2006/relationships/hyperlink" Target="https://hu.mouser.com/ProductDetail/Murata-Electronics/GCM155R71E103JA37D?qs=sGAEpiMZZMs0AnBnWHyRQKFZIQ7b73cdCaTrVA2ch0XuyYIwwLMNKA%3d%3d" TargetMode="External"/><Relationship Id="rId7" Type="http://schemas.openxmlformats.org/officeDocument/2006/relationships/hyperlink" Target="https://hu.mouser.com/ProductDetail/Murata-Electronics/GCM155R71H104ME02D?qs=sGAEpiMZZMvsSlwiRhF8qiE2qjJvMbsZzCdXUmwJy%2fpgJFxCszvb2g%3d%3d" TargetMode="External"/><Relationship Id="rId8" Type="http://schemas.openxmlformats.org/officeDocument/2006/relationships/hyperlink" Target="https://hu.mouser.com/ProductDetail/ON-Semiconductor-Fairchild/FUSB302BMPX?qs=%2fha2pyFaduh5f6kX%2fNB%2fkwsVREHFKqWE9Bq8JjGQAAGjYCoH590S1A%3d%3d" TargetMode="External"/><Relationship Id="rId9" Type="http://schemas.openxmlformats.org/officeDocument/2006/relationships/hyperlink" Target="https://hu.mouser.com/ProductDetail/Silicon-Labs/CP2102N-A01-GQFN24?qs=sGAEpiMZZMudZehw8RjeZU%2fMO7fkWf65cER9juov8yA%3d" TargetMode="External"/><Relationship Id="rId10" Type="http://schemas.openxmlformats.org/officeDocument/2006/relationships/hyperlink" Target="https://hu.mouser.com/ProductDetail/Amphenol-Commercial-Products/12401598E42A?qs=%2fha2pyFaduglAa4R90ITq6JtVu2C%252bY7KDkB298uJ6SFm3RjHQwRYp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"/>
  <sheetViews>
    <sheetView tabSelected="1" workbookViewId="0">
      <selection activeCell="E2" sqref="E2"/>
    </sheetView>
  </sheetViews>
  <sheetFormatPr baseColWidth="10" defaultRowHeight="16" x14ac:dyDescent="0.2"/>
  <cols>
    <col min="3" max="3" width="43.83203125" customWidth="1"/>
    <col min="4" max="4" width="24" customWidth="1"/>
    <col min="5" max="5" width="26.33203125" customWidth="1"/>
    <col min="6" max="6" width="18.83203125" customWidth="1"/>
  </cols>
  <sheetData>
    <row r="1" spans="2:7" ht="17" thickBot="1" x14ac:dyDescent="0.25"/>
    <row r="2" spans="2:7" ht="20" thickBot="1" x14ac:dyDescent="0.3">
      <c r="B2" s="13" t="s">
        <v>29</v>
      </c>
      <c r="C2" s="14" t="s">
        <v>38</v>
      </c>
      <c r="D2" s="14" t="s">
        <v>39</v>
      </c>
      <c r="E2" s="15" t="s">
        <v>40</v>
      </c>
    </row>
    <row r="3" spans="2:7" x14ac:dyDescent="0.2">
      <c r="B3" s="2" t="s">
        <v>0</v>
      </c>
      <c r="C3" s="3" t="s">
        <v>18</v>
      </c>
      <c r="D3" s="4">
        <v>308.36</v>
      </c>
      <c r="E3" s="5">
        <f>D3*100</f>
        <v>30836</v>
      </c>
    </row>
    <row r="4" spans="2:7" x14ac:dyDescent="0.2">
      <c r="B4" s="2" t="s">
        <v>1</v>
      </c>
      <c r="C4" s="3" t="s">
        <v>28</v>
      </c>
      <c r="D4" s="4">
        <v>402.21</v>
      </c>
      <c r="E4" s="5">
        <f>D4*100</f>
        <v>40221</v>
      </c>
    </row>
    <row r="5" spans="2:7" x14ac:dyDescent="0.2">
      <c r="B5" s="2" t="s">
        <v>2</v>
      </c>
      <c r="C5" s="3" t="s">
        <v>27</v>
      </c>
      <c r="D5" s="4">
        <v>389.31</v>
      </c>
      <c r="E5" s="5">
        <f>D5*100</f>
        <v>38931</v>
      </c>
    </row>
    <row r="6" spans="2:7" x14ac:dyDescent="0.2">
      <c r="B6" s="2" t="s">
        <v>3</v>
      </c>
      <c r="C6" s="3" t="s">
        <v>30</v>
      </c>
      <c r="D6" s="4">
        <v>44.47</v>
      </c>
      <c r="E6" s="5">
        <f>D6*100*3</f>
        <v>13341</v>
      </c>
    </row>
    <row r="7" spans="2:7" x14ac:dyDescent="0.2">
      <c r="B7" s="2" t="s">
        <v>4</v>
      </c>
      <c r="C7" s="3" t="s">
        <v>4</v>
      </c>
      <c r="D7" s="4">
        <v>40.22</v>
      </c>
      <c r="E7" s="5">
        <f>D7*100*4</f>
        <v>16088</v>
      </c>
    </row>
    <row r="8" spans="2:7" x14ac:dyDescent="0.2">
      <c r="B8" s="2" t="s">
        <v>5</v>
      </c>
      <c r="C8" s="3" t="s">
        <v>19</v>
      </c>
      <c r="D8" s="4">
        <v>850.2</v>
      </c>
      <c r="E8" s="5">
        <f>D8*100</f>
        <v>85020</v>
      </c>
    </row>
    <row r="9" spans="2:7" x14ac:dyDescent="0.2">
      <c r="B9" s="2" t="s">
        <v>6</v>
      </c>
      <c r="C9" s="3" t="s">
        <v>6</v>
      </c>
      <c r="D9" s="4">
        <v>20.93</v>
      </c>
      <c r="E9" s="5">
        <f>D9*100</f>
        <v>2093</v>
      </c>
      <c r="G9" s="1"/>
    </row>
    <row r="10" spans="2:7" x14ac:dyDescent="0.2">
      <c r="B10" s="2" t="s">
        <v>7</v>
      </c>
      <c r="C10" s="3" t="s">
        <v>20</v>
      </c>
      <c r="D10" s="4">
        <v>8.18</v>
      </c>
      <c r="E10" s="5">
        <f>100*D10</f>
        <v>818</v>
      </c>
      <c r="G10" s="1"/>
    </row>
    <row r="11" spans="2:7" x14ac:dyDescent="0.2">
      <c r="B11" s="2" t="s">
        <v>8</v>
      </c>
      <c r="C11" s="3" t="s">
        <v>8</v>
      </c>
      <c r="D11" s="4">
        <v>68.67</v>
      </c>
      <c r="E11" s="5">
        <f>D11*100</f>
        <v>6867</v>
      </c>
      <c r="G11" s="1"/>
    </row>
    <row r="12" spans="2:7" x14ac:dyDescent="0.2">
      <c r="B12" s="2" t="s">
        <v>9</v>
      </c>
      <c r="C12" s="3" t="s">
        <v>21</v>
      </c>
      <c r="D12" s="4">
        <v>103.66</v>
      </c>
      <c r="E12" s="5">
        <f>D12*100</f>
        <v>10366</v>
      </c>
      <c r="G12" s="1"/>
    </row>
    <row r="13" spans="2:7" x14ac:dyDescent="0.2">
      <c r="B13" s="2" t="s">
        <v>10</v>
      </c>
      <c r="C13" s="3" t="s">
        <v>10</v>
      </c>
      <c r="D13" s="4">
        <v>52.32</v>
      </c>
      <c r="E13" s="5">
        <f>D13*100</f>
        <v>5232</v>
      </c>
      <c r="G13" s="1"/>
    </row>
    <row r="14" spans="2:7" x14ac:dyDescent="0.2">
      <c r="B14" s="2" t="s">
        <v>11</v>
      </c>
      <c r="C14" s="3" t="s">
        <v>22</v>
      </c>
      <c r="D14" s="4">
        <v>5.56</v>
      </c>
      <c r="E14" s="5">
        <f>D14*100</f>
        <v>556</v>
      </c>
      <c r="G14" s="1"/>
    </row>
    <row r="15" spans="2:7" x14ac:dyDescent="0.2">
      <c r="B15" s="2" t="s">
        <v>12</v>
      </c>
      <c r="C15" s="3" t="s">
        <v>23</v>
      </c>
      <c r="D15" s="4">
        <v>0.98</v>
      </c>
      <c r="E15" s="5">
        <f>D15*100</f>
        <v>98</v>
      </c>
      <c r="G15" s="1"/>
    </row>
    <row r="16" spans="2:7" x14ac:dyDescent="0.2">
      <c r="B16" s="2" t="s">
        <v>13</v>
      </c>
      <c r="C16" s="3" t="s">
        <v>13</v>
      </c>
      <c r="D16" s="4">
        <v>3.92</v>
      </c>
      <c r="E16" s="5">
        <f>D16*100</f>
        <v>392</v>
      </c>
      <c r="G16" s="1"/>
    </row>
    <row r="17" spans="2:7" x14ac:dyDescent="0.2">
      <c r="B17" s="2" t="s">
        <v>14</v>
      </c>
      <c r="C17" s="3" t="s">
        <v>24</v>
      </c>
      <c r="D17" s="4">
        <v>3.27</v>
      </c>
      <c r="E17" s="5">
        <f>D17*100</f>
        <v>327</v>
      </c>
      <c r="G17" s="1"/>
    </row>
    <row r="18" spans="2:7" x14ac:dyDescent="0.2">
      <c r="B18" s="2" t="s">
        <v>15</v>
      </c>
      <c r="C18" s="3" t="s">
        <v>15</v>
      </c>
      <c r="D18" s="4">
        <v>0.98</v>
      </c>
      <c r="E18" s="5">
        <f>D18*100</f>
        <v>98</v>
      </c>
      <c r="G18" s="1"/>
    </row>
    <row r="19" spans="2:7" x14ac:dyDescent="0.2">
      <c r="B19" s="2" t="s">
        <v>16</v>
      </c>
      <c r="C19" s="3" t="s">
        <v>25</v>
      </c>
      <c r="D19" s="4">
        <v>0.98</v>
      </c>
      <c r="E19" s="5">
        <f xml:space="preserve"> D19*100</f>
        <v>98</v>
      </c>
      <c r="G19" s="1"/>
    </row>
    <row r="20" spans="2:7" x14ac:dyDescent="0.2">
      <c r="B20" s="2" t="s">
        <v>17</v>
      </c>
      <c r="C20" s="3" t="s">
        <v>26</v>
      </c>
      <c r="D20" s="4">
        <v>0.98</v>
      </c>
      <c r="E20" s="5">
        <f>D20*100</f>
        <v>98</v>
      </c>
      <c r="G20" s="1"/>
    </row>
    <row r="21" spans="2:7" ht="17" thickBot="1" x14ac:dyDescent="0.25">
      <c r="B21" s="9" t="s">
        <v>34</v>
      </c>
      <c r="C21" s="10"/>
      <c r="D21" s="11">
        <v>348.77</v>
      </c>
      <c r="E21" s="12">
        <v>19624</v>
      </c>
      <c r="G21" s="1"/>
    </row>
    <row r="22" spans="2:7" x14ac:dyDescent="0.2">
      <c r="B22" s="17"/>
      <c r="C22" s="17"/>
      <c r="D22" s="18"/>
      <c r="E22" s="18"/>
      <c r="G22" s="1"/>
    </row>
    <row r="23" spans="2:7" ht="17" thickBot="1" x14ac:dyDescent="0.25">
      <c r="B23" s="10"/>
      <c r="C23" s="10"/>
      <c r="D23" s="11"/>
      <c r="E23" s="11"/>
      <c r="G23" s="1"/>
    </row>
    <row r="24" spans="2:7" x14ac:dyDescent="0.2">
      <c r="B24" s="16" t="s">
        <v>33</v>
      </c>
      <c r="C24" s="17"/>
      <c r="D24" s="18">
        <f>E24/100</f>
        <v>825.82740000000001</v>
      </c>
      <c r="E24" s="19">
        <f xml:space="preserve"> 67329.74 + 15253</f>
        <v>82582.740000000005</v>
      </c>
      <c r="G24" s="1"/>
    </row>
    <row r="25" spans="2:7" x14ac:dyDescent="0.2">
      <c r="B25" s="2" t="s">
        <v>31</v>
      </c>
      <c r="C25" s="6"/>
      <c r="D25" s="4">
        <f>SUM(D3:D24)</f>
        <v>3479.7973999999999</v>
      </c>
      <c r="E25" s="5">
        <f>SUM(E3:E24)</f>
        <v>353686.74</v>
      </c>
      <c r="G25" s="1"/>
    </row>
    <row r="26" spans="2:7" x14ac:dyDescent="0.2">
      <c r="B26" s="2" t="s">
        <v>32</v>
      </c>
      <c r="C26" s="7"/>
      <c r="D26" s="7">
        <f xml:space="preserve"> 0.003514*D25</f>
        <v>12.228008063600001</v>
      </c>
      <c r="E26" s="8">
        <f xml:space="preserve"> 0.003514*E25</f>
        <v>1242.85520436</v>
      </c>
      <c r="G26" s="1"/>
    </row>
    <row r="27" spans="2:7" x14ac:dyDescent="0.2">
      <c r="B27" s="2" t="s">
        <v>37</v>
      </c>
      <c r="C27" s="6"/>
      <c r="D27" s="7">
        <v>35</v>
      </c>
      <c r="E27" s="8">
        <f>D27*100</f>
        <v>3500</v>
      </c>
      <c r="G27" s="1"/>
    </row>
    <row r="28" spans="2:7" x14ac:dyDescent="0.2">
      <c r="B28" s="2" t="s">
        <v>35</v>
      </c>
      <c r="C28" s="6"/>
      <c r="D28" s="7">
        <f>D27-D26</f>
        <v>22.771991936399999</v>
      </c>
      <c r="E28" s="8">
        <f>E27-E26</f>
        <v>2257.1447956399998</v>
      </c>
      <c r="G28" s="1"/>
    </row>
    <row r="29" spans="2:7" ht="17" thickBot="1" x14ac:dyDescent="0.25">
      <c r="B29" s="9" t="s">
        <v>36</v>
      </c>
      <c r="C29" s="10"/>
      <c r="D29" s="11">
        <f>284.414107*D28</f>
        <v>6476.6757512024069</v>
      </c>
      <c r="E29" s="12">
        <f>284.414107*E28</f>
        <v>641963.82142164803</v>
      </c>
      <c r="G29" s="1"/>
    </row>
    <row r="30" spans="2:7" x14ac:dyDescent="0.2">
      <c r="G30" s="1"/>
    </row>
    <row r="31" spans="2:7" x14ac:dyDescent="0.2">
      <c r="G31" s="1"/>
    </row>
    <row r="32" spans="2:7" x14ac:dyDescent="0.2">
      <c r="E32" s="1"/>
      <c r="F32" s="1"/>
      <c r="G32" s="1"/>
    </row>
  </sheetData>
  <hyperlinks>
    <hyperlink ref="C20" r:id="rId1"/>
    <hyperlink ref="C19" r:id="rId2"/>
    <hyperlink ref="C18" r:id="rId3"/>
    <hyperlink ref="C17" r:id="rId4"/>
    <hyperlink ref="C16" r:id="rId5"/>
    <hyperlink ref="C14" r:id="rId6"/>
    <hyperlink ref="C10" r:id="rId7"/>
    <hyperlink ref="C3" r:id="rId8" display="FUSB302BMPX: 454.53HUF"/>
    <hyperlink ref="C4" r:id="rId9" display="CP2102N: 483.96 HUF"/>
    <hyperlink ref="C5" r:id="rId10" display="usb type c con. female : 500.31 HUF"/>
    <hyperlink ref="C6" r:id="rId11" display="ESD TVS: 108.56HUF x 3"/>
    <hyperlink ref="C7" r:id="rId12" display="LED: 52.32 HUF x4"/>
    <hyperlink ref="C9" r:id="rId13"/>
    <hyperlink ref="C11" r:id="rId14" display="Inductor: 108.56 HUF"/>
    <hyperlink ref="C12" r:id="rId15" display="Output capacitor: 222.69 HUF"/>
    <hyperlink ref="C13" r:id="rId16" display="Diode: 114 HUF"/>
    <hyperlink ref="C15" r:id="rId17" display="CLK resistor 90.9k: 28.45 HUF"/>
    <hyperlink ref="C8" r:id="rId18" display="TPS57160QDRCRQ1: 1157.58HUF"/>
  </hyperlinks>
  <pageMargins left="0.7" right="0.7" top="0.75" bottom="0.75" header="0.3" footer="0.3"/>
  <ignoredErrors>
    <ignoredError sqref="E10 E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Office-felhasználó</dc:creator>
  <cp:lastModifiedBy>Microsoft Office-felhasználó</cp:lastModifiedBy>
  <dcterms:created xsi:type="dcterms:W3CDTF">2018-11-23T19:55:30Z</dcterms:created>
  <dcterms:modified xsi:type="dcterms:W3CDTF">2018-11-24T14:03:13Z</dcterms:modified>
</cp:coreProperties>
</file>