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nhv\OneDrive\Documents\GitHub\models\modelz\Model\"/>
    </mc:Choice>
  </mc:AlternateContent>
  <xr:revisionPtr revIDLastSave="0" documentId="13_ncr:1_{BD4E3ABA-B822-4E64-B40F-3EE06851459C}" xr6:coauthVersionLast="47" xr6:coauthVersionMax="47" xr10:uidLastSave="{00000000-0000-0000-0000-000000000000}"/>
  <bookViews>
    <workbookView xWindow="28800" yWindow="0" windowWidth="28800" windowHeight="15600" xr2:uid="{00000000-000D-0000-FFFF-FFFF00000000}"/>
  </bookViews>
  <sheets>
    <sheet name="Sheet1" sheetId="1" r:id="rId1"/>
    <sheet name="Cash Requirement Schedu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2" i="1" s="1"/>
  <c r="C20" i="1"/>
  <c r="C22" i="1" s="1"/>
  <c r="J10" i="3"/>
  <c r="J7" i="3"/>
  <c r="F10" i="3"/>
  <c r="E8" i="3"/>
  <c r="D8" i="3"/>
  <c r="C8" i="3"/>
  <c r="F8" i="3"/>
  <c r="F7" i="3"/>
  <c r="F4" i="3"/>
  <c r="E4" i="3"/>
  <c r="D4" i="3"/>
  <c r="C4" i="3"/>
  <c r="L4" i="3"/>
  <c r="K4" i="3"/>
  <c r="J4" i="3"/>
  <c r="I4" i="3"/>
  <c r="H4" i="3"/>
  <c r="G4" i="3"/>
  <c r="G2" i="3"/>
  <c r="K2" i="3" s="1"/>
  <c r="L2" i="3" s="1"/>
  <c r="C11" i="1"/>
  <c r="B9" i="1"/>
  <c r="B8" i="1"/>
  <c r="N7" i="1"/>
  <c r="M7" i="1"/>
  <c r="L7" i="1"/>
  <c r="K7" i="1"/>
  <c r="J7" i="1"/>
  <c r="I7" i="1"/>
  <c r="H7" i="1"/>
  <c r="G7" i="1"/>
  <c r="F7" i="1"/>
  <c r="E7" i="1"/>
  <c r="D7" i="1"/>
  <c r="C7" i="1"/>
  <c r="N4" i="1"/>
  <c r="M4" i="1"/>
  <c r="L4" i="1"/>
  <c r="K4" i="1"/>
  <c r="J4" i="1"/>
  <c r="I4" i="1"/>
  <c r="H4" i="1"/>
  <c r="G4" i="1"/>
  <c r="F4" i="1"/>
  <c r="E4" i="1"/>
  <c r="D4" i="1"/>
  <c r="C4" i="1"/>
  <c r="D2" i="1"/>
  <c r="E2" i="1" s="1"/>
  <c r="I2" i="1" s="1"/>
  <c r="M2" i="1" s="1"/>
  <c r="N2" i="1" s="1"/>
</calcChain>
</file>

<file path=xl/sharedStrings.xml><?xml version="1.0" encoding="utf-8"?>
<sst xmlns="http://schemas.openxmlformats.org/spreadsheetml/2006/main" count="37" uniqueCount="25">
  <si>
    <t>Revenue</t>
  </si>
  <si>
    <t>Gaming</t>
  </si>
  <si>
    <t>Esports</t>
  </si>
  <si>
    <t>Q1</t>
  </si>
  <si>
    <t>Q2</t>
  </si>
  <si>
    <t>Q3</t>
  </si>
  <si>
    <t>Q4</t>
  </si>
  <si>
    <t>COGS</t>
  </si>
  <si>
    <t>Operating Expense</t>
  </si>
  <si>
    <t>Sales and Marketing</t>
  </si>
  <si>
    <t>Development</t>
  </si>
  <si>
    <t>General and administrative</t>
  </si>
  <si>
    <t>Impairment of Goodwill</t>
  </si>
  <si>
    <t>Impariment of Intangible Assets</t>
  </si>
  <si>
    <t>Depreciation and Amortization</t>
  </si>
  <si>
    <t>Operating Activities</t>
  </si>
  <si>
    <t>Operating Lease Obligations</t>
  </si>
  <si>
    <t>Payment of Guarantees for Licenses and Royalties</t>
  </si>
  <si>
    <t>Financing Activites</t>
  </si>
  <si>
    <t>Purchase Commitments for Studio397</t>
  </si>
  <si>
    <t>Net Income</t>
  </si>
  <si>
    <t>Net Income Attributable to Stock</t>
  </si>
  <si>
    <t>Net Income Attributable to Non-controlling Interests</t>
  </si>
  <si>
    <t>% Attributable to Non-controlling Interests</t>
  </si>
  <si>
    <t>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</si>
</sst>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indent="1"/>
    </xf>
    <xf numFmtId="43" fontId="0" fillId="0" borderId="0" xfId="1" applyFont="1"/>
    <xf numFmtId="43" fontId="0" fillId="0" borderId="0" xfId="0" applyNumberFormat="1"/>
    <xf numFmtId="0" fontId="2" fillId="0" borderId="0" xfId="0" applyFont="1"/>
    <xf numFmtId="43" fontId="2" fillId="0" borderId="0" xfId="0" applyNumberFormat="1" applyFont="1"/>
    <xf numFmtId="0" fontId="2" fillId="0" borderId="1" xfId="0" applyFont="1" applyBorder="1"/>
    <xf numFmtId="43" fontId="2" fillId="0" borderId="1" xfId="0" applyNumberFormat="1" applyFont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0" fillId="0" borderId="1" xfId="1" applyFont="1" applyBorder="1"/>
    <xf numFmtId="43" fontId="2" fillId="0" borderId="0" xfId="1" applyFont="1"/>
    <xf numFmtId="43" fontId="2" fillId="0" borderId="1" xfId="1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3" fontId="3" fillId="0" borderId="0" xfId="1" applyFont="1"/>
    <xf numFmtId="0" fontId="2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left" indent="1"/>
    </xf>
    <xf numFmtId="43" fontId="0" fillId="0" borderId="0" xfId="1" applyFont="1" applyFill="1" applyBorder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1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3219450</xdr:colOff>
      <xdr:row>16</xdr:row>
      <xdr:rowOff>19050</xdr:rowOff>
    </xdr:from>
    <xdr:to>
      <xdr:col>4</xdr:col>
      <xdr:colOff>266700</xdr:colOff>
      <xdr:row>26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0BC9021-E944-F9C3-7783-801BB2BB1EC4}"/>
            </a:ext>
          </a:extLst>
        </xdr:cNvPr>
        <xdr:cNvSpPr/>
      </xdr:nvSpPr>
      <xdr:spPr>
        <a:xfrm>
          <a:off x="3333750" y="3067050"/>
          <a:ext cx="2486025" cy="200977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showGridLines="0" tabSelected="1" zoomScaleNormal="100" workbookViewId="0">
      <selection activeCell="F20" sqref="F20"/>
    </sheetView>
  </sheetViews>
  <sheetFormatPr defaultRowHeight="15" x14ac:dyDescent="0.25"/>
  <cols>
    <col min="1" max="1" width="1.7109375" customWidth="1"/>
    <col min="2" max="2" width="50.140625" bestFit="1" customWidth="1"/>
    <col min="3" max="4" width="15.7109375" customWidth="1"/>
    <col min="5" max="5" width="15.7109375" style="8" customWidth="1"/>
    <col min="6" max="8" width="15.7109375" customWidth="1"/>
    <col min="9" max="9" width="15.7109375" style="8" customWidth="1"/>
    <col min="10" max="12" width="15.7109375" customWidth="1"/>
    <col min="13" max="13" width="15.7109375" style="8" customWidth="1"/>
    <col min="14" max="14" width="15.7109375" customWidth="1"/>
  </cols>
  <sheetData>
    <row r="1" spans="1:14" x14ac:dyDescent="0.25">
      <c r="E1"/>
      <c r="I1"/>
      <c r="M1"/>
    </row>
    <row r="2" spans="1:14" s="4" customFormat="1" x14ac:dyDescent="0.25">
      <c r="A2" s="9"/>
      <c r="B2" s="9"/>
      <c r="C2" s="10">
        <v>2022</v>
      </c>
      <c r="D2" s="10">
        <f>+C2+1</f>
        <v>2023</v>
      </c>
      <c r="E2" s="12">
        <f t="shared" ref="E2:H2" si="0">+D2+1</f>
        <v>2024</v>
      </c>
      <c r="F2" s="13"/>
      <c r="G2" s="13"/>
      <c r="H2" s="14"/>
      <c r="I2" s="12">
        <f>+E2+1</f>
        <v>2025</v>
      </c>
      <c r="J2" s="13"/>
      <c r="K2" s="13"/>
      <c r="L2" s="14"/>
      <c r="M2" s="11">
        <f>+I2+1</f>
        <v>2026</v>
      </c>
      <c r="N2" s="10">
        <f>+M2+1</f>
        <v>2027</v>
      </c>
    </row>
    <row r="3" spans="1:14" s="4" customFormat="1" x14ac:dyDescent="0.25">
      <c r="A3" s="9"/>
      <c r="B3" s="10"/>
      <c r="C3" s="10"/>
      <c r="D3" s="10"/>
      <c r="E3" s="11" t="s">
        <v>3</v>
      </c>
      <c r="F3" s="10" t="s">
        <v>4</v>
      </c>
      <c r="G3" s="10" t="s">
        <v>5</v>
      </c>
      <c r="H3" s="10" t="s">
        <v>6</v>
      </c>
      <c r="I3" s="11" t="s">
        <v>3</v>
      </c>
      <c r="J3" s="10" t="s">
        <v>4</v>
      </c>
      <c r="K3" s="10" t="s">
        <v>5</v>
      </c>
      <c r="L3" s="10" t="s">
        <v>6</v>
      </c>
      <c r="M3" s="11"/>
      <c r="N3" s="10"/>
    </row>
    <row r="4" spans="1:14" s="4" customFormat="1" x14ac:dyDescent="0.25">
      <c r="B4" s="4" t="s">
        <v>0</v>
      </c>
      <c r="C4" s="5">
        <f>+SUM(C5:C6)</f>
        <v>10324559</v>
      </c>
      <c r="D4" s="5">
        <f>+SUM(D5:D6)</f>
        <v>6909674</v>
      </c>
      <c r="E4" s="7">
        <f t="shared" ref="E4:H4" si="1">+SUM(E5:E6)</f>
        <v>0</v>
      </c>
      <c r="F4" s="5">
        <f t="shared" ref="F4" si="2">+SUM(F5:F6)</f>
        <v>0</v>
      </c>
      <c r="G4" s="5">
        <f t="shared" ref="G4" si="3">+SUM(G5:G6)</f>
        <v>0</v>
      </c>
      <c r="H4" s="5">
        <f t="shared" ref="H4" si="4">+SUM(H5:H6)</f>
        <v>0</v>
      </c>
      <c r="I4" s="7">
        <f t="shared" ref="I4" si="5">+SUM(I5:I6)</f>
        <v>0</v>
      </c>
      <c r="J4" s="5">
        <f t="shared" ref="J4" si="6">+SUM(J5:J6)</f>
        <v>0</v>
      </c>
      <c r="K4" s="5">
        <f t="shared" ref="K4" si="7">+SUM(K5:K6)</f>
        <v>0</v>
      </c>
      <c r="L4" s="5">
        <f t="shared" ref="L4" si="8">+SUM(L5:L6)</f>
        <v>0</v>
      </c>
      <c r="M4" s="7">
        <f t="shared" ref="M4" si="9">+SUM(M5:M6)</f>
        <v>0</v>
      </c>
      <c r="N4" s="5">
        <f t="shared" ref="N4" si="10">+SUM(N5:N6)</f>
        <v>0</v>
      </c>
    </row>
    <row r="5" spans="1:14" x14ac:dyDescent="0.25">
      <c r="B5" s="1" t="s">
        <v>1</v>
      </c>
      <c r="C5" s="2">
        <v>9144639</v>
      </c>
      <c r="D5" s="2">
        <v>6619502</v>
      </c>
    </row>
    <row r="6" spans="1:14" x14ac:dyDescent="0.25">
      <c r="B6" s="1" t="s">
        <v>2</v>
      </c>
      <c r="C6" s="2">
        <v>1179920</v>
      </c>
      <c r="D6" s="2">
        <v>290172</v>
      </c>
    </row>
    <row r="7" spans="1:14" s="4" customFormat="1" x14ac:dyDescent="0.25">
      <c r="B7" s="4" t="s">
        <v>7</v>
      </c>
      <c r="C7" s="16">
        <f t="shared" ref="C7:N7" si="11">+SUM(C8:C9)</f>
        <v>4960317</v>
      </c>
      <c r="D7" s="16">
        <f t="shared" si="11"/>
        <v>3620495</v>
      </c>
      <c r="E7" s="17">
        <f t="shared" si="11"/>
        <v>0</v>
      </c>
      <c r="F7" s="16">
        <f t="shared" si="11"/>
        <v>0</v>
      </c>
      <c r="G7" s="16">
        <f t="shared" si="11"/>
        <v>0</v>
      </c>
      <c r="H7" s="16">
        <f t="shared" si="11"/>
        <v>0</v>
      </c>
      <c r="I7" s="17">
        <f t="shared" si="11"/>
        <v>0</v>
      </c>
      <c r="J7" s="16">
        <f t="shared" si="11"/>
        <v>0</v>
      </c>
      <c r="K7" s="16">
        <f t="shared" si="11"/>
        <v>0</v>
      </c>
      <c r="L7" s="16">
        <f t="shared" si="11"/>
        <v>0</v>
      </c>
      <c r="M7" s="17">
        <f t="shared" si="11"/>
        <v>0</v>
      </c>
      <c r="N7" s="16">
        <f t="shared" si="11"/>
        <v>0</v>
      </c>
    </row>
    <row r="8" spans="1:14" x14ac:dyDescent="0.25">
      <c r="B8" s="1" t="str">
        <f>+B5</f>
        <v>Gaming</v>
      </c>
      <c r="C8" s="2">
        <v>4080724</v>
      </c>
      <c r="D8" s="2">
        <v>3245740</v>
      </c>
    </row>
    <row r="9" spans="1:14" x14ac:dyDescent="0.25">
      <c r="B9" s="1" t="str">
        <f>+B6</f>
        <v>Esports</v>
      </c>
      <c r="C9" s="2">
        <v>879593</v>
      </c>
      <c r="D9" s="2">
        <v>374755</v>
      </c>
    </row>
    <row r="11" spans="1:14" s="4" customFormat="1" x14ac:dyDescent="0.25">
      <c r="B11" s="4" t="s">
        <v>8</v>
      </c>
      <c r="C11" s="16">
        <f>+SUM(C12:C17)</f>
        <v>40390646</v>
      </c>
      <c r="D11" s="16"/>
      <c r="E11" s="6"/>
      <c r="I11" s="6"/>
      <c r="M11" s="6"/>
    </row>
    <row r="12" spans="1:14" x14ac:dyDescent="0.25">
      <c r="B12" s="1" t="s">
        <v>9</v>
      </c>
      <c r="C12" s="2">
        <v>6172324</v>
      </c>
      <c r="D12" s="2">
        <v>1690772</v>
      </c>
    </row>
    <row r="13" spans="1:14" x14ac:dyDescent="0.25">
      <c r="B13" s="1" t="s">
        <v>10</v>
      </c>
      <c r="C13" s="2">
        <v>10417260</v>
      </c>
      <c r="D13" s="2">
        <v>7237154</v>
      </c>
    </row>
    <row r="14" spans="1:14" x14ac:dyDescent="0.25">
      <c r="B14" s="1" t="s">
        <v>11</v>
      </c>
      <c r="C14" s="2">
        <v>13764177</v>
      </c>
      <c r="D14" s="2">
        <v>9367030</v>
      </c>
    </row>
    <row r="15" spans="1:14" x14ac:dyDescent="0.25">
      <c r="B15" s="1" t="s">
        <v>12</v>
      </c>
      <c r="C15" s="2">
        <v>4788270</v>
      </c>
      <c r="D15" s="2">
        <v>0</v>
      </c>
    </row>
    <row r="16" spans="1:14" x14ac:dyDescent="0.25">
      <c r="B16" s="1" t="s">
        <v>13</v>
      </c>
      <c r="C16" s="2">
        <v>4828478</v>
      </c>
      <c r="D16" s="2">
        <v>4004627</v>
      </c>
    </row>
    <row r="17" spans="2:4" x14ac:dyDescent="0.25">
      <c r="B17" s="1" t="s">
        <v>14</v>
      </c>
      <c r="C17" s="2">
        <v>420137</v>
      </c>
      <c r="D17" s="2">
        <v>398701</v>
      </c>
    </row>
    <row r="19" spans="2:4" x14ac:dyDescent="0.25">
      <c r="B19" s="19" t="s">
        <v>20</v>
      </c>
      <c r="C19" s="2">
        <v>-36840454</v>
      </c>
      <c r="D19" s="2">
        <v>-14323185</v>
      </c>
    </row>
    <row r="20" spans="2:4" x14ac:dyDescent="0.25">
      <c r="B20" s="24" t="s">
        <v>22</v>
      </c>
      <c r="C20" s="3">
        <f>+C19-C21</f>
        <v>-849649</v>
      </c>
      <c r="D20" s="3">
        <f t="shared" ref="D20" si="12">+D19-D21</f>
        <v>-1272046</v>
      </c>
    </row>
    <row r="21" spans="2:4" x14ac:dyDescent="0.25">
      <c r="B21" s="1" t="s">
        <v>21</v>
      </c>
      <c r="C21" s="2">
        <v>-35990805</v>
      </c>
      <c r="D21" s="2">
        <v>-13051139</v>
      </c>
    </row>
    <row r="22" spans="2:4" x14ac:dyDescent="0.25">
      <c r="B22" s="25" t="s">
        <v>23</v>
      </c>
      <c r="C22" s="26">
        <f>+C20/C19</f>
        <v>2.3062935109323029E-2</v>
      </c>
      <c r="D22" s="26">
        <f>+D20/D19</f>
        <v>8.881027508895542E-2</v>
      </c>
    </row>
    <row r="23" spans="2:4" x14ac:dyDescent="0.25">
      <c r="B23" s="1"/>
    </row>
    <row r="25" spans="2:4" x14ac:dyDescent="0.25">
      <c r="B25" s="18" t="s">
        <v>24</v>
      </c>
      <c r="C25" s="2">
        <v>979306</v>
      </c>
      <c r="D25" s="2">
        <v>1675210</v>
      </c>
    </row>
  </sheetData>
  <mergeCells count="2">
    <mergeCell ref="E2:H2"/>
    <mergeCell ref="I2:L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10DB-78A3-4092-AE79-E857BA5E2F84}">
  <dimension ref="A1:L17"/>
  <sheetViews>
    <sheetView showGridLines="0" zoomScaleNormal="100" workbookViewId="0">
      <selection activeCell="C26" sqref="C26"/>
    </sheetView>
  </sheetViews>
  <sheetFormatPr defaultRowHeight="15" x14ac:dyDescent="0.25"/>
  <cols>
    <col min="1" max="1" width="1.7109375" customWidth="1"/>
    <col min="2" max="2" width="47.42578125" bestFit="1" customWidth="1"/>
    <col min="3" max="3" width="15.7109375" style="8" customWidth="1"/>
    <col min="4" max="6" width="15.7109375" customWidth="1"/>
    <col min="7" max="7" width="15.7109375" style="8" customWidth="1"/>
    <col min="8" max="10" width="15.7109375" customWidth="1"/>
    <col min="11" max="11" width="15.7109375" style="8" customWidth="1"/>
    <col min="12" max="12" width="15.7109375" customWidth="1"/>
  </cols>
  <sheetData>
    <row r="1" spans="1:12" x14ac:dyDescent="0.25">
      <c r="C1"/>
      <c r="G1"/>
      <c r="K1"/>
    </row>
    <row r="2" spans="1:12" s="4" customFormat="1" x14ac:dyDescent="0.25">
      <c r="A2" s="9"/>
      <c r="B2" s="9"/>
      <c r="C2" s="12">
        <v>2024</v>
      </c>
      <c r="D2" s="13"/>
      <c r="E2" s="13"/>
      <c r="F2" s="14"/>
      <c r="G2" s="12">
        <f>+C2+1</f>
        <v>2025</v>
      </c>
      <c r="H2" s="13"/>
      <c r="I2" s="13"/>
      <c r="J2" s="14"/>
      <c r="K2" s="11">
        <f>+G2+1</f>
        <v>2026</v>
      </c>
      <c r="L2" s="10">
        <f>+K2+1</f>
        <v>2027</v>
      </c>
    </row>
    <row r="3" spans="1:12" s="4" customFormat="1" x14ac:dyDescent="0.25">
      <c r="A3" s="9"/>
      <c r="B3" s="10"/>
      <c r="C3" s="11" t="s">
        <v>3</v>
      </c>
      <c r="D3" s="10" t="s">
        <v>4</v>
      </c>
      <c r="E3" s="10" t="s">
        <v>5</v>
      </c>
      <c r="F3" s="10" t="s">
        <v>6</v>
      </c>
      <c r="G3" s="11" t="s">
        <v>3</v>
      </c>
      <c r="H3" s="10" t="s">
        <v>4</v>
      </c>
      <c r="I3" s="10" t="s">
        <v>5</v>
      </c>
      <c r="J3" s="10" t="s">
        <v>6</v>
      </c>
      <c r="K3" s="11"/>
      <c r="L3" s="10"/>
    </row>
    <row r="4" spans="1:12" s="4" customFormat="1" x14ac:dyDescent="0.25">
      <c r="B4" s="4" t="s">
        <v>15</v>
      </c>
      <c r="C4" s="7">
        <f>+SUM(C5:C6)</f>
        <v>1100071.25</v>
      </c>
      <c r="D4" s="5">
        <f t="shared" ref="D4:F4" si="0">+SUM(D5:D6)</f>
        <v>1100071.25</v>
      </c>
      <c r="E4" s="5">
        <f t="shared" si="0"/>
        <v>1100071.25</v>
      </c>
      <c r="F4" s="5">
        <f t="shared" si="0"/>
        <v>1100071.25</v>
      </c>
      <c r="G4" s="7">
        <f t="shared" ref="C4:L4" si="1">+SUM(G5:G6)</f>
        <v>97089.5</v>
      </c>
      <c r="H4" s="5">
        <f t="shared" si="1"/>
        <v>97089.5</v>
      </c>
      <c r="I4" s="5">
        <f t="shared" si="1"/>
        <v>97089.5</v>
      </c>
      <c r="J4" s="5">
        <f t="shared" si="1"/>
        <v>97089.5</v>
      </c>
      <c r="K4" s="7">
        <f t="shared" si="1"/>
        <v>0</v>
      </c>
      <c r="L4" s="5">
        <f t="shared" si="1"/>
        <v>0</v>
      </c>
    </row>
    <row r="5" spans="1:12" x14ac:dyDescent="0.25">
      <c r="B5" s="1" t="s">
        <v>16</v>
      </c>
      <c r="C5" s="15">
        <v>22946.25</v>
      </c>
      <c r="D5" s="2">
        <v>22946.25</v>
      </c>
      <c r="E5" s="2">
        <v>22946.25</v>
      </c>
      <c r="F5" s="2">
        <v>22946.25</v>
      </c>
      <c r="G5" s="15">
        <v>19127</v>
      </c>
      <c r="H5" s="2">
        <v>19127</v>
      </c>
      <c r="I5" s="2">
        <v>19127</v>
      </c>
      <c r="J5" s="2">
        <v>19127</v>
      </c>
    </row>
    <row r="6" spans="1:12" ht="17.25" x14ac:dyDescent="0.4">
      <c r="B6" s="1" t="s">
        <v>17</v>
      </c>
      <c r="C6" s="15">
        <v>1077125</v>
      </c>
      <c r="D6" s="2">
        <v>1077125</v>
      </c>
      <c r="E6" s="2">
        <v>1077125</v>
      </c>
      <c r="F6" s="20">
        <v>1077125</v>
      </c>
      <c r="G6" s="15">
        <v>77962.5</v>
      </c>
      <c r="H6" s="23">
        <v>77962.5</v>
      </c>
      <c r="I6" s="2">
        <v>77962.5</v>
      </c>
      <c r="J6" s="20">
        <v>77962.5</v>
      </c>
    </row>
    <row r="7" spans="1:12" s="4" customFormat="1" x14ac:dyDescent="0.25">
      <c r="C7" s="17"/>
      <c r="D7" s="16"/>
      <c r="E7" s="16"/>
      <c r="F7" s="16">
        <f>+SUM(C4:F4)</f>
        <v>4400285</v>
      </c>
      <c r="G7" s="17"/>
      <c r="H7" s="16"/>
      <c r="I7" s="16"/>
      <c r="J7" s="16">
        <f>+SUM(G4:J4)</f>
        <v>388358</v>
      </c>
      <c r="K7" s="17"/>
      <c r="L7" s="16"/>
    </row>
    <row r="8" spans="1:12" s="16" customFormat="1" x14ac:dyDescent="0.25">
      <c r="B8" s="21" t="s">
        <v>18</v>
      </c>
      <c r="C8" s="17">
        <f t="shared" ref="C8:E8" si="2">+C9</f>
        <v>220384.5</v>
      </c>
      <c r="D8" s="16">
        <f t="shared" si="2"/>
        <v>220384.5</v>
      </c>
      <c r="E8" s="16">
        <f t="shared" si="2"/>
        <v>220384.5</v>
      </c>
      <c r="F8" s="16">
        <f>+F9</f>
        <v>220384.5</v>
      </c>
      <c r="G8" s="17"/>
      <c r="K8" s="17"/>
    </row>
    <row r="9" spans="1:12" s="2" customFormat="1" ht="17.25" x14ac:dyDescent="0.4">
      <c r="B9" s="22" t="s">
        <v>19</v>
      </c>
      <c r="C9" s="15">
        <v>220384.5</v>
      </c>
      <c r="D9" s="2">
        <v>220384.5</v>
      </c>
      <c r="E9" s="2">
        <v>220384.5</v>
      </c>
      <c r="F9" s="20">
        <v>220384.5</v>
      </c>
      <c r="G9" s="15">
        <v>0</v>
      </c>
      <c r="H9" s="2">
        <v>0</v>
      </c>
      <c r="I9" s="2">
        <v>0</v>
      </c>
      <c r="J9" s="20">
        <v>0</v>
      </c>
      <c r="K9" s="15"/>
    </row>
    <row r="10" spans="1:12" x14ac:dyDescent="0.25">
      <c r="F10" s="16">
        <f>+SUM(C8:F8)</f>
        <v>881538</v>
      </c>
      <c r="J10" s="16">
        <f>+SUM(G8:J8)</f>
        <v>0</v>
      </c>
    </row>
    <row r="11" spans="1:12" s="4" customFormat="1" x14ac:dyDescent="0.25">
      <c r="C11" s="6"/>
      <c r="G11" s="6"/>
      <c r="K11" s="6"/>
    </row>
    <row r="12" spans="1:12" x14ac:dyDescent="0.25">
      <c r="B12" s="1"/>
    </row>
    <row r="13" spans="1:12" x14ac:dyDescent="0.25">
      <c r="B13" s="1"/>
    </row>
    <row r="14" spans="1:12" x14ac:dyDescent="0.25">
      <c r="B14" s="1"/>
    </row>
    <row r="15" spans="1:12" x14ac:dyDescent="0.25">
      <c r="B15" s="1"/>
    </row>
    <row r="16" spans="1:12" x14ac:dyDescent="0.25">
      <c r="B16" s="1"/>
    </row>
    <row r="17" spans="2:2" x14ac:dyDescent="0.25">
      <c r="B17" s="1"/>
    </row>
  </sheetData>
  <mergeCells count="2">
    <mergeCell ref="C2:F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Cash Requirement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2025-03-01T04:21:16Z</dcterms:modified>
</cp:coreProperties>
</file>