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31"/>
  <workbookPr hidePivotFieldList="1"/>
  <mc:AlternateContent xmlns:mc="http://schemas.openxmlformats.org/markup-compatibility/2006">
    <mc:Choice Requires="x15">
      <x15ac:absPath xmlns:x15ac="http://schemas.microsoft.com/office/spreadsheetml/2010/11/ac" url="C:\Users\27532\Desktop\素材\0702  逻辑函数\"/>
    </mc:Choice>
  </mc:AlternateContent>
  <xr:revisionPtr revIDLastSave="0" documentId="13_ncr:1_{A26FBEC2-C1E5-4B79-A483-6AD3052B0EFB}" xr6:coauthVersionLast="47" xr6:coauthVersionMax="47" xr10:uidLastSave="{00000000-0000-0000-0000-000000000000}"/>
  <bookViews>
    <workbookView xWindow="-108" yWindow="-108" windowWidth="23256" windowHeight="12576" tabRatio="1000" activeTab="6" xr2:uid="{00000000-000D-0000-FFFF-FFFF00000000}"/>
  </bookViews>
  <sheets>
    <sheet name="IF" sheetId="13" r:id="rId1"/>
    <sheet name="AND OR NOT XOR" sheetId="14" r:id="rId2"/>
    <sheet name="TURE FALSE" sheetId="7" r:id="rId3"/>
    <sheet name="IFERROR" sheetId="12" r:id="rId4"/>
    <sheet name="IFS（2019和365版本）" sheetId="11" r:id="rId5"/>
    <sheet name="SWITCH（2016及以上版本）" sheetId="8" r:id="rId6"/>
    <sheet name="案例1 提成计算 作业" sheetId="3" r:id="rId7"/>
    <sheet name="案例2 分区间计算 作业" sheetId="16" r:id="rId8"/>
  </sheets>
  <calcPr calcId="191029"/>
</workbook>
</file>

<file path=xl/calcChain.xml><?xml version="1.0" encoding="utf-8"?>
<calcChain xmlns="http://schemas.openxmlformats.org/spreadsheetml/2006/main">
  <c r="D3" i="3" l="1"/>
  <c r="D4" i="3"/>
  <c r="D5" i="3"/>
  <c r="D6" i="3"/>
  <c r="D7" i="3"/>
  <c r="D8" i="3"/>
  <c r="D9" i="3"/>
  <c r="D10" i="3"/>
  <c r="D11" i="3"/>
  <c r="D12" i="3"/>
  <c r="D13" i="3"/>
  <c r="D2" i="3"/>
  <c r="C3" i="16"/>
  <c r="C4" i="16"/>
  <c r="C5" i="16"/>
  <c r="C6" i="16"/>
  <c r="C7" i="16"/>
  <c r="C8" i="16"/>
  <c r="C9" i="16"/>
  <c r="C10" i="16"/>
  <c r="C11" i="16"/>
  <c r="C12" i="16"/>
  <c r="C13" i="16"/>
  <c r="C14" i="16"/>
  <c r="C15" i="16"/>
  <c r="C16" i="16"/>
  <c r="C17" i="16"/>
  <c r="C18" i="16"/>
  <c r="C19" i="16"/>
  <c r="C20" i="16"/>
  <c r="C21" i="16"/>
  <c r="C22" i="16"/>
  <c r="C23" i="16"/>
  <c r="C24" i="16"/>
  <c r="C25" i="16"/>
  <c r="C26" i="16"/>
  <c r="C27" i="16"/>
  <c r="C28" i="16"/>
  <c r="C29" i="16"/>
  <c r="C30" i="16"/>
  <c r="C31" i="16"/>
  <c r="C32" i="16"/>
  <c r="C33" i="16"/>
  <c r="C34" i="16"/>
  <c r="C35" i="16"/>
  <c r="C36" i="16"/>
  <c r="C37" i="16"/>
  <c r="C38" i="16"/>
  <c r="C39" i="16"/>
  <c r="C40" i="16"/>
  <c r="C41" i="16"/>
  <c r="C42" i="16"/>
  <c r="C43" i="16"/>
  <c r="C44" i="16"/>
  <c r="C45" i="16"/>
  <c r="C46" i="16"/>
  <c r="C47" i="16"/>
  <c r="C48" i="16"/>
  <c r="C49" i="16"/>
  <c r="C50" i="16"/>
  <c r="C51" i="16"/>
  <c r="C52" i="16"/>
  <c r="C2" i="16"/>
  <c r="I5" i="16"/>
  <c r="I4" i="16"/>
  <c r="H13" i="3"/>
  <c r="H3" i="3"/>
  <c r="H4" i="3"/>
  <c r="H5" i="3"/>
  <c r="H6" i="3"/>
  <c r="H7" i="3"/>
  <c r="H8" i="3"/>
  <c r="H9" i="3"/>
  <c r="H10" i="3"/>
  <c r="H11" i="3"/>
  <c r="H12" i="3"/>
  <c r="H2" i="3"/>
  <c r="F3" i="3"/>
  <c r="G3" i="3" s="1"/>
  <c r="F4" i="3"/>
  <c r="G4" i="3" s="1"/>
  <c r="F5" i="3"/>
  <c r="F6" i="3"/>
  <c r="F7" i="3"/>
  <c r="G7" i="3" s="1"/>
  <c r="F8" i="3"/>
  <c r="G8" i="3" s="1"/>
  <c r="F9" i="3"/>
  <c r="G9" i="3" s="1"/>
  <c r="F10" i="3"/>
  <c r="G10" i="3" s="1"/>
  <c r="F11" i="3"/>
  <c r="G11" i="3" s="1"/>
  <c r="F12" i="3"/>
  <c r="G12" i="3" s="1"/>
  <c r="F13" i="3"/>
  <c r="G5" i="3"/>
  <c r="G6" i="3"/>
  <c r="G13" i="3"/>
  <c r="F2" i="3"/>
  <c r="G2" i="3" s="1"/>
  <c r="F24" i="13"/>
  <c r="E24" i="13"/>
  <c r="D24" i="13"/>
  <c r="F23" i="13"/>
  <c r="E23" i="13"/>
  <c r="D23" i="13"/>
  <c r="F22" i="13"/>
  <c r="E22" i="13"/>
  <c r="D22" i="13"/>
  <c r="F21" i="13"/>
  <c r="E21" i="13"/>
  <c r="D21" i="13"/>
  <c r="N20" i="13"/>
  <c r="F20" i="13"/>
  <c r="E20" i="13"/>
  <c r="D20" i="13"/>
  <c r="N19" i="13"/>
  <c r="F19" i="13"/>
  <c r="E19" i="13"/>
  <c r="D19" i="13"/>
  <c r="N18" i="13"/>
</calcChain>
</file>

<file path=xl/sharedStrings.xml><?xml version="1.0" encoding="utf-8"?>
<sst xmlns="http://schemas.openxmlformats.org/spreadsheetml/2006/main" count="456" uniqueCount="278">
  <si>
    <t>IF</t>
  </si>
  <si>
    <t>对条件进行判断并返回指定内容。</t>
  </si>
  <si>
    <t>基础语法：</t>
  </si>
  <si>
    <t>IF(logical_test, [value_if_true], [value_if_false])</t>
  </si>
  <si>
    <t>中文翻译：</t>
  </si>
  <si>
    <t>IF(判断条件,判断条件成立返回的值,判断条件不成立返回的值)</t>
  </si>
  <si>
    <t>如果…那么…否则…</t>
  </si>
  <si>
    <t>《《《应用案例》》》</t>
  </si>
  <si>
    <t>实际费用</t>
  </si>
  <si>
    <t>预算</t>
  </si>
  <si>
    <t>是否超预算</t>
  </si>
  <si>
    <t>模拟答案</t>
  </si>
  <si>
    <t>分数</t>
  </si>
  <si>
    <t>大于80得优</t>
  </si>
  <si>
    <t>员工</t>
  </si>
  <si>
    <t>纸条颜色</t>
  </si>
  <si>
    <t>奖品</t>
  </si>
  <si>
    <t>奖品规则</t>
  </si>
  <si>
    <t>超出预算</t>
  </si>
  <si>
    <t>优</t>
  </si>
  <si>
    <t>刘备</t>
  </si>
  <si>
    <t>红色</t>
  </si>
  <si>
    <t>微波炉</t>
  </si>
  <si>
    <t>正常</t>
  </si>
  <si>
    <t>其他</t>
  </si>
  <si>
    <t>曹操</t>
  </si>
  <si>
    <t>蓝色</t>
  </si>
  <si>
    <t>无人飞机</t>
  </si>
  <si>
    <t>绿色</t>
  </si>
  <si>
    <t>自行车</t>
  </si>
  <si>
    <t>孙权</t>
  </si>
  <si>
    <t>75</t>
  </si>
  <si>
    <t>孙尚香</t>
  </si>
  <si>
    <t>吴国太</t>
  </si>
  <si>
    <t>如果学生成绩60分以下为差，60—80分（不含80分）为中，80-90分（不含90分）为良，90分以上为优</t>
  </si>
  <si>
    <t>学生成绩单</t>
  </si>
  <si>
    <t>反面例子</t>
  </si>
  <si>
    <t>清晰地逻辑关系</t>
  </si>
  <si>
    <t>等级</t>
  </si>
  <si>
    <t>学号</t>
  </si>
  <si>
    <t>语文</t>
  </si>
  <si>
    <t>逻辑关系错误</t>
  </si>
  <si>
    <t>逻辑关系遗漏</t>
  </si>
  <si>
    <t>繁琐冗余的公式</t>
  </si>
  <si>
    <t>举例1</t>
  </si>
  <si>
    <t>举例2</t>
  </si>
  <si>
    <t>&gt;89</t>
  </si>
  <si>
    <t>A</t>
  </si>
  <si>
    <t>0914003</t>
  </si>
  <si>
    <t>&gt;79</t>
  </si>
  <si>
    <t>B</t>
  </si>
  <si>
    <t>0914004</t>
  </si>
  <si>
    <t>&gt;69</t>
  </si>
  <si>
    <t>C</t>
  </si>
  <si>
    <t>0914005</t>
  </si>
  <si>
    <t>&gt;59</t>
  </si>
  <si>
    <t>D</t>
  </si>
  <si>
    <t>0914006</t>
  </si>
  <si>
    <t>&lt;=59</t>
  </si>
  <si>
    <t>F</t>
  </si>
  <si>
    <t>0914007</t>
  </si>
  <si>
    <t>0914008</t>
  </si>
  <si>
    <t>AND</t>
  </si>
  <si>
    <t>*（乘号）</t>
  </si>
  <si>
    <t>（条件1）*（条件2）</t>
  </si>
  <si>
    <t>AND(logical1, [logical2], ...)</t>
  </si>
  <si>
    <t>并且：一假则假</t>
  </si>
  <si>
    <t>AND(判断条件1, 判断条件2, ...)</t>
  </si>
  <si>
    <t>所有的条件都成立，返回逻辑值TRUE,否则返回FALSE</t>
  </si>
  <si>
    <t>作用：</t>
  </si>
  <si>
    <t>扩大用于执行逻辑检验的其他函数的效用</t>
  </si>
  <si>
    <t>注意事项：</t>
  </si>
  <si>
    <t>参数的计算结果必须是逻辑值（如 TRUE 或 FALSE）</t>
  </si>
  <si>
    <t>如果指定的单元格区域未包含逻辑值，则 AND 函数将返回错误值 #VALUE!</t>
  </si>
  <si>
    <t>OR</t>
  </si>
  <si>
    <t>+(加号)</t>
  </si>
  <si>
    <t>（条件1）+（条件2）</t>
  </si>
  <si>
    <t>OR(logical1, [logical2], ...)</t>
  </si>
  <si>
    <t>或者：一真则真</t>
  </si>
  <si>
    <t>OR(判断条件1, 判断条件2, ...)</t>
  </si>
  <si>
    <t>任一条件成立，返回逻辑值TRUE,否则返回FALSE</t>
  </si>
  <si>
    <t>NOT</t>
  </si>
  <si>
    <t>NOT(logical)</t>
  </si>
  <si>
    <t>取反：真则假，假则真</t>
  </si>
  <si>
    <t>NOT(判断条件)</t>
  </si>
  <si>
    <t>XOR</t>
  </si>
  <si>
    <r>
      <rPr>
        <b/>
        <sz val="18"/>
        <color theme="1"/>
        <rFont val="宋体"/>
        <family val="3"/>
        <charset val="134"/>
      </rPr>
      <t>X</t>
    </r>
    <r>
      <rPr>
        <b/>
        <sz val="18"/>
        <color theme="1"/>
        <rFont val="思源黑体 Bold"/>
        <charset val="134"/>
      </rPr>
      <t>OR(logical1, [logical2], ...)</t>
    </r>
  </si>
  <si>
    <t>仅且只有一个条件为真则真</t>
  </si>
  <si>
    <r>
      <rPr>
        <b/>
        <sz val="18"/>
        <color theme="1"/>
        <rFont val="宋体"/>
        <family val="3"/>
        <charset val="134"/>
      </rPr>
      <t>X</t>
    </r>
    <r>
      <rPr>
        <b/>
        <sz val="18"/>
        <color theme="1"/>
        <rFont val="思源黑体 Bold"/>
        <charset val="134"/>
      </rPr>
      <t>OR(判断条件1, 判断条件2, ...)</t>
    </r>
  </si>
  <si>
    <t>女性或50岁以上员工，奖励200元</t>
  </si>
  <si>
    <t>男性并且50岁以上员工，奖励200元</t>
  </si>
  <si>
    <t>性别</t>
  </si>
  <si>
    <t>年龄</t>
  </si>
  <si>
    <t>奖励</t>
  </si>
  <si>
    <t>女</t>
  </si>
  <si>
    <t>男</t>
  </si>
  <si>
    <t>姓名</t>
  </si>
  <si>
    <t>模拟结果</t>
  </si>
  <si>
    <t>直解</t>
  </si>
  <si>
    <t>分析解</t>
  </si>
  <si>
    <t>市区常住户口年限</t>
  </si>
  <si>
    <t>家庭人均住房面积(平方米)</t>
  </si>
  <si>
    <t>家庭年收入(元)</t>
  </si>
  <si>
    <t>用逻辑值</t>
  </si>
  <si>
    <t>用运算符</t>
  </si>
  <si>
    <t>水洁玉</t>
  </si>
  <si>
    <t>吕和玉</t>
  </si>
  <si>
    <t>孙翰藻</t>
  </si>
  <si>
    <t>韩俊弼</t>
  </si>
  <si>
    <t>卫勇男</t>
  </si>
  <si>
    <t>谢幼安</t>
  </si>
  <si>
    <t>金和美</t>
  </si>
  <si>
    <t>彭婉清</t>
  </si>
  <si>
    <t>职务</t>
  </si>
  <si>
    <t>陶和歌</t>
  </si>
  <si>
    <t>总经理</t>
  </si>
  <si>
    <t>杨光辉</t>
  </si>
  <si>
    <t>副总经理</t>
  </si>
  <si>
    <t>苏凯</t>
  </si>
  <si>
    <t>吴文心</t>
  </si>
  <si>
    <t>文员</t>
  </si>
  <si>
    <t>何波鸿</t>
  </si>
  <si>
    <t>部门经理</t>
  </si>
  <si>
    <t>葛寒凝</t>
  </si>
  <si>
    <t>销售员</t>
  </si>
  <si>
    <t>杨安妮</t>
  </si>
  <si>
    <t>人资经理</t>
  </si>
  <si>
    <t>孔嘉谊</t>
  </si>
  <si>
    <t>财务经理</t>
  </si>
  <si>
    <t>TURE</t>
  </si>
  <si>
    <t>基本语法：</t>
  </si>
  <si>
    <t>TRUE()</t>
  </si>
  <si>
    <t>fALSE()</t>
  </si>
  <si>
    <t>可以直接在单元格或公式中键入值 TRUE/FALSE，而可以不使用函数。</t>
  </si>
  <si>
    <t>IFERROR</t>
  </si>
  <si>
    <t>如果公式的计算结果为错误，则返回您指定的值；否则将返回公式的结果。</t>
  </si>
  <si>
    <t>使用格式：</t>
  </si>
  <si>
    <t>IFERROR(value, value_if_error)</t>
  </si>
  <si>
    <t>IFERROR(值或表达式，公式的计算结果为错误时要返回的值)</t>
  </si>
  <si>
    <t>如果 value 或 value_if_error 是空单元格，则 IFERROR 将其视为空字符串值 ("")。</t>
  </si>
  <si>
    <t>IFNA</t>
  </si>
  <si>
    <t>判断公式是否出现#N/A错误</t>
  </si>
  <si>
    <t>IFNA(value, value_if_error)</t>
  </si>
  <si>
    <t>IFNA(值或表达式,值或表达式返回#N/A错误时想要输出的信息)</t>
  </si>
  <si>
    <t>产品编号</t>
  </si>
  <si>
    <t>金额</t>
  </si>
  <si>
    <t>数量</t>
  </si>
  <si>
    <t>无信息</t>
  </si>
  <si>
    <t>IFS</t>
  </si>
  <si>
    <t>避免IF函数嵌套</t>
  </si>
  <si>
    <t xml:space="preserve"> IFS(logical_test1,value_if_true1,logical_test2,value_if_true2,...)</t>
  </si>
  <si>
    <t>IFS(判断条件1，真值1，判断条件2，真值2……，判断条件N，真值N）</t>
  </si>
  <si>
    <r>
      <rPr>
        <sz val="18"/>
        <rFont val="思源黑体 Bold"/>
        <charset val="134"/>
      </rPr>
      <t>IFS函数检查是否满足一个或多个条件，且是否返回与</t>
    </r>
    <r>
      <rPr>
        <sz val="18"/>
        <color rgb="FFFF0000"/>
        <rFont val="思源黑体 Bold"/>
        <charset val="134"/>
      </rPr>
      <t>第一个TRUE条件对应的值</t>
    </r>
  </si>
  <si>
    <t>IFS 函数允许测试最多 127 个不同的条件</t>
  </si>
  <si>
    <t>销售额</t>
  </si>
  <si>
    <t>提成</t>
  </si>
  <si>
    <t>提成比例</t>
  </si>
  <si>
    <t>罗贯中</t>
  </si>
  <si>
    <t>&lt;=3000</t>
  </si>
  <si>
    <t>&lt;7000</t>
  </si>
  <si>
    <t>法正</t>
  </si>
  <si>
    <t>&lt;12000</t>
  </si>
  <si>
    <t>12000以上</t>
  </si>
  <si>
    <t>陆逊</t>
  </si>
  <si>
    <t>吕布</t>
  </si>
  <si>
    <t>张昭</t>
  </si>
  <si>
    <t>SWITCH</t>
  </si>
  <si>
    <t>SWITCH(expression,value1,result1,[defult_or_value2,result2],..,[defult_or_value126,result126]</t>
  </si>
  <si>
    <t>SWITCH(表达式, 值1, 结果1, [默认值 或 值2, 结果2],…[默认值 或 值3, 结果3])</t>
  </si>
  <si>
    <t>参数定义：</t>
  </si>
  <si>
    <t>Expression </t>
  </si>
  <si>
    <t> 必须。 表达式的值将于value1（值1）至valueN（值N）比较</t>
  </si>
  <si>
    <t>ValueN </t>
  </si>
  <si>
    <t>valueN（值N）的值与表达式比较</t>
  </si>
  <si>
    <t>ResultN</t>
  </si>
  <si>
    <t>resultN（结果N）是valueN（值N）与表达式的结果匹配时返回的值。此参数必须为每一个valueN（值N）设定</t>
  </si>
  <si>
    <t>defult</t>
  </si>
  <si>
    <t>默认值。当表达式的值与所有提供的值都不匹配时，函数返回默认值。默认值没有与之对应的结果参数，并且默认值总是函数的最后一个参数</t>
  </si>
  <si>
    <r>
      <rPr>
        <sz val="18"/>
        <rFont val="思源黑体 Bold"/>
        <charset val="134"/>
      </rPr>
      <t>跟据值列表计算一个值（称为表达式），并返回与</t>
    </r>
    <r>
      <rPr>
        <sz val="18"/>
        <color rgb="FFFF0000"/>
        <rFont val="思源黑体 Bold"/>
        <charset val="134"/>
      </rPr>
      <t>第一个匹配值</t>
    </r>
    <r>
      <rPr>
        <sz val="18"/>
        <rFont val="思源黑体 Bold"/>
        <charset val="134"/>
      </rPr>
      <t>对应的结果。如果不匹配，则可能返回可选默认值</t>
    </r>
  </si>
  <si>
    <t>不支持范围匹配如：&gt;=，&lt;=数的范围</t>
  </si>
  <si>
    <t>ifs可以按区间进行判断，而switch只能按固定值进行判断</t>
  </si>
  <si>
    <t>季度</t>
  </si>
  <si>
    <t>第一季度</t>
  </si>
  <si>
    <t>第二季度</t>
  </si>
  <si>
    <t>第三季度</t>
  </si>
  <si>
    <t>第四季度</t>
  </si>
  <si>
    <t>2021/13/1</t>
  </si>
  <si>
    <t>错误</t>
  </si>
  <si>
    <t>员工级别</t>
  </si>
  <si>
    <t>销量</t>
  </si>
  <si>
    <t>题目说明：</t>
  </si>
  <si>
    <t>资深</t>
  </si>
  <si>
    <t>1、根据员工级别以及销量，计算提成</t>
  </si>
  <si>
    <t>2、初级员工，销量&gt;=30台，每台提成400元；不足30台，每台提成220元</t>
  </si>
  <si>
    <t>高级</t>
  </si>
  <si>
    <t>3、高级员工，销量&gt;=30台，每台提成500元；不足30台，每台提成280元</t>
  </si>
  <si>
    <t>初级</t>
  </si>
  <si>
    <t>4、资深员工，销量&gt;=30台，每台提成600元；&gt;=20台，每台提成500元；不足20台每台提成100元</t>
  </si>
  <si>
    <t>袁绍</t>
  </si>
  <si>
    <t>孙策</t>
  </si>
  <si>
    <t>庞德</t>
  </si>
  <si>
    <t>荀彧</t>
  </si>
  <si>
    <t>名字</t>
  </si>
  <si>
    <t>单数</t>
  </si>
  <si>
    <t>规则</t>
  </si>
  <si>
    <t>单价</t>
  </si>
  <si>
    <t>曾惠</t>
  </si>
  <si>
    <t>&lt;400</t>
  </si>
  <si>
    <t>许安</t>
  </si>
  <si>
    <t>400-600</t>
  </si>
  <si>
    <t>宋良</t>
  </si>
  <si>
    <t>600-800</t>
  </si>
  <si>
    <t>万兰</t>
  </si>
  <si>
    <t>800以上</t>
  </si>
  <si>
    <t>俞明</t>
  </si>
  <si>
    <t>谢雯</t>
  </si>
  <si>
    <t>康青</t>
  </si>
  <si>
    <t>赵婵</t>
  </si>
  <si>
    <t>刘斯云</t>
  </si>
  <si>
    <t>白鹄</t>
  </si>
  <si>
    <t>贾彩</t>
  </si>
  <si>
    <t>马丽</t>
  </si>
  <si>
    <t>宋栋</t>
  </si>
  <si>
    <t>巩虢</t>
  </si>
  <si>
    <t>常松</t>
  </si>
  <si>
    <t>田黎明</t>
  </si>
  <si>
    <t>谭乐</t>
  </si>
  <si>
    <t>徐岱</t>
  </si>
  <si>
    <t>武杰</t>
  </si>
  <si>
    <t>吕兰</t>
  </si>
  <si>
    <t>唐婉</t>
  </si>
  <si>
    <t>葛毅</t>
  </si>
  <si>
    <t>邹涛</t>
  </si>
  <si>
    <t>薛磊</t>
  </si>
  <si>
    <t>苏晒明</t>
  </si>
  <si>
    <t>林丹</t>
  </si>
  <si>
    <t>徐健</t>
  </si>
  <si>
    <t>麦虹</t>
  </si>
  <si>
    <t>袁保</t>
  </si>
  <si>
    <t>马丽娜</t>
  </si>
  <si>
    <t>谭君</t>
  </si>
  <si>
    <t>钱伟</t>
  </si>
  <si>
    <t>陶武</t>
  </si>
  <si>
    <t>陶聪</t>
  </si>
  <si>
    <t>韩凤</t>
  </si>
  <si>
    <t>涂博</t>
  </si>
  <si>
    <t>钟庆缘</t>
  </si>
  <si>
    <t>孟刚</t>
  </si>
  <si>
    <t>黄丽</t>
  </si>
  <si>
    <t>倪幂</t>
  </si>
  <si>
    <t>钱珊</t>
  </si>
  <si>
    <t>彭雯</t>
  </si>
  <si>
    <t>韦立</t>
  </si>
  <si>
    <t>熊丽</t>
  </si>
  <si>
    <t>曾康</t>
  </si>
  <si>
    <t>郝升</t>
  </si>
  <si>
    <t>程聪</t>
  </si>
  <si>
    <t>顾黎明</t>
  </si>
  <si>
    <t>马惠英</t>
  </si>
  <si>
    <t>巩松</t>
  </si>
  <si>
    <t>孙辉</t>
  </si>
  <si>
    <t>&gt;=30</t>
    <phoneticPr fontId="29" type="noConversion"/>
  </si>
  <si>
    <t>&lt;30</t>
    <phoneticPr fontId="29" type="noConversion"/>
  </si>
  <si>
    <t>&gt;=20</t>
    <phoneticPr fontId="29" type="noConversion"/>
  </si>
  <si>
    <t>&lt;20</t>
    <phoneticPr fontId="29" type="noConversion"/>
  </si>
  <si>
    <t>员工级别</t>
    <phoneticPr fontId="29" type="noConversion"/>
  </si>
  <si>
    <t>初级1</t>
    <phoneticPr fontId="29" type="noConversion"/>
  </si>
  <si>
    <t>初级2</t>
    <phoneticPr fontId="29" type="noConversion"/>
  </si>
  <si>
    <t>高级1</t>
    <phoneticPr fontId="29" type="noConversion"/>
  </si>
  <si>
    <t>高级2</t>
    <phoneticPr fontId="29" type="noConversion"/>
  </si>
  <si>
    <t>资深1</t>
    <phoneticPr fontId="29" type="noConversion"/>
  </si>
  <si>
    <t>资深2</t>
    <phoneticPr fontId="29" type="noConversion"/>
  </si>
  <si>
    <t>资深3</t>
    <phoneticPr fontId="29" type="noConversion"/>
  </si>
  <si>
    <t>方法2</t>
    <phoneticPr fontId="29" type="noConversion"/>
  </si>
  <si>
    <t>高级3</t>
    <phoneticPr fontId="29" type="noConversion"/>
  </si>
  <si>
    <t>初级3</t>
    <phoneticPr fontId="29" type="noConversion"/>
  </si>
  <si>
    <t>IFS</t>
    <phoneticPr fontId="29" type="noConversion"/>
  </si>
  <si>
    <t>IF</t>
    <phoneticPr fontId="2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</si>
</sst>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>
    <font>
      <sz val="11"/>
      <color theme="1"/>
      <name val="思源黑体 Regular"/>
      <charset val="134"/>
      <scheme val="minor"/>
    </font>
    <font>
      <b/>
      <sz val="12"/>
      <color theme="0"/>
      <name val="思源黑体 Regular"/>
      <family val="2"/>
      <scheme val="minor"/>
    </font>
    <font>
      <b/>
      <sz val="12"/>
      <color theme="0"/>
      <name val="宋体"/>
      <family val="3"/>
      <charset val="134"/>
    </font>
    <font>
      <b/>
      <sz val="12"/>
      <color theme="0"/>
      <name val="Microsoft YaHei UI"/>
      <family val="2"/>
      <charset val="134"/>
    </font>
    <font>
      <sz val="12"/>
      <color theme="1"/>
      <name val="思源黑体 Regular"/>
      <family val="2"/>
      <scheme val="minor"/>
    </font>
    <font>
      <sz val="12"/>
      <color theme="1"/>
      <name val="Microsoft YaHei UI"/>
      <family val="2"/>
      <charset val="134"/>
    </font>
    <font>
      <sz val="12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sz val="18"/>
      <color theme="1"/>
      <name val="思源黑体 Bold"/>
      <charset val="134"/>
    </font>
    <font>
      <sz val="18"/>
      <color rgb="FFFF0000"/>
      <name val="思源黑体 Bold"/>
      <charset val="134"/>
    </font>
    <font>
      <b/>
      <sz val="26"/>
      <color theme="1"/>
      <name val="思源黑体 Bold"/>
      <charset val="134"/>
    </font>
    <font>
      <b/>
      <sz val="18"/>
      <color theme="1"/>
      <name val="思源黑体 Bold"/>
      <charset val="134"/>
    </font>
    <font>
      <b/>
      <sz val="18"/>
      <color theme="1"/>
      <name val="宋体"/>
      <family val="3"/>
      <charset val="134"/>
    </font>
    <font>
      <sz val="18"/>
      <name val="思源黑体 Bold"/>
      <charset val="134"/>
    </font>
    <font>
      <sz val="22"/>
      <color theme="0"/>
      <name val="思源黑体 Bold"/>
      <charset val="134"/>
    </font>
    <font>
      <sz val="18"/>
      <name val="宋体"/>
      <family val="3"/>
      <charset val="134"/>
    </font>
    <font>
      <sz val="12"/>
      <color theme="1"/>
      <name val="Arial Unicode MS"/>
      <family val="2"/>
    </font>
    <font>
      <b/>
      <sz val="36"/>
      <color theme="1"/>
      <name val="思源黑体 Bold"/>
      <charset val="134"/>
    </font>
    <font>
      <sz val="12"/>
      <color theme="1"/>
      <name val="微软雅黑"/>
      <family val="2"/>
      <charset val="134"/>
    </font>
    <font>
      <b/>
      <sz val="12"/>
      <color theme="0"/>
      <name val="思源黑体 Bold"/>
      <charset val="134"/>
    </font>
    <font>
      <sz val="12"/>
      <color theme="1"/>
      <name val="思源黑体 Bold"/>
      <charset val="134"/>
    </font>
    <font>
      <b/>
      <sz val="12"/>
      <color theme="0"/>
      <name val="微软雅黑"/>
      <family val="2"/>
      <charset val="134"/>
    </font>
    <font>
      <sz val="12"/>
      <color theme="0"/>
      <name val="思源黑体 Bold"/>
      <charset val="134"/>
    </font>
    <font>
      <sz val="11"/>
      <color theme="1"/>
      <name val="思源黑体 Bold"/>
      <charset val="134"/>
    </font>
    <font>
      <sz val="12"/>
      <color theme="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0"/>
      <name val="思源黑体 CN Light"/>
      <charset val="134"/>
    </font>
    <font>
      <sz val="11"/>
      <color rgb="FF000000"/>
      <name val="微软雅黑"/>
      <family val="2"/>
      <charset val="134"/>
    </font>
    <font>
      <sz val="11"/>
      <color indexed="8"/>
      <name val="思源黑体 Regular"/>
      <family val="2"/>
    </font>
    <font>
      <sz val="9"/>
      <name val="思源黑体 Regular"/>
      <family val="2"/>
      <scheme val="minor"/>
    </font>
    <font>
      <sz val="11"/>
      <color theme="1"/>
      <name val="Microsoft YaHei UI"/>
      <family val="2"/>
      <charset val="134"/>
    </font>
  </fonts>
  <fills count="9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rgb="FFF4F4F4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4F4F4"/>
        <bgColor theme="4" tint="0.7998901333658864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5">
    <xf numFmtId="0" fontId="0" fillId="0" borderId="0">
      <alignment vertical="center"/>
    </xf>
    <xf numFmtId="0" fontId="26" fillId="7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</cellStyleXfs>
  <cellXfs count="87">
    <xf numFmtId="0" fontId="0" fillId="0" borderId="0" xfId="0">
      <alignment vertical="center"/>
    </xf>
    <xf numFmtId="0" fontId="1" fillId="2" borderId="1" xfId="3" applyNumberFormat="1" applyFont="1" applyFill="1" applyBorder="1" applyAlignment="1">
      <alignment horizontal="center" vertical="center"/>
    </xf>
    <xf numFmtId="0" fontId="2" fillId="2" borderId="1" xfId="3" applyNumberFormat="1" applyFont="1" applyFill="1" applyBorder="1" applyAlignment="1">
      <alignment horizontal="center" vertical="center"/>
    </xf>
    <xf numFmtId="0" fontId="3" fillId="2" borderId="1" xfId="3" applyNumberFormat="1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Font="1" applyBorder="1">
      <alignment vertical="center"/>
    </xf>
    <xf numFmtId="0" fontId="0" fillId="0" borderId="1" xfId="0" applyFont="1" applyFill="1" applyBorder="1">
      <alignment vertical="center"/>
    </xf>
    <xf numFmtId="0" fontId="0" fillId="0" borderId="0" xfId="0" applyFont="1">
      <alignment vertical="center"/>
    </xf>
    <xf numFmtId="0" fontId="1" fillId="2" borderId="2" xfId="3" applyNumberFormat="1" applyFont="1" applyFill="1" applyBorder="1" applyAlignment="1">
      <alignment horizontal="center" vertical="center"/>
    </xf>
    <xf numFmtId="0" fontId="1" fillId="2" borderId="3" xfId="3" applyNumberFormat="1" applyFont="1" applyFill="1" applyBorder="1" applyAlignment="1">
      <alignment horizontal="center" vertical="center"/>
    </xf>
    <xf numFmtId="0" fontId="4" fillId="0" borderId="0" xfId="3" applyFont="1" applyFill="1">
      <alignment vertical="center"/>
    </xf>
    <xf numFmtId="0" fontId="4" fillId="0" borderId="1" xfId="3" applyNumberFormat="1" applyFont="1" applyFill="1" applyBorder="1" applyAlignment="1">
      <alignment horizontal="center" vertical="center"/>
    </xf>
    <xf numFmtId="0" fontId="4" fillId="0" borderId="0" xfId="3" applyFont="1" applyFill="1" applyAlignment="1">
      <alignment horizontal="center" vertical="center"/>
    </xf>
    <xf numFmtId="0" fontId="5" fillId="0" borderId="0" xfId="3" applyFont="1" applyFill="1" applyAlignment="1">
      <alignment horizontal="center" vertical="center"/>
    </xf>
    <xf numFmtId="0" fontId="6" fillId="0" borderId="0" xfId="3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4" fillId="0" borderId="0" xfId="3" applyFont="1">
      <alignment vertical="center"/>
    </xf>
    <xf numFmtId="0" fontId="5" fillId="0" borderId="0" xfId="3" applyFont="1">
      <alignment vertical="center"/>
    </xf>
    <xf numFmtId="0" fontId="7" fillId="0" borderId="0" xfId="0" applyFont="1">
      <alignment vertical="center"/>
    </xf>
    <xf numFmtId="0" fontId="6" fillId="0" borderId="0" xfId="3" applyFont="1">
      <alignment vertical="center"/>
    </xf>
    <xf numFmtId="0" fontId="8" fillId="0" borderId="0" xfId="0" applyFont="1">
      <alignment vertical="center"/>
    </xf>
    <xf numFmtId="0" fontId="9" fillId="4" borderId="0" xfId="0" applyFont="1" applyFill="1">
      <alignment vertical="center"/>
    </xf>
    <xf numFmtId="0" fontId="8" fillId="4" borderId="0" xfId="0" applyFont="1" applyFill="1">
      <alignment vertical="center"/>
    </xf>
    <xf numFmtId="0" fontId="10" fillId="4" borderId="0" xfId="0" applyFont="1" applyFill="1" applyAlignment="1">
      <alignment horizontal="left" vertical="center"/>
    </xf>
    <xf numFmtId="0" fontId="11" fillId="4" borderId="0" xfId="0" applyFont="1" applyFill="1" applyAlignment="1">
      <alignment horizontal="center" vertical="center"/>
    </xf>
    <xf numFmtId="0" fontId="12" fillId="4" borderId="0" xfId="0" applyFont="1" applyFill="1" applyAlignment="1">
      <alignment horizontal="center" vertical="center"/>
    </xf>
    <xf numFmtId="0" fontId="11" fillId="4" borderId="0" xfId="0" applyFont="1" applyFill="1" applyAlignment="1">
      <alignment horizontal="left" vertical="center"/>
    </xf>
    <xf numFmtId="0" fontId="13" fillId="4" borderId="0" xfId="0" applyFont="1" applyFill="1" applyAlignment="1">
      <alignment horizontal="left" vertical="center"/>
    </xf>
    <xf numFmtId="0" fontId="13" fillId="4" borderId="0" xfId="0" applyFont="1" applyFill="1">
      <alignment vertical="center"/>
    </xf>
    <xf numFmtId="0" fontId="13" fillId="4" borderId="0" xfId="0" applyFont="1" applyFill="1" applyAlignment="1">
      <alignment horizontal="right" vertical="center"/>
    </xf>
    <xf numFmtId="0" fontId="9" fillId="4" borderId="0" xfId="0" applyFont="1" applyFill="1" applyAlignment="1">
      <alignment horizontal="left" vertical="center"/>
    </xf>
    <xf numFmtId="0" fontId="14" fillId="5" borderId="0" xfId="0" applyFont="1" applyFill="1">
      <alignment vertical="center"/>
    </xf>
    <xf numFmtId="0" fontId="14" fillId="5" borderId="0" xfId="0" applyFont="1" applyFill="1" applyAlignment="1">
      <alignment horizontal="left" vertical="center"/>
    </xf>
    <xf numFmtId="0" fontId="15" fillId="4" borderId="0" xfId="0" applyFont="1" applyFill="1" applyAlignment="1">
      <alignment horizontal="right" vertical="center"/>
    </xf>
    <xf numFmtId="0" fontId="1" fillId="2" borderId="1" xfId="4" applyNumberFormat="1" applyFont="1" applyFill="1" applyBorder="1" applyAlignment="1">
      <alignment horizontal="center" vertical="center"/>
    </xf>
    <xf numFmtId="0" fontId="16" fillId="4" borderId="1" xfId="4" applyNumberFormat="1" applyFont="1" applyFill="1" applyBorder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14" fontId="16" fillId="4" borderId="1" xfId="4" applyNumberFormat="1" applyFont="1" applyFill="1" applyBorder="1" applyAlignment="1">
      <alignment horizontal="center" vertical="center"/>
    </xf>
    <xf numFmtId="14" fontId="18" fillId="4" borderId="1" xfId="4" applyNumberFormat="1" applyFont="1" applyFill="1" applyBorder="1" applyAlignment="1">
      <alignment horizontal="center" vertical="center"/>
    </xf>
    <xf numFmtId="0" fontId="19" fillId="2" borderId="1" xfId="4" applyNumberFormat="1" applyFont="1" applyFill="1" applyBorder="1" applyAlignment="1">
      <alignment horizontal="center" vertical="center"/>
    </xf>
    <xf numFmtId="0" fontId="20" fillId="4" borderId="1" xfId="4" applyNumberFormat="1" applyFont="1" applyFill="1" applyBorder="1" applyAlignment="1">
      <alignment horizontal="center" vertical="center"/>
    </xf>
    <xf numFmtId="0" fontId="9" fillId="4" borderId="0" xfId="0" applyFont="1" applyFill="1" applyAlignment="1">
      <alignment vertical="center"/>
    </xf>
    <xf numFmtId="0" fontId="1" fillId="2" borderId="2" xfId="4" applyNumberFormat="1" applyFont="1" applyFill="1" applyBorder="1" applyAlignment="1">
      <alignment horizontal="center" vertical="center"/>
    </xf>
    <xf numFmtId="0" fontId="21" fillId="2" borderId="2" xfId="4" applyNumberFormat="1" applyFont="1" applyFill="1" applyBorder="1" applyAlignment="1">
      <alignment horizontal="center" vertical="center"/>
    </xf>
    <xf numFmtId="0" fontId="3" fillId="2" borderId="2" xfId="4" applyNumberFormat="1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12" fillId="4" borderId="0" xfId="0" applyFont="1" applyFill="1" applyAlignment="1">
      <alignment horizontal="left" vertical="center"/>
    </xf>
    <xf numFmtId="0" fontId="1" fillId="2" borderId="10" xfId="4" applyNumberFormat="1" applyFont="1" applyFill="1" applyBorder="1" applyAlignment="1">
      <alignment horizontal="center" vertical="center"/>
    </xf>
    <xf numFmtId="0" fontId="16" fillId="6" borderId="2" xfId="4" applyNumberFormat="1" applyFont="1" applyFill="1" applyBorder="1" applyAlignment="1">
      <alignment horizontal="center" vertical="center"/>
    </xf>
    <xf numFmtId="0" fontId="16" fillId="6" borderId="3" xfId="4" applyNumberFormat="1" applyFont="1" applyFill="1" applyBorder="1" applyAlignment="1">
      <alignment horizontal="center" vertical="center"/>
    </xf>
    <xf numFmtId="0" fontId="16" fillId="4" borderId="2" xfId="4" applyNumberFormat="1" applyFont="1" applyFill="1" applyBorder="1" applyAlignment="1">
      <alignment horizontal="center" vertical="center"/>
    </xf>
    <xf numFmtId="0" fontId="16" fillId="4" borderId="3" xfId="4" applyNumberFormat="1" applyFont="1" applyFill="1" applyBorder="1" applyAlignment="1">
      <alignment horizontal="center" vertical="center"/>
    </xf>
    <xf numFmtId="0" fontId="16" fillId="4" borderId="7" xfId="4" applyNumberFormat="1" applyFont="1" applyFill="1" applyBorder="1" applyAlignment="1">
      <alignment horizontal="center" vertical="center"/>
    </xf>
    <xf numFmtId="0" fontId="16" fillId="4" borderId="11" xfId="4" applyNumberFormat="1" applyFont="1" applyFill="1" applyBorder="1" applyAlignment="1">
      <alignment horizontal="center" vertical="center"/>
    </xf>
    <xf numFmtId="0" fontId="0" fillId="4" borderId="0" xfId="0" applyFill="1">
      <alignment vertical="center"/>
    </xf>
    <xf numFmtId="0" fontId="22" fillId="7" borderId="1" xfId="1" applyFont="1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/>
    </xf>
    <xf numFmtId="1" fontId="23" fillId="0" borderId="1" xfId="0" applyNumberFormat="1" applyFont="1" applyBorder="1" applyAlignment="1">
      <alignment horizontal="center" vertical="center"/>
    </xf>
    <xf numFmtId="0" fontId="24" fillId="7" borderId="1" xfId="1" applyFont="1" applyBorder="1" applyAlignment="1">
      <alignment horizontal="center" vertical="center" wrapText="1"/>
    </xf>
    <xf numFmtId="0" fontId="25" fillId="0" borderId="1" xfId="0" applyFont="1" applyBorder="1" applyAlignment="1">
      <alignment horizontal="center" vertical="center"/>
    </xf>
    <xf numFmtId="0" fontId="26" fillId="7" borderId="12" xfId="1" applyBorder="1" applyAlignment="1">
      <alignment horizontal="center" vertical="center"/>
    </xf>
    <xf numFmtId="0" fontId="26" fillId="8" borderId="12" xfId="2" applyBorder="1" applyAlignment="1">
      <alignment horizontal="center" vertical="center"/>
    </xf>
    <xf numFmtId="0" fontId="26" fillId="8" borderId="13" xfId="2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7" fillId="0" borderId="14" xfId="0" applyNumberFormat="1" applyFont="1" applyFill="1" applyBorder="1" applyAlignment="1" applyProtection="1">
      <alignment horizontal="center" vertical="center"/>
    </xf>
    <xf numFmtId="0" fontId="28" fillId="0" borderId="14" xfId="0" applyNumberFormat="1" applyFont="1" applyFill="1" applyBorder="1" applyAlignment="1" applyProtection="1">
      <alignment horizontal="center" vertical="center"/>
    </xf>
    <xf numFmtId="0" fontId="28" fillId="0" borderId="15" xfId="0" applyNumberFormat="1" applyFont="1" applyFill="1" applyBorder="1" applyAlignment="1" applyProtection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18" fillId="4" borderId="1" xfId="4" applyNumberFormat="1" applyFont="1" applyFill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13" fillId="4" borderId="0" xfId="0" quotePrefix="1" applyFont="1" applyFill="1">
      <alignment vertical="center"/>
    </xf>
    <xf numFmtId="0" fontId="8" fillId="3" borderId="4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center" vertical="center"/>
    </xf>
    <xf numFmtId="0" fontId="1" fillId="2" borderId="4" xfId="4" applyNumberFormat="1" applyFont="1" applyFill="1" applyBorder="1" applyAlignment="1">
      <alignment horizontal="center" vertical="center"/>
    </xf>
    <xf numFmtId="0" fontId="1" fillId="2" borderId="6" xfId="4" applyNumberFormat="1" applyFont="1" applyFill="1" applyBorder="1" applyAlignment="1">
      <alignment horizontal="center" vertical="center"/>
    </xf>
    <xf numFmtId="0" fontId="26" fillId="8" borderId="0" xfId="2" applyAlignment="1">
      <alignment horizontal="center" vertical="center"/>
    </xf>
    <xf numFmtId="0" fontId="26" fillId="7" borderId="0" xfId="1" applyAlignment="1">
      <alignment horizontal="center" vertical="center"/>
    </xf>
    <xf numFmtId="0" fontId="16" fillId="4" borderId="7" xfId="4" applyFill="1" applyBorder="1" applyAlignment="1">
      <alignment horizontal="center" vertical="center"/>
    </xf>
    <xf numFmtId="0" fontId="16" fillId="4" borderId="8" xfId="4" applyFill="1" applyBorder="1" applyAlignment="1">
      <alignment horizontal="center" vertical="center"/>
    </xf>
    <xf numFmtId="0" fontId="16" fillId="4" borderId="9" xfId="4" applyFill="1" applyBorder="1" applyAlignment="1">
      <alignment horizontal="center" vertical="center"/>
    </xf>
    <xf numFmtId="0" fontId="21" fillId="2" borderId="2" xfId="3" applyNumberFormat="1" applyFont="1" applyFill="1" applyBorder="1" applyAlignment="1">
      <alignment horizontal="center" vertical="center"/>
    </xf>
    <xf numFmtId="0" fontId="5" fillId="0" borderId="0" xfId="3" applyFont="1" applyFill="1">
      <alignment vertical="center"/>
    </xf>
    <xf numFmtId="0" fontId="30" fillId="0" borderId="0" xfId="0" applyFont="1">
      <alignment vertical="center"/>
    </xf>
    <xf numFmtId="0" fontId="4" fillId="0" borderId="0" xfId="3" applyFont="1" applyFill="1" applyBorder="1">
      <alignment vertical="center"/>
    </xf>
  </cellXfs>
  <cellStyles count="5">
    <cellStyle name="常规" xfId="0" builtinId="0"/>
    <cellStyle name="常规 2" xfId="3" xr:uid="{00000000-0005-0000-0000-000031000000}"/>
    <cellStyle name="常规 3" xfId="4" xr:uid="{00000000-0005-0000-0000-000032000000}"/>
    <cellStyle name="着色 1" xfId="1" builtinId="29"/>
    <cellStyle name="着色 3" xfId="2" builtinId="37"/>
  </cellStyles>
  <dxfs count="0"/>
  <tableStyles count="0" defaultTableStyle="TableStyleMedium2" defaultPivotStyle="PivotStyleLight16"/>
  <colors>
    <mruColors>
      <color rgb="FFF4F4F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847725</xdr:colOff>
      <xdr:row>39</xdr:row>
      <xdr:rowOff>38100</xdr:rowOff>
    </xdr:from>
    <xdr:to>
      <xdr:col>7</xdr:col>
      <xdr:colOff>276225</xdr:colOff>
      <xdr:row>43</xdr:row>
      <xdr:rowOff>219075</xdr:rowOff>
    </xdr:to>
    <xdr:sp macro="" textlink="">
      <xdr:nvSpPr>
        <xdr:cNvPr id="5" name="文本框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1476375" y="14578330"/>
          <a:ext cx="4171950" cy="193611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/>
            <a:t>能申请经济适用房条件同时满足：</a:t>
          </a:r>
          <a:endParaRPr lang="en-US" altLang="zh-CN" sz="1100"/>
        </a:p>
        <a:p>
          <a:r>
            <a:rPr lang="zh-CN" altLang="en-US" sz="1100"/>
            <a:t>市区常住户口年限必须满</a:t>
          </a:r>
          <a:r>
            <a:rPr lang="en-US" altLang="zh-CN" sz="1100"/>
            <a:t>3</a:t>
          </a:r>
          <a:r>
            <a:rPr lang="zh-CN" altLang="en-US" sz="1100"/>
            <a:t>年</a:t>
          </a:r>
          <a:endParaRPr lang="en-US" altLang="zh-CN" sz="1100"/>
        </a:p>
        <a:p>
          <a:r>
            <a:rPr lang="zh-CN" altLang="en-US" sz="1100"/>
            <a:t>家庭人均住房面积</a:t>
          </a:r>
          <a:r>
            <a:rPr lang="en-US" altLang="zh-CN" sz="1100"/>
            <a:t>(</a:t>
          </a:r>
          <a:r>
            <a:rPr lang="zh-CN" altLang="en-US" sz="1100"/>
            <a:t>平方米</a:t>
          </a:r>
          <a:r>
            <a:rPr lang="en-US" altLang="zh-CN" sz="1100"/>
            <a:t>) </a:t>
          </a:r>
          <a:r>
            <a:rPr lang="zh-CN" altLang="en-US" sz="1100"/>
            <a:t>小于</a:t>
          </a:r>
          <a:r>
            <a:rPr lang="en-US" altLang="zh-CN" sz="1100"/>
            <a:t>15</a:t>
          </a:r>
          <a:r>
            <a:rPr lang="zh-CN" altLang="en-US" sz="1100"/>
            <a:t>平方米</a:t>
          </a:r>
          <a:endParaRPr lang="en-US" altLang="zh-CN" sz="1100"/>
        </a:p>
        <a:p>
          <a:r>
            <a:rPr lang="zh-CN" altLang="en-US" sz="1100"/>
            <a:t>家庭年收入低于低于</a:t>
          </a:r>
          <a:r>
            <a:rPr lang="en-US" altLang="zh-CN" sz="1100"/>
            <a:t>35200</a:t>
          </a:r>
        </a:p>
        <a:p>
          <a:endParaRPr lang="en-US" altLang="zh-CN" sz="1100"/>
        </a:p>
        <a:p>
          <a:r>
            <a:rPr lang="zh-CN" altLang="en-US" sz="1100"/>
            <a:t>思考满足一个条件即可</a:t>
          </a:r>
        </a:p>
      </xdr:txBody>
    </xdr:sp>
    <xdr:clientData/>
  </xdr:twoCellAnchor>
  <xdr:twoCellAnchor>
    <xdr:from>
      <xdr:col>2</xdr:col>
      <xdr:colOff>0</xdr:colOff>
      <xdr:row>49</xdr:row>
      <xdr:rowOff>28576</xdr:rowOff>
    </xdr:from>
    <xdr:to>
      <xdr:col>7</xdr:col>
      <xdr:colOff>304800</xdr:colOff>
      <xdr:row>51</xdr:row>
      <xdr:rowOff>314326</xdr:rowOff>
    </xdr:to>
    <xdr:sp macro="" textlink="">
      <xdr:nvSpPr>
        <xdr:cNvPr id="6" name="文本框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1504950" y="18724245"/>
          <a:ext cx="4171950" cy="10858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补贴标准</a:t>
          </a:r>
          <a:endParaRPr lang="en-US" altLang="zh-CN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zh-CN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）男性按照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600</a:t>
          </a:r>
          <a:r>
            <a:rPr lang="zh-CN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元，女性按照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550</a:t>
          </a:r>
          <a:r>
            <a:rPr lang="zh-CN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元</a:t>
          </a:r>
          <a:r>
            <a:rPr lang="zh-CN" altLang="en-US"/>
            <a:t> </a:t>
          </a:r>
          <a:r>
            <a:rPr lang="zh-CN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</a:t>
          </a:r>
          <a:endParaRPr lang="en-US" altLang="zh-CN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zh-CN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zh-CN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）如果职务为“总经理或者副总经理”追加补贴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50</a:t>
          </a:r>
          <a:r>
            <a:rPr lang="zh-CN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元</a:t>
          </a:r>
          <a:r>
            <a:rPr lang="zh-CN" altLang="en-US"/>
            <a:t> </a:t>
          </a:r>
          <a:endParaRPr lang="zh-CN" altLang="en-US" sz="1100"/>
        </a:p>
      </xdr:txBody>
    </xdr:sp>
    <xdr:clientData/>
  </xdr:twoCellAnchor>
  <xdr:twoCellAnchor>
    <xdr:from>
      <xdr:col>1</xdr:col>
      <xdr:colOff>843915</xdr:colOff>
      <xdr:row>39</xdr:row>
      <xdr:rowOff>43180</xdr:rowOff>
    </xdr:from>
    <xdr:to>
      <xdr:col>7</xdr:col>
      <xdr:colOff>272415</xdr:colOff>
      <xdr:row>43</xdr:row>
      <xdr:rowOff>224155</xdr:rowOff>
    </xdr:to>
    <xdr:sp macro="" textlink="">
      <xdr:nvSpPr>
        <xdr:cNvPr id="4" name="文本框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1472565" y="14583410"/>
          <a:ext cx="4171950" cy="193611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/>
            <a:t>能申请经济适用房条件同时满足：</a:t>
          </a:r>
          <a:endParaRPr lang="en-US" altLang="zh-CN" sz="1100"/>
        </a:p>
        <a:p>
          <a:r>
            <a:rPr lang="zh-CN" altLang="en-US" sz="1100"/>
            <a:t>市区常住户口年限必须满</a:t>
          </a:r>
          <a:r>
            <a:rPr lang="en-US" altLang="zh-CN" sz="1100"/>
            <a:t>3</a:t>
          </a:r>
          <a:r>
            <a:rPr lang="zh-CN" altLang="en-US" sz="1100"/>
            <a:t>年</a:t>
          </a:r>
          <a:endParaRPr lang="en-US" altLang="zh-CN" sz="1100"/>
        </a:p>
        <a:p>
          <a:r>
            <a:rPr lang="zh-CN" altLang="en-US" sz="1100"/>
            <a:t>家庭人均住房面积</a:t>
          </a:r>
          <a:r>
            <a:rPr lang="en-US" altLang="zh-CN" sz="1100"/>
            <a:t>(</a:t>
          </a:r>
          <a:r>
            <a:rPr lang="zh-CN" altLang="en-US" sz="1100"/>
            <a:t>平方米</a:t>
          </a:r>
          <a:r>
            <a:rPr lang="en-US" altLang="zh-CN" sz="1100"/>
            <a:t>) </a:t>
          </a:r>
          <a:r>
            <a:rPr lang="zh-CN" altLang="en-US" sz="1100"/>
            <a:t>小于</a:t>
          </a:r>
          <a:r>
            <a:rPr lang="en-US" altLang="zh-CN" sz="1100"/>
            <a:t>15</a:t>
          </a:r>
          <a:r>
            <a:rPr lang="zh-CN" altLang="en-US" sz="1100"/>
            <a:t>平方米</a:t>
          </a:r>
          <a:endParaRPr lang="en-US" altLang="zh-CN" sz="1100"/>
        </a:p>
        <a:p>
          <a:r>
            <a:rPr lang="zh-CN" altLang="en-US" sz="1100"/>
            <a:t>家庭年收入低于</a:t>
          </a:r>
          <a:r>
            <a:rPr lang="en-US" altLang="zh-CN" sz="1100"/>
            <a:t>35200</a:t>
          </a:r>
        </a:p>
        <a:p>
          <a:endParaRPr lang="en-US" altLang="zh-CN" sz="1100"/>
        </a:p>
        <a:p>
          <a:r>
            <a:rPr lang="zh-CN" altLang="en-US" sz="1100"/>
            <a:t>思考满足一个条件即可</a:t>
          </a:r>
        </a:p>
      </xdr:txBody>
    </xdr:sp>
    <xdr:clientData/>
  </xdr:twoCellAnchor>
  <xdr:twoCellAnchor>
    <xdr:from>
      <xdr:col>1</xdr:col>
      <xdr:colOff>653414</xdr:colOff>
      <xdr:row>31</xdr:row>
      <xdr:rowOff>186055</xdr:rowOff>
    </xdr:from>
    <xdr:to>
      <xdr:col>8</xdr:col>
      <xdr:colOff>209549</xdr:colOff>
      <xdr:row>36</xdr:row>
      <xdr:rowOff>285750</xdr:rowOff>
    </xdr:to>
    <xdr:sp macro="" textlink="">
      <xdr:nvSpPr>
        <xdr:cNvPr id="7" name="文本框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/>
      </xdr:nvSpPr>
      <xdr:spPr>
        <a:xfrm>
          <a:off x="1281430" y="11525885"/>
          <a:ext cx="4928235" cy="209994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福利发放</a:t>
          </a:r>
          <a:r>
            <a:rPr lang="zh-CN" altLang="en-US"/>
            <a:t> </a:t>
          </a:r>
          <a:r>
            <a:rPr lang="zh-CN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zh-CN" altLang="en-US"/>
            <a:t> </a:t>
          </a:r>
          <a:r>
            <a:rPr lang="zh-CN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zh-CN" altLang="en-US"/>
            <a:t> </a:t>
          </a:r>
          <a:r>
            <a:rPr lang="zh-CN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zh-CN" altLang="en-US"/>
            <a:t> </a:t>
          </a:r>
          <a:r>
            <a:rPr lang="zh-CN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zh-CN" altLang="en-US"/>
            <a:t> </a:t>
          </a:r>
          <a:endParaRPr lang="en-US" altLang="zh-CN"/>
        </a:p>
        <a:p>
          <a:r>
            <a:rPr lang="zh-CN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公司发福利：</a:t>
          </a:r>
          <a:endParaRPr lang="en-US" altLang="zh-CN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zh-CN" altLang="en-US"/>
            <a:t> </a:t>
          </a:r>
          <a:r>
            <a:rPr lang="en-US" altLang="zh-CN"/>
            <a:t>1.</a:t>
          </a:r>
          <a:r>
            <a:rPr lang="zh-CN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女员工，福利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200</a:t>
          </a:r>
          <a:r>
            <a:rPr lang="zh-CN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元</a:t>
          </a:r>
          <a:r>
            <a:rPr lang="zh-CN" altLang="en-US"/>
            <a:t> </a:t>
          </a:r>
          <a:r>
            <a:rPr lang="zh-CN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zh-CN" altLang="en-US"/>
            <a:t> </a:t>
          </a:r>
          <a:r>
            <a:rPr lang="zh-CN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zh-CN" altLang="en-US"/>
            <a:t> </a:t>
          </a:r>
          <a:endParaRPr lang="en-US" altLang="zh-CN"/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2.50</a:t>
          </a:r>
          <a:r>
            <a:rPr lang="zh-CN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岁以上的男性，福利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200</a:t>
          </a:r>
          <a:r>
            <a:rPr lang="zh-CN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元</a:t>
          </a:r>
          <a:r>
            <a:rPr lang="zh-CN" altLang="en-US"/>
            <a:t> </a:t>
          </a:r>
          <a:r>
            <a:rPr lang="zh-CN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zh-CN" altLang="en-US"/>
            <a:t> </a:t>
          </a:r>
          <a:r>
            <a:rPr lang="zh-CN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zh-CN" altLang="en-US"/>
            <a:t> </a:t>
          </a:r>
          <a:endParaRPr lang="en-US" altLang="zh-CN"/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3.50</a:t>
          </a:r>
          <a:r>
            <a:rPr lang="zh-CN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岁以上的女员工，福利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400</a:t>
          </a:r>
          <a:r>
            <a:rPr lang="zh-CN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元</a:t>
          </a:r>
          <a:r>
            <a:rPr lang="zh-CN" altLang="en-US"/>
            <a:t> </a:t>
          </a:r>
          <a:r>
            <a:rPr lang="zh-CN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zh-CN" altLang="en-US"/>
            <a:t> </a:t>
          </a:r>
          <a:r>
            <a:rPr lang="zh-CN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zh-CN" altLang="en-US"/>
            <a:t> </a:t>
          </a:r>
          <a:r>
            <a:rPr lang="zh-CN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zh-CN" altLang="en-US"/>
            <a:t> </a:t>
          </a:r>
          <a:r>
            <a:rPr lang="zh-CN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zh-CN" altLang="en-US"/>
            <a:t> </a:t>
          </a:r>
          <a:r>
            <a:rPr lang="zh-CN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zh-CN" altLang="en-US"/>
            <a:t> </a:t>
          </a:r>
          <a:r>
            <a:rPr lang="zh-CN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endParaRPr lang="en-US" altLang="zh-CN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zh-CN" altLang="en-US"/>
            <a:t> </a:t>
          </a:r>
          <a:r>
            <a:rPr lang="zh-CN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分析合并：公司发福利，女员工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200</a:t>
          </a:r>
          <a:r>
            <a:rPr lang="zh-CN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元，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50</a:t>
          </a:r>
          <a:r>
            <a:rPr lang="zh-CN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岁以上员工再加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200</a:t>
          </a:r>
          <a:r>
            <a:rPr lang="zh-CN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元</a:t>
          </a:r>
          <a:r>
            <a:rPr lang="zh-CN" altLang="en-US"/>
            <a:t> </a:t>
          </a:r>
          <a:endParaRPr lang="zh-CN" altLang="en-US" sz="1100"/>
        </a:p>
      </xdr:txBody>
    </xdr:sp>
    <xdr:clientData/>
  </xdr:twoCellAnchor>
  <xdr:twoCellAnchor>
    <xdr:from>
      <xdr:col>17</xdr:col>
      <xdr:colOff>617855</xdr:colOff>
      <xdr:row>27</xdr:row>
      <xdr:rowOff>398145</xdr:rowOff>
    </xdr:from>
    <xdr:to>
      <xdr:col>23</xdr:col>
      <xdr:colOff>202565</xdr:colOff>
      <xdr:row>30</xdr:row>
      <xdr:rowOff>136525</xdr:rowOff>
    </xdr:to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15562580" y="10137775"/>
          <a:ext cx="4928235" cy="93853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zh-CN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福利发放</a:t>
          </a:r>
          <a:r>
            <a:rPr lang="zh-CN" altLang="en-US"/>
            <a:t> </a:t>
          </a:r>
          <a:r>
            <a:rPr lang="zh-CN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zh-CN" altLang="en-US"/>
            <a:t> </a:t>
          </a:r>
          <a:r>
            <a:rPr lang="zh-CN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zh-CN" altLang="en-US"/>
            <a:t> </a:t>
          </a:r>
          <a:r>
            <a:rPr lang="zh-CN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zh-CN" altLang="en-US"/>
            <a:t> </a:t>
          </a:r>
          <a:r>
            <a:rPr lang="zh-CN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zh-CN" altLang="en-US"/>
            <a:t> </a:t>
          </a:r>
          <a:endParaRPr lang="en-US" altLang="zh-CN"/>
        </a:p>
        <a:p>
          <a:r>
            <a:rPr lang="zh-CN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公司发福利：</a:t>
          </a:r>
          <a:endParaRPr lang="en-US" altLang="zh-CN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zh-CN" altLang="en-US"/>
            <a:t> </a:t>
          </a:r>
          <a:r>
            <a:rPr lang="en-US" altLang="zh-CN"/>
            <a:t>1.</a:t>
          </a:r>
          <a:r>
            <a:rPr lang="zh-CN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女员工，　</a:t>
          </a:r>
          <a:r>
            <a:rPr lang="zh-CN" altLang="en-US"/>
            <a:t> 一等奖</a:t>
          </a:r>
          <a:r>
            <a:rPr lang="zh-CN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zh-CN" altLang="en-US"/>
            <a:t> </a:t>
          </a:r>
          <a:endParaRPr lang="en-US" altLang="zh-CN"/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2.50</a:t>
          </a:r>
          <a:r>
            <a:rPr lang="zh-CN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岁以上的男性</a:t>
          </a:r>
          <a:r>
            <a:rPr lang="zh-CN" altLang="en-US"/>
            <a:t> </a:t>
          </a:r>
          <a:r>
            <a:rPr lang="zh-CN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zh-CN" altLang="en-US"/>
            <a:t>  二等奖</a:t>
          </a:r>
          <a:endParaRPr lang="en-US" altLang="zh-CN"/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3.50</a:t>
          </a:r>
          <a:r>
            <a:rPr lang="zh-CN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岁以上的女员工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zh-CN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三等奖</a:t>
          </a:r>
          <a:r>
            <a:rPr lang="zh-CN" altLang="en-US"/>
            <a:t> </a:t>
          </a:r>
          <a:r>
            <a:rPr lang="zh-CN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zh-CN" altLang="en-US"/>
            <a:t> </a:t>
          </a:r>
          <a:r>
            <a:rPr lang="zh-CN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zh-CN" altLang="en-US"/>
            <a:t> </a:t>
          </a:r>
          <a:r>
            <a:rPr lang="zh-CN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endParaRPr lang="en-US" altLang="zh-CN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zh-CN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476251</xdr:colOff>
      <xdr:row>6</xdr:row>
      <xdr:rowOff>6803</xdr:rowOff>
    </xdr:from>
    <xdr:to>
      <xdr:col>14</xdr:col>
      <xdr:colOff>496662</xdr:colOff>
      <xdr:row>10</xdr:row>
      <xdr:rowOff>149679</xdr:rowOff>
    </xdr:to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F2AA7D08-7DA0-4421-B208-BB5F136BFE00}"/>
            </a:ext>
          </a:extLst>
        </xdr:cNvPr>
        <xdr:cNvSpPr txBox="1"/>
      </xdr:nvSpPr>
      <xdr:spPr>
        <a:xfrm>
          <a:off x="8361590" y="1211035"/>
          <a:ext cx="2081893" cy="97291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/>
            <a:t>方法</a:t>
          </a:r>
          <a:r>
            <a:rPr lang="en-US" altLang="zh-CN" sz="1100"/>
            <a:t>1</a:t>
          </a:r>
          <a:r>
            <a:rPr lang="zh-CN" altLang="en-US" sz="1100"/>
            <a:t>：直接用</a:t>
          </a:r>
          <a:r>
            <a:rPr lang="en-US" altLang="zh-CN" sz="1100"/>
            <a:t>if</a:t>
          </a:r>
          <a:r>
            <a:rPr lang="zh-CN" altLang="en-US" sz="1100"/>
            <a:t>函数也可以用</a:t>
          </a:r>
          <a:r>
            <a:rPr lang="en-US" altLang="zh-CN" sz="1100"/>
            <a:t>IFS</a:t>
          </a:r>
          <a:r>
            <a:rPr lang="zh-CN" altLang="en-US" sz="1100"/>
            <a:t>，直接按要求来写</a:t>
          </a:r>
          <a:endParaRPr lang="en-US" altLang="zh-CN" sz="1100"/>
        </a:p>
        <a:p>
          <a:r>
            <a:rPr lang="zh-CN" altLang="en-US" sz="1100"/>
            <a:t>方法</a:t>
          </a:r>
          <a:r>
            <a:rPr lang="en-US" altLang="zh-CN" sz="1100"/>
            <a:t>2</a:t>
          </a:r>
          <a:r>
            <a:rPr lang="zh-CN" altLang="en-US" sz="1100"/>
            <a:t>：用</a:t>
          </a:r>
          <a:r>
            <a:rPr lang="en-US" altLang="zh-CN" sz="1100"/>
            <a:t>VLOOKUp</a:t>
          </a:r>
          <a:r>
            <a:rPr lang="zh-CN" altLang="en-US" sz="1100"/>
            <a:t>来直接寻找提出值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样式1">
  <a:themeElements>
    <a:clrScheme name="蓝色暖调">
      <a:dk1>
        <a:sysClr val="windowText" lastClr="000000"/>
      </a:dk1>
      <a:lt1>
        <a:sysClr val="window" lastClr="FFFFFF"/>
      </a:lt1>
      <a:dk2>
        <a:srgbClr val="242852"/>
      </a:dk2>
      <a:lt2>
        <a:srgbClr val="ACCBF9"/>
      </a:lt2>
      <a:accent1>
        <a:srgbClr val="4A66AC"/>
      </a:accent1>
      <a:accent2>
        <a:srgbClr val="629DD1"/>
      </a:accent2>
      <a:accent3>
        <a:srgbClr val="297FD5"/>
      </a:accent3>
      <a:accent4>
        <a:srgbClr val="7F8FA9"/>
      </a:accent4>
      <a:accent5>
        <a:srgbClr val="5AA2AE"/>
      </a:accent5>
      <a:accent6>
        <a:srgbClr val="9D90A0"/>
      </a:accent6>
      <a:hlink>
        <a:srgbClr val="9454C3"/>
      </a:hlink>
      <a:folHlink>
        <a:srgbClr val="3EBBF0"/>
      </a:folHlink>
    </a:clrScheme>
    <a:fontScheme name="思源">
      <a:majorFont>
        <a:latin typeface="思源黑体 Normal"/>
        <a:ea typeface="思源黑体 Regular"/>
        <a:cs typeface=""/>
      </a:majorFont>
      <a:minorFont>
        <a:latin typeface="思源黑体 Normal"/>
        <a:ea typeface="思源黑体 Regular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45"/>
  <sheetViews>
    <sheetView showGridLines="0" topLeftCell="A16" workbookViewId="0">
      <selection activeCell="A8" sqref="A8"/>
    </sheetView>
  </sheetViews>
  <sheetFormatPr defaultColWidth="8.19921875" defaultRowHeight="31.5" customHeight="1"/>
  <cols>
    <col min="1" max="1" width="8.19921875" style="20"/>
    <col min="2" max="2" width="13" style="20" customWidth="1"/>
    <col min="3" max="3" width="14.09765625" style="20" customWidth="1"/>
    <col min="4" max="4" width="14.69921875" style="20" customWidth="1"/>
    <col min="5" max="5" width="14" style="20" customWidth="1"/>
    <col min="6" max="6" width="18" style="20" customWidth="1"/>
    <col min="7" max="7" width="15.3984375" style="20" customWidth="1"/>
    <col min="8" max="8" width="21.8984375" style="20" customWidth="1"/>
    <col min="9" max="9" width="17.09765625" style="20" customWidth="1"/>
    <col min="10" max="11" width="8.19921875" style="20"/>
    <col min="12" max="14" width="16.3984375" style="20" customWidth="1"/>
    <col min="15" max="15" width="12.3984375" style="20" customWidth="1"/>
    <col min="16" max="17" width="8.19921875" style="20"/>
    <col min="18" max="18" width="9.69921875" style="20" customWidth="1"/>
    <col min="19" max="20" width="8.19921875" style="20"/>
    <col min="21" max="21" width="10.19921875" style="20" customWidth="1"/>
    <col min="22" max="16384" width="8.19921875" style="20"/>
  </cols>
  <sheetData>
    <row r="1" spans="1:39" ht="31.5" customHeight="1">
      <c r="A1" s="73" t="s">
        <v>0</v>
      </c>
      <c r="B1" s="74"/>
      <c r="C1" s="75"/>
      <c r="D1" s="28" t="s">
        <v>1</v>
      </c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</row>
    <row r="2" spans="1:39" ht="31.5" customHeight="1">
      <c r="A2" s="23"/>
      <c r="B2" s="24"/>
      <c r="C2" s="25" t="s">
        <v>2</v>
      </c>
      <c r="D2" s="26" t="s">
        <v>3</v>
      </c>
      <c r="E2" s="24"/>
      <c r="F2" s="24"/>
      <c r="G2" s="24"/>
      <c r="H2" s="24"/>
      <c r="I2" s="24"/>
      <c r="J2" s="24"/>
      <c r="K2" s="24"/>
      <c r="L2" s="24"/>
      <c r="M2" s="36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</row>
    <row r="3" spans="1:39" ht="31.5" customHeight="1">
      <c r="A3" s="23"/>
      <c r="B3" s="24"/>
      <c r="C3" s="25" t="s">
        <v>4</v>
      </c>
      <c r="D3" s="26" t="s">
        <v>5</v>
      </c>
      <c r="E3" s="24"/>
      <c r="F3" s="24"/>
      <c r="G3" s="24"/>
      <c r="H3" s="24"/>
      <c r="I3" s="21" t="s">
        <v>6</v>
      </c>
      <c r="J3" s="24"/>
      <c r="K3" s="24"/>
      <c r="L3" s="24"/>
      <c r="M3" s="36"/>
      <c r="N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</row>
    <row r="4" spans="1:39" ht="8.4" customHeight="1">
      <c r="A4" s="23"/>
      <c r="B4" s="24"/>
      <c r="C4" s="26"/>
      <c r="D4" s="26"/>
      <c r="E4" s="24"/>
      <c r="F4" s="24"/>
      <c r="G4" s="24"/>
      <c r="H4" s="24"/>
      <c r="I4" s="24"/>
      <c r="J4" s="24"/>
      <c r="K4" s="24"/>
      <c r="L4" s="24"/>
      <c r="M4" s="36"/>
      <c r="N4" s="24"/>
      <c r="O4" s="21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</row>
    <row r="5" spans="1:39" ht="31.5" customHeight="1">
      <c r="A5" s="31"/>
      <c r="B5" s="32"/>
      <c r="C5" s="32"/>
      <c r="D5" s="31"/>
      <c r="E5" s="31"/>
      <c r="F5" s="31"/>
      <c r="G5" s="31" t="s">
        <v>7</v>
      </c>
      <c r="H5" s="31"/>
      <c r="I5" s="31"/>
      <c r="J5" s="32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22"/>
      <c r="AK5" s="22"/>
      <c r="AL5" s="22"/>
      <c r="AM5" s="22"/>
    </row>
    <row r="6" spans="1:39" ht="31.5" customHeight="1">
      <c r="A6" s="22"/>
      <c r="B6" s="29"/>
      <c r="C6" s="27"/>
      <c r="D6" s="28"/>
      <c r="E6" s="28"/>
      <c r="F6" s="22"/>
      <c r="G6" s="22"/>
      <c r="H6" s="22"/>
      <c r="I6" s="22"/>
      <c r="J6" s="27"/>
      <c r="K6" s="28"/>
      <c r="L6" s="22"/>
      <c r="M6" s="28"/>
      <c r="N6" s="28"/>
      <c r="O6" s="28"/>
      <c r="P6" s="28"/>
      <c r="Q6" s="28"/>
      <c r="R6" s="28"/>
      <c r="S6" s="28"/>
      <c r="T6" s="28"/>
      <c r="U6" s="28"/>
      <c r="V6" s="28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</row>
    <row r="7" spans="1:39" ht="31.5" customHeight="1">
      <c r="A7" s="22"/>
      <c r="B7" s="42" t="s">
        <v>8</v>
      </c>
      <c r="C7" s="42" t="s">
        <v>9</v>
      </c>
      <c r="D7" s="42" t="s">
        <v>10</v>
      </c>
      <c r="E7" s="42" t="s">
        <v>11</v>
      </c>
      <c r="F7" s="22"/>
      <c r="G7" s="42" t="s">
        <v>12</v>
      </c>
      <c r="H7" s="42" t="s">
        <v>13</v>
      </c>
      <c r="I7" s="42" t="s">
        <v>11</v>
      </c>
      <c r="J7" s="27"/>
      <c r="K7" s="28"/>
      <c r="L7" s="34" t="s">
        <v>14</v>
      </c>
      <c r="M7" s="34" t="s">
        <v>15</v>
      </c>
      <c r="N7" s="34" t="s">
        <v>16</v>
      </c>
      <c r="O7" s="34" t="s">
        <v>11</v>
      </c>
      <c r="P7" s="28"/>
      <c r="Q7" s="76" t="s">
        <v>17</v>
      </c>
      <c r="R7" s="77"/>
      <c r="S7" s="28"/>
      <c r="T7" s="28"/>
      <c r="U7" s="28"/>
      <c r="V7" s="28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</row>
    <row r="8" spans="1:39" ht="31.5" customHeight="1">
      <c r="A8" s="22"/>
      <c r="B8" s="53">
        <v>1500</v>
      </c>
      <c r="C8" s="54">
        <v>900</v>
      </c>
      <c r="D8" s="54"/>
      <c r="E8" s="54" t="s">
        <v>18</v>
      </c>
      <c r="F8" s="22"/>
      <c r="G8" s="53">
        <v>90</v>
      </c>
      <c r="H8" s="54"/>
      <c r="I8" s="54" t="s">
        <v>19</v>
      </c>
      <c r="J8" s="27"/>
      <c r="K8" s="28"/>
      <c r="L8" s="35" t="s">
        <v>20</v>
      </c>
      <c r="M8" s="70" t="s">
        <v>21</v>
      </c>
      <c r="N8" s="35"/>
      <c r="O8" s="70" t="s">
        <v>22</v>
      </c>
      <c r="P8" s="28"/>
      <c r="Q8" s="35" t="s">
        <v>21</v>
      </c>
      <c r="R8" s="35" t="s">
        <v>22</v>
      </c>
      <c r="S8" s="28"/>
      <c r="T8" s="28"/>
      <c r="U8" s="28"/>
      <c r="V8" s="28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</row>
    <row r="9" spans="1:39" ht="31.5" customHeight="1">
      <c r="A9" s="22"/>
      <c r="B9" s="53">
        <v>500</v>
      </c>
      <c r="C9" s="54">
        <v>900</v>
      </c>
      <c r="D9" s="54"/>
      <c r="E9" s="54" t="s">
        <v>23</v>
      </c>
      <c r="F9" s="22"/>
      <c r="G9" s="53">
        <v>70</v>
      </c>
      <c r="H9" s="54"/>
      <c r="I9" s="54" t="s">
        <v>24</v>
      </c>
      <c r="J9" s="27"/>
      <c r="K9" s="28"/>
      <c r="L9" s="35" t="s">
        <v>25</v>
      </c>
      <c r="M9" s="35" t="s">
        <v>26</v>
      </c>
      <c r="N9" s="35"/>
      <c r="O9" s="35" t="s">
        <v>27</v>
      </c>
      <c r="P9" s="28"/>
      <c r="Q9" s="35" t="s">
        <v>28</v>
      </c>
      <c r="R9" s="35" t="s">
        <v>29</v>
      </c>
      <c r="S9" s="28"/>
      <c r="T9" s="28"/>
      <c r="U9" s="28"/>
      <c r="V9" s="28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</row>
    <row r="10" spans="1:39" ht="31.5" customHeight="1">
      <c r="A10" s="22"/>
      <c r="B10" s="29"/>
      <c r="C10" s="29"/>
      <c r="D10" s="30"/>
      <c r="E10" s="28"/>
      <c r="F10" s="22"/>
      <c r="G10" s="53">
        <v>80</v>
      </c>
      <c r="H10" s="54"/>
      <c r="I10" s="54" t="s">
        <v>24</v>
      </c>
      <c r="J10" s="27"/>
      <c r="K10" s="28"/>
      <c r="L10" s="35" t="s">
        <v>30</v>
      </c>
      <c r="M10" s="35" t="s">
        <v>21</v>
      </c>
      <c r="N10" s="35"/>
      <c r="O10" s="35" t="s">
        <v>22</v>
      </c>
      <c r="P10" s="28"/>
      <c r="Q10" s="35" t="s">
        <v>26</v>
      </c>
      <c r="R10" s="35" t="s">
        <v>27</v>
      </c>
      <c r="S10" s="28"/>
      <c r="T10" s="28"/>
      <c r="U10" s="28"/>
      <c r="V10" s="28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</row>
    <row r="11" spans="1:39" ht="31.5" customHeight="1">
      <c r="A11" s="22"/>
      <c r="B11" s="22"/>
      <c r="C11" s="22"/>
      <c r="D11" s="22"/>
      <c r="E11" s="22"/>
      <c r="F11" s="22"/>
      <c r="G11" s="53" t="s">
        <v>31</v>
      </c>
      <c r="H11" s="54"/>
      <c r="I11" s="54" t="s">
        <v>24</v>
      </c>
      <c r="J11" s="27"/>
      <c r="K11" s="28"/>
      <c r="L11" s="35" t="s">
        <v>32</v>
      </c>
      <c r="M11" s="35" t="s">
        <v>28</v>
      </c>
      <c r="N11" s="35"/>
      <c r="O11" s="35" t="s">
        <v>29</v>
      </c>
      <c r="P11" s="28"/>
      <c r="Q11" s="28"/>
      <c r="R11" s="28"/>
      <c r="S11" s="28"/>
      <c r="T11" s="28"/>
      <c r="U11" s="28"/>
      <c r="V11" s="28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</row>
    <row r="12" spans="1:39" ht="31.5" customHeight="1">
      <c r="A12" s="22"/>
      <c r="B12" s="22"/>
      <c r="C12" s="22"/>
      <c r="D12" s="22"/>
      <c r="E12" s="22"/>
      <c r="F12" s="22"/>
      <c r="G12" s="22"/>
      <c r="H12" s="22"/>
      <c r="I12" s="22"/>
      <c r="J12" s="27"/>
      <c r="K12" s="28"/>
      <c r="L12" s="35" t="s">
        <v>33</v>
      </c>
      <c r="M12" s="35" t="s">
        <v>28</v>
      </c>
      <c r="N12" s="35"/>
      <c r="O12" s="35" t="s">
        <v>29</v>
      </c>
      <c r="P12" s="28"/>
      <c r="Q12" s="28"/>
      <c r="R12" s="28"/>
      <c r="S12" s="28"/>
      <c r="T12" s="28"/>
      <c r="U12" s="28"/>
      <c r="V12" s="28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</row>
    <row r="13" spans="1:39" ht="31.5" customHeight="1">
      <c r="A13" s="22"/>
      <c r="B13" s="22"/>
      <c r="C13" s="22"/>
      <c r="D13" s="22"/>
      <c r="E13" s="22"/>
      <c r="F13" s="22"/>
      <c r="G13" s="22"/>
      <c r="H13" s="22"/>
      <c r="I13" s="22"/>
      <c r="J13" s="27"/>
      <c r="K13" s="28"/>
      <c r="L13" s="22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</row>
    <row r="14" spans="1:39" ht="31.5" customHeight="1">
      <c r="A14" s="22"/>
      <c r="B14" s="22"/>
      <c r="C14" s="22"/>
      <c r="D14" s="22"/>
      <c r="E14" s="22"/>
      <c r="F14" s="22"/>
      <c r="G14" s="22"/>
      <c r="H14" s="22"/>
      <c r="I14" s="22"/>
      <c r="J14" s="27"/>
      <c r="K14" s="28"/>
      <c r="L14" s="22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</row>
    <row r="15" spans="1:39" ht="31.5" customHeight="1">
      <c r="A15" s="27"/>
      <c r="B15" s="27"/>
      <c r="C15" s="22"/>
      <c r="D15" s="22"/>
      <c r="E15" s="28"/>
      <c r="F15" s="22"/>
      <c r="G15" s="22"/>
      <c r="H15" s="22"/>
      <c r="I15" s="22"/>
      <c r="J15" s="27"/>
      <c r="K15" s="28"/>
      <c r="L15" s="22"/>
      <c r="M15" s="22"/>
      <c r="N15" s="22"/>
      <c r="O15" s="22"/>
      <c r="P15" s="22"/>
      <c r="Q15" s="22"/>
      <c r="R15" s="22"/>
      <c r="S15" s="28"/>
      <c r="T15" s="28"/>
      <c r="U15" s="28"/>
      <c r="V15" s="28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</row>
    <row r="16" spans="1:39" ht="31.5" customHeight="1">
      <c r="A16" s="27"/>
      <c r="B16" s="27" t="s">
        <v>34</v>
      </c>
      <c r="C16" s="27"/>
      <c r="D16" s="28"/>
      <c r="E16" s="28"/>
      <c r="F16" s="22"/>
      <c r="G16" s="22"/>
      <c r="H16" s="22"/>
      <c r="I16" s="22"/>
      <c r="J16" s="27"/>
      <c r="K16" s="28"/>
      <c r="L16" s="22"/>
      <c r="M16" s="22"/>
      <c r="N16" s="22"/>
      <c r="O16" s="22"/>
      <c r="P16" s="22"/>
      <c r="Q16" s="22"/>
      <c r="R16" s="28"/>
      <c r="S16" s="28"/>
      <c r="T16" s="28"/>
      <c r="U16" s="28"/>
      <c r="V16" s="28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</row>
    <row r="17" spans="1:39" ht="31.5" customHeight="1">
      <c r="A17" s="22"/>
      <c r="B17" s="42" t="s">
        <v>35</v>
      </c>
      <c r="C17" s="42"/>
      <c r="D17" s="78" t="s">
        <v>36</v>
      </c>
      <c r="E17" s="78"/>
      <c r="F17" s="78"/>
      <c r="G17" s="79" t="s">
        <v>37</v>
      </c>
      <c r="H17" s="79"/>
      <c r="I17" s="22"/>
      <c r="J17" s="27"/>
      <c r="K17" s="28"/>
      <c r="L17" s="34" t="s">
        <v>12</v>
      </c>
      <c r="M17" s="34" t="s">
        <v>38</v>
      </c>
      <c r="N17" s="34" t="s">
        <v>11</v>
      </c>
      <c r="O17" s="28"/>
      <c r="P17" s="34" t="s">
        <v>12</v>
      </c>
      <c r="Q17" s="34" t="s">
        <v>38</v>
      </c>
      <c r="R17" s="28"/>
      <c r="S17" s="28"/>
      <c r="T17" s="28"/>
      <c r="U17" s="28"/>
      <c r="V17" s="28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</row>
    <row r="18" spans="1:39" ht="31.5" customHeight="1">
      <c r="A18" s="22"/>
      <c r="B18" s="61" t="s">
        <v>39</v>
      </c>
      <c r="C18" s="61" t="s">
        <v>40</v>
      </c>
      <c r="D18" s="62" t="s">
        <v>41</v>
      </c>
      <c r="E18" s="62" t="s">
        <v>42</v>
      </c>
      <c r="F18" s="63" t="s">
        <v>43</v>
      </c>
      <c r="G18" s="61" t="s">
        <v>44</v>
      </c>
      <c r="H18" s="61" t="s">
        <v>45</v>
      </c>
      <c r="I18" s="22"/>
      <c r="J18" s="27"/>
      <c r="K18" s="28"/>
      <c r="L18" s="35">
        <v>45</v>
      </c>
      <c r="M18" s="35"/>
      <c r="N18" s="35" t="str">
        <f>IF(L18&gt;89,"A",IF(L18&gt;79,"B",IF(L18&gt;69,"C",IF(L18&gt;59,"D","F"))))</f>
        <v>F</v>
      </c>
      <c r="O18" s="28"/>
      <c r="P18" s="35" t="s">
        <v>46</v>
      </c>
      <c r="Q18" s="35" t="s">
        <v>47</v>
      </c>
      <c r="R18" s="28"/>
      <c r="S18" s="28"/>
      <c r="T18" s="28"/>
      <c r="U18" s="28"/>
      <c r="V18" s="28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</row>
    <row r="19" spans="1:39" ht="31.5" customHeight="1">
      <c r="A19" s="22"/>
      <c r="B19" s="71" t="s">
        <v>48</v>
      </c>
      <c r="C19" s="64">
        <v>86</v>
      </c>
      <c r="D19" s="65" t="str">
        <f>IF(C19&gt;=0,"差",IF(C19&gt;=60,"中",IF(C19&gt;=80,"良","优")))</f>
        <v>差</v>
      </c>
      <c r="E19" s="66" t="b">
        <f>IF(C19&gt;90,"优秀",IF(C19&lt;60,"不及格"))</f>
        <v>0</v>
      </c>
      <c r="F19" s="67" t="str">
        <f>IF(C19&lt;60,"差",IF(AND(C19&gt;=60,C19&lt;80),"中",IF(AND(C19&gt;=80,C19&lt;90),"良",IF(C19&gt;=90,"优"))))</f>
        <v>良</v>
      </c>
      <c r="G19" s="68"/>
      <c r="H19" s="68"/>
      <c r="I19" s="22"/>
      <c r="J19" s="27"/>
      <c r="K19" s="28"/>
      <c r="L19" s="35">
        <v>90</v>
      </c>
      <c r="M19" s="35"/>
      <c r="N19" s="35" t="str">
        <f>IF(L19&gt;89,"A",IF(L19&gt;79,"B",IF(L19&gt;69,"C",IF(L19&gt;59,"D","F"))))</f>
        <v>A</v>
      </c>
      <c r="O19" s="28"/>
      <c r="P19" s="35" t="s">
        <v>49</v>
      </c>
      <c r="Q19" s="35" t="s">
        <v>50</v>
      </c>
      <c r="R19" s="28"/>
      <c r="S19" s="28"/>
      <c r="T19" s="28"/>
      <c r="U19" s="28"/>
      <c r="V19" s="28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</row>
    <row r="20" spans="1:39" ht="31.5" customHeight="1">
      <c r="A20" s="22"/>
      <c r="B20" s="71" t="s">
        <v>51</v>
      </c>
      <c r="C20" s="64">
        <v>73</v>
      </c>
      <c r="D20" s="65" t="str">
        <f t="shared" ref="D20:D24" si="0">IF(C20&gt;=0,"差",IF(C20&gt;=60,"中",IF(C20&gt;=80,"良","优")))</f>
        <v>差</v>
      </c>
      <c r="E20" s="66" t="b">
        <f t="shared" ref="E20:E24" si="1">IF(C20&gt;90,"优秀",IF(C20&lt;60,"不及格"))</f>
        <v>0</v>
      </c>
      <c r="F20" s="67" t="str">
        <f t="shared" ref="F20:F24" si="2">IF(C20&lt;60,"差",IF(AND(C20&gt;=60,C20&lt;80),"中",IF(AND(C20&gt;=80,C20&lt;90),"良",IF(C20&gt;=90,"优"))))</f>
        <v>中</v>
      </c>
      <c r="G20" s="68"/>
      <c r="H20" s="68"/>
      <c r="I20" s="22"/>
      <c r="J20" s="27"/>
      <c r="K20" s="28"/>
      <c r="L20" s="35">
        <v>78</v>
      </c>
      <c r="M20" s="35"/>
      <c r="N20" s="35" t="str">
        <f>IF(L20&gt;89,"A",IF(L20&gt;79,"B",IF(L20&gt;69,"C",IF(L20&gt;59,"D","F"))))</f>
        <v>C</v>
      </c>
      <c r="O20" s="28"/>
      <c r="P20" s="35" t="s">
        <v>52</v>
      </c>
      <c r="Q20" s="35" t="s">
        <v>53</v>
      </c>
      <c r="R20" s="28"/>
      <c r="S20" s="28"/>
      <c r="T20" s="28"/>
      <c r="U20" s="28"/>
      <c r="V20" s="28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</row>
    <row r="21" spans="1:39" ht="31.5" customHeight="1">
      <c r="A21" s="22"/>
      <c r="B21" s="71" t="s">
        <v>54</v>
      </c>
      <c r="C21" s="64">
        <v>77</v>
      </c>
      <c r="D21" s="65" t="str">
        <f t="shared" si="0"/>
        <v>差</v>
      </c>
      <c r="E21" s="66" t="b">
        <f t="shared" si="1"/>
        <v>0</v>
      </c>
      <c r="F21" s="67" t="str">
        <f t="shared" si="2"/>
        <v>中</v>
      </c>
      <c r="G21" s="68"/>
      <c r="H21" s="68"/>
      <c r="I21" s="22"/>
      <c r="J21" s="27"/>
      <c r="K21" s="28"/>
      <c r="L21" s="29"/>
      <c r="M21" s="27"/>
      <c r="N21" s="28"/>
      <c r="O21" s="22"/>
      <c r="P21" s="35" t="s">
        <v>55</v>
      </c>
      <c r="Q21" s="35" t="s">
        <v>56</v>
      </c>
      <c r="R21" s="28"/>
      <c r="S21" s="28"/>
      <c r="T21" s="28"/>
      <c r="U21" s="28"/>
      <c r="V21" s="28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</row>
    <row r="22" spans="1:39" ht="31.5" customHeight="1">
      <c r="A22" s="22"/>
      <c r="B22" s="71" t="s">
        <v>57</v>
      </c>
      <c r="C22" s="64">
        <v>54</v>
      </c>
      <c r="D22" s="65" t="str">
        <f t="shared" si="0"/>
        <v>差</v>
      </c>
      <c r="E22" s="66" t="str">
        <f t="shared" si="1"/>
        <v>不及格</v>
      </c>
      <c r="F22" s="67" t="str">
        <f t="shared" si="2"/>
        <v>差</v>
      </c>
      <c r="G22" s="68"/>
      <c r="H22" s="68"/>
      <c r="I22" s="22"/>
      <c r="J22" s="27"/>
      <c r="K22" s="28"/>
      <c r="L22" s="29"/>
      <c r="M22" s="27"/>
      <c r="N22" s="28"/>
      <c r="O22" s="22"/>
      <c r="P22" s="35" t="s">
        <v>58</v>
      </c>
      <c r="Q22" s="35" t="s">
        <v>59</v>
      </c>
      <c r="R22" s="28"/>
      <c r="S22" s="28"/>
      <c r="T22" s="28"/>
      <c r="U22" s="28"/>
      <c r="V22" s="28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</row>
    <row r="23" spans="1:39" ht="31.5" customHeight="1">
      <c r="A23" s="22"/>
      <c r="B23" s="71" t="s">
        <v>60</v>
      </c>
      <c r="C23" s="64">
        <v>68</v>
      </c>
      <c r="D23" s="65" t="str">
        <f t="shared" si="0"/>
        <v>差</v>
      </c>
      <c r="E23" s="66" t="b">
        <f t="shared" si="1"/>
        <v>0</v>
      </c>
      <c r="F23" s="67" t="str">
        <f t="shared" si="2"/>
        <v>中</v>
      </c>
      <c r="G23" s="68"/>
      <c r="H23" s="68"/>
      <c r="I23" s="22"/>
      <c r="J23" s="27"/>
      <c r="K23" s="28"/>
      <c r="L23" s="22"/>
      <c r="M23" s="28"/>
      <c r="N23" s="28"/>
      <c r="O23" s="22"/>
      <c r="P23" s="28"/>
      <c r="Q23" s="28"/>
      <c r="R23" s="28"/>
      <c r="S23" s="28"/>
      <c r="T23" s="28"/>
      <c r="U23" s="28"/>
      <c r="V23" s="28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</row>
    <row r="24" spans="1:39" ht="31.5" customHeight="1">
      <c r="A24" s="22"/>
      <c r="B24" s="71" t="s">
        <v>61</v>
      </c>
      <c r="C24" s="64">
        <v>91</v>
      </c>
      <c r="D24" s="69" t="str">
        <f t="shared" si="0"/>
        <v>差</v>
      </c>
      <c r="E24" s="69" t="str">
        <f t="shared" si="1"/>
        <v>优秀</v>
      </c>
      <c r="F24" s="69" t="str">
        <f t="shared" si="2"/>
        <v>优</v>
      </c>
      <c r="G24" s="68"/>
      <c r="H24" s="68"/>
      <c r="I24" s="22"/>
      <c r="J24" s="27"/>
      <c r="K24" s="28"/>
      <c r="L24" s="22"/>
      <c r="M24" s="28"/>
      <c r="N24" s="28"/>
      <c r="O24" s="22"/>
      <c r="P24" s="28"/>
      <c r="Q24" s="28"/>
      <c r="R24" s="28"/>
      <c r="S24" s="28"/>
      <c r="T24" s="28"/>
      <c r="U24" s="28"/>
      <c r="V24" s="28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</row>
    <row r="25" spans="1:39" ht="31.5" customHeight="1">
      <c r="A25" s="22"/>
      <c r="B25" s="29"/>
      <c r="C25" s="27"/>
      <c r="D25" s="28"/>
      <c r="E25" s="28"/>
      <c r="F25" s="22"/>
      <c r="G25" s="22"/>
      <c r="H25" s="22"/>
      <c r="I25" s="22"/>
      <c r="J25" s="27"/>
      <c r="K25" s="28"/>
      <c r="L25" s="22"/>
      <c r="M25" s="28"/>
      <c r="N25" s="28"/>
      <c r="O25" s="22"/>
      <c r="P25" s="35"/>
      <c r="Q25" s="28"/>
      <c r="R25" s="28"/>
      <c r="S25" s="28"/>
      <c r="T25" s="28"/>
      <c r="U25" s="28"/>
      <c r="V25" s="28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</row>
    <row r="26" spans="1:39" ht="31.5" customHeight="1">
      <c r="A26" s="22"/>
      <c r="B26" s="29"/>
      <c r="C26" s="27"/>
      <c r="D26" s="28"/>
      <c r="E26" s="28"/>
      <c r="F26" s="22"/>
      <c r="G26" s="22"/>
      <c r="H26" s="22"/>
      <c r="I26" s="22"/>
      <c r="J26" s="27"/>
      <c r="K26" s="28"/>
      <c r="L26" s="22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</row>
    <row r="27" spans="1:39" ht="31.5" customHeight="1">
      <c r="A27" s="22"/>
      <c r="B27" s="29"/>
      <c r="C27" s="27"/>
      <c r="D27" s="28"/>
      <c r="E27" s="28"/>
      <c r="F27" s="22"/>
      <c r="G27" s="22"/>
      <c r="H27" s="22"/>
      <c r="I27" s="22"/>
      <c r="J27" s="27"/>
      <c r="K27" s="28"/>
      <c r="L27" s="22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</row>
    <row r="28" spans="1:39" ht="31.5" customHeight="1">
      <c r="A28" s="22"/>
      <c r="B28" s="29"/>
      <c r="C28" s="27"/>
      <c r="D28" s="28"/>
      <c r="E28" s="28"/>
      <c r="F28" s="22"/>
      <c r="G28" s="22"/>
      <c r="H28" s="22"/>
      <c r="I28" s="22"/>
      <c r="J28" s="27"/>
      <c r="K28" s="28"/>
      <c r="L28" s="22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</row>
    <row r="29" spans="1:39" ht="31.5" customHeight="1">
      <c r="A29" s="22"/>
      <c r="B29" s="29"/>
      <c r="C29" s="27"/>
      <c r="D29" s="28"/>
      <c r="E29" s="28"/>
      <c r="F29" s="22"/>
      <c r="G29" s="22"/>
      <c r="H29" s="22"/>
      <c r="I29" s="22"/>
      <c r="J29" s="27"/>
      <c r="K29" s="28"/>
      <c r="L29" s="22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</row>
    <row r="30" spans="1:39" ht="31.5" customHeight="1">
      <c r="A30" s="22"/>
      <c r="B30" s="29"/>
      <c r="C30" s="27"/>
      <c r="D30" s="28"/>
      <c r="E30" s="28"/>
      <c r="F30" s="22"/>
      <c r="G30" s="22"/>
      <c r="H30" s="22"/>
      <c r="I30" s="22"/>
      <c r="J30" s="27"/>
      <c r="K30" s="28"/>
      <c r="L30" s="22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</row>
    <row r="31" spans="1:39" ht="31.5" customHeight="1">
      <c r="A31" s="22"/>
      <c r="B31" s="29"/>
      <c r="C31" s="27"/>
      <c r="D31" s="28"/>
      <c r="E31" s="28"/>
      <c r="F31" s="22"/>
      <c r="G31" s="22"/>
      <c r="H31" s="22"/>
      <c r="I31" s="22"/>
      <c r="J31" s="27"/>
      <c r="K31" s="28"/>
      <c r="L31" s="22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</row>
    <row r="32" spans="1:39" ht="31.5" customHeight="1">
      <c r="A32" s="22"/>
      <c r="B32" s="29"/>
      <c r="C32" s="27"/>
      <c r="D32" s="28"/>
      <c r="E32" s="28"/>
      <c r="F32" s="22"/>
      <c r="G32" s="22"/>
      <c r="H32" s="22"/>
      <c r="I32" s="22"/>
      <c r="J32" s="27"/>
      <c r="K32" s="28"/>
      <c r="L32" s="22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</row>
    <row r="33" spans="1:39" ht="31.5" customHeight="1">
      <c r="A33" s="22"/>
      <c r="B33" s="29"/>
      <c r="C33" s="27"/>
      <c r="D33" s="28"/>
      <c r="E33" s="28"/>
      <c r="F33" s="22"/>
      <c r="G33" s="22"/>
      <c r="H33" s="22"/>
      <c r="I33" s="22"/>
      <c r="J33" s="27"/>
      <c r="K33" s="28"/>
      <c r="L33" s="22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</row>
    <row r="34" spans="1:39" ht="31.5" customHeight="1">
      <c r="A34" s="22"/>
      <c r="B34" s="29"/>
      <c r="C34" s="27"/>
      <c r="D34" s="28"/>
      <c r="E34" s="28"/>
      <c r="F34" s="22"/>
      <c r="G34" s="22"/>
      <c r="H34" s="22"/>
      <c r="I34" s="22"/>
      <c r="J34" s="27"/>
      <c r="K34" s="28"/>
      <c r="L34" s="22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</row>
    <row r="35" spans="1:39" ht="31.5" customHeight="1">
      <c r="A35" s="22"/>
      <c r="B35" s="29"/>
      <c r="C35" s="27"/>
      <c r="D35" s="28"/>
      <c r="E35" s="28"/>
      <c r="F35" s="22"/>
      <c r="G35" s="22"/>
      <c r="H35" s="22"/>
      <c r="I35" s="22"/>
      <c r="J35" s="27"/>
      <c r="K35" s="28"/>
      <c r="L35" s="22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</row>
    <row r="36" spans="1:39" ht="31.5" customHeight="1">
      <c r="A36" s="22"/>
      <c r="B36" s="29"/>
      <c r="C36" s="27"/>
      <c r="D36" s="28"/>
      <c r="E36" s="28"/>
      <c r="F36" s="22"/>
      <c r="G36" s="22"/>
      <c r="H36" s="22"/>
      <c r="I36" s="22"/>
      <c r="J36" s="27"/>
      <c r="K36" s="28"/>
      <c r="L36" s="22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</row>
    <row r="37" spans="1:39" ht="31.5" customHeight="1">
      <c r="A37" s="22"/>
      <c r="B37" s="29"/>
      <c r="C37" s="27"/>
      <c r="D37" s="28"/>
      <c r="E37" s="28"/>
      <c r="F37" s="22"/>
      <c r="G37" s="22"/>
      <c r="H37" s="22"/>
      <c r="I37" s="22"/>
      <c r="J37" s="27"/>
      <c r="K37" s="28"/>
      <c r="L37" s="22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</row>
    <row r="38" spans="1:39" ht="31.5" customHeight="1">
      <c r="A38" s="22"/>
      <c r="B38" s="29"/>
      <c r="C38" s="27"/>
      <c r="D38" s="28"/>
      <c r="E38" s="28"/>
      <c r="F38" s="22"/>
      <c r="G38" s="22"/>
      <c r="H38" s="22"/>
      <c r="I38" s="22"/>
      <c r="J38" s="27"/>
      <c r="K38" s="28"/>
      <c r="L38" s="22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</row>
    <row r="39" spans="1:39" ht="31.5" customHeight="1">
      <c r="A39" s="22"/>
      <c r="B39" s="29"/>
      <c r="C39" s="27"/>
      <c r="D39" s="28"/>
      <c r="E39" s="28"/>
      <c r="F39" s="22"/>
      <c r="G39" s="22"/>
      <c r="H39" s="22"/>
      <c r="I39" s="22"/>
      <c r="J39" s="27"/>
      <c r="K39" s="28"/>
      <c r="L39" s="22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</row>
    <row r="40" spans="1:39" ht="31.5" customHeight="1">
      <c r="A40" s="22"/>
      <c r="B40" s="29"/>
      <c r="C40" s="27"/>
      <c r="D40" s="28"/>
      <c r="E40" s="28"/>
      <c r="F40" s="22"/>
      <c r="G40" s="22"/>
      <c r="H40" s="22"/>
      <c r="I40" s="22"/>
      <c r="J40" s="27"/>
      <c r="K40" s="28"/>
      <c r="L40" s="22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</row>
    <row r="41" spans="1:39" ht="31.5" customHeight="1">
      <c r="A41" s="22"/>
      <c r="B41" s="29"/>
      <c r="C41" s="27"/>
      <c r="D41" s="28"/>
      <c r="E41" s="28"/>
      <c r="F41" s="22"/>
      <c r="G41" s="22"/>
      <c r="H41" s="22"/>
      <c r="I41" s="22"/>
      <c r="J41" s="27"/>
      <c r="K41" s="28"/>
      <c r="L41" s="22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</row>
    <row r="42" spans="1:39" ht="31.5" customHeight="1">
      <c r="A42" s="22"/>
      <c r="B42" s="29"/>
      <c r="C42" s="27"/>
      <c r="D42" s="28"/>
      <c r="E42" s="28"/>
      <c r="F42" s="22"/>
      <c r="G42" s="22"/>
      <c r="H42" s="22"/>
      <c r="I42" s="22"/>
      <c r="J42" s="27"/>
      <c r="K42" s="28"/>
      <c r="L42" s="22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</row>
    <row r="43" spans="1:39" ht="31.5" customHeight="1">
      <c r="A43" s="22"/>
      <c r="B43" s="29"/>
      <c r="C43" s="27"/>
      <c r="D43" s="28"/>
      <c r="E43" s="28"/>
      <c r="F43" s="22"/>
      <c r="G43" s="22"/>
      <c r="H43" s="22"/>
      <c r="I43" s="22"/>
      <c r="J43" s="27"/>
      <c r="K43" s="28"/>
      <c r="L43" s="22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</row>
    <row r="44" spans="1:39" ht="31.5" customHeight="1">
      <c r="A44" s="22"/>
      <c r="B44" s="29"/>
      <c r="C44" s="27"/>
      <c r="D44" s="28"/>
      <c r="E44" s="28"/>
      <c r="F44" s="22"/>
      <c r="G44" s="22"/>
      <c r="H44" s="22"/>
      <c r="I44" s="22"/>
      <c r="J44" s="27"/>
      <c r="K44" s="28"/>
      <c r="L44" s="22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</row>
    <row r="45" spans="1:39" ht="31.5" customHeight="1">
      <c r="A45" s="22"/>
      <c r="B45" s="29"/>
      <c r="C45" s="27"/>
      <c r="D45" s="28"/>
      <c r="E45" s="28"/>
      <c r="F45" s="22"/>
      <c r="G45" s="22"/>
      <c r="H45" s="22"/>
      <c r="I45" s="22"/>
      <c r="J45" s="27"/>
      <c r="K45" s="28"/>
      <c r="L45" s="22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</row>
  </sheetData>
  <mergeCells count="4">
    <mergeCell ref="A1:C1"/>
    <mergeCell ref="Q7:R7"/>
    <mergeCell ref="D17:F17"/>
    <mergeCell ref="G17:H17"/>
  </mergeCells>
  <phoneticPr fontId="29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69"/>
  <sheetViews>
    <sheetView showGridLines="0" topLeftCell="I30" workbookViewId="0">
      <selection activeCell="W25" sqref="W25"/>
    </sheetView>
  </sheetViews>
  <sheetFormatPr defaultColWidth="8.19921875" defaultRowHeight="31.5" customHeight="1"/>
  <cols>
    <col min="1" max="1" width="8.19921875" style="20"/>
    <col min="2" max="2" width="11.5" style="20" customWidth="1"/>
    <col min="3" max="3" width="16.19921875" style="20" customWidth="1"/>
    <col min="4" max="4" width="8.19921875" style="20"/>
    <col min="5" max="5" width="9.69921875" style="20" customWidth="1"/>
    <col min="6" max="8" width="8.19921875" style="20"/>
    <col min="9" max="9" width="16.69921875" style="20" customWidth="1"/>
    <col min="10" max="11" width="12.69921875" style="20" customWidth="1"/>
    <col min="12" max="12" width="20.3984375" style="20" customWidth="1"/>
    <col min="13" max="15" width="12.69921875" style="20" customWidth="1"/>
    <col min="16" max="18" width="8.19921875" style="20"/>
    <col min="19" max="23" width="12.3984375" style="20" customWidth="1"/>
    <col min="24" max="16384" width="8.19921875" style="20"/>
  </cols>
  <sheetData>
    <row r="1" spans="1:38" ht="31.5" customHeight="1">
      <c r="A1" s="73" t="s">
        <v>62</v>
      </c>
      <c r="B1" s="74"/>
      <c r="C1" s="74"/>
      <c r="D1" s="28"/>
      <c r="E1" s="28"/>
      <c r="F1" s="28" t="s">
        <v>63</v>
      </c>
      <c r="G1" s="28"/>
      <c r="H1" s="28" t="s">
        <v>64</v>
      </c>
      <c r="I1" s="28"/>
      <c r="J1" s="28"/>
      <c r="K1" s="28"/>
      <c r="L1" s="28"/>
      <c r="M1" s="28"/>
      <c r="N1" s="28"/>
      <c r="O1" s="28"/>
      <c r="P1" s="28"/>
      <c r="Q1" s="28"/>
      <c r="R1" s="28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</row>
    <row r="2" spans="1:38" ht="31.5" customHeight="1">
      <c r="A2" s="23"/>
      <c r="B2" s="24"/>
      <c r="C2" s="25" t="s">
        <v>2</v>
      </c>
      <c r="D2" s="26" t="s">
        <v>65</v>
      </c>
      <c r="E2" s="24"/>
      <c r="F2" s="24"/>
      <c r="G2" s="24"/>
      <c r="H2" s="24"/>
      <c r="I2" s="24"/>
      <c r="J2" s="24"/>
      <c r="K2" s="24"/>
      <c r="L2" s="24"/>
      <c r="M2" s="30" t="s">
        <v>66</v>
      </c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</row>
    <row r="3" spans="1:38" ht="31.5" customHeight="1">
      <c r="A3" s="23"/>
      <c r="B3" s="24"/>
      <c r="C3" s="25" t="s">
        <v>4</v>
      </c>
      <c r="D3" s="26" t="s">
        <v>67</v>
      </c>
      <c r="E3" s="24"/>
      <c r="F3" s="24"/>
      <c r="G3" s="24"/>
      <c r="H3" s="24"/>
      <c r="I3" s="24"/>
      <c r="J3" s="24"/>
      <c r="K3" s="24"/>
      <c r="L3" s="24"/>
      <c r="M3" s="30" t="s">
        <v>68</v>
      </c>
      <c r="N3" s="24"/>
      <c r="O3" s="30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</row>
    <row r="4" spans="1:38" ht="8.4" customHeight="1">
      <c r="A4" s="23"/>
      <c r="B4" s="24"/>
      <c r="C4" s="26"/>
      <c r="D4" s="26"/>
      <c r="E4" s="24"/>
      <c r="F4" s="24"/>
      <c r="G4" s="24"/>
      <c r="H4" s="24"/>
      <c r="I4" s="24"/>
      <c r="J4" s="24"/>
      <c r="K4" s="24"/>
      <c r="L4" s="24"/>
      <c r="M4" s="36"/>
      <c r="N4" s="24"/>
      <c r="O4" s="21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</row>
    <row r="5" spans="1:38" ht="31.5" customHeight="1">
      <c r="A5" s="24"/>
      <c r="B5" s="23"/>
      <c r="C5" s="25" t="s">
        <v>69</v>
      </c>
      <c r="D5" s="26" t="s">
        <v>70</v>
      </c>
      <c r="E5" s="22"/>
      <c r="F5" s="22"/>
      <c r="G5" s="22"/>
      <c r="H5" s="22"/>
      <c r="I5" s="22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</row>
    <row r="6" spans="1:38" ht="12.75" customHeight="1">
      <c r="A6" s="24"/>
      <c r="B6" s="29"/>
      <c r="C6" s="25"/>
      <c r="D6" s="27"/>
      <c r="E6" s="28"/>
      <c r="F6" s="22"/>
      <c r="G6" s="22"/>
      <c r="H6" s="22"/>
      <c r="I6" s="22"/>
      <c r="J6" s="27"/>
      <c r="K6" s="28"/>
      <c r="L6" s="22"/>
      <c r="M6" s="28"/>
      <c r="N6" s="28"/>
      <c r="O6" s="28"/>
      <c r="P6" s="28"/>
      <c r="Q6" s="28"/>
      <c r="R6" s="28"/>
      <c r="S6" s="28"/>
      <c r="T6" s="28"/>
      <c r="U6" s="28"/>
      <c r="V6" s="28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</row>
    <row r="7" spans="1:38" ht="31.5" customHeight="1">
      <c r="A7" s="24"/>
      <c r="B7" s="27"/>
      <c r="C7" s="25" t="s">
        <v>71</v>
      </c>
      <c r="D7" s="27" t="s">
        <v>72</v>
      </c>
      <c r="E7" s="28"/>
      <c r="F7" s="22"/>
      <c r="G7" s="22"/>
      <c r="H7" s="22"/>
      <c r="I7" s="22"/>
      <c r="J7" s="27"/>
      <c r="K7" s="28"/>
      <c r="L7" s="22"/>
      <c r="M7" s="28"/>
      <c r="N7" s="28"/>
      <c r="O7" s="28"/>
      <c r="P7" s="28"/>
      <c r="Q7" s="28"/>
      <c r="R7" s="28"/>
      <c r="S7" s="28"/>
      <c r="T7" s="28"/>
      <c r="U7" s="28"/>
      <c r="V7" s="28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</row>
    <row r="8" spans="1:38" ht="31.5" customHeight="1">
      <c r="A8" s="24"/>
      <c r="B8" s="29"/>
      <c r="C8" s="27"/>
      <c r="D8" s="27" t="s">
        <v>73</v>
      </c>
      <c r="E8" s="28"/>
      <c r="F8" s="22"/>
      <c r="G8" s="22"/>
      <c r="H8" s="22"/>
      <c r="I8" s="22"/>
      <c r="J8" s="27"/>
      <c r="K8" s="28"/>
      <c r="L8" s="22"/>
      <c r="M8" s="28"/>
      <c r="N8" s="28"/>
      <c r="O8" s="28"/>
      <c r="P8" s="28"/>
      <c r="Q8" s="28"/>
      <c r="R8" s="28"/>
      <c r="S8" s="28"/>
      <c r="T8" s="28"/>
      <c r="U8" s="28"/>
      <c r="V8" s="28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</row>
    <row r="9" spans="1:38" ht="31.5" customHeight="1">
      <c r="A9" s="22"/>
      <c r="B9" s="27"/>
      <c r="C9" s="27"/>
      <c r="D9" s="28"/>
      <c r="E9" s="28"/>
      <c r="F9" s="22"/>
      <c r="G9" s="22"/>
      <c r="H9" s="22"/>
      <c r="I9" s="22"/>
      <c r="J9" s="27"/>
      <c r="K9" s="28"/>
      <c r="L9" s="22"/>
      <c r="M9" s="28"/>
      <c r="N9" s="28"/>
      <c r="O9" s="28"/>
      <c r="P9" s="28"/>
      <c r="Q9" s="28"/>
      <c r="R9" s="28"/>
      <c r="S9" s="28"/>
      <c r="T9" s="28"/>
      <c r="U9" s="28"/>
      <c r="V9" s="28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</row>
    <row r="10" spans="1:38" ht="31.5" customHeight="1">
      <c r="A10" s="73" t="s">
        <v>74</v>
      </c>
      <c r="B10" s="74"/>
      <c r="C10" s="74"/>
      <c r="D10" s="28"/>
      <c r="E10" s="28"/>
      <c r="F10" s="72" t="s">
        <v>75</v>
      </c>
      <c r="G10" s="28"/>
      <c r="H10" s="28" t="s">
        <v>76</v>
      </c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</row>
    <row r="11" spans="1:38" ht="31.5" customHeight="1">
      <c r="A11" s="23"/>
      <c r="B11" s="24"/>
      <c r="C11" s="25" t="s">
        <v>2</v>
      </c>
      <c r="D11" s="26" t="s">
        <v>77</v>
      </c>
      <c r="E11" s="24"/>
      <c r="F11" s="24"/>
      <c r="G11" s="24"/>
      <c r="H11" s="24"/>
      <c r="I11" s="24"/>
      <c r="J11" s="24"/>
      <c r="K11" s="24"/>
      <c r="L11" s="24"/>
      <c r="M11" s="30" t="s">
        <v>78</v>
      </c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</row>
    <row r="12" spans="1:38" ht="31.5" customHeight="1">
      <c r="A12" s="23"/>
      <c r="B12" s="24"/>
      <c r="C12" s="25" t="s">
        <v>4</v>
      </c>
      <c r="D12" s="26" t="s">
        <v>79</v>
      </c>
      <c r="E12" s="24"/>
      <c r="F12" s="24"/>
      <c r="G12" s="24"/>
      <c r="H12" s="24"/>
      <c r="I12" s="24"/>
      <c r="J12" s="24"/>
      <c r="K12" s="24"/>
      <c r="L12" s="24"/>
      <c r="M12" s="30" t="s">
        <v>80</v>
      </c>
      <c r="N12" s="24"/>
      <c r="O12" s="30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</row>
    <row r="13" spans="1:38" ht="31.5" customHeight="1">
      <c r="A13" s="22"/>
      <c r="B13" s="29"/>
      <c r="C13" s="27"/>
      <c r="D13" s="28"/>
      <c r="E13" s="28"/>
      <c r="F13" s="22"/>
      <c r="G13" s="22"/>
      <c r="H13" s="22"/>
      <c r="I13" s="22"/>
      <c r="J13" s="27"/>
      <c r="K13" s="28"/>
      <c r="L13" s="22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</row>
    <row r="14" spans="1:38" ht="31.5" customHeight="1">
      <c r="A14" s="73" t="s">
        <v>81</v>
      </c>
      <c r="B14" s="74"/>
      <c r="C14" s="74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</row>
    <row r="15" spans="1:38" ht="31.5" customHeight="1">
      <c r="A15" s="23"/>
      <c r="B15" s="24"/>
      <c r="C15" s="25" t="s">
        <v>2</v>
      </c>
      <c r="D15" s="26" t="s">
        <v>82</v>
      </c>
      <c r="E15" s="24"/>
      <c r="F15" s="24"/>
      <c r="G15" s="24"/>
      <c r="H15" s="24"/>
      <c r="I15" s="24"/>
      <c r="J15" s="24"/>
      <c r="K15" s="24"/>
      <c r="L15" s="24"/>
      <c r="M15" s="30" t="s">
        <v>83</v>
      </c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</row>
    <row r="16" spans="1:38" ht="31.5" customHeight="1">
      <c r="A16" s="23"/>
      <c r="B16" s="24"/>
      <c r="C16" s="25" t="s">
        <v>4</v>
      </c>
      <c r="D16" s="26" t="s">
        <v>84</v>
      </c>
      <c r="E16" s="24"/>
      <c r="F16" s="24"/>
      <c r="G16" s="24"/>
      <c r="H16" s="24"/>
      <c r="I16" s="24"/>
      <c r="J16" s="24"/>
      <c r="K16" s="24"/>
      <c r="L16" s="24"/>
      <c r="M16" s="28"/>
      <c r="N16" s="24"/>
      <c r="O16" s="30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</row>
    <row r="17" spans="1:38" ht="31.5" customHeight="1">
      <c r="A17" s="23"/>
      <c r="B17" s="24"/>
      <c r="C17" s="25"/>
      <c r="D17" s="26"/>
      <c r="E17" s="24"/>
      <c r="F17" s="24"/>
      <c r="G17" s="24"/>
      <c r="H17" s="24"/>
      <c r="I17" s="24"/>
      <c r="J17" s="24"/>
      <c r="K17" s="24"/>
      <c r="L17" s="24"/>
      <c r="M17" s="28"/>
      <c r="N17" s="24"/>
      <c r="O17" s="30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</row>
    <row r="18" spans="1:38" ht="31.5" customHeight="1">
      <c r="A18" s="73" t="s">
        <v>85</v>
      </c>
      <c r="B18" s="74"/>
      <c r="C18" s="74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</row>
    <row r="19" spans="1:38" ht="31.5" customHeight="1">
      <c r="A19" s="23"/>
      <c r="B19" s="24"/>
      <c r="C19" s="25" t="s">
        <v>2</v>
      </c>
      <c r="D19" s="26" t="s">
        <v>86</v>
      </c>
      <c r="E19" s="24"/>
      <c r="F19" s="24"/>
      <c r="G19" s="24"/>
      <c r="H19" s="24"/>
      <c r="I19" s="24"/>
      <c r="J19" s="24"/>
      <c r="K19" s="24"/>
      <c r="L19" s="24"/>
      <c r="M19" s="30" t="s">
        <v>87</v>
      </c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</row>
    <row r="20" spans="1:38" ht="31.5" customHeight="1">
      <c r="A20" s="23"/>
      <c r="B20" s="24"/>
      <c r="C20" s="25" t="s">
        <v>4</v>
      </c>
      <c r="D20" s="26" t="s">
        <v>88</v>
      </c>
      <c r="E20" s="24"/>
      <c r="F20" s="24"/>
      <c r="G20" s="24"/>
      <c r="H20" s="24"/>
      <c r="I20" s="24"/>
      <c r="J20" s="24"/>
      <c r="K20" s="24"/>
      <c r="L20" s="24"/>
      <c r="M20" s="28"/>
      <c r="N20" s="24"/>
      <c r="O20" s="30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</row>
    <row r="21" spans="1:38" ht="8.4" customHeight="1">
      <c r="A21" s="23"/>
      <c r="B21" s="24"/>
      <c r="C21" s="26"/>
      <c r="D21" s="26"/>
      <c r="E21" s="24"/>
      <c r="F21" s="24"/>
      <c r="G21" s="24"/>
      <c r="H21" s="24"/>
      <c r="I21" s="24"/>
      <c r="J21" s="24"/>
      <c r="K21" s="24"/>
      <c r="L21" s="24"/>
      <c r="M21" s="36"/>
      <c r="N21" s="24"/>
      <c r="O21" s="21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</row>
    <row r="22" spans="1:38" ht="12.75" customHeight="1">
      <c r="A22" s="22"/>
      <c r="B22" s="29"/>
      <c r="C22" s="27"/>
      <c r="D22" s="28"/>
      <c r="E22" s="28"/>
      <c r="F22" s="22"/>
      <c r="G22" s="22"/>
      <c r="H22" s="22"/>
      <c r="I22" s="22"/>
      <c r="J22" s="27"/>
      <c r="K22" s="28"/>
      <c r="L22" s="22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</row>
    <row r="23" spans="1:38" ht="31.5" customHeight="1">
      <c r="A23" s="31"/>
      <c r="B23" s="32"/>
      <c r="C23" s="32"/>
      <c r="D23" s="31"/>
      <c r="E23" s="31"/>
      <c r="F23" s="31"/>
      <c r="G23" s="31" t="s">
        <v>7</v>
      </c>
      <c r="H23" s="31"/>
      <c r="I23" s="31"/>
      <c r="J23" s="32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/>
      <c r="AF23" s="31"/>
      <c r="AG23" s="31"/>
      <c r="AH23" s="31"/>
      <c r="AI23" s="22"/>
      <c r="AJ23" s="22"/>
      <c r="AK23" s="22"/>
      <c r="AL23" s="22"/>
    </row>
    <row r="24" spans="1:38" ht="31.5" customHeight="1">
      <c r="A24" s="22"/>
      <c r="B24" s="29"/>
      <c r="C24" s="27"/>
      <c r="D24" s="28"/>
      <c r="E24" s="28"/>
      <c r="F24" s="22"/>
      <c r="G24" s="22"/>
      <c r="H24" s="22"/>
      <c r="I24" s="22"/>
      <c r="J24" s="27"/>
      <c r="K24" s="28"/>
      <c r="L24" s="22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</row>
    <row r="25" spans="1:38" ht="31.5" customHeight="1">
      <c r="A25" s="22"/>
      <c r="B25" s="80" t="s">
        <v>89</v>
      </c>
      <c r="C25" s="81"/>
      <c r="D25" s="81"/>
      <c r="E25" s="82"/>
      <c r="F25" s="22"/>
      <c r="G25" s="22"/>
      <c r="H25" s="28"/>
      <c r="I25" s="28"/>
      <c r="J25" s="80" t="s">
        <v>90</v>
      </c>
      <c r="K25" s="81"/>
      <c r="L25" s="81"/>
      <c r="M25" s="82"/>
      <c r="N25" s="22"/>
      <c r="O25" s="22"/>
      <c r="P25" s="22"/>
      <c r="Q25" s="28"/>
      <c r="R25" s="28"/>
      <c r="S25" s="28"/>
      <c r="T25" s="28"/>
      <c r="U25" s="28"/>
      <c r="V25" s="28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</row>
    <row r="26" spans="1:38" ht="31.5" customHeight="1">
      <c r="A26" s="22"/>
      <c r="B26" s="48" t="s">
        <v>91</v>
      </c>
      <c r="C26" s="48" t="s">
        <v>92</v>
      </c>
      <c r="D26" s="48" t="s">
        <v>93</v>
      </c>
      <c r="E26" s="48" t="s">
        <v>11</v>
      </c>
      <c r="F26" s="22"/>
      <c r="G26" s="22"/>
      <c r="H26" s="28"/>
      <c r="I26" s="28"/>
      <c r="J26" s="42" t="s">
        <v>91</v>
      </c>
      <c r="K26" s="42" t="s">
        <v>92</v>
      </c>
      <c r="L26" s="42" t="s">
        <v>93</v>
      </c>
      <c r="M26" s="42" t="s">
        <v>11</v>
      </c>
      <c r="N26" s="22"/>
      <c r="O26" s="22"/>
      <c r="P26" s="22"/>
      <c r="Q26" s="22"/>
      <c r="R26" s="28"/>
      <c r="S26" s="28"/>
      <c r="T26" s="28"/>
      <c r="U26" s="28"/>
      <c r="V26" s="28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</row>
    <row r="27" spans="1:38" ht="31.5" customHeight="1">
      <c r="A27" s="22"/>
      <c r="B27" s="49" t="s">
        <v>94</v>
      </c>
      <c r="C27" s="49">
        <v>35</v>
      </c>
      <c r="D27" s="50"/>
      <c r="E27" s="50">
        <v>200</v>
      </c>
      <c r="F27" s="22"/>
      <c r="G27" s="22"/>
      <c r="H27" s="28"/>
      <c r="I27" s="28"/>
      <c r="J27" s="49" t="s">
        <v>94</v>
      </c>
      <c r="K27" s="49">
        <v>35</v>
      </c>
      <c r="L27" s="49"/>
      <c r="M27" s="50">
        <v>0</v>
      </c>
      <c r="N27" s="22"/>
      <c r="O27" s="22"/>
      <c r="P27" s="22"/>
      <c r="Q27" s="22"/>
      <c r="R27" s="28"/>
      <c r="S27" s="28"/>
      <c r="T27" s="28"/>
      <c r="U27" s="28"/>
      <c r="V27" s="28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</row>
    <row r="28" spans="1:38" ht="31.5" customHeight="1">
      <c r="A28" s="22"/>
      <c r="B28" s="51" t="s">
        <v>95</v>
      </c>
      <c r="C28" s="51">
        <v>55</v>
      </c>
      <c r="D28" s="50"/>
      <c r="E28" s="52">
        <v>200</v>
      </c>
      <c r="F28" s="28"/>
      <c r="G28" s="28"/>
      <c r="H28" s="28"/>
      <c r="I28" s="28"/>
      <c r="J28" s="51" t="s">
        <v>95</v>
      </c>
      <c r="K28" s="51">
        <v>55</v>
      </c>
      <c r="L28" s="51"/>
      <c r="M28" s="52">
        <v>200</v>
      </c>
      <c r="N28" s="22"/>
      <c r="O28" s="22"/>
      <c r="P28" s="22"/>
      <c r="Q28" s="22"/>
      <c r="R28" s="28"/>
      <c r="S28" s="28"/>
      <c r="T28" s="28"/>
      <c r="U28" s="28"/>
      <c r="V28" s="28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</row>
    <row r="29" spans="1:38" ht="31.5" customHeight="1">
      <c r="A29" s="22"/>
      <c r="B29" s="49" t="s">
        <v>94</v>
      </c>
      <c r="C29" s="49">
        <v>52</v>
      </c>
      <c r="D29" s="53"/>
      <c r="E29" s="50">
        <v>200</v>
      </c>
      <c r="F29" s="28"/>
      <c r="G29" s="28"/>
      <c r="H29" s="28"/>
      <c r="I29" s="28"/>
      <c r="J29" s="49" t="s">
        <v>94</v>
      </c>
      <c r="K29" s="49">
        <v>52</v>
      </c>
      <c r="L29" s="49"/>
      <c r="M29" s="50">
        <v>0</v>
      </c>
      <c r="N29" s="22"/>
      <c r="O29" s="22"/>
      <c r="P29" s="22"/>
      <c r="Q29" s="22"/>
      <c r="R29" s="28"/>
      <c r="S29" s="28"/>
      <c r="T29" s="28"/>
      <c r="U29" s="28"/>
      <c r="V29" s="28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</row>
    <row r="30" spans="1:38" ht="31.5" customHeight="1">
      <c r="A30" s="22"/>
      <c r="B30" s="53" t="s">
        <v>95</v>
      </c>
      <c r="C30" s="53">
        <v>40</v>
      </c>
      <c r="D30" s="53"/>
      <c r="E30" s="54">
        <v>0</v>
      </c>
      <c r="F30" s="28"/>
      <c r="G30" s="28"/>
      <c r="H30" s="28"/>
      <c r="I30" s="28"/>
      <c r="J30" s="53" t="s">
        <v>95</v>
      </c>
      <c r="K30" s="53">
        <v>40</v>
      </c>
      <c r="L30" s="53"/>
      <c r="M30" s="54">
        <v>0</v>
      </c>
      <c r="N30" s="22"/>
      <c r="O30" s="22"/>
      <c r="P30" s="22"/>
      <c r="Q30" s="22"/>
      <c r="R30" s="28"/>
      <c r="S30" s="28"/>
      <c r="T30" s="28"/>
      <c r="U30" s="28"/>
      <c r="V30" s="28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</row>
    <row r="31" spans="1:38" ht="31.5" customHeight="1">
      <c r="A31" s="22"/>
      <c r="B31" s="55"/>
      <c r="C31" s="55"/>
      <c r="D31" s="55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</row>
    <row r="32" spans="1:38" ht="31.5" customHeight="1">
      <c r="A32" s="22"/>
      <c r="B32" s="22"/>
      <c r="C32" s="22"/>
      <c r="D32" s="22"/>
      <c r="E32" s="22"/>
      <c r="F32" s="28"/>
      <c r="G32" s="28"/>
      <c r="H32" s="28"/>
      <c r="I32" s="28"/>
      <c r="J32" s="42" t="s">
        <v>96</v>
      </c>
      <c r="K32" s="42" t="s">
        <v>91</v>
      </c>
      <c r="L32" s="42" t="s">
        <v>92</v>
      </c>
      <c r="M32" s="42" t="s">
        <v>97</v>
      </c>
      <c r="N32" s="42" t="s">
        <v>98</v>
      </c>
      <c r="O32" s="42" t="s">
        <v>99</v>
      </c>
      <c r="P32" s="28"/>
      <c r="Q32" s="28"/>
      <c r="R32" s="28"/>
      <c r="S32" s="42" t="s">
        <v>96</v>
      </c>
      <c r="T32" s="42" t="s">
        <v>91</v>
      </c>
      <c r="U32" s="42" t="s">
        <v>92</v>
      </c>
      <c r="V32" s="42" t="s">
        <v>97</v>
      </c>
      <c r="W32" s="42" t="s">
        <v>98</v>
      </c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</row>
    <row r="33" spans="1:38" ht="31.5" customHeight="1">
      <c r="A33" s="22"/>
      <c r="B33" s="22"/>
      <c r="C33" s="22"/>
      <c r="D33" s="22"/>
      <c r="E33" s="22"/>
      <c r="F33" s="22"/>
      <c r="G33" s="22"/>
      <c r="H33" s="22"/>
      <c r="I33" s="22"/>
      <c r="J33" s="49" t="s">
        <v>20</v>
      </c>
      <c r="K33" s="49" t="s">
        <v>95</v>
      </c>
      <c r="L33" s="50">
        <v>49</v>
      </c>
      <c r="M33" s="49">
        <v>0</v>
      </c>
      <c r="N33" s="50"/>
      <c r="O33" s="50"/>
      <c r="P33" s="28"/>
      <c r="Q33" s="28"/>
      <c r="R33" s="28"/>
      <c r="S33" s="49" t="s">
        <v>20</v>
      </c>
      <c r="T33" s="49" t="s">
        <v>95</v>
      </c>
      <c r="U33" s="50">
        <v>49</v>
      </c>
      <c r="V33" s="49">
        <v>0</v>
      </c>
      <c r="W33" s="50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</row>
    <row r="34" spans="1:38" ht="31.5" customHeight="1">
      <c r="A34" s="22"/>
      <c r="B34" s="22"/>
      <c r="C34" s="22"/>
      <c r="D34" s="22"/>
      <c r="E34" s="22"/>
      <c r="F34" s="22"/>
      <c r="G34" s="22"/>
      <c r="H34" s="22"/>
      <c r="I34" s="22"/>
      <c r="J34" s="51" t="s">
        <v>25</v>
      </c>
      <c r="K34" s="51" t="s">
        <v>95</v>
      </c>
      <c r="L34" s="52">
        <v>55</v>
      </c>
      <c r="M34" s="51">
        <v>200</v>
      </c>
      <c r="N34" s="52"/>
      <c r="O34" s="52"/>
      <c r="P34" s="28"/>
      <c r="Q34" s="28"/>
      <c r="R34" s="28"/>
      <c r="S34" s="51" t="s">
        <v>25</v>
      </c>
      <c r="T34" s="51" t="s">
        <v>95</v>
      </c>
      <c r="U34" s="52">
        <v>55</v>
      </c>
      <c r="V34" s="51">
        <v>200</v>
      </c>
      <c r="W34" s="5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</row>
    <row r="35" spans="1:38" ht="31.5" customHeight="1">
      <c r="A35" s="22"/>
      <c r="B35" s="22"/>
      <c r="C35" s="22"/>
      <c r="D35" s="22"/>
      <c r="E35" s="22"/>
      <c r="F35" s="22"/>
      <c r="G35" s="22"/>
      <c r="H35" s="22"/>
      <c r="I35" s="22"/>
      <c r="J35" s="49" t="s">
        <v>30</v>
      </c>
      <c r="K35" s="49" t="s">
        <v>95</v>
      </c>
      <c r="L35" s="50">
        <v>28</v>
      </c>
      <c r="M35" s="49">
        <v>0</v>
      </c>
      <c r="N35" s="50"/>
      <c r="O35" s="50"/>
      <c r="P35" s="28"/>
      <c r="Q35" s="28"/>
      <c r="R35" s="28"/>
      <c r="S35" s="49" t="s">
        <v>30</v>
      </c>
      <c r="T35" s="49" t="s">
        <v>95</v>
      </c>
      <c r="U35" s="50">
        <v>28</v>
      </c>
      <c r="V35" s="49">
        <v>0</v>
      </c>
      <c r="W35" s="50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</row>
    <row r="36" spans="1:38" ht="31.5" customHeight="1">
      <c r="A36" s="22"/>
      <c r="B36" s="22"/>
      <c r="C36" s="22"/>
      <c r="D36" s="22"/>
      <c r="E36" s="22"/>
      <c r="F36" s="22"/>
      <c r="G36" s="22"/>
      <c r="H36" s="22"/>
      <c r="I36" s="22"/>
      <c r="J36" s="53" t="s">
        <v>32</v>
      </c>
      <c r="K36" s="53" t="s">
        <v>94</v>
      </c>
      <c r="L36" s="54">
        <v>25</v>
      </c>
      <c r="M36" s="53">
        <v>200</v>
      </c>
      <c r="N36" s="54"/>
      <c r="O36" s="54"/>
      <c r="P36" s="28"/>
      <c r="Q36" s="28"/>
      <c r="R36" s="28"/>
      <c r="S36" s="53" t="s">
        <v>32</v>
      </c>
      <c r="T36" s="53" t="s">
        <v>94</v>
      </c>
      <c r="U36" s="54">
        <v>25</v>
      </c>
      <c r="V36" s="53">
        <v>200</v>
      </c>
      <c r="W36" s="54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</row>
    <row r="37" spans="1:38" ht="31.5" customHeight="1">
      <c r="A37" s="22"/>
      <c r="B37" s="22"/>
      <c r="C37" s="22"/>
      <c r="D37" s="22"/>
      <c r="E37" s="22"/>
      <c r="F37" s="22"/>
      <c r="G37" s="22"/>
      <c r="H37" s="22"/>
      <c r="I37" s="22"/>
      <c r="J37" s="53" t="s">
        <v>33</v>
      </c>
      <c r="K37" s="53" t="s">
        <v>94</v>
      </c>
      <c r="L37" s="54">
        <v>56</v>
      </c>
      <c r="M37" s="53">
        <v>400</v>
      </c>
      <c r="N37" s="54"/>
      <c r="O37" s="54"/>
      <c r="P37" s="28"/>
      <c r="Q37" s="28"/>
      <c r="R37" s="28"/>
      <c r="S37" s="53" t="s">
        <v>33</v>
      </c>
      <c r="T37" s="53" t="s">
        <v>94</v>
      </c>
      <c r="U37" s="54">
        <v>56</v>
      </c>
      <c r="V37" s="53">
        <v>400</v>
      </c>
      <c r="W37" s="54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</row>
    <row r="38" spans="1:38" ht="31.5" customHeight="1">
      <c r="A38" s="22"/>
      <c r="B38" s="22"/>
      <c r="C38" s="22"/>
      <c r="D38" s="22"/>
      <c r="E38" s="22"/>
      <c r="F38" s="22"/>
      <c r="G38" s="22"/>
      <c r="H38" s="22"/>
      <c r="I38" s="22"/>
      <c r="J38" s="27"/>
      <c r="K38" s="28"/>
      <c r="L38" s="22"/>
      <c r="M38" s="22"/>
      <c r="N38" s="22"/>
      <c r="O38" s="22"/>
      <c r="P38" s="22"/>
      <c r="Q38" s="22"/>
      <c r="R38" s="28"/>
      <c r="S38" s="28"/>
      <c r="T38" s="28"/>
      <c r="U38" s="28"/>
      <c r="V38" s="28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</row>
    <row r="39" spans="1:38" ht="31.5" customHeight="1">
      <c r="A39" s="22"/>
      <c r="B39" s="29"/>
      <c r="C39" s="27"/>
      <c r="D39" s="28"/>
      <c r="E39" s="28"/>
      <c r="F39" s="22"/>
      <c r="G39" s="22"/>
      <c r="H39" s="22"/>
      <c r="I39" s="22"/>
      <c r="J39" s="27"/>
      <c r="K39" s="28"/>
      <c r="L39" s="22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</row>
    <row r="40" spans="1:38" ht="43.65" customHeight="1">
      <c r="A40" s="22"/>
      <c r="B40" s="27"/>
      <c r="C40" s="27"/>
      <c r="D40" s="27"/>
      <c r="E40" s="27"/>
      <c r="F40" s="27"/>
      <c r="G40" s="27"/>
      <c r="H40" s="27"/>
      <c r="I40" s="27"/>
      <c r="J40" s="56" t="s">
        <v>96</v>
      </c>
      <c r="K40" s="56" t="s">
        <v>100</v>
      </c>
      <c r="L40" s="56" t="s">
        <v>101</v>
      </c>
      <c r="M40" s="56" t="s">
        <v>102</v>
      </c>
      <c r="N40" s="56" t="s">
        <v>103</v>
      </c>
      <c r="O40" s="56" t="s">
        <v>104</v>
      </c>
      <c r="P40" s="28"/>
      <c r="Q40" s="28"/>
      <c r="R40" s="28"/>
      <c r="S40" s="28"/>
      <c r="T40" s="28"/>
      <c r="U40" s="28"/>
      <c r="V40" s="28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</row>
    <row r="41" spans="1:38" ht="31.5" customHeight="1">
      <c r="A41" s="22"/>
      <c r="B41" s="27"/>
      <c r="C41" s="27"/>
      <c r="D41" s="27"/>
      <c r="E41" s="27"/>
      <c r="F41" s="27"/>
      <c r="G41" s="27"/>
      <c r="H41" s="27"/>
      <c r="I41" s="27"/>
      <c r="J41" s="57" t="s">
        <v>105</v>
      </c>
      <c r="K41" s="57">
        <v>2</v>
      </c>
      <c r="L41" s="57">
        <v>13</v>
      </c>
      <c r="M41" s="57">
        <v>35300</v>
      </c>
      <c r="N41" s="57"/>
      <c r="O41" s="57"/>
      <c r="P41" s="28"/>
      <c r="Q41" s="28"/>
      <c r="R41" s="28"/>
      <c r="S41" s="28"/>
      <c r="T41" s="28"/>
      <c r="U41" s="28"/>
      <c r="V41" s="28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</row>
    <row r="42" spans="1:38" ht="31.5" customHeight="1">
      <c r="A42" s="22"/>
      <c r="B42" s="27"/>
      <c r="C42" s="27"/>
      <c r="D42" s="27"/>
      <c r="E42" s="27"/>
      <c r="F42" s="27"/>
      <c r="G42" s="27"/>
      <c r="H42" s="27"/>
      <c r="I42" s="27"/>
      <c r="J42" s="57" t="s">
        <v>106</v>
      </c>
      <c r="K42" s="57">
        <v>6</v>
      </c>
      <c r="L42" s="57">
        <v>14.7</v>
      </c>
      <c r="M42" s="57">
        <v>14800</v>
      </c>
      <c r="N42" s="57"/>
      <c r="O42" s="57"/>
      <c r="P42" s="28"/>
      <c r="Q42" s="28"/>
      <c r="R42" s="28"/>
      <c r="S42" s="28"/>
      <c r="T42" s="28"/>
      <c r="U42" s="28"/>
      <c r="V42" s="28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</row>
    <row r="43" spans="1:38" ht="31.5" customHeight="1">
      <c r="A43" s="22"/>
      <c r="B43" s="27"/>
      <c r="C43" s="27"/>
      <c r="D43" s="27"/>
      <c r="E43" s="27"/>
      <c r="F43" s="27"/>
      <c r="G43" s="27"/>
      <c r="H43" s="27"/>
      <c r="I43" s="27"/>
      <c r="J43" s="58" t="s">
        <v>107</v>
      </c>
      <c r="K43" s="57">
        <v>1</v>
      </c>
      <c r="L43" s="57">
        <v>18</v>
      </c>
      <c r="M43" s="57">
        <v>45325</v>
      </c>
      <c r="N43" s="57"/>
      <c r="O43" s="57"/>
      <c r="P43" s="28"/>
      <c r="Q43" s="28"/>
      <c r="R43" s="28"/>
      <c r="S43" s="28"/>
      <c r="T43" s="28"/>
      <c r="U43" s="28"/>
      <c r="V43" s="28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</row>
    <row r="44" spans="1:38" ht="31.5" customHeight="1">
      <c r="A44" s="22"/>
      <c r="B44" s="27"/>
      <c r="C44" s="27"/>
      <c r="D44" s="27"/>
      <c r="E44" s="27"/>
      <c r="F44" s="27"/>
      <c r="G44" s="27"/>
      <c r="H44" s="27"/>
      <c r="I44" s="27"/>
      <c r="J44" s="57" t="s">
        <v>108</v>
      </c>
      <c r="K44" s="57">
        <v>7</v>
      </c>
      <c r="L44" s="57">
        <v>19.2</v>
      </c>
      <c r="M44" s="57">
        <v>37675</v>
      </c>
      <c r="N44" s="57"/>
      <c r="O44" s="57"/>
      <c r="P44" s="28"/>
      <c r="Q44" s="28"/>
      <c r="R44" s="28"/>
      <c r="S44" s="28"/>
      <c r="T44" s="28"/>
      <c r="U44" s="28"/>
      <c r="V44" s="28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</row>
    <row r="45" spans="1:38" ht="31.5" customHeight="1">
      <c r="A45" s="22"/>
      <c r="B45" s="27"/>
      <c r="C45" s="27"/>
      <c r="D45" s="27"/>
      <c r="E45" s="27"/>
      <c r="F45" s="27"/>
      <c r="G45" s="27"/>
      <c r="H45" s="27"/>
      <c r="I45" s="27"/>
      <c r="J45" s="57" t="s">
        <v>109</v>
      </c>
      <c r="K45" s="57">
        <v>3</v>
      </c>
      <c r="L45" s="57">
        <v>0</v>
      </c>
      <c r="M45" s="57">
        <v>23100</v>
      </c>
      <c r="N45" s="57"/>
      <c r="O45" s="57"/>
      <c r="P45" s="28"/>
      <c r="Q45" s="28"/>
      <c r="R45" s="28"/>
      <c r="S45" s="28"/>
      <c r="T45" s="28"/>
      <c r="U45" s="28"/>
      <c r="V45" s="28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</row>
    <row r="46" spans="1:38" ht="31.5" customHeight="1">
      <c r="A46" s="22"/>
      <c r="B46" s="27"/>
      <c r="C46" s="27"/>
      <c r="D46" s="27"/>
      <c r="E46" s="27"/>
      <c r="F46" s="27"/>
      <c r="G46" s="27"/>
      <c r="H46" s="27"/>
      <c r="I46" s="27"/>
      <c r="J46" s="57" t="s">
        <v>110</v>
      </c>
      <c r="K46" s="57">
        <v>5</v>
      </c>
      <c r="L46" s="57">
        <v>26</v>
      </c>
      <c r="M46" s="57">
        <v>51400</v>
      </c>
      <c r="N46" s="57"/>
      <c r="O46" s="57"/>
      <c r="P46" s="28"/>
      <c r="Q46" s="28"/>
      <c r="R46" s="28"/>
      <c r="S46" s="28"/>
      <c r="T46" s="28"/>
      <c r="U46" s="28"/>
      <c r="V46" s="28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</row>
    <row r="47" spans="1:38" ht="31.5" customHeight="1">
      <c r="A47" s="22"/>
      <c r="B47" s="27"/>
      <c r="C47" s="27"/>
      <c r="D47" s="27"/>
      <c r="E47" s="27"/>
      <c r="F47" s="27"/>
      <c r="G47" s="28"/>
      <c r="H47" s="27"/>
      <c r="I47" s="27"/>
      <c r="J47" s="57" t="s">
        <v>111</v>
      </c>
      <c r="K47" s="57">
        <v>9</v>
      </c>
      <c r="L47" s="57">
        <v>21.5</v>
      </c>
      <c r="M47" s="57">
        <v>43500</v>
      </c>
      <c r="N47" s="57"/>
      <c r="O47" s="57"/>
      <c r="P47" s="28"/>
      <c r="Q47" s="28"/>
      <c r="R47" s="28"/>
      <c r="S47" s="28"/>
      <c r="T47" s="28"/>
      <c r="U47" s="28"/>
      <c r="V47" s="28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</row>
    <row r="48" spans="1:38" ht="31.5" customHeight="1">
      <c r="A48" s="22"/>
      <c r="B48" s="27"/>
      <c r="C48" s="27"/>
      <c r="D48" s="27"/>
      <c r="E48" s="27"/>
      <c r="F48" s="27"/>
      <c r="G48" s="27"/>
      <c r="H48" s="27"/>
      <c r="I48" s="27"/>
      <c r="J48" s="57" t="s">
        <v>112</v>
      </c>
      <c r="K48" s="57">
        <v>2</v>
      </c>
      <c r="L48" s="57">
        <v>26.3</v>
      </c>
      <c r="M48" s="57">
        <v>52600</v>
      </c>
      <c r="N48" s="57"/>
      <c r="O48" s="57"/>
      <c r="P48" s="28"/>
      <c r="Q48" s="28"/>
      <c r="R48" s="28"/>
      <c r="S48" s="28"/>
      <c r="T48" s="28"/>
      <c r="U48" s="28"/>
      <c r="V48" s="28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</row>
    <row r="49" spans="1:38" ht="31.5" customHeight="1">
      <c r="A49" s="22"/>
      <c r="B49" s="29"/>
      <c r="C49" s="27"/>
      <c r="D49" s="28"/>
      <c r="E49" s="28"/>
      <c r="F49" s="22"/>
      <c r="G49" s="22"/>
      <c r="H49" s="22"/>
      <c r="I49" s="27"/>
      <c r="J49" s="27"/>
      <c r="K49" s="28"/>
      <c r="L49" s="22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</row>
    <row r="50" spans="1:38" ht="31.5" customHeight="1">
      <c r="A50" s="22"/>
      <c r="B50" s="29"/>
      <c r="C50" s="27"/>
      <c r="D50" s="28"/>
      <c r="E50" s="28"/>
      <c r="F50" s="22"/>
      <c r="G50" s="22"/>
      <c r="H50" s="22"/>
      <c r="I50" s="27"/>
      <c r="J50" s="56" t="s">
        <v>96</v>
      </c>
      <c r="K50" s="56" t="s">
        <v>91</v>
      </c>
      <c r="L50" s="56" t="s">
        <v>113</v>
      </c>
      <c r="M50" s="59" t="s">
        <v>103</v>
      </c>
      <c r="N50" s="59" t="s">
        <v>104</v>
      </c>
      <c r="O50" s="28"/>
      <c r="P50" s="28"/>
      <c r="Q50" s="28"/>
      <c r="R50" s="28"/>
      <c r="S50" s="28"/>
      <c r="T50" s="28"/>
      <c r="U50" s="28"/>
      <c r="V50" s="28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</row>
    <row r="51" spans="1:38" ht="31.5" customHeight="1">
      <c r="A51" s="22"/>
      <c r="B51" s="29"/>
      <c r="C51" s="27"/>
      <c r="D51" s="28"/>
      <c r="E51" s="28"/>
      <c r="F51" s="22"/>
      <c r="G51" s="22"/>
      <c r="H51" s="22"/>
      <c r="I51" s="27"/>
      <c r="J51" s="60" t="s">
        <v>114</v>
      </c>
      <c r="K51" s="60" t="s">
        <v>95</v>
      </c>
      <c r="L51" s="60" t="s">
        <v>115</v>
      </c>
      <c r="M51" s="60"/>
      <c r="N51" s="60"/>
      <c r="O51" s="28"/>
      <c r="P51" s="28"/>
      <c r="Q51" s="28"/>
      <c r="R51" s="28"/>
      <c r="S51" s="28"/>
      <c r="T51" s="28"/>
      <c r="U51" s="28"/>
      <c r="V51" s="28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</row>
    <row r="52" spans="1:38" ht="31.5" customHeight="1">
      <c r="A52" s="22"/>
      <c r="B52" s="29"/>
      <c r="C52" s="27"/>
      <c r="D52" s="28"/>
      <c r="E52" s="28"/>
      <c r="F52" s="22"/>
      <c r="G52" s="22"/>
      <c r="H52" s="22"/>
      <c r="I52" s="27"/>
      <c r="J52" s="60" t="s">
        <v>116</v>
      </c>
      <c r="K52" s="60" t="s">
        <v>95</v>
      </c>
      <c r="L52" s="60" t="s">
        <v>117</v>
      </c>
      <c r="M52" s="60"/>
      <c r="N52" s="60"/>
      <c r="O52" s="28"/>
      <c r="P52" s="28"/>
      <c r="Q52" s="28"/>
      <c r="R52" s="28"/>
      <c r="S52" s="28"/>
      <c r="T52" s="28"/>
      <c r="U52" s="28"/>
      <c r="V52" s="28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</row>
    <row r="53" spans="1:38" ht="31.5" customHeight="1">
      <c r="A53" s="22"/>
      <c r="B53" s="29"/>
      <c r="C53" s="27"/>
      <c r="D53" s="28"/>
      <c r="E53" s="28"/>
      <c r="F53" s="22"/>
      <c r="G53" s="22"/>
      <c r="H53" s="22"/>
      <c r="I53" s="22"/>
      <c r="J53" s="60" t="s">
        <v>118</v>
      </c>
      <c r="K53" s="60" t="s">
        <v>94</v>
      </c>
      <c r="L53" s="60" t="s">
        <v>117</v>
      </c>
      <c r="M53" s="60"/>
      <c r="N53" s="60"/>
      <c r="O53" s="28"/>
      <c r="P53" s="28"/>
      <c r="Q53" s="28"/>
      <c r="R53" s="28"/>
      <c r="S53" s="28"/>
      <c r="T53" s="28"/>
      <c r="U53" s="28"/>
      <c r="V53" s="28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</row>
    <row r="54" spans="1:38" ht="31.5" customHeight="1">
      <c r="A54" s="22"/>
      <c r="B54" s="29"/>
      <c r="C54" s="27"/>
      <c r="D54" s="28"/>
      <c r="E54" s="28"/>
      <c r="F54" s="22"/>
      <c r="G54" s="22"/>
      <c r="H54" s="22"/>
      <c r="I54" s="22"/>
      <c r="J54" s="60" t="s">
        <v>119</v>
      </c>
      <c r="K54" s="60" t="s">
        <v>94</v>
      </c>
      <c r="L54" s="60" t="s">
        <v>120</v>
      </c>
      <c r="M54" s="60"/>
      <c r="N54" s="60"/>
      <c r="O54" s="28"/>
      <c r="P54" s="28"/>
      <c r="Q54" s="28"/>
      <c r="R54" s="28"/>
      <c r="S54" s="28"/>
      <c r="T54" s="28"/>
      <c r="U54" s="28"/>
      <c r="V54" s="28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</row>
    <row r="55" spans="1:38" ht="31.5" customHeight="1">
      <c r="A55" s="22"/>
      <c r="B55" s="29"/>
      <c r="C55" s="27"/>
      <c r="D55" s="28"/>
      <c r="E55" s="28"/>
      <c r="F55" s="22"/>
      <c r="G55" s="22"/>
      <c r="H55" s="22"/>
      <c r="I55" s="22"/>
      <c r="J55" s="60" t="s">
        <v>121</v>
      </c>
      <c r="K55" s="60" t="s">
        <v>95</v>
      </c>
      <c r="L55" s="60" t="s">
        <v>122</v>
      </c>
      <c r="M55" s="60"/>
      <c r="N55" s="60"/>
      <c r="O55" s="28"/>
      <c r="P55" s="28"/>
      <c r="Q55" s="28"/>
      <c r="R55" s="28"/>
      <c r="S55" s="28"/>
      <c r="T55" s="28"/>
      <c r="U55" s="28"/>
      <c r="V55" s="28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</row>
    <row r="56" spans="1:38" ht="31.5" customHeight="1">
      <c r="A56" s="22"/>
      <c r="B56" s="29"/>
      <c r="C56" s="27"/>
      <c r="D56" s="28"/>
      <c r="E56" s="28"/>
      <c r="F56" s="22"/>
      <c r="G56" s="22"/>
      <c r="H56" s="22"/>
      <c r="I56" s="22"/>
      <c r="J56" s="60" t="s">
        <v>123</v>
      </c>
      <c r="K56" s="60" t="s">
        <v>94</v>
      </c>
      <c r="L56" s="60" t="s">
        <v>124</v>
      </c>
      <c r="M56" s="60"/>
      <c r="N56" s="60"/>
      <c r="O56" s="28"/>
      <c r="P56" s="28"/>
      <c r="Q56" s="28"/>
      <c r="R56" s="28"/>
      <c r="S56" s="28"/>
      <c r="T56" s="28"/>
      <c r="U56" s="28"/>
      <c r="V56" s="28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</row>
    <row r="57" spans="1:38" ht="31.5" customHeight="1">
      <c r="A57" s="22"/>
      <c r="B57" s="29"/>
      <c r="C57" s="27"/>
      <c r="D57" s="28"/>
      <c r="E57" s="28"/>
      <c r="F57" s="22"/>
      <c r="G57" s="22"/>
      <c r="H57" s="22"/>
      <c r="I57" s="22"/>
      <c r="J57" s="60" t="s">
        <v>125</v>
      </c>
      <c r="K57" s="60" t="s">
        <v>94</v>
      </c>
      <c r="L57" s="60" t="s">
        <v>126</v>
      </c>
      <c r="M57" s="60"/>
      <c r="N57" s="60"/>
      <c r="O57" s="28"/>
      <c r="P57" s="28"/>
      <c r="Q57" s="28"/>
      <c r="R57" s="28"/>
      <c r="S57" s="28"/>
      <c r="T57" s="28"/>
      <c r="U57" s="28"/>
      <c r="V57" s="28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</row>
    <row r="58" spans="1:38" ht="31.5" customHeight="1">
      <c r="A58" s="22"/>
      <c r="B58" s="29"/>
      <c r="C58" s="27"/>
      <c r="D58" s="28"/>
      <c r="E58" s="28"/>
      <c r="F58" s="22"/>
      <c r="G58" s="22"/>
      <c r="H58" s="22"/>
      <c r="I58" s="22"/>
      <c r="J58" s="60" t="s">
        <v>127</v>
      </c>
      <c r="K58" s="60" t="s">
        <v>94</v>
      </c>
      <c r="L58" s="60" t="s">
        <v>128</v>
      </c>
      <c r="M58" s="60"/>
      <c r="N58" s="60"/>
      <c r="O58" s="28"/>
      <c r="P58" s="28"/>
      <c r="Q58" s="28"/>
      <c r="R58" s="28"/>
      <c r="S58" s="28"/>
      <c r="T58" s="28"/>
      <c r="U58" s="28"/>
      <c r="V58" s="28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</row>
    <row r="59" spans="1:38" ht="31.5" customHeight="1">
      <c r="A59" s="22"/>
      <c r="B59" s="29"/>
      <c r="C59" s="27"/>
      <c r="D59" s="28"/>
      <c r="E59" s="28"/>
      <c r="F59" s="22"/>
      <c r="G59" s="22"/>
      <c r="H59" s="22"/>
      <c r="I59" s="22"/>
      <c r="J59" s="27"/>
      <c r="K59" s="28"/>
      <c r="L59" s="22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</row>
    <row r="60" spans="1:38" ht="31.5" customHeight="1">
      <c r="A60" s="22"/>
      <c r="B60" s="29"/>
      <c r="C60" s="27"/>
      <c r="D60" s="28"/>
      <c r="E60" s="28"/>
      <c r="F60" s="22"/>
      <c r="G60" s="22"/>
      <c r="H60" s="22"/>
      <c r="I60" s="22"/>
      <c r="J60" s="27"/>
      <c r="K60" s="28"/>
      <c r="L60" s="22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</row>
    <row r="61" spans="1:38" ht="31.5" customHeight="1">
      <c r="A61" s="22"/>
      <c r="B61" s="29"/>
      <c r="C61" s="27"/>
      <c r="D61" s="28"/>
      <c r="E61" s="28"/>
      <c r="F61" s="22"/>
      <c r="G61" s="22"/>
      <c r="H61" s="22"/>
      <c r="I61" s="22"/>
      <c r="J61" s="27"/>
      <c r="K61" s="28"/>
      <c r="L61" s="22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</row>
    <row r="62" spans="1:38" ht="31.5" customHeight="1">
      <c r="A62" s="22"/>
      <c r="B62" s="29"/>
      <c r="C62" s="27"/>
      <c r="D62" s="28"/>
      <c r="E62" s="28"/>
      <c r="F62" s="22"/>
      <c r="G62" s="22"/>
      <c r="H62" s="22"/>
      <c r="I62" s="22"/>
      <c r="J62" s="27"/>
      <c r="K62" s="28"/>
      <c r="L62" s="22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</row>
    <row r="63" spans="1:38" ht="31.5" customHeight="1">
      <c r="A63" s="22"/>
      <c r="B63" s="29"/>
      <c r="C63" s="27"/>
      <c r="D63" s="28"/>
      <c r="E63" s="28"/>
      <c r="F63" s="22"/>
      <c r="G63" s="22"/>
      <c r="H63" s="22"/>
      <c r="I63" s="22"/>
      <c r="J63" s="27"/>
      <c r="K63" s="28"/>
      <c r="L63" s="22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</row>
    <row r="64" spans="1:38" ht="31.5" customHeight="1">
      <c r="A64" s="22"/>
      <c r="B64" s="29"/>
      <c r="C64" s="27"/>
      <c r="D64" s="28"/>
      <c r="E64" s="28"/>
      <c r="F64" s="22"/>
      <c r="G64" s="22"/>
      <c r="H64" s="22"/>
      <c r="I64" s="22"/>
      <c r="J64" s="27"/>
      <c r="K64" s="28"/>
      <c r="L64" s="22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</row>
    <row r="65" spans="1:38" ht="31.5" customHeight="1">
      <c r="A65" s="22"/>
      <c r="B65" s="29"/>
      <c r="C65" s="27"/>
      <c r="D65" s="28"/>
      <c r="E65" s="28"/>
      <c r="F65" s="22"/>
      <c r="G65" s="22"/>
      <c r="H65" s="22"/>
      <c r="I65" s="22"/>
      <c r="J65" s="27"/>
      <c r="K65" s="28"/>
      <c r="L65" s="22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</row>
    <row r="66" spans="1:38" ht="31.5" customHeight="1">
      <c r="A66" s="22"/>
      <c r="B66" s="29"/>
      <c r="C66" s="27"/>
      <c r="D66" s="28"/>
      <c r="E66" s="28"/>
      <c r="F66" s="22"/>
      <c r="G66" s="22"/>
      <c r="H66" s="22"/>
      <c r="I66" s="22"/>
      <c r="J66" s="27"/>
      <c r="K66" s="28"/>
      <c r="L66" s="22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</row>
    <row r="67" spans="1:38" ht="31.5" customHeight="1">
      <c r="A67" s="22"/>
      <c r="B67" s="29"/>
      <c r="C67" s="27"/>
      <c r="D67" s="28"/>
      <c r="E67" s="28"/>
      <c r="F67" s="22"/>
      <c r="G67" s="22"/>
      <c r="H67" s="22"/>
      <c r="I67" s="22"/>
      <c r="J67" s="27"/>
      <c r="K67" s="28"/>
      <c r="L67" s="22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</row>
    <row r="68" spans="1:38" ht="31.5" customHeight="1">
      <c r="A68" s="22"/>
      <c r="B68" s="29"/>
      <c r="C68" s="27"/>
      <c r="D68" s="28"/>
      <c r="E68" s="28"/>
      <c r="F68" s="22"/>
      <c r="G68" s="22"/>
      <c r="H68" s="22"/>
      <c r="I68" s="22"/>
      <c r="J68" s="27"/>
      <c r="K68" s="28"/>
      <c r="L68" s="22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</row>
    <row r="69" spans="1:38" ht="31.5" customHeight="1">
      <c r="A69" s="22"/>
      <c r="B69" s="29"/>
      <c r="C69" s="27"/>
      <c r="D69" s="28"/>
      <c r="E69" s="28"/>
      <c r="F69" s="22"/>
      <c r="G69" s="22"/>
      <c r="H69" s="22"/>
      <c r="I69" s="22"/>
      <c r="J69" s="27"/>
      <c r="K69" s="28"/>
      <c r="L69" s="22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</row>
  </sheetData>
  <mergeCells count="6">
    <mergeCell ref="J25:M25"/>
    <mergeCell ref="A1:C1"/>
    <mergeCell ref="A10:C10"/>
    <mergeCell ref="A14:C14"/>
    <mergeCell ref="A18:C18"/>
    <mergeCell ref="B25:E25"/>
  </mergeCells>
  <phoneticPr fontId="29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7"/>
  <sheetViews>
    <sheetView showGridLines="0" workbookViewId="0">
      <selection activeCell="H14" sqref="H14"/>
    </sheetView>
  </sheetViews>
  <sheetFormatPr defaultColWidth="8.19921875" defaultRowHeight="31.5" customHeight="1"/>
  <cols>
    <col min="1" max="1" width="8.19921875" style="20"/>
    <col min="2" max="2" width="13.69921875" style="20" customWidth="1"/>
    <col min="3" max="3" width="26.19921875" style="20" customWidth="1"/>
    <col min="4" max="16384" width="8.19921875" style="20"/>
  </cols>
  <sheetData>
    <row r="1" spans="1:39" ht="31.5" customHeight="1">
      <c r="A1" s="73" t="s">
        <v>129</v>
      </c>
      <c r="B1" s="74"/>
      <c r="C1" s="75"/>
      <c r="D1" s="21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</row>
    <row r="2" spans="1:39" ht="31.5" customHeight="1">
      <c r="A2" s="23"/>
      <c r="B2" s="24"/>
      <c r="C2" s="47" t="s">
        <v>130</v>
      </c>
      <c r="D2" s="26" t="s">
        <v>131</v>
      </c>
      <c r="E2" s="24"/>
      <c r="F2" s="24"/>
      <c r="G2" s="24"/>
      <c r="H2" s="24"/>
      <c r="I2" s="24"/>
      <c r="J2" s="24"/>
      <c r="K2" s="24"/>
      <c r="L2" s="24"/>
      <c r="M2" s="36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</row>
    <row r="3" spans="1:39" ht="31.5" customHeight="1">
      <c r="A3" s="22"/>
      <c r="B3" s="29"/>
      <c r="C3" s="27"/>
      <c r="D3" s="28"/>
      <c r="E3" s="28"/>
      <c r="F3" s="22"/>
      <c r="G3" s="22"/>
      <c r="H3" s="22"/>
      <c r="I3" s="22"/>
      <c r="J3" s="27"/>
      <c r="K3" s="28"/>
      <c r="L3" s="22"/>
      <c r="M3" s="28"/>
      <c r="N3" s="28"/>
      <c r="O3" s="28"/>
      <c r="P3" s="28"/>
      <c r="Q3" s="28"/>
      <c r="R3" s="28"/>
      <c r="S3" s="28"/>
      <c r="T3" s="28"/>
      <c r="U3" s="28"/>
      <c r="V3" s="28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</row>
    <row r="4" spans="1:39" ht="31.5" customHeight="1">
      <c r="A4" s="73" t="b">
        <v>0</v>
      </c>
      <c r="B4" s="74"/>
      <c r="C4" s="75"/>
      <c r="D4" s="21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</row>
    <row r="5" spans="1:39" ht="31.5" customHeight="1">
      <c r="A5" s="23"/>
      <c r="B5" s="24"/>
      <c r="C5" s="47" t="s">
        <v>130</v>
      </c>
      <c r="D5" s="26" t="s">
        <v>132</v>
      </c>
      <c r="E5" s="24"/>
      <c r="F5" s="24"/>
      <c r="G5" s="24"/>
      <c r="H5" s="24"/>
      <c r="I5" s="24"/>
      <c r="J5" s="24"/>
      <c r="K5" s="24"/>
      <c r="L5" s="24"/>
      <c r="M5" s="36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</row>
    <row r="6" spans="1:39" ht="31.5" customHeight="1">
      <c r="A6" s="23"/>
      <c r="B6" s="27"/>
      <c r="C6" s="27" t="s">
        <v>133</v>
      </c>
      <c r="D6" s="28"/>
      <c r="E6" s="28"/>
      <c r="F6" s="22"/>
      <c r="G6" s="22"/>
      <c r="H6" s="22"/>
      <c r="I6" s="22"/>
      <c r="J6" s="27"/>
      <c r="K6" s="28"/>
      <c r="L6" s="22"/>
      <c r="M6" s="28"/>
      <c r="N6" s="28"/>
      <c r="O6" s="28"/>
      <c r="P6" s="28"/>
      <c r="Q6" s="28"/>
      <c r="R6" s="28"/>
      <c r="S6" s="28"/>
      <c r="T6" s="28"/>
      <c r="U6" s="28"/>
      <c r="V6" s="28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</row>
    <row r="7" spans="1:39" ht="31.5" customHeight="1">
      <c r="A7" s="22"/>
      <c r="B7" s="29"/>
      <c r="C7" s="27"/>
      <c r="D7" s="28"/>
      <c r="E7" s="28"/>
      <c r="F7" s="22"/>
      <c r="G7" s="22"/>
      <c r="H7" s="22"/>
      <c r="I7" s="22"/>
      <c r="J7" s="27"/>
      <c r="K7" s="28"/>
      <c r="L7" s="22"/>
      <c r="M7" s="28"/>
      <c r="N7" s="28"/>
      <c r="O7" s="28"/>
      <c r="P7" s="28"/>
      <c r="Q7" s="28"/>
      <c r="R7" s="28"/>
      <c r="S7" s="28"/>
      <c r="T7" s="28"/>
      <c r="U7" s="28"/>
      <c r="V7" s="28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</row>
  </sheetData>
  <mergeCells count="2">
    <mergeCell ref="A1:C1"/>
    <mergeCell ref="A4:C4"/>
  </mergeCells>
  <phoneticPr fontId="2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25"/>
  <sheetViews>
    <sheetView showGridLines="0" topLeftCell="A6" workbookViewId="0">
      <selection activeCell="E18" sqref="E18"/>
    </sheetView>
  </sheetViews>
  <sheetFormatPr defaultColWidth="8.19921875" defaultRowHeight="31.5" customHeight="1"/>
  <cols>
    <col min="1" max="1" width="8.19921875" style="20"/>
    <col min="2" max="2" width="13.69921875" style="20" customWidth="1"/>
    <col min="3" max="3" width="26.19921875" style="20" customWidth="1"/>
    <col min="4" max="4" width="18.59765625" style="20" customWidth="1"/>
    <col min="5" max="5" width="16.19921875" style="20" customWidth="1"/>
    <col min="6" max="6" width="12.59765625" style="20" customWidth="1"/>
    <col min="7" max="10" width="8.19921875" style="20"/>
    <col min="11" max="11" width="14" style="20" customWidth="1"/>
    <col min="12" max="12" width="11.69921875" style="20" customWidth="1"/>
    <col min="13" max="13" width="15.5" style="20" customWidth="1"/>
    <col min="14" max="16384" width="8.19921875" style="20"/>
  </cols>
  <sheetData>
    <row r="1" spans="1:39" ht="31.5" customHeight="1">
      <c r="A1" s="73" t="s">
        <v>134</v>
      </c>
      <c r="B1" s="74"/>
      <c r="C1" s="75"/>
      <c r="D1" s="41" t="s">
        <v>135</v>
      </c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</row>
    <row r="2" spans="1:39" ht="31.5" customHeight="1">
      <c r="A2" s="23" t="s">
        <v>136</v>
      </c>
      <c r="B2" s="24"/>
      <c r="C2" s="24" t="s">
        <v>2</v>
      </c>
      <c r="D2" s="26" t="s">
        <v>137</v>
      </c>
      <c r="E2" s="24"/>
      <c r="F2" s="24"/>
      <c r="G2" s="24"/>
      <c r="H2" s="24"/>
      <c r="I2" s="24"/>
      <c r="J2" s="24"/>
      <c r="K2" s="24"/>
      <c r="L2" s="24"/>
      <c r="M2" s="36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</row>
    <row r="3" spans="1:39" ht="31.5" customHeight="1">
      <c r="A3" s="23"/>
      <c r="B3" s="24"/>
      <c r="C3" s="24" t="s">
        <v>4</v>
      </c>
      <c r="D3" s="26" t="s">
        <v>138</v>
      </c>
      <c r="E3" s="24"/>
      <c r="F3" s="24"/>
      <c r="G3" s="24"/>
      <c r="H3" s="24"/>
      <c r="I3" s="24"/>
      <c r="J3" s="24"/>
      <c r="K3" s="24"/>
      <c r="L3" s="24"/>
      <c r="M3" s="36"/>
      <c r="N3" s="24"/>
      <c r="O3" s="21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</row>
    <row r="4" spans="1:39" ht="12.75" customHeight="1">
      <c r="A4" s="22"/>
      <c r="B4" s="29"/>
      <c r="C4" s="27"/>
      <c r="D4" s="28"/>
      <c r="E4" s="28"/>
      <c r="F4" s="22"/>
      <c r="G4" s="22"/>
      <c r="H4" s="22"/>
      <c r="I4" s="22"/>
      <c r="J4" s="27"/>
      <c r="K4" s="28"/>
      <c r="L4" s="22"/>
      <c r="M4" s="28"/>
      <c r="N4" s="28"/>
      <c r="O4" s="28"/>
      <c r="P4" s="28"/>
      <c r="Q4" s="28"/>
      <c r="R4" s="28"/>
      <c r="S4" s="28"/>
      <c r="T4" s="28"/>
      <c r="U4" s="28"/>
      <c r="V4" s="28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</row>
    <row r="5" spans="1:39" ht="31.5" customHeight="1">
      <c r="A5" s="23" t="s">
        <v>71</v>
      </c>
      <c r="B5" s="27"/>
      <c r="C5" s="27" t="s">
        <v>139</v>
      </c>
      <c r="D5" s="28"/>
      <c r="E5" s="28"/>
      <c r="F5" s="22"/>
      <c r="G5" s="22"/>
      <c r="H5" s="22"/>
      <c r="I5" s="22"/>
      <c r="J5" s="27"/>
      <c r="K5" s="28"/>
      <c r="L5" s="22"/>
      <c r="M5" s="28"/>
      <c r="N5" s="28"/>
      <c r="O5" s="28"/>
      <c r="P5" s="28"/>
      <c r="Q5" s="28"/>
      <c r="R5" s="28"/>
      <c r="S5" s="28"/>
      <c r="T5" s="28"/>
      <c r="U5" s="28"/>
      <c r="V5" s="28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</row>
    <row r="6" spans="1:39" ht="31.5" customHeight="1">
      <c r="A6" s="23"/>
      <c r="B6" s="27"/>
      <c r="C6" s="27"/>
      <c r="D6" s="28"/>
      <c r="E6" s="28"/>
      <c r="F6" s="22"/>
      <c r="G6" s="22"/>
      <c r="H6" s="22"/>
      <c r="I6" s="22"/>
      <c r="J6" s="27"/>
      <c r="K6" s="28"/>
      <c r="L6" s="22"/>
      <c r="M6" s="28"/>
      <c r="N6" s="28"/>
      <c r="O6" s="28"/>
      <c r="P6" s="28"/>
      <c r="Q6" s="28"/>
      <c r="R6" s="28"/>
      <c r="S6" s="28"/>
      <c r="T6" s="28"/>
      <c r="U6" s="28"/>
      <c r="V6" s="28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</row>
    <row r="7" spans="1:39" ht="31.5" customHeight="1">
      <c r="A7" s="73" t="s">
        <v>140</v>
      </c>
      <c r="B7" s="74"/>
      <c r="C7" s="75"/>
      <c r="D7" s="41" t="s">
        <v>141</v>
      </c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</row>
    <row r="8" spans="1:39" ht="31.5" customHeight="1">
      <c r="A8" s="23" t="s">
        <v>136</v>
      </c>
      <c r="B8" s="24"/>
      <c r="C8" s="24" t="s">
        <v>2</v>
      </c>
      <c r="D8" s="26" t="s">
        <v>142</v>
      </c>
      <c r="E8" s="24"/>
      <c r="F8" s="24"/>
      <c r="G8" s="24"/>
      <c r="H8" s="24"/>
      <c r="I8" s="24"/>
      <c r="J8" s="24"/>
      <c r="K8" s="24"/>
      <c r="L8" s="24"/>
      <c r="M8" s="36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</row>
    <row r="9" spans="1:39" ht="31.5" customHeight="1">
      <c r="A9" s="23"/>
      <c r="B9" s="24"/>
      <c r="C9" s="24" t="s">
        <v>4</v>
      </c>
      <c r="D9" s="26" t="s">
        <v>143</v>
      </c>
      <c r="E9" s="24"/>
      <c r="F9" s="24"/>
      <c r="G9" s="24"/>
      <c r="H9" s="24"/>
      <c r="I9" s="24"/>
      <c r="J9" s="24"/>
      <c r="K9" s="24"/>
      <c r="L9" s="24"/>
      <c r="M9" s="36"/>
      <c r="N9" s="24"/>
      <c r="O9" s="21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</row>
    <row r="10" spans="1:39" ht="12.75" customHeight="1">
      <c r="A10" s="22"/>
      <c r="B10" s="29"/>
      <c r="C10" s="27"/>
      <c r="D10" s="28"/>
      <c r="E10" s="28"/>
      <c r="F10" s="22"/>
      <c r="G10" s="22"/>
      <c r="H10" s="22"/>
      <c r="I10" s="22"/>
      <c r="J10" s="27"/>
      <c r="K10" s="28"/>
      <c r="L10" s="22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</row>
    <row r="11" spans="1:39" ht="31.5" customHeight="1">
      <c r="A11" s="22"/>
      <c r="B11" s="29"/>
      <c r="C11" s="27"/>
      <c r="D11" s="28"/>
      <c r="E11" s="28"/>
      <c r="F11" s="22"/>
      <c r="G11" s="22"/>
      <c r="H11" s="22"/>
      <c r="I11" s="22"/>
      <c r="J11" s="27"/>
      <c r="K11" s="28"/>
      <c r="L11" s="22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</row>
    <row r="12" spans="1:39" ht="31.5" customHeight="1">
      <c r="A12" s="31"/>
      <c r="B12" s="32"/>
      <c r="C12" s="32"/>
      <c r="D12" s="31"/>
      <c r="E12" s="31"/>
      <c r="F12" s="31"/>
      <c r="G12" s="31" t="s">
        <v>7</v>
      </c>
      <c r="H12" s="31"/>
      <c r="I12" s="31"/>
      <c r="J12" s="32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31"/>
      <c r="AG12" s="31"/>
      <c r="AH12" s="31"/>
      <c r="AI12" s="31"/>
      <c r="AJ12" s="22"/>
      <c r="AK12" s="22"/>
      <c r="AL12" s="22"/>
      <c r="AM12" s="22"/>
    </row>
    <row r="13" spans="1:39" ht="31.5" customHeight="1">
      <c r="A13" s="22"/>
      <c r="B13" s="29"/>
      <c r="C13" s="42" t="s">
        <v>144</v>
      </c>
      <c r="D13" s="43" t="s">
        <v>145</v>
      </c>
      <c r="E13" s="42" t="s">
        <v>145</v>
      </c>
      <c r="F13" s="44" t="s">
        <v>11</v>
      </c>
      <c r="G13" s="22"/>
      <c r="H13" s="22"/>
      <c r="I13" s="22"/>
      <c r="J13" s="27"/>
      <c r="K13" s="42" t="s">
        <v>144</v>
      </c>
      <c r="L13" s="42" t="s">
        <v>146</v>
      </c>
      <c r="M13" s="42" t="s">
        <v>145</v>
      </c>
      <c r="N13" s="28"/>
      <c r="O13" s="28"/>
      <c r="P13" s="28"/>
      <c r="Q13" s="28"/>
      <c r="R13" s="28"/>
      <c r="S13" s="28"/>
      <c r="T13" s="28"/>
      <c r="U13" s="28"/>
      <c r="V13" s="28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</row>
    <row r="14" spans="1:39" ht="31.5" customHeight="1">
      <c r="A14" s="22"/>
      <c r="B14" s="29"/>
      <c r="C14" s="45">
        <v>410020</v>
      </c>
      <c r="D14" s="45"/>
      <c r="E14" s="45"/>
      <c r="F14" s="45">
        <v>167125</v>
      </c>
      <c r="G14" s="22"/>
      <c r="H14" s="22"/>
      <c r="I14" s="22"/>
      <c r="J14" s="27"/>
      <c r="K14" s="45">
        <v>410019</v>
      </c>
      <c r="L14" s="46">
        <v>434</v>
      </c>
      <c r="M14" s="45">
        <v>56420</v>
      </c>
      <c r="N14" s="28"/>
      <c r="O14" s="28"/>
      <c r="P14" s="28"/>
      <c r="Q14" s="28"/>
      <c r="R14" s="28"/>
      <c r="S14" s="28"/>
      <c r="T14" s="28"/>
      <c r="U14" s="28"/>
      <c r="V14" s="28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</row>
    <row r="15" spans="1:39" ht="31.5" customHeight="1">
      <c r="A15" s="22"/>
      <c r="B15" s="29"/>
      <c r="C15" s="46">
        <v>420000</v>
      </c>
      <c r="D15" s="45"/>
      <c r="E15" s="45"/>
      <c r="F15" s="45" t="s">
        <v>147</v>
      </c>
      <c r="G15" s="22"/>
      <c r="H15" s="22"/>
      <c r="I15" s="22"/>
      <c r="J15" s="27"/>
      <c r="K15" s="45">
        <v>410020</v>
      </c>
      <c r="L15" s="46">
        <v>1337</v>
      </c>
      <c r="M15" s="45">
        <v>167125</v>
      </c>
      <c r="N15" s="28"/>
      <c r="O15" s="28"/>
      <c r="P15" s="28"/>
      <c r="Q15" s="28"/>
      <c r="R15" s="28"/>
      <c r="S15" s="28"/>
      <c r="T15" s="28"/>
      <c r="U15" s="28"/>
      <c r="V15" s="28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</row>
    <row r="16" spans="1:39" ht="31.5" customHeight="1">
      <c r="A16" s="22"/>
      <c r="B16" s="27"/>
      <c r="C16" s="27"/>
      <c r="D16" s="28"/>
      <c r="E16" s="27"/>
      <c r="F16" s="27"/>
      <c r="G16" s="22"/>
      <c r="H16" s="22"/>
      <c r="I16" s="22"/>
      <c r="J16" s="27"/>
      <c r="K16" s="45">
        <v>410029</v>
      </c>
      <c r="L16" s="46">
        <v>5260</v>
      </c>
      <c r="M16" s="45">
        <v>60970</v>
      </c>
      <c r="N16" s="28"/>
      <c r="O16" s="28"/>
      <c r="P16" s="28"/>
      <c r="Q16" s="28"/>
      <c r="R16" s="28"/>
      <c r="S16" s="28"/>
      <c r="T16" s="28"/>
      <c r="U16" s="28"/>
      <c r="V16" s="28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</row>
    <row r="17" spans="1:39" ht="31.5" customHeight="1">
      <c r="A17" s="22"/>
      <c r="B17" s="29"/>
      <c r="C17" s="29"/>
      <c r="D17" s="30"/>
      <c r="E17" s="27"/>
      <c r="F17" s="27"/>
      <c r="G17" s="22"/>
      <c r="H17" s="22"/>
      <c r="I17" s="22"/>
      <c r="J17" s="27"/>
      <c r="K17" s="45">
        <v>410034</v>
      </c>
      <c r="L17" s="46">
        <v>29046</v>
      </c>
      <c r="M17" s="45">
        <v>3630750</v>
      </c>
      <c r="N17" s="28"/>
      <c r="O17" s="28"/>
      <c r="P17" s="28"/>
      <c r="Q17" s="28"/>
      <c r="R17" s="28"/>
      <c r="S17" s="28"/>
      <c r="T17" s="28"/>
      <c r="U17" s="28"/>
      <c r="V17" s="28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</row>
    <row r="18" spans="1:39" ht="31.5" customHeight="1">
      <c r="A18" s="22"/>
      <c r="B18" s="29"/>
      <c r="C18" s="29"/>
      <c r="D18" s="27"/>
      <c r="E18" s="28"/>
      <c r="F18" s="22"/>
      <c r="G18" s="22"/>
      <c r="H18" s="22"/>
      <c r="I18" s="22"/>
      <c r="J18" s="27"/>
      <c r="K18" s="45">
        <v>410035</v>
      </c>
      <c r="L18" s="46">
        <v>972</v>
      </c>
      <c r="M18" s="45">
        <v>30340.799999999999</v>
      </c>
      <c r="N18" s="28"/>
      <c r="O18" s="28"/>
      <c r="P18" s="28"/>
      <c r="Q18" s="28"/>
      <c r="R18" s="28"/>
      <c r="S18" s="28"/>
      <c r="T18" s="28"/>
      <c r="U18" s="28"/>
      <c r="V18" s="28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</row>
    <row r="19" spans="1:39" ht="31.5" customHeight="1">
      <c r="A19" s="22"/>
      <c r="B19" s="29"/>
      <c r="C19" s="29"/>
      <c r="D19" s="28"/>
      <c r="E19" s="28"/>
      <c r="F19" s="22"/>
      <c r="G19" s="22"/>
      <c r="H19" s="22"/>
      <c r="I19" s="22"/>
      <c r="J19" s="27"/>
      <c r="K19" s="45">
        <v>410051</v>
      </c>
      <c r="L19" s="46">
        <v>5260</v>
      </c>
      <c r="M19" s="45">
        <v>526000</v>
      </c>
      <c r="N19" s="28"/>
      <c r="O19" s="28"/>
      <c r="P19" s="28"/>
      <c r="Q19" s="28"/>
      <c r="R19" s="28"/>
      <c r="S19" s="28"/>
      <c r="T19" s="28"/>
      <c r="U19" s="28"/>
      <c r="V19" s="28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</row>
    <row r="20" spans="1:39" ht="31.5" customHeight="1">
      <c r="A20" s="22"/>
      <c r="B20" s="29"/>
      <c r="C20" s="29"/>
      <c r="D20" s="28"/>
      <c r="E20" s="28"/>
      <c r="F20" s="22"/>
      <c r="G20" s="22"/>
      <c r="H20" s="22"/>
      <c r="I20" s="22"/>
      <c r="J20" s="27"/>
      <c r="K20" s="45">
        <v>410055</v>
      </c>
      <c r="L20" s="46">
        <v>510</v>
      </c>
      <c r="M20" s="45">
        <v>67837.5</v>
      </c>
      <c r="N20" s="28"/>
      <c r="O20" s="28"/>
      <c r="P20" s="28"/>
      <c r="Q20" s="28"/>
      <c r="R20" s="28"/>
      <c r="S20" s="28"/>
      <c r="T20" s="28"/>
      <c r="U20" s="28"/>
      <c r="V20" s="28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</row>
    <row r="21" spans="1:39" ht="31.5" customHeight="1">
      <c r="A21" s="22"/>
      <c r="B21" s="29"/>
      <c r="C21" s="29"/>
      <c r="D21" s="28"/>
      <c r="E21" s="28"/>
      <c r="F21" s="22"/>
      <c r="G21" s="22"/>
      <c r="H21" s="22"/>
      <c r="I21" s="22"/>
      <c r="J21" s="27"/>
      <c r="K21" s="45">
        <v>410058</v>
      </c>
      <c r="L21" s="46">
        <v>1610</v>
      </c>
      <c r="M21" s="45">
        <v>201250</v>
      </c>
      <c r="N21" s="28"/>
      <c r="O21" s="28"/>
      <c r="P21" s="28"/>
      <c r="Q21" s="28"/>
      <c r="R21" s="28"/>
      <c r="S21" s="28"/>
      <c r="T21" s="28"/>
      <c r="U21" s="28"/>
      <c r="V21" s="28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</row>
    <row r="22" spans="1:39" ht="31.5" customHeight="1">
      <c r="A22" s="22"/>
      <c r="B22" s="27"/>
      <c r="C22" s="29"/>
      <c r="D22" s="28"/>
      <c r="E22" s="28"/>
      <c r="F22" s="22"/>
      <c r="G22" s="22"/>
      <c r="H22" s="22"/>
      <c r="I22" s="22"/>
      <c r="J22" s="27"/>
      <c r="K22" s="45">
        <v>410064</v>
      </c>
      <c r="L22" s="46">
        <v>972</v>
      </c>
      <c r="M22" s="45">
        <v>109350</v>
      </c>
      <c r="N22" s="28"/>
      <c r="O22" s="28"/>
      <c r="P22" s="28"/>
      <c r="Q22" s="28"/>
      <c r="R22" s="28"/>
      <c r="S22" s="28"/>
      <c r="T22" s="28"/>
      <c r="U22" s="28"/>
      <c r="V22" s="28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</row>
    <row r="23" spans="1:39" ht="31.5" customHeight="1">
      <c r="A23" s="22"/>
      <c r="B23" s="29"/>
      <c r="C23" s="27"/>
      <c r="D23" s="28"/>
      <c r="E23" s="28"/>
      <c r="F23" s="22"/>
      <c r="G23" s="22"/>
      <c r="H23" s="22"/>
      <c r="I23" s="22"/>
      <c r="J23" s="27"/>
      <c r="K23" s="45">
        <v>410077</v>
      </c>
      <c r="L23" s="46">
        <v>2530</v>
      </c>
      <c r="M23" s="45">
        <v>293674</v>
      </c>
      <c r="N23" s="28"/>
      <c r="O23" s="28"/>
      <c r="P23" s="28"/>
      <c r="Q23" s="28"/>
      <c r="R23" s="28"/>
      <c r="S23" s="28"/>
      <c r="T23" s="28"/>
      <c r="U23" s="28"/>
      <c r="V23" s="28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</row>
    <row r="24" spans="1:39" ht="31.5" customHeight="1">
      <c r="A24" s="22"/>
      <c r="B24" s="29"/>
      <c r="C24" s="27"/>
      <c r="D24" s="28"/>
      <c r="E24" s="28"/>
      <c r="F24" s="22"/>
      <c r="G24" s="22"/>
      <c r="H24" s="22"/>
      <c r="I24" s="22"/>
      <c r="J24" s="27"/>
      <c r="K24" s="45">
        <v>410079</v>
      </c>
      <c r="L24" s="46">
        <v>71</v>
      </c>
      <c r="M24" s="45">
        <v>16358.4</v>
      </c>
      <c r="N24" s="28"/>
      <c r="O24" s="28"/>
      <c r="P24" s="28"/>
      <c r="Q24" s="28"/>
      <c r="R24" s="28"/>
      <c r="S24" s="28"/>
      <c r="T24" s="28"/>
      <c r="U24" s="28"/>
      <c r="V24" s="28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</row>
    <row r="25" spans="1:39" ht="31.5" customHeight="1">
      <c r="A25" s="22"/>
      <c r="B25" s="29"/>
      <c r="C25" s="27"/>
      <c r="D25" s="28"/>
      <c r="E25" s="28"/>
      <c r="F25" s="22"/>
      <c r="G25" s="22"/>
      <c r="H25" s="22"/>
      <c r="I25" s="22"/>
      <c r="J25" s="27"/>
      <c r="K25" s="22"/>
      <c r="L25" s="22"/>
      <c r="M25" s="22"/>
      <c r="N25" s="22"/>
      <c r="O25" s="28"/>
      <c r="P25" s="28"/>
      <c r="Q25" s="28"/>
      <c r="R25" s="28"/>
      <c r="S25" s="28"/>
      <c r="T25" s="28"/>
      <c r="U25" s="28"/>
      <c r="V25" s="28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</row>
  </sheetData>
  <mergeCells count="2">
    <mergeCell ref="A1:C1"/>
    <mergeCell ref="A7:C7"/>
  </mergeCells>
  <phoneticPr fontId="29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L25"/>
  <sheetViews>
    <sheetView showGridLines="0" topLeftCell="A3" workbookViewId="0">
      <selection activeCell="I18" sqref="I18"/>
    </sheetView>
  </sheetViews>
  <sheetFormatPr defaultColWidth="8.19921875" defaultRowHeight="31.5" customHeight="1"/>
  <cols>
    <col min="1" max="1" width="8.19921875" style="20"/>
    <col min="2" max="2" width="13.69921875" style="20" customWidth="1"/>
    <col min="3" max="3" width="26.19921875" style="20" customWidth="1"/>
    <col min="4" max="4" width="10" style="20" customWidth="1"/>
    <col min="5" max="11" width="8.19921875" style="20"/>
    <col min="12" max="12" width="12.5" style="20" customWidth="1"/>
    <col min="13" max="13" width="11.3984375" style="20" customWidth="1"/>
    <col min="14" max="14" width="9.8984375" style="20" customWidth="1"/>
    <col min="15" max="15" width="12.19921875" style="20" customWidth="1"/>
    <col min="16" max="16" width="8.19921875" style="20"/>
    <col min="17" max="17" width="13.19921875" style="20" customWidth="1"/>
    <col min="18" max="18" width="15.69921875" style="20" customWidth="1"/>
    <col min="19" max="16384" width="8.19921875" style="20"/>
  </cols>
  <sheetData>
    <row r="1" spans="1:38" ht="31.5" customHeight="1">
      <c r="A1" s="73" t="s">
        <v>148</v>
      </c>
      <c r="B1" s="74"/>
      <c r="C1" s="75"/>
      <c r="D1" s="21" t="s">
        <v>149</v>
      </c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</row>
    <row r="2" spans="1:38" ht="31.5" customHeight="1">
      <c r="A2" s="23"/>
      <c r="B2" s="24"/>
      <c r="C2" s="25" t="s">
        <v>2</v>
      </c>
      <c r="D2" s="26" t="s">
        <v>150</v>
      </c>
      <c r="E2" s="24"/>
      <c r="F2" s="24"/>
      <c r="G2" s="24"/>
      <c r="H2" s="24"/>
      <c r="I2" s="24"/>
      <c r="J2" s="24"/>
      <c r="K2" s="24"/>
      <c r="L2" s="24"/>
      <c r="M2" s="36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</row>
    <row r="3" spans="1:38" ht="31.5" customHeight="1">
      <c r="A3" s="23"/>
      <c r="B3" s="29"/>
      <c r="C3" s="25" t="s">
        <v>4</v>
      </c>
      <c r="D3" s="26" t="s">
        <v>151</v>
      </c>
      <c r="E3" s="24"/>
      <c r="F3" s="24"/>
      <c r="G3" s="24"/>
      <c r="H3" s="24"/>
      <c r="I3" s="24"/>
      <c r="J3" s="24"/>
      <c r="K3" s="24"/>
      <c r="L3" s="24"/>
      <c r="M3" s="36"/>
      <c r="N3" s="24"/>
      <c r="O3" s="21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</row>
    <row r="4" spans="1:38" ht="10.95" customHeight="1">
      <c r="A4" s="23"/>
      <c r="B4" s="29"/>
      <c r="C4" s="25"/>
      <c r="D4" s="26"/>
      <c r="E4" s="24"/>
      <c r="F4" s="24"/>
      <c r="G4" s="24"/>
      <c r="H4" s="24"/>
      <c r="I4" s="24"/>
      <c r="J4" s="24"/>
      <c r="K4" s="24"/>
      <c r="L4" s="24"/>
      <c r="M4" s="36"/>
      <c r="N4" s="24"/>
      <c r="O4" s="21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</row>
    <row r="5" spans="1:38" ht="31.5" customHeight="1">
      <c r="A5" s="23"/>
      <c r="B5" s="29"/>
      <c r="C5" s="25" t="s">
        <v>71</v>
      </c>
      <c r="D5" s="27" t="s">
        <v>152</v>
      </c>
      <c r="E5" s="28"/>
      <c r="F5" s="22"/>
      <c r="G5" s="22"/>
      <c r="H5" s="22"/>
      <c r="I5" s="22"/>
      <c r="J5" s="27"/>
      <c r="K5" s="28"/>
      <c r="L5" s="22"/>
      <c r="M5" s="28"/>
      <c r="N5" s="28"/>
      <c r="O5" s="28"/>
      <c r="P5" s="28"/>
      <c r="Q5" s="28"/>
      <c r="R5" s="28"/>
      <c r="S5" s="28"/>
      <c r="T5" s="28"/>
      <c r="U5" s="28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</row>
    <row r="6" spans="1:38" ht="31.5" customHeight="1">
      <c r="A6" s="22"/>
      <c r="B6" s="29"/>
      <c r="C6" s="27"/>
      <c r="D6" s="27" t="s">
        <v>153</v>
      </c>
      <c r="E6" s="28"/>
      <c r="F6" s="22"/>
      <c r="G6" s="22"/>
      <c r="H6" s="22"/>
      <c r="I6" s="22"/>
      <c r="J6" s="27"/>
      <c r="K6" s="28"/>
      <c r="L6" s="22"/>
      <c r="M6" s="28"/>
      <c r="N6" s="28"/>
      <c r="O6" s="28"/>
      <c r="P6" s="28"/>
      <c r="Q6" s="28"/>
      <c r="R6" s="28"/>
      <c r="S6" s="28"/>
      <c r="T6" s="28"/>
      <c r="U6" s="28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</row>
    <row r="7" spans="1:38" ht="31.5" customHeight="1">
      <c r="A7" s="22"/>
      <c r="B7" s="29"/>
      <c r="C7" s="27"/>
      <c r="D7" s="28"/>
      <c r="E7" s="28"/>
      <c r="F7" s="22"/>
      <c r="G7" s="22"/>
      <c r="H7" s="22"/>
      <c r="I7" s="22"/>
      <c r="J7" s="27"/>
      <c r="K7" s="28"/>
      <c r="L7" s="22"/>
      <c r="M7" s="28"/>
      <c r="N7" s="28"/>
      <c r="O7" s="28"/>
      <c r="P7" s="28"/>
      <c r="Q7" s="28"/>
      <c r="R7" s="28"/>
      <c r="S7" s="28"/>
      <c r="T7" s="28"/>
      <c r="U7" s="28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</row>
    <row r="8" spans="1:38" ht="31.5" customHeight="1">
      <c r="A8" s="31"/>
      <c r="B8" s="32"/>
      <c r="C8" s="32"/>
      <c r="D8" s="31"/>
      <c r="E8" s="31"/>
      <c r="F8" s="31"/>
      <c r="G8" s="31" t="s">
        <v>7</v>
      </c>
      <c r="H8" s="31"/>
      <c r="I8" s="31"/>
      <c r="J8" s="32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31"/>
      <c r="AF8" s="31"/>
      <c r="AG8" s="31"/>
      <c r="AH8" s="31"/>
      <c r="AI8" s="22"/>
      <c r="AJ8" s="22"/>
      <c r="AK8" s="22"/>
      <c r="AL8" s="22"/>
    </row>
    <row r="9" spans="1:38" ht="31.5" customHeight="1">
      <c r="A9" s="22"/>
      <c r="B9" s="29"/>
      <c r="C9" s="27"/>
      <c r="D9" s="28"/>
      <c r="E9" s="28"/>
      <c r="F9" s="22"/>
      <c r="G9" s="22"/>
      <c r="H9" s="22"/>
      <c r="I9" s="22"/>
      <c r="J9" s="27"/>
      <c r="K9" s="28"/>
      <c r="L9" s="22"/>
      <c r="M9" s="28"/>
      <c r="N9" s="28"/>
      <c r="O9" s="28"/>
      <c r="P9" s="28"/>
      <c r="Q9" s="28"/>
      <c r="R9" s="28"/>
      <c r="S9" s="28"/>
      <c r="T9" s="28"/>
      <c r="U9" s="28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</row>
    <row r="10" spans="1:38" ht="31.5" customHeight="1">
      <c r="A10" s="22"/>
      <c r="B10" s="39" t="s">
        <v>12</v>
      </c>
      <c r="C10" s="39" t="s">
        <v>38</v>
      </c>
      <c r="D10" s="39" t="s">
        <v>11</v>
      </c>
      <c r="E10" s="28"/>
      <c r="F10" s="39" t="s">
        <v>12</v>
      </c>
      <c r="G10" s="39" t="s">
        <v>38</v>
      </c>
      <c r="H10" s="22"/>
      <c r="I10" s="22"/>
      <c r="J10" s="27"/>
      <c r="K10" s="27"/>
      <c r="L10" s="39" t="s">
        <v>14</v>
      </c>
      <c r="M10" s="39" t="s">
        <v>154</v>
      </c>
      <c r="N10" s="39" t="s">
        <v>155</v>
      </c>
      <c r="O10" s="39" t="s">
        <v>11</v>
      </c>
      <c r="P10" s="28"/>
      <c r="Q10" s="39" t="s">
        <v>154</v>
      </c>
      <c r="R10" s="39" t="s">
        <v>156</v>
      </c>
      <c r="S10" s="28"/>
      <c r="T10" s="28"/>
      <c r="U10" s="28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</row>
    <row r="11" spans="1:38" ht="31.5" customHeight="1">
      <c r="A11" s="22"/>
      <c r="B11" s="40">
        <v>45</v>
      </c>
      <c r="C11" s="40"/>
      <c r="D11" s="40" t="s">
        <v>59</v>
      </c>
      <c r="E11" s="28"/>
      <c r="F11" s="40" t="s">
        <v>46</v>
      </c>
      <c r="G11" s="40" t="s">
        <v>47</v>
      </c>
      <c r="H11" s="22"/>
      <c r="I11" s="29"/>
      <c r="J11" s="29"/>
      <c r="K11" s="27"/>
      <c r="L11" s="40" t="s">
        <v>157</v>
      </c>
      <c r="M11" s="40">
        <v>5485</v>
      </c>
      <c r="N11" s="40"/>
      <c r="O11" s="40">
        <v>1097</v>
      </c>
      <c r="P11" s="28"/>
      <c r="Q11" s="40" t="s">
        <v>158</v>
      </c>
      <c r="R11" s="40">
        <v>0.1</v>
      </c>
      <c r="S11" s="28"/>
      <c r="T11" s="28"/>
      <c r="U11" s="28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</row>
    <row r="12" spans="1:38" ht="31.5" customHeight="1">
      <c r="A12" s="22"/>
      <c r="B12" s="40">
        <v>90</v>
      </c>
      <c r="C12" s="40"/>
      <c r="D12" s="40" t="s">
        <v>47</v>
      </c>
      <c r="E12" s="28"/>
      <c r="F12" s="40" t="s">
        <v>49</v>
      </c>
      <c r="G12" s="40" t="s">
        <v>50</v>
      </c>
      <c r="H12" s="22"/>
      <c r="I12" s="29"/>
      <c r="J12" s="29"/>
      <c r="K12" s="27"/>
      <c r="L12" s="40" t="s">
        <v>20</v>
      </c>
      <c r="M12" s="40">
        <v>2885</v>
      </c>
      <c r="N12" s="40"/>
      <c r="O12" s="40">
        <v>288.5</v>
      </c>
      <c r="P12" s="28"/>
      <c r="Q12" s="40" t="s">
        <v>159</v>
      </c>
      <c r="R12" s="40">
        <v>0.2</v>
      </c>
      <c r="S12" s="28"/>
      <c r="T12" s="28"/>
      <c r="U12" s="28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</row>
    <row r="13" spans="1:38" ht="31.5" customHeight="1">
      <c r="A13" s="22"/>
      <c r="B13" s="40">
        <v>78</v>
      </c>
      <c r="C13" s="40"/>
      <c r="D13" s="40" t="s">
        <v>53</v>
      </c>
      <c r="E13" s="28"/>
      <c r="F13" s="40" t="s">
        <v>52</v>
      </c>
      <c r="G13" s="40" t="s">
        <v>53</v>
      </c>
      <c r="H13" s="22"/>
      <c r="I13" s="29"/>
      <c r="J13" s="29"/>
      <c r="K13" s="27"/>
      <c r="L13" s="40" t="s">
        <v>160</v>
      </c>
      <c r="M13" s="40">
        <v>2636</v>
      </c>
      <c r="N13" s="40"/>
      <c r="O13" s="40">
        <v>263.60000000000002</v>
      </c>
      <c r="P13" s="28"/>
      <c r="Q13" s="40" t="s">
        <v>161</v>
      </c>
      <c r="R13" s="40">
        <v>0.3</v>
      </c>
      <c r="S13" s="28"/>
      <c r="T13" s="28"/>
      <c r="U13" s="28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</row>
    <row r="14" spans="1:38" ht="31.5" customHeight="1">
      <c r="A14" s="22"/>
      <c r="B14" s="29"/>
      <c r="C14" s="27"/>
      <c r="D14" s="28"/>
      <c r="E14" s="28"/>
      <c r="F14" s="40" t="s">
        <v>55</v>
      </c>
      <c r="G14" s="40" t="s">
        <v>56</v>
      </c>
      <c r="H14" s="22"/>
      <c r="I14" s="29"/>
      <c r="J14" s="29"/>
      <c r="K14" s="27"/>
      <c r="L14" s="40" t="s">
        <v>33</v>
      </c>
      <c r="M14" s="40">
        <v>5735</v>
      </c>
      <c r="N14" s="40"/>
      <c r="O14" s="40">
        <v>1147</v>
      </c>
      <c r="P14" s="28"/>
      <c r="Q14" s="40" t="s">
        <v>162</v>
      </c>
      <c r="R14" s="40">
        <v>0.4</v>
      </c>
      <c r="S14" s="28"/>
      <c r="T14" s="28"/>
      <c r="U14" s="28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</row>
    <row r="15" spans="1:38" ht="31.5" customHeight="1">
      <c r="A15" s="22"/>
      <c r="B15" s="29"/>
      <c r="C15" s="27"/>
      <c r="D15" s="28"/>
      <c r="E15" s="28"/>
      <c r="F15" s="40" t="s">
        <v>58</v>
      </c>
      <c r="G15" s="40" t="s">
        <v>59</v>
      </c>
      <c r="H15" s="22"/>
      <c r="I15" s="22"/>
      <c r="J15" s="27"/>
      <c r="K15" s="27"/>
      <c r="L15" s="40" t="s">
        <v>163</v>
      </c>
      <c r="M15" s="40">
        <v>6128</v>
      </c>
      <c r="N15" s="40"/>
      <c r="O15" s="40">
        <v>1225.5999999999999</v>
      </c>
      <c r="P15" s="28"/>
      <c r="Q15" s="28"/>
      <c r="R15" s="28"/>
      <c r="S15" s="28"/>
      <c r="T15" s="28"/>
      <c r="U15" s="28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</row>
    <row r="16" spans="1:38" ht="31.5" customHeight="1">
      <c r="A16" s="22"/>
      <c r="B16" s="29"/>
      <c r="C16" s="29"/>
      <c r="D16" s="28"/>
      <c r="E16" s="28"/>
      <c r="F16" s="22"/>
      <c r="G16" s="22"/>
      <c r="H16" s="22"/>
      <c r="I16" s="22"/>
      <c r="J16" s="27"/>
      <c r="K16" s="27"/>
      <c r="L16" s="40" t="s">
        <v>164</v>
      </c>
      <c r="M16" s="40">
        <v>8243</v>
      </c>
      <c r="N16" s="40"/>
      <c r="O16" s="40">
        <v>2472.9</v>
      </c>
      <c r="P16" s="28"/>
      <c r="Q16" s="28"/>
      <c r="R16" s="28"/>
      <c r="S16" s="28"/>
      <c r="T16" s="28"/>
      <c r="U16" s="28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</row>
    <row r="17" spans="1:38" ht="31.5" customHeight="1">
      <c r="A17" s="22"/>
      <c r="B17" s="29"/>
      <c r="C17" s="29"/>
      <c r="D17" s="28"/>
      <c r="E17" s="28"/>
      <c r="F17" s="22"/>
      <c r="G17" s="22"/>
      <c r="H17" s="22"/>
      <c r="I17" s="22"/>
      <c r="J17" s="27"/>
      <c r="K17" s="27"/>
      <c r="L17" s="40" t="s">
        <v>165</v>
      </c>
      <c r="M17" s="40">
        <v>13067</v>
      </c>
      <c r="N17" s="40"/>
      <c r="O17" s="40">
        <v>5226.8</v>
      </c>
      <c r="P17" s="28"/>
      <c r="Q17" s="28"/>
      <c r="R17" s="28"/>
      <c r="S17" s="28"/>
      <c r="T17" s="28"/>
      <c r="U17" s="28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</row>
    <row r="18" spans="1:38" ht="31.5" customHeight="1">
      <c r="A18" s="22"/>
      <c r="B18" s="27"/>
      <c r="C18" s="29"/>
      <c r="D18" s="28"/>
      <c r="E18" s="28"/>
      <c r="F18" s="22"/>
      <c r="G18" s="22"/>
      <c r="H18" s="22"/>
      <c r="I18" s="22"/>
      <c r="J18" s="27"/>
      <c r="K18" s="27"/>
      <c r="L18" s="22"/>
      <c r="M18" s="28"/>
      <c r="N18" s="28"/>
      <c r="O18" s="28"/>
      <c r="P18" s="28"/>
      <c r="Q18" s="28"/>
      <c r="R18" s="28"/>
      <c r="S18" s="28"/>
      <c r="T18" s="28"/>
      <c r="U18" s="28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</row>
    <row r="19" spans="1:38" ht="31.5" customHeight="1">
      <c r="A19" s="22"/>
      <c r="B19" s="29"/>
      <c r="C19" s="27"/>
      <c r="D19" s="28"/>
      <c r="E19" s="28"/>
      <c r="F19" s="22"/>
      <c r="G19" s="22"/>
      <c r="H19" s="22"/>
      <c r="I19" s="22"/>
      <c r="J19" s="27"/>
      <c r="K19" s="28"/>
      <c r="L19" s="22"/>
      <c r="M19" s="28"/>
      <c r="N19" s="28"/>
      <c r="O19" s="28"/>
      <c r="P19" s="28"/>
      <c r="Q19" s="28"/>
      <c r="R19" s="28"/>
      <c r="S19" s="28"/>
      <c r="T19" s="28"/>
      <c r="U19" s="28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</row>
    <row r="20" spans="1:38" ht="31.5" customHeight="1">
      <c r="A20" s="22"/>
      <c r="B20" s="29"/>
      <c r="C20" s="27"/>
      <c r="D20" s="28"/>
      <c r="E20" s="28"/>
      <c r="F20" s="22"/>
      <c r="G20" s="22"/>
      <c r="H20" s="22"/>
      <c r="I20" s="22"/>
      <c r="J20" s="27"/>
      <c r="K20" s="28"/>
      <c r="L20" s="22"/>
      <c r="M20" s="28"/>
      <c r="N20" s="28"/>
      <c r="O20" s="28"/>
      <c r="P20" s="28"/>
      <c r="Q20" s="28"/>
      <c r="R20" s="28"/>
      <c r="S20" s="28"/>
      <c r="T20" s="28"/>
      <c r="U20" s="28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</row>
    <row r="21" spans="1:38" s="28" customFormat="1" ht="31.5" customHeight="1"/>
    <row r="22" spans="1:38" s="28" customFormat="1" ht="31.5" customHeight="1"/>
    <row r="23" spans="1:38" s="28" customFormat="1" ht="31.5" customHeight="1"/>
    <row r="24" spans="1:38" s="28" customFormat="1" ht="31.5" customHeight="1"/>
    <row r="25" spans="1:38" s="28" customFormat="1" ht="31.5" customHeight="1"/>
  </sheetData>
  <mergeCells count="1">
    <mergeCell ref="A1:C1"/>
  </mergeCells>
  <phoneticPr fontId="29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27"/>
  <sheetViews>
    <sheetView showGridLines="0" workbookViewId="0">
      <selection activeCell="P20" sqref="P20"/>
    </sheetView>
  </sheetViews>
  <sheetFormatPr defaultColWidth="8.19921875" defaultRowHeight="31.5" customHeight="1"/>
  <cols>
    <col min="1" max="1" width="6.8984375" style="20" customWidth="1"/>
    <col min="2" max="2" width="7.59765625" style="20" customWidth="1"/>
    <col min="3" max="3" width="18.5" style="20" customWidth="1"/>
    <col min="4" max="4" width="12.19921875" style="20" customWidth="1"/>
    <col min="5" max="5" width="11.3984375" style="20" customWidth="1"/>
    <col min="6" max="12" width="8.19921875" style="20"/>
    <col min="13" max="13" width="12.59765625" style="20" customWidth="1"/>
    <col min="14" max="14" width="8.19921875" style="20"/>
    <col min="15" max="15" width="11.3984375" style="20" customWidth="1"/>
    <col min="16" max="16" width="11.5" style="20" customWidth="1"/>
    <col min="17" max="16384" width="8.19921875" style="20"/>
  </cols>
  <sheetData>
    <row r="1" spans="1:39" ht="31.5" customHeight="1">
      <c r="A1" s="73" t="s">
        <v>166</v>
      </c>
      <c r="B1" s="74"/>
      <c r="C1" s="75"/>
      <c r="D1" s="21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</row>
    <row r="2" spans="1:39" ht="31.5" customHeight="1">
      <c r="A2" s="23"/>
      <c r="B2" s="24"/>
      <c r="C2" s="25" t="s">
        <v>2</v>
      </c>
      <c r="D2" s="26" t="s">
        <v>167</v>
      </c>
      <c r="E2" s="24"/>
      <c r="F2" s="24"/>
      <c r="G2" s="24"/>
      <c r="H2" s="24"/>
      <c r="I2" s="24"/>
      <c r="J2" s="24"/>
      <c r="K2" s="24"/>
      <c r="L2" s="24"/>
      <c r="M2" s="36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</row>
    <row r="3" spans="1:39" ht="31.5" customHeight="1">
      <c r="A3" s="23"/>
      <c r="B3" s="24"/>
      <c r="C3" s="25" t="s">
        <v>4</v>
      </c>
      <c r="D3" s="26" t="s">
        <v>168</v>
      </c>
      <c r="E3" s="24"/>
      <c r="F3" s="24"/>
      <c r="G3" s="24"/>
      <c r="H3" s="24"/>
      <c r="I3" s="24"/>
      <c r="J3" s="24"/>
      <c r="K3" s="24"/>
      <c r="L3" s="24"/>
      <c r="M3" s="36"/>
      <c r="N3" s="24"/>
      <c r="O3" s="21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</row>
    <row r="4" spans="1:39" ht="8.4" customHeight="1">
      <c r="A4" s="23"/>
      <c r="B4" s="24"/>
      <c r="C4" s="26"/>
      <c r="D4" s="26"/>
      <c r="E4" s="24"/>
      <c r="F4" s="24"/>
      <c r="G4" s="24"/>
      <c r="H4" s="24"/>
      <c r="I4" s="24"/>
      <c r="J4" s="24"/>
      <c r="K4" s="24"/>
      <c r="L4" s="24"/>
      <c r="M4" s="36"/>
      <c r="N4" s="24"/>
      <c r="O4" s="21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</row>
    <row r="5" spans="1:39" ht="31.5" customHeight="1">
      <c r="A5" s="23"/>
      <c r="B5" s="23"/>
      <c r="C5" s="25" t="s">
        <v>169</v>
      </c>
      <c r="D5" s="27" t="s">
        <v>170</v>
      </c>
      <c r="E5" s="26" t="s">
        <v>171</v>
      </c>
      <c r="F5" s="22"/>
      <c r="G5" s="22"/>
      <c r="H5" s="22"/>
      <c r="I5" s="22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</row>
    <row r="6" spans="1:39" ht="31.5" customHeight="1">
      <c r="A6" s="22"/>
      <c r="B6" s="27"/>
      <c r="C6" s="23"/>
      <c r="D6" s="27" t="s">
        <v>172</v>
      </c>
      <c r="E6" s="28" t="s">
        <v>173</v>
      </c>
      <c r="F6" s="22"/>
      <c r="G6" s="22"/>
      <c r="H6" s="22"/>
      <c r="I6" s="22"/>
      <c r="J6" s="22"/>
      <c r="K6" s="28"/>
      <c r="L6" s="22"/>
      <c r="M6" s="28"/>
      <c r="N6" s="28"/>
      <c r="O6" s="28"/>
      <c r="P6" s="28"/>
      <c r="Q6" s="28"/>
      <c r="R6" s="28"/>
      <c r="S6" s="28"/>
      <c r="T6" s="28"/>
      <c r="U6" s="28"/>
      <c r="V6" s="28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</row>
    <row r="7" spans="1:39" ht="31.5" customHeight="1">
      <c r="A7" s="22"/>
      <c r="B7" s="27"/>
      <c r="C7" s="23"/>
      <c r="D7" s="27" t="s">
        <v>174</v>
      </c>
      <c r="E7" s="28" t="s">
        <v>175</v>
      </c>
      <c r="F7" s="22"/>
      <c r="G7" s="22"/>
      <c r="H7" s="22"/>
      <c r="I7" s="22"/>
      <c r="J7" s="22"/>
      <c r="K7" s="28"/>
      <c r="L7" s="22"/>
      <c r="M7" s="28"/>
      <c r="N7" s="28"/>
      <c r="O7" s="28"/>
      <c r="P7" s="28"/>
      <c r="Q7" s="28"/>
      <c r="R7" s="28"/>
      <c r="S7" s="28"/>
      <c r="T7" s="28"/>
      <c r="U7" s="28"/>
      <c r="V7" s="28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</row>
    <row r="8" spans="1:39" ht="31.5" customHeight="1">
      <c r="A8" s="22"/>
      <c r="B8" s="29"/>
      <c r="C8" s="23"/>
      <c r="D8" s="27" t="s">
        <v>176</v>
      </c>
      <c r="E8" s="28" t="s">
        <v>177</v>
      </c>
      <c r="F8" s="28"/>
      <c r="G8" s="22"/>
      <c r="H8" s="22"/>
      <c r="I8" s="22"/>
      <c r="J8" s="27"/>
      <c r="K8" s="28"/>
      <c r="L8" s="22"/>
      <c r="M8" s="28"/>
      <c r="N8" s="28"/>
      <c r="O8" s="28"/>
      <c r="P8" s="28"/>
      <c r="Q8" s="28"/>
      <c r="R8" s="28"/>
      <c r="S8" s="28"/>
      <c r="T8" s="28"/>
      <c r="U8" s="28"/>
      <c r="V8" s="28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</row>
    <row r="9" spans="1:39" ht="12.75" customHeight="1">
      <c r="A9" s="22"/>
      <c r="B9" s="29"/>
      <c r="C9" s="23"/>
      <c r="D9" s="28"/>
      <c r="E9" s="28"/>
      <c r="F9" s="22"/>
      <c r="G9" s="22"/>
      <c r="H9" s="22"/>
      <c r="I9" s="22"/>
      <c r="J9" s="27"/>
      <c r="K9" s="28"/>
      <c r="L9" s="22"/>
      <c r="M9" s="28"/>
      <c r="N9" s="28"/>
      <c r="O9" s="28"/>
      <c r="P9" s="28"/>
      <c r="Q9" s="28"/>
      <c r="R9" s="28"/>
      <c r="S9" s="28"/>
      <c r="T9" s="28"/>
      <c r="U9" s="28"/>
      <c r="V9" s="28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</row>
    <row r="10" spans="1:39" ht="31.5" customHeight="1">
      <c r="A10" s="29"/>
      <c r="B10" s="27"/>
      <c r="C10" s="25" t="s">
        <v>71</v>
      </c>
      <c r="D10" s="27" t="s">
        <v>178</v>
      </c>
      <c r="E10" s="28"/>
      <c r="F10" s="22"/>
      <c r="G10" s="22"/>
      <c r="H10" s="22"/>
      <c r="I10" s="22"/>
      <c r="J10" s="27"/>
      <c r="K10" s="28"/>
      <c r="L10" s="22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</row>
    <row r="11" spans="1:39" ht="31.5" customHeight="1">
      <c r="A11" s="29"/>
      <c r="B11" s="27"/>
      <c r="C11" s="27"/>
      <c r="D11" s="27" t="s">
        <v>179</v>
      </c>
      <c r="E11" s="28"/>
      <c r="F11" s="22"/>
      <c r="G11" s="22"/>
      <c r="H11" s="22"/>
      <c r="I11" s="22"/>
      <c r="J11" s="27"/>
      <c r="K11" s="28"/>
      <c r="L11" s="22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</row>
    <row r="12" spans="1:39" ht="31.5" customHeight="1">
      <c r="A12" s="22"/>
      <c r="B12" s="29"/>
      <c r="C12" s="27"/>
      <c r="D12" s="30" t="s">
        <v>180</v>
      </c>
      <c r="E12" s="28"/>
      <c r="F12" s="22"/>
      <c r="G12" s="22"/>
      <c r="H12" s="22"/>
      <c r="I12" s="22"/>
      <c r="J12" s="27"/>
      <c r="K12" s="28"/>
      <c r="L12" s="22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</row>
    <row r="13" spans="1:39" ht="31.5" customHeight="1">
      <c r="A13" s="22"/>
      <c r="B13" s="29"/>
      <c r="C13" s="30"/>
      <c r="D13" s="28"/>
      <c r="E13" s="28"/>
      <c r="F13" s="22"/>
      <c r="G13" s="22"/>
      <c r="H13" s="22"/>
      <c r="I13" s="22"/>
      <c r="J13" s="27"/>
      <c r="K13" s="28"/>
      <c r="L13" s="22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</row>
    <row r="14" spans="1:39" ht="31.5" customHeight="1">
      <c r="A14" s="31"/>
      <c r="B14" s="32"/>
      <c r="C14" s="32"/>
      <c r="D14" s="31"/>
      <c r="E14" s="31"/>
      <c r="F14" s="31"/>
      <c r="G14" s="31" t="s">
        <v>7</v>
      </c>
      <c r="H14" s="31"/>
      <c r="I14" s="31"/>
      <c r="J14" s="32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  <c r="AD14" s="31"/>
      <c r="AE14" s="31"/>
      <c r="AF14" s="31"/>
      <c r="AG14" s="31"/>
      <c r="AH14" s="31"/>
      <c r="AI14" s="31"/>
      <c r="AJ14" s="22"/>
      <c r="AK14" s="22"/>
      <c r="AL14" s="22"/>
      <c r="AM14" s="22"/>
    </row>
    <row r="15" spans="1:39" ht="31.5" customHeight="1">
      <c r="A15" s="22"/>
      <c r="B15" s="33"/>
      <c r="C15" s="27"/>
      <c r="D15" s="28"/>
      <c r="E15" s="28"/>
      <c r="F15" s="22"/>
      <c r="G15" s="22"/>
      <c r="H15" s="22"/>
      <c r="I15" s="22"/>
      <c r="J15" s="27"/>
      <c r="K15" s="28"/>
      <c r="L15" s="22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</row>
    <row r="16" spans="1:39" ht="31.5" customHeight="1">
      <c r="A16" s="22"/>
      <c r="B16" s="34" t="s">
        <v>14</v>
      </c>
      <c r="C16" s="34" t="s">
        <v>15</v>
      </c>
      <c r="D16" s="34" t="s">
        <v>16</v>
      </c>
      <c r="E16" s="34" t="s">
        <v>11</v>
      </c>
      <c r="F16" s="28"/>
      <c r="G16" s="28" t="s">
        <v>17</v>
      </c>
      <c r="H16" s="28"/>
      <c r="I16" s="28"/>
      <c r="J16" s="27"/>
      <c r="K16" s="28"/>
      <c r="L16" s="22"/>
      <c r="M16" s="34" t="s">
        <v>14</v>
      </c>
      <c r="N16" s="34" t="s">
        <v>181</v>
      </c>
      <c r="O16" s="34" t="s">
        <v>181</v>
      </c>
      <c r="P16" s="34" t="s">
        <v>11</v>
      </c>
      <c r="Q16" s="28"/>
      <c r="R16" s="28"/>
      <c r="S16" s="28"/>
      <c r="T16" s="28"/>
      <c r="U16" s="28"/>
      <c r="V16" s="28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</row>
    <row r="17" spans="1:39" ht="31.5" customHeight="1">
      <c r="A17" s="22"/>
      <c r="B17" s="35" t="s">
        <v>20</v>
      </c>
      <c r="C17" s="35" t="s">
        <v>21</v>
      </c>
      <c r="D17" s="35"/>
      <c r="E17" s="35" t="s">
        <v>22</v>
      </c>
      <c r="F17" s="28"/>
      <c r="G17" s="28" t="s">
        <v>21</v>
      </c>
      <c r="H17" s="28" t="s">
        <v>22</v>
      </c>
      <c r="I17" s="28"/>
      <c r="J17" s="27"/>
      <c r="K17" s="28"/>
      <c r="L17" s="22"/>
      <c r="M17" s="37">
        <v>44198</v>
      </c>
      <c r="N17" s="35">
        <v>1</v>
      </c>
      <c r="O17" s="35"/>
      <c r="P17" s="35" t="s">
        <v>182</v>
      </c>
      <c r="Q17" s="28"/>
      <c r="R17" s="28"/>
      <c r="S17" s="28"/>
      <c r="T17" s="28"/>
      <c r="U17" s="28"/>
      <c r="V17" s="28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</row>
    <row r="18" spans="1:39" ht="31.5" customHeight="1">
      <c r="A18" s="22"/>
      <c r="B18" s="35" t="s">
        <v>25</v>
      </c>
      <c r="C18" s="35" t="s">
        <v>26</v>
      </c>
      <c r="D18" s="35"/>
      <c r="E18" s="35" t="s">
        <v>27</v>
      </c>
      <c r="F18" s="28"/>
      <c r="G18" s="28" t="s">
        <v>28</v>
      </c>
      <c r="H18" s="28" t="s">
        <v>29</v>
      </c>
      <c r="I18" s="28"/>
      <c r="J18" s="27"/>
      <c r="K18" s="28"/>
      <c r="L18" s="22"/>
      <c r="M18" s="37">
        <v>44289</v>
      </c>
      <c r="N18" s="35">
        <v>2</v>
      </c>
      <c r="O18" s="35"/>
      <c r="P18" s="35" t="s">
        <v>183</v>
      </c>
      <c r="Q18" s="28"/>
      <c r="R18" s="28"/>
      <c r="S18" s="28"/>
      <c r="T18" s="28"/>
      <c r="U18" s="28"/>
      <c r="V18" s="28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</row>
    <row r="19" spans="1:39" ht="31.5" customHeight="1">
      <c r="A19" s="22"/>
      <c r="B19" s="35" t="s">
        <v>30</v>
      </c>
      <c r="C19" s="35" t="s">
        <v>21</v>
      </c>
      <c r="D19" s="35"/>
      <c r="E19" s="35" t="s">
        <v>22</v>
      </c>
      <c r="F19" s="28"/>
      <c r="G19" s="28" t="s">
        <v>26</v>
      </c>
      <c r="H19" s="28" t="s">
        <v>27</v>
      </c>
      <c r="I19" s="28"/>
      <c r="J19" s="27"/>
      <c r="K19" s="28"/>
      <c r="L19" s="22"/>
      <c r="M19" s="38">
        <v>44382</v>
      </c>
      <c r="N19" s="35">
        <v>3</v>
      </c>
      <c r="O19" s="35"/>
      <c r="P19" s="35" t="s">
        <v>184</v>
      </c>
      <c r="Q19" s="28"/>
      <c r="R19" s="28"/>
      <c r="S19" s="28"/>
      <c r="T19" s="28"/>
      <c r="U19" s="28"/>
      <c r="V19" s="28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</row>
    <row r="20" spans="1:39" ht="31.5" customHeight="1">
      <c r="A20" s="22"/>
      <c r="B20" s="35" t="s">
        <v>32</v>
      </c>
      <c r="C20" s="35" t="s">
        <v>28</v>
      </c>
      <c r="D20" s="35"/>
      <c r="E20" s="35" t="s">
        <v>29</v>
      </c>
      <c r="F20" s="28"/>
      <c r="G20" s="28"/>
      <c r="H20" s="28"/>
      <c r="I20" s="28"/>
      <c r="J20" s="27"/>
      <c r="K20" s="28"/>
      <c r="L20" s="22"/>
      <c r="M20" s="37">
        <v>44534</v>
      </c>
      <c r="N20" s="35">
        <v>4</v>
      </c>
      <c r="O20" s="35"/>
      <c r="P20" s="35" t="s">
        <v>185</v>
      </c>
      <c r="Q20" s="22"/>
      <c r="R20" s="28"/>
      <c r="S20" s="28"/>
      <c r="T20" s="28"/>
      <c r="U20" s="28"/>
      <c r="V20" s="28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</row>
    <row r="21" spans="1:39" ht="31.5" customHeight="1">
      <c r="A21" s="22"/>
      <c r="B21" s="35" t="s">
        <v>33</v>
      </c>
      <c r="C21" s="35" t="s">
        <v>28</v>
      </c>
      <c r="D21" s="35"/>
      <c r="E21" s="35" t="s">
        <v>29</v>
      </c>
      <c r="F21" s="28"/>
      <c r="G21" s="28"/>
      <c r="H21" s="28"/>
      <c r="I21" s="28"/>
      <c r="J21" s="27"/>
      <c r="K21" s="28"/>
      <c r="L21" s="22"/>
      <c r="M21" s="37" t="s">
        <v>186</v>
      </c>
      <c r="N21" s="35">
        <v>5</v>
      </c>
      <c r="O21" s="35"/>
      <c r="P21" s="35" t="s">
        <v>187</v>
      </c>
      <c r="Q21" s="22"/>
      <c r="R21" s="22"/>
      <c r="S21" s="22"/>
      <c r="T21" s="22"/>
      <c r="U21" s="28"/>
      <c r="V21" s="28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</row>
    <row r="22" spans="1:39" ht="31.5" customHeight="1">
      <c r="A22" s="22"/>
      <c r="B22" s="29"/>
      <c r="C22" s="29"/>
      <c r="D22" s="29"/>
      <c r="E22" s="29"/>
      <c r="F22" s="29"/>
      <c r="G22" s="29"/>
      <c r="H22" s="22"/>
      <c r="I22" s="22"/>
      <c r="J22" s="27"/>
      <c r="K22" s="28"/>
      <c r="L22" s="22"/>
      <c r="M22" s="22"/>
      <c r="N22" s="22"/>
      <c r="O22" s="22"/>
      <c r="P22" s="22"/>
      <c r="Q22" s="22"/>
      <c r="R22" s="22"/>
      <c r="S22" s="22"/>
      <c r="T22" s="22"/>
      <c r="U22" s="28"/>
      <c r="V22" s="28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</row>
    <row r="23" spans="1:39" ht="31.5" customHeight="1">
      <c r="A23" s="22"/>
      <c r="B23" s="29"/>
      <c r="C23" s="29"/>
      <c r="D23" s="29"/>
      <c r="E23" s="29"/>
      <c r="F23" s="29"/>
      <c r="G23" s="29"/>
      <c r="H23" s="22"/>
      <c r="I23" s="22"/>
      <c r="J23" s="27"/>
      <c r="K23" s="28"/>
      <c r="L23" s="22"/>
      <c r="M23" s="22"/>
      <c r="N23" s="22"/>
      <c r="O23" s="22"/>
      <c r="P23" s="22"/>
      <c r="Q23" s="22"/>
      <c r="R23" s="22"/>
      <c r="S23" s="22"/>
      <c r="T23" s="22"/>
      <c r="U23" s="28"/>
      <c r="V23" s="28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</row>
    <row r="24" spans="1:39" ht="31.5" customHeight="1">
      <c r="A24" s="22"/>
      <c r="B24" s="27"/>
      <c r="C24" s="29"/>
      <c r="D24" s="29"/>
      <c r="E24" s="29"/>
      <c r="F24" s="29"/>
      <c r="G24" s="29"/>
      <c r="H24" s="22"/>
      <c r="I24" s="22"/>
      <c r="J24" s="27"/>
      <c r="K24" s="28"/>
      <c r="L24" s="22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</row>
    <row r="25" spans="1:39" ht="31.5" customHeight="1">
      <c r="A25" s="22"/>
      <c r="B25" s="29"/>
      <c r="C25" s="27"/>
      <c r="D25" s="29"/>
      <c r="E25" s="29"/>
      <c r="F25" s="29"/>
      <c r="G25" s="29"/>
      <c r="H25" s="22"/>
      <c r="I25" s="22"/>
      <c r="J25" s="27"/>
      <c r="K25" s="28"/>
      <c r="L25" s="22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</row>
    <row r="26" spans="1:39" ht="31.5" customHeight="1">
      <c r="A26" s="22"/>
      <c r="B26" s="29"/>
      <c r="C26" s="27"/>
      <c r="D26" s="28"/>
      <c r="E26" s="28"/>
      <c r="F26" s="22"/>
      <c r="G26" s="22"/>
      <c r="H26" s="22"/>
      <c r="I26" s="22"/>
      <c r="J26" s="27"/>
      <c r="K26" s="28"/>
      <c r="L26" s="22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</row>
    <row r="27" spans="1:39" ht="31.5" customHeight="1">
      <c r="A27" s="22"/>
      <c r="B27" s="29"/>
      <c r="C27" s="27"/>
      <c r="D27" s="28"/>
      <c r="E27" s="28"/>
      <c r="F27" s="22"/>
      <c r="G27" s="22"/>
      <c r="H27" s="22"/>
      <c r="I27" s="22"/>
      <c r="J27" s="27"/>
      <c r="K27" s="28"/>
      <c r="L27" s="22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</row>
  </sheetData>
  <mergeCells count="1">
    <mergeCell ref="A1:C1"/>
  </mergeCells>
  <phoneticPr fontId="29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0000"/>
  </sheetPr>
  <dimension ref="A1:U26"/>
  <sheetViews>
    <sheetView showGridLines="0" tabSelected="1" zoomScale="112" zoomScaleNormal="112" workbookViewId="0">
      <selection activeCell="D2" sqref="D2"/>
    </sheetView>
  </sheetViews>
  <sheetFormatPr defaultColWidth="9" defaultRowHeight="13.8"/>
  <cols>
    <col min="2" max="2" width="11.19921875" customWidth="1"/>
    <col min="5" max="5" width="11.19921875" customWidth="1"/>
  </cols>
  <sheetData>
    <row r="1" spans="1:21" ht="17.399999999999999">
      <c r="A1" s="8" t="s">
        <v>14</v>
      </c>
      <c r="B1" s="8" t="s">
        <v>188</v>
      </c>
      <c r="C1" s="8" t="s">
        <v>189</v>
      </c>
      <c r="D1" s="8" t="s">
        <v>155</v>
      </c>
      <c r="E1" s="9" t="s">
        <v>11</v>
      </c>
      <c r="F1" s="10"/>
      <c r="G1" s="84" t="s">
        <v>273</v>
      </c>
      <c r="H1" s="18" t="s">
        <v>276</v>
      </c>
      <c r="I1" s="10" t="s">
        <v>190</v>
      </c>
      <c r="J1" s="16"/>
      <c r="K1" s="16"/>
      <c r="L1" s="16"/>
      <c r="M1" s="16"/>
      <c r="N1" s="16"/>
      <c r="O1" s="16"/>
      <c r="P1" s="16"/>
      <c r="Q1" s="7"/>
      <c r="R1" s="7"/>
      <c r="S1" s="7"/>
      <c r="T1" s="7"/>
      <c r="U1" s="7"/>
    </row>
    <row r="2" spans="1:21" ht="15.6">
      <c r="A2" s="11" t="s">
        <v>157</v>
      </c>
      <c r="B2" s="11" t="s">
        <v>191</v>
      </c>
      <c r="C2" s="11">
        <v>21</v>
      </c>
      <c r="D2" s="11">
        <f>IF((B2="初级")*(C2&gt;=30),C2*400,IF(B2="初级",C2*220,IF((B2="高级")*(C2&gt;=30),C2*500,IF(B2="高级",C2*280,IF((B2="资深")*(C2&gt;=30),C2*600,IF((B2="资深")*(C2&gt;=20),C2*500,C2*100))))))</f>
        <v>10500</v>
      </c>
      <c r="E2" s="11">
        <v>10500</v>
      </c>
      <c r="F2" s="10" t="str">
        <f>B2&amp;IF(C2&gt;=30,1,IF(C2&gt;=20,2,3))</f>
        <v>资深2</v>
      </c>
      <c r="G2" s="85">
        <f>VLOOKUP(F2,$I$10:$K$19,3,0)*C2</f>
        <v>10500</v>
      </c>
      <c r="H2">
        <f>_xlfn.IFS((B2="初级")*(C2&gt;=30),C2*400,B2="初级",C2*220,(B2="高级")*(C2&gt;=30),C3*500,B2="高级",C2*280,(B2="资深")*(C2&gt;=30),C2*600,(B2="资深")*(C2&gt;=20),C2*500,(B2="资深")*(C2&lt;20),C2*100)</f>
        <v>10500</v>
      </c>
      <c r="I2" s="10" t="s">
        <v>192</v>
      </c>
      <c r="J2" s="10"/>
      <c r="K2" s="10"/>
      <c r="L2" s="16"/>
      <c r="M2" s="16"/>
      <c r="N2" s="16"/>
      <c r="O2" s="16"/>
      <c r="P2" s="16"/>
      <c r="Q2" s="7"/>
      <c r="R2" s="7"/>
      <c r="S2" s="7"/>
      <c r="T2" s="7"/>
      <c r="U2" s="7"/>
    </row>
    <row r="3" spans="1:21" ht="15.6">
      <c r="A3" s="11" t="s">
        <v>20</v>
      </c>
      <c r="B3" s="11" t="s">
        <v>191</v>
      </c>
      <c r="C3" s="11">
        <v>11</v>
      </c>
      <c r="D3" s="11">
        <f t="shared" ref="D3:D13" si="0">IF((B3="初级")*(C3&gt;=30),C3*400,IF(B3="初级",C3*220,IF((B3="高级")*(C3&gt;=30),C3*500,IF(B3="高级",C3*280,IF((B3="资深")*(C3&gt;=30),C3*600,IF((B3="资深")*(C3&gt;=20),C3*500,C3*100))))))</f>
        <v>1100</v>
      </c>
      <c r="E3" s="11">
        <v>1100</v>
      </c>
      <c r="F3" s="10" t="str">
        <f t="shared" ref="F3:F13" si="1">B3&amp;IF(C3&gt;=30,1,IF(C3&gt;=20,2,3))</f>
        <v>资深3</v>
      </c>
      <c r="G3" s="85">
        <f>VLOOKUP(F3,$I$10:$K$19,3,0)*C3</f>
        <v>1100</v>
      </c>
      <c r="H3">
        <f t="shared" ref="H3:H13" si="2">_xlfn.IFS((B3="初级")*(C3&gt;=30),C3*400,B3="初级",C3*220,(B3="高级")*(C3&gt;=30),C4*500,B3="高级",C3*280,(B3="资深")*(C3&gt;=30),C3*600,(B3="资深")*(C3&gt;=20),C3*500,(B3="资深")*(C3&lt;20),C3*100)</f>
        <v>1100</v>
      </c>
      <c r="I3" s="10" t="s">
        <v>193</v>
      </c>
      <c r="J3" s="16"/>
      <c r="K3" s="16"/>
      <c r="L3" s="16"/>
      <c r="M3" s="16"/>
      <c r="N3" s="16"/>
      <c r="O3" s="16"/>
      <c r="P3" s="16"/>
      <c r="Q3" s="7"/>
      <c r="R3" s="7"/>
      <c r="S3" s="7"/>
      <c r="T3" s="7"/>
      <c r="U3" s="7"/>
    </row>
    <row r="4" spans="1:21" ht="15.6">
      <c r="A4" s="11" t="s">
        <v>160</v>
      </c>
      <c r="B4" s="11" t="s">
        <v>194</v>
      </c>
      <c r="C4" s="11">
        <v>12</v>
      </c>
      <c r="D4" s="11">
        <f t="shared" si="0"/>
        <v>3360</v>
      </c>
      <c r="E4" s="11">
        <v>3360</v>
      </c>
      <c r="F4" s="10" t="str">
        <f t="shared" si="1"/>
        <v>高级3</v>
      </c>
      <c r="G4" s="85">
        <f>VLOOKUP(F4,$I$10:$K$19,3,0)*C4</f>
        <v>3360</v>
      </c>
      <c r="H4">
        <f t="shared" si="2"/>
        <v>3360</v>
      </c>
      <c r="I4" s="10" t="s">
        <v>195</v>
      </c>
      <c r="J4" s="16"/>
      <c r="K4" s="16"/>
      <c r="L4" s="16"/>
      <c r="M4" s="16"/>
      <c r="N4" s="16"/>
      <c r="O4" s="16"/>
      <c r="P4" s="16"/>
      <c r="Q4" s="7"/>
      <c r="R4" s="7"/>
      <c r="S4" s="7"/>
      <c r="T4" s="7"/>
      <c r="U4" s="7"/>
    </row>
    <row r="5" spans="1:21" ht="15.6">
      <c r="A5" s="11" t="s">
        <v>33</v>
      </c>
      <c r="B5" s="11" t="s">
        <v>196</v>
      </c>
      <c r="C5" s="11">
        <v>32</v>
      </c>
      <c r="D5" s="11">
        <f t="shared" si="0"/>
        <v>12800</v>
      </c>
      <c r="E5" s="11">
        <v>12800</v>
      </c>
      <c r="F5" s="10" t="str">
        <f t="shared" si="1"/>
        <v>初级1</v>
      </c>
      <c r="G5" s="85">
        <f>VLOOKUP(F5,$I$10:$K$19,3,0)*C5</f>
        <v>12800</v>
      </c>
      <c r="H5">
        <f t="shared" si="2"/>
        <v>12800</v>
      </c>
      <c r="I5" s="10" t="s">
        <v>197</v>
      </c>
      <c r="J5" s="16"/>
      <c r="K5" s="16"/>
      <c r="L5" s="16"/>
      <c r="M5" s="16"/>
      <c r="N5" s="16"/>
      <c r="O5" s="16"/>
      <c r="P5" s="16"/>
      <c r="Q5" s="7"/>
      <c r="R5" s="7"/>
      <c r="S5" s="7"/>
      <c r="T5" s="7"/>
      <c r="U5" s="7"/>
    </row>
    <row r="6" spans="1:21" ht="15.6">
      <c r="A6" s="11" t="s">
        <v>163</v>
      </c>
      <c r="B6" s="11" t="s">
        <v>194</v>
      </c>
      <c r="C6" s="11">
        <v>45</v>
      </c>
      <c r="D6" s="11">
        <f t="shared" si="0"/>
        <v>22500</v>
      </c>
      <c r="E6" s="11">
        <v>22500</v>
      </c>
      <c r="F6" s="10" t="str">
        <f t="shared" si="1"/>
        <v>高级1</v>
      </c>
      <c r="G6" s="85">
        <f>VLOOKUP(F6,$I$10:$K$19,3,0)*C6</f>
        <v>22500</v>
      </c>
      <c r="H6">
        <f t="shared" si="2"/>
        <v>13500</v>
      </c>
      <c r="I6" s="16"/>
      <c r="J6" s="16"/>
      <c r="K6" s="16"/>
      <c r="L6" s="16"/>
      <c r="M6" s="16"/>
      <c r="N6" s="16"/>
      <c r="O6" s="16"/>
      <c r="P6" s="7"/>
      <c r="Q6" s="7"/>
      <c r="R6" s="7"/>
      <c r="S6" s="7"/>
      <c r="T6" s="7"/>
      <c r="U6" s="7"/>
    </row>
    <row r="7" spans="1:21" ht="15.6">
      <c r="A7" s="11" t="s">
        <v>164</v>
      </c>
      <c r="B7" s="11" t="s">
        <v>194</v>
      </c>
      <c r="C7" s="11">
        <v>27</v>
      </c>
      <c r="D7" s="11">
        <f t="shared" si="0"/>
        <v>7560</v>
      </c>
      <c r="E7" s="11">
        <v>7560</v>
      </c>
      <c r="F7" s="10" t="str">
        <f t="shared" si="1"/>
        <v>高级2</v>
      </c>
      <c r="G7" s="85">
        <f>VLOOKUP(F7,$I$10:$K$19,3,0)*C7</f>
        <v>7560</v>
      </c>
      <c r="H7">
        <f t="shared" si="2"/>
        <v>7560</v>
      </c>
      <c r="I7" s="16"/>
      <c r="J7" s="16"/>
      <c r="K7" s="16"/>
      <c r="L7" s="16"/>
      <c r="M7" s="16"/>
      <c r="N7" s="16"/>
      <c r="O7" s="16"/>
      <c r="P7" s="7"/>
      <c r="Q7" s="7"/>
      <c r="R7" s="7"/>
      <c r="S7" s="7"/>
      <c r="T7" s="7"/>
      <c r="U7" s="7"/>
    </row>
    <row r="8" spans="1:21" ht="15.6">
      <c r="A8" s="11" t="s">
        <v>165</v>
      </c>
      <c r="B8" s="11" t="s">
        <v>196</v>
      </c>
      <c r="C8" s="11">
        <v>11</v>
      </c>
      <c r="D8" s="11">
        <f t="shared" si="0"/>
        <v>2420</v>
      </c>
      <c r="E8" s="11">
        <v>2420</v>
      </c>
      <c r="F8" s="10" t="str">
        <f t="shared" si="1"/>
        <v>初级3</v>
      </c>
      <c r="G8" s="85">
        <f>VLOOKUP(F8,$I$10:$K$19,3,0)*C8</f>
        <v>2420</v>
      </c>
      <c r="H8">
        <f t="shared" si="2"/>
        <v>2420</v>
      </c>
      <c r="I8" s="16"/>
      <c r="J8" s="16"/>
      <c r="K8" s="16"/>
      <c r="L8" s="16"/>
      <c r="M8" s="16"/>
      <c r="N8" s="16"/>
      <c r="O8" s="16"/>
      <c r="P8" s="7"/>
      <c r="Q8" s="7"/>
      <c r="R8" s="7"/>
      <c r="S8" s="7"/>
      <c r="T8" s="7"/>
      <c r="U8" s="7"/>
    </row>
    <row r="9" spans="1:21" ht="17.399999999999999">
      <c r="A9" s="11" t="s">
        <v>198</v>
      </c>
      <c r="B9" s="11" t="s">
        <v>194</v>
      </c>
      <c r="C9" s="11">
        <v>12</v>
      </c>
      <c r="D9" s="11">
        <f t="shared" si="0"/>
        <v>3360</v>
      </c>
      <c r="E9" s="11">
        <v>3360</v>
      </c>
      <c r="F9" s="10" t="str">
        <f t="shared" si="1"/>
        <v>高级3</v>
      </c>
      <c r="G9" s="85">
        <f>VLOOKUP(F9,$I$10:$K$19,3,0)*C9</f>
        <v>3360</v>
      </c>
      <c r="H9">
        <f t="shared" si="2"/>
        <v>3360</v>
      </c>
      <c r="I9" s="17"/>
      <c r="J9" s="16"/>
      <c r="K9" s="16"/>
      <c r="L9" s="16"/>
      <c r="M9" s="16"/>
      <c r="N9" s="16"/>
      <c r="O9" s="16"/>
      <c r="P9" s="7"/>
      <c r="Q9" s="7"/>
      <c r="R9" s="7"/>
      <c r="S9" s="7"/>
      <c r="T9" s="7"/>
      <c r="U9" s="7"/>
    </row>
    <row r="10" spans="1:21" ht="17.399999999999999">
      <c r="A10" s="11" t="s">
        <v>199</v>
      </c>
      <c r="B10" s="11" t="s">
        <v>196</v>
      </c>
      <c r="C10" s="11">
        <v>47</v>
      </c>
      <c r="D10" s="11">
        <f t="shared" si="0"/>
        <v>18800</v>
      </c>
      <c r="E10" s="11">
        <v>18800</v>
      </c>
      <c r="F10" s="10" t="str">
        <f t="shared" si="1"/>
        <v>初级1</v>
      </c>
      <c r="G10" s="85">
        <f>VLOOKUP(F10,$I$10:$K$19,3,0)*C10</f>
        <v>18800</v>
      </c>
      <c r="H10">
        <f t="shared" si="2"/>
        <v>18800</v>
      </c>
      <c r="I10" s="83" t="s">
        <v>265</v>
      </c>
      <c r="J10" s="8" t="s">
        <v>189</v>
      </c>
      <c r="K10" s="8" t="s">
        <v>155</v>
      </c>
      <c r="P10" s="7"/>
      <c r="Q10" s="7"/>
      <c r="R10" s="7"/>
      <c r="S10" s="7"/>
      <c r="T10" s="7"/>
      <c r="U10" s="7"/>
    </row>
    <row r="11" spans="1:21" ht="17.399999999999999">
      <c r="A11" s="11" t="s">
        <v>30</v>
      </c>
      <c r="B11" s="11" t="s">
        <v>191</v>
      </c>
      <c r="C11" s="11">
        <v>25</v>
      </c>
      <c r="D11" s="11">
        <f t="shared" si="0"/>
        <v>12500</v>
      </c>
      <c r="E11" s="11">
        <v>12500</v>
      </c>
      <c r="F11" s="10" t="str">
        <f t="shared" si="1"/>
        <v>资深2</v>
      </c>
      <c r="G11" s="85">
        <f>VLOOKUP(F11,$I$10:$K$19,3,0)*C11</f>
        <v>12500</v>
      </c>
      <c r="H11">
        <f t="shared" si="2"/>
        <v>12500</v>
      </c>
      <c r="I11" s="13" t="s">
        <v>266</v>
      </c>
      <c r="J11" s="17" t="s">
        <v>261</v>
      </c>
      <c r="K11" s="16">
        <v>400</v>
      </c>
      <c r="P11" s="7"/>
      <c r="Q11" s="7"/>
      <c r="R11" s="7"/>
      <c r="S11" s="7"/>
      <c r="T11" s="7"/>
      <c r="U11" s="7"/>
    </row>
    <row r="12" spans="1:21" ht="15.6">
      <c r="A12" s="11" t="s">
        <v>200</v>
      </c>
      <c r="B12" s="11" t="s">
        <v>191</v>
      </c>
      <c r="C12" s="11">
        <v>37</v>
      </c>
      <c r="D12" s="11">
        <f t="shared" si="0"/>
        <v>22200</v>
      </c>
      <c r="E12" s="11">
        <v>22200</v>
      </c>
      <c r="F12" s="10" t="str">
        <f t="shared" si="1"/>
        <v>资深1</v>
      </c>
      <c r="G12" s="85">
        <f>VLOOKUP(F12,$I$10:$K$19,3,0)*C12</f>
        <v>22200</v>
      </c>
      <c r="H12">
        <f t="shared" si="2"/>
        <v>22200</v>
      </c>
      <c r="I12" s="14" t="s">
        <v>267</v>
      </c>
      <c r="J12" s="18" t="s">
        <v>262</v>
      </c>
      <c r="K12" s="16">
        <v>220</v>
      </c>
      <c r="P12" s="7"/>
      <c r="Q12" s="7"/>
      <c r="R12" s="7"/>
      <c r="S12" s="7"/>
      <c r="T12" s="7"/>
      <c r="U12" s="7"/>
    </row>
    <row r="13" spans="1:21" ht="15.6">
      <c r="A13" s="11" t="s">
        <v>201</v>
      </c>
      <c r="B13" s="11" t="s">
        <v>194</v>
      </c>
      <c r="C13" s="11">
        <v>30</v>
      </c>
      <c r="D13" s="11">
        <f t="shared" si="0"/>
        <v>15000</v>
      </c>
      <c r="E13" s="11">
        <v>15000</v>
      </c>
      <c r="F13" s="10" t="str">
        <f t="shared" si="1"/>
        <v>高级1</v>
      </c>
      <c r="G13" s="85">
        <f>VLOOKUP(F13,$I$10:$K$19,3,0)*C13</f>
        <v>15000</v>
      </c>
      <c r="H13">
        <f>_xlfn.IFS((B13="初级")*(C13&gt;=30),C13*400,B13="初级",C13*220,(B13="高级")*(C13&gt;=30),C13*500,B13="高级",C13*280,(B13="资深")*(C13&gt;=30),C13*600,(B13="资深")*(C13&gt;=20),C13*500,(B13="资深")*(C13&lt;20),C13*100)</f>
        <v>15000</v>
      </c>
      <c r="I13" s="85" t="s">
        <v>275</v>
      </c>
      <c r="K13">
        <v>220</v>
      </c>
      <c r="P13" s="7"/>
      <c r="Q13" s="7"/>
      <c r="R13" s="7"/>
      <c r="S13" s="7"/>
      <c r="T13" s="7"/>
      <c r="U13" s="7"/>
    </row>
    <row r="14" spans="1:21" ht="15.6">
      <c r="A14" s="12"/>
      <c r="B14" s="12"/>
      <c r="C14" s="12"/>
      <c r="D14" s="12"/>
      <c r="E14" s="12"/>
      <c r="F14" s="10"/>
      <c r="G14" s="85"/>
      <c r="I14" s="14" t="s">
        <v>268</v>
      </c>
      <c r="J14" s="19" t="s">
        <v>261</v>
      </c>
      <c r="K14" s="16">
        <v>500</v>
      </c>
      <c r="P14" s="7"/>
      <c r="Q14" s="7"/>
      <c r="R14" s="7"/>
      <c r="S14" s="7"/>
      <c r="T14" s="7"/>
      <c r="U14" s="7"/>
    </row>
    <row r="15" spans="1:21" ht="15.6">
      <c r="A15" s="12"/>
      <c r="B15" s="12"/>
      <c r="C15" s="12"/>
      <c r="D15" s="12"/>
      <c r="E15" s="12"/>
      <c r="F15" s="10"/>
      <c r="G15" s="85"/>
      <c r="I15" s="14" t="s">
        <v>269</v>
      </c>
      <c r="J15" s="19" t="s">
        <v>262</v>
      </c>
      <c r="K15" s="16">
        <v>280</v>
      </c>
      <c r="P15" s="7"/>
      <c r="Q15" s="7"/>
      <c r="R15" s="7"/>
      <c r="S15" s="7"/>
      <c r="T15" s="7"/>
      <c r="U15" s="7"/>
    </row>
    <row r="16" spans="1:21" ht="15.6">
      <c r="A16" s="12"/>
      <c r="B16" s="12"/>
      <c r="C16" s="12"/>
      <c r="D16" s="12"/>
      <c r="E16" s="12"/>
      <c r="F16" s="10"/>
      <c r="G16" s="85"/>
      <c r="I16" s="85" t="s">
        <v>274</v>
      </c>
      <c r="K16" s="86">
        <v>280</v>
      </c>
      <c r="P16" s="7"/>
      <c r="Q16" s="7"/>
      <c r="R16" s="7"/>
      <c r="S16" s="7"/>
      <c r="T16" s="7"/>
      <c r="U16" s="7"/>
    </row>
    <row r="17" spans="1:21" ht="15.6">
      <c r="A17" s="12"/>
      <c r="B17" s="12"/>
      <c r="C17" s="12"/>
      <c r="D17" s="12"/>
      <c r="E17" s="12"/>
      <c r="F17" s="10"/>
      <c r="G17" s="85"/>
      <c r="I17" s="14" t="s">
        <v>270</v>
      </c>
      <c r="J17" s="19" t="s">
        <v>261</v>
      </c>
      <c r="K17" s="16">
        <v>600</v>
      </c>
      <c r="P17" s="7"/>
      <c r="Q17" s="7"/>
      <c r="R17" s="7"/>
      <c r="S17" s="7"/>
      <c r="T17" s="7"/>
      <c r="U17" s="7"/>
    </row>
    <row r="18" spans="1:21" ht="15.6">
      <c r="A18" s="12"/>
      <c r="B18" s="12"/>
      <c r="C18" s="12"/>
      <c r="D18" s="12"/>
      <c r="E18" s="12"/>
      <c r="F18" s="10"/>
      <c r="G18" s="10"/>
      <c r="I18" s="14" t="s">
        <v>271</v>
      </c>
      <c r="J18" s="19" t="s">
        <v>263</v>
      </c>
      <c r="K18" s="16">
        <v>500</v>
      </c>
      <c r="P18" s="7"/>
      <c r="Q18" s="7"/>
      <c r="R18" s="7"/>
      <c r="S18" s="7"/>
      <c r="T18" s="7"/>
      <c r="U18" s="7"/>
    </row>
    <row r="19" spans="1:21" ht="15.6">
      <c r="A19" s="15"/>
      <c r="B19" s="15"/>
      <c r="C19" s="15"/>
      <c r="D19" s="15"/>
      <c r="E19" s="15"/>
      <c r="F19" s="15"/>
      <c r="G19" s="15"/>
      <c r="I19" s="14" t="s">
        <v>272</v>
      </c>
      <c r="J19" s="19" t="s">
        <v>264</v>
      </c>
      <c r="K19" s="16">
        <v>100</v>
      </c>
      <c r="L19" s="7"/>
      <c r="M19" s="7"/>
      <c r="N19" s="7"/>
      <c r="O19" s="7"/>
      <c r="P19" s="7"/>
      <c r="Q19" s="7"/>
      <c r="R19" s="7"/>
      <c r="S19" s="7"/>
      <c r="T19" s="7"/>
      <c r="U19" s="7"/>
    </row>
    <row r="20" spans="1:21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</row>
    <row r="21" spans="1:21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</row>
    <row r="22" spans="1:21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</row>
    <row r="23" spans="1:21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</row>
    <row r="24" spans="1:21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</row>
    <row r="25" spans="1:21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</row>
    <row r="26" spans="1:21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</row>
  </sheetData>
  <phoneticPr fontId="29" type="noConversion"/>
  <pageMargins left="0.7" right="0.7" top="0.75" bottom="0.75" header="0.3" footer="0.3"/>
  <pageSetup paperSize="9"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0000"/>
  </sheetPr>
  <dimension ref="A1:J52"/>
  <sheetViews>
    <sheetView showGridLines="0" zoomScale="130" zoomScaleNormal="130" workbookViewId="0">
      <selection activeCell="C2" sqref="C2"/>
    </sheetView>
  </sheetViews>
  <sheetFormatPr defaultColWidth="9" defaultRowHeight="13.8"/>
  <cols>
    <col min="6" max="6" width="8.09765625" customWidth="1"/>
    <col min="11" max="11" width="9" customWidth="1"/>
  </cols>
  <sheetData>
    <row r="1" spans="1:10" ht="17.399999999999999">
      <c r="A1" s="1" t="s">
        <v>202</v>
      </c>
      <c r="B1" s="1" t="s">
        <v>203</v>
      </c>
      <c r="C1" s="2" t="s">
        <v>145</v>
      </c>
      <c r="D1" s="3" t="s">
        <v>11</v>
      </c>
      <c r="G1" s="1" t="s">
        <v>204</v>
      </c>
      <c r="H1" s="3" t="s">
        <v>205</v>
      </c>
      <c r="I1" s="7"/>
    </row>
    <row r="2" spans="1:10">
      <c r="A2" s="4" t="s">
        <v>206</v>
      </c>
      <c r="B2" s="4">
        <v>213</v>
      </c>
      <c r="C2" s="4">
        <f>IF(B2&lt;400,B2*6,IF(B2&lt;600,B2*7-400,IF(B2&lt;800,B2*8-1000,B2*9-1800)))</f>
        <v>1278</v>
      </c>
      <c r="D2" s="4">
        <v>1278</v>
      </c>
      <c r="G2" s="5" t="s">
        <v>207</v>
      </c>
      <c r="H2" s="4">
        <v>6</v>
      </c>
      <c r="I2">
        <v>0</v>
      </c>
    </row>
    <row r="3" spans="1:10">
      <c r="A3" s="4" t="s">
        <v>208</v>
      </c>
      <c r="B3" s="4">
        <v>137</v>
      </c>
      <c r="C3" s="4">
        <f t="shared" ref="C3:C52" si="0">IF(B3&lt;400,B3*6,IF(B3&lt;600,B3*7-400,IF(B3&lt;800,B3*8-1000,B3*9-1800)))</f>
        <v>822</v>
      </c>
      <c r="D3" s="4">
        <v>822</v>
      </c>
      <c r="G3" s="5" t="s">
        <v>209</v>
      </c>
      <c r="H3" s="4">
        <v>7</v>
      </c>
      <c r="I3">
        <v>400</v>
      </c>
    </row>
    <row r="4" spans="1:10" ht="14.4">
      <c r="A4" s="4" t="s">
        <v>210</v>
      </c>
      <c r="B4" s="4">
        <v>842</v>
      </c>
      <c r="C4" s="4">
        <f t="shared" si="0"/>
        <v>5778</v>
      </c>
      <c r="D4" s="4">
        <v>5778</v>
      </c>
      <c r="G4" s="5" t="s">
        <v>211</v>
      </c>
      <c r="H4" s="4">
        <v>8</v>
      </c>
      <c r="I4" s="18">
        <f>200*1+400*2</f>
        <v>1000</v>
      </c>
    </row>
    <row r="5" spans="1:10">
      <c r="A5" s="4" t="s">
        <v>212</v>
      </c>
      <c r="B5" s="4">
        <v>849</v>
      </c>
      <c r="C5" s="4">
        <f t="shared" si="0"/>
        <v>5841</v>
      </c>
      <c r="D5" s="4">
        <v>5841</v>
      </c>
      <c r="G5" s="6" t="s">
        <v>213</v>
      </c>
      <c r="H5" s="4">
        <v>9</v>
      </c>
      <c r="I5">
        <f>200*1+200*2+400*3</f>
        <v>1800</v>
      </c>
    </row>
    <row r="6" spans="1:10">
      <c r="A6" s="4" t="s">
        <v>214</v>
      </c>
      <c r="B6" s="4">
        <v>915</v>
      </c>
      <c r="C6" s="4">
        <f t="shared" si="0"/>
        <v>6435</v>
      </c>
      <c r="D6" s="4">
        <v>6435</v>
      </c>
    </row>
    <row r="7" spans="1:10">
      <c r="A7" s="4" t="s">
        <v>215</v>
      </c>
      <c r="B7" s="4">
        <v>798</v>
      </c>
      <c r="C7" s="4">
        <f t="shared" si="0"/>
        <v>5384</v>
      </c>
      <c r="D7" s="4">
        <v>5384</v>
      </c>
    </row>
    <row r="8" spans="1:10">
      <c r="A8" s="4" t="s">
        <v>216</v>
      </c>
      <c r="B8" s="4">
        <v>592</v>
      </c>
      <c r="C8" s="4">
        <f t="shared" si="0"/>
        <v>3744</v>
      </c>
      <c r="D8" s="4">
        <v>3744</v>
      </c>
    </row>
    <row r="9" spans="1:10">
      <c r="A9" s="4" t="s">
        <v>217</v>
      </c>
      <c r="B9" s="4">
        <v>134</v>
      </c>
      <c r="C9" s="4">
        <f t="shared" si="0"/>
        <v>804</v>
      </c>
      <c r="D9" s="4">
        <v>804</v>
      </c>
    </row>
    <row r="10" spans="1:10">
      <c r="A10" s="4" t="s">
        <v>218</v>
      </c>
      <c r="B10" s="4">
        <v>151</v>
      </c>
      <c r="C10" s="4">
        <f t="shared" si="0"/>
        <v>906</v>
      </c>
      <c r="D10" s="4">
        <v>906</v>
      </c>
    </row>
    <row r="11" spans="1:10">
      <c r="A11" s="4" t="s">
        <v>219</v>
      </c>
      <c r="B11" s="4">
        <v>939</v>
      </c>
      <c r="C11" s="4">
        <f t="shared" si="0"/>
        <v>6651</v>
      </c>
      <c r="D11" s="4">
        <v>6651</v>
      </c>
    </row>
    <row r="12" spans="1:10">
      <c r="A12" s="4" t="s">
        <v>220</v>
      </c>
      <c r="B12" s="4">
        <v>474</v>
      </c>
      <c r="C12" s="4">
        <f t="shared" si="0"/>
        <v>2918</v>
      </c>
      <c r="D12" s="4">
        <v>2918</v>
      </c>
    </row>
    <row r="13" spans="1:10">
      <c r="A13" s="4" t="s">
        <v>221</v>
      </c>
      <c r="B13" s="4">
        <v>717</v>
      </c>
      <c r="C13" s="4">
        <f t="shared" si="0"/>
        <v>4736</v>
      </c>
      <c r="D13" s="4">
        <v>4736</v>
      </c>
    </row>
    <row r="14" spans="1:10" ht="14.4">
      <c r="A14" s="4" t="s">
        <v>222</v>
      </c>
      <c r="B14" s="4">
        <v>108</v>
      </c>
      <c r="C14" s="4">
        <f t="shared" si="0"/>
        <v>648</v>
      </c>
      <c r="D14" s="4">
        <v>648</v>
      </c>
      <c r="J14" s="18" t="s">
        <v>277</v>
      </c>
    </row>
    <row r="15" spans="1:10">
      <c r="A15" s="4" t="s">
        <v>223</v>
      </c>
      <c r="B15" s="4">
        <v>955</v>
      </c>
      <c r="C15" s="4">
        <f t="shared" si="0"/>
        <v>6795</v>
      </c>
      <c r="D15" s="4">
        <v>6795</v>
      </c>
    </row>
    <row r="16" spans="1:10">
      <c r="A16" s="4" t="s">
        <v>224</v>
      </c>
      <c r="B16" s="4">
        <v>214</v>
      </c>
      <c r="C16" s="4">
        <f t="shared" si="0"/>
        <v>1284</v>
      </c>
      <c r="D16" s="4">
        <v>1284</v>
      </c>
    </row>
    <row r="17" spans="1:4">
      <c r="A17" s="4" t="s">
        <v>225</v>
      </c>
      <c r="B17" s="4">
        <v>352</v>
      </c>
      <c r="C17" s="4">
        <f t="shared" si="0"/>
        <v>2112</v>
      </c>
      <c r="D17" s="4">
        <v>2112</v>
      </c>
    </row>
    <row r="18" spans="1:4">
      <c r="A18" s="4" t="s">
        <v>226</v>
      </c>
      <c r="B18" s="4">
        <v>115</v>
      </c>
      <c r="C18" s="4">
        <f t="shared" si="0"/>
        <v>690</v>
      </c>
      <c r="D18" s="4">
        <v>690</v>
      </c>
    </row>
    <row r="19" spans="1:4">
      <c r="A19" s="4" t="s">
        <v>227</v>
      </c>
      <c r="B19" s="4">
        <v>352</v>
      </c>
      <c r="C19" s="4">
        <f t="shared" si="0"/>
        <v>2112</v>
      </c>
      <c r="D19" s="4">
        <v>2112</v>
      </c>
    </row>
    <row r="20" spans="1:4">
      <c r="A20" s="4" t="s">
        <v>228</v>
      </c>
      <c r="B20" s="4">
        <v>361</v>
      </c>
      <c r="C20" s="4">
        <f t="shared" si="0"/>
        <v>2166</v>
      </c>
      <c r="D20" s="4">
        <v>2166</v>
      </c>
    </row>
    <row r="21" spans="1:4">
      <c r="A21" s="4" t="s">
        <v>229</v>
      </c>
      <c r="B21" s="4">
        <v>439</v>
      </c>
      <c r="C21" s="4">
        <f t="shared" si="0"/>
        <v>2673</v>
      </c>
      <c r="D21" s="4">
        <v>2673</v>
      </c>
    </row>
    <row r="22" spans="1:4">
      <c r="A22" s="4" t="s">
        <v>230</v>
      </c>
      <c r="B22" s="4">
        <v>551</v>
      </c>
      <c r="C22" s="4">
        <f t="shared" si="0"/>
        <v>3457</v>
      </c>
      <c r="D22" s="4">
        <v>3457</v>
      </c>
    </row>
    <row r="23" spans="1:4">
      <c r="A23" s="4" t="s">
        <v>231</v>
      </c>
      <c r="B23" s="4">
        <v>275</v>
      </c>
      <c r="C23" s="4">
        <f t="shared" si="0"/>
        <v>1650</v>
      </c>
      <c r="D23" s="4">
        <v>1650</v>
      </c>
    </row>
    <row r="24" spans="1:4">
      <c r="A24" s="4" t="s">
        <v>232</v>
      </c>
      <c r="B24" s="4">
        <v>255</v>
      </c>
      <c r="C24" s="4">
        <f t="shared" si="0"/>
        <v>1530</v>
      </c>
      <c r="D24" s="4">
        <v>1530</v>
      </c>
    </row>
    <row r="25" spans="1:4">
      <c r="A25" s="4" t="s">
        <v>233</v>
      </c>
      <c r="B25" s="4">
        <v>158</v>
      </c>
      <c r="C25" s="4">
        <f t="shared" si="0"/>
        <v>948</v>
      </c>
      <c r="D25" s="4">
        <v>948</v>
      </c>
    </row>
    <row r="26" spans="1:4">
      <c r="A26" s="4" t="s">
        <v>234</v>
      </c>
      <c r="B26" s="4">
        <v>947</v>
      </c>
      <c r="C26" s="4">
        <f t="shared" si="0"/>
        <v>6723</v>
      </c>
      <c r="D26" s="4">
        <v>6723</v>
      </c>
    </row>
    <row r="27" spans="1:4">
      <c r="A27" s="4" t="s">
        <v>235</v>
      </c>
      <c r="B27" s="4">
        <v>581</v>
      </c>
      <c r="C27" s="4">
        <f t="shared" si="0"/>
        <v>3667</v>
      </c>
      <c r="D27" s="4">
        <v>3667</v>
      </c>
    </row>
    <row r="28" spans="1:4">
      <c r="A28" s="4" t="s">
        <v>236</v>
      </c>
      <c r="B28" s="4">
        <v>149</v>
      </c>
      <c r="C28" s="4">
        <f t="shared" si="0"/>
        <v>894</v>
      </c>
      <c r="D28" s="4">
        <v>894</v>
      </c>
    </row>
    <row r="29" spans="1:4">
      <c r="A29" s="4" t="s">
        <v>237</v>
      </c>
      <c r="B29" s="4">
        <v>475</v>
      </c>
      <c r="C29" s="4">
        <f t="shared" si="0"/>
        <v>2925</v>
      </c>
      <c r="D29" s="4">
        <v>2925</v>
      </c>
    </row>
    <row r="30" spans="1:4">
      <c r="A30" s="4" t="s">
        <v>238</v>
      </c>
      <c r="B30" s="4">
        <v>216</v>
      </c>
      <c r="C30" s="4">
        <f t="shared" si="0"/>
        <v>1296</v>
      </c>
      <c r="D30" s="4">
        <v>1296</v>
      </c>
    </row>
    <row r="31" spans="1:4">
      <c r="A31" s="4" t="s">
        <v>239</v>
      </c>
      <c r="B31" s="4">
        <v>507</v>
      </c>
      <c r="C31" s="4">
        <f t="shared" si="0"/>
        <v>3149</v>
      </c>
      <c r="D31" s="4">
        <v>3149</v>
      </c>
    </row>
    <row r="32" spans="1:4">
      <c r="A32" s="4" t="s">
        <v>240</v>
      </c>
      <c r="B32" s="4">
        <v>782</v>
      </c>
      <c r="C32" s="4">
        <f t="shared" si="0"/>
        <v>5256</v>
      </c>
      <c r="D32" s="4">
        <v>5256</v>
      </c>
    </row>
    <row r="33" spans="1:4">
      <c r="A33" s="4" t="s">
        <v>241</v>
      </c>
      <c r="B33" s="4">
        <v>725</v>
      </c>
      <c r="C33" s="4">
        <f t="shared" si="0"/>
        <v>4800</v>
      </c>
      <c r="D33" s="4">
        <v>4800</v>
      </c>
    </row>
    <row r="34" spans="1:4">
      <c r="A34" s="4" t="s">
        <v>242</v>
      </c>
      <c r="B34" s="4">
        <v>236</v>
      </c>
      <c r="C34" s="4">
        <f t="shared" si="0"/>
        <v>1416</v>
      </c>
      <c r="D34" s="4">
        <v>1416</v>
      </c>
    </row>
    <row r="35" spans="1:4">
      <c r="A35" s="4" t="s">
        <v>243</v>
      </c>
      <c r="B35" s="4">
        <v>968</v>
      </c>
      <c r="C35" s="4">
        <f t="shared" si="0"/>
        <v>6912</v>
      </c>
      <c r="D35" s="4">
        <v>6912</v>
      </c>
    </row>
    <row r="36" spans="1:4">
      <c r="A36" s="4" t="s">
        <v>244</v>
      </c>
      <c r="B36" s="4">
        <v>236</v>
      </c>
      <c r="C36" s="4">
        <f t="shared" si="0"/>
        <v>1416</v>
      </c>
      <c r="D36" s="4">
        <v>1416</v>
      </c>
    </row>
    <row r="37" spans="1:4">
      <c r="A37" s="4" t="s">
        <v>245</v>
      </c>
      <c r="B37" s="4">
        <v>973</v>
      </c>
      <c r="C37" s="4">
        <f t="shared" si="0"/>
        <v>6957</v>
      </c>
      <c r="D37" s="4">
        <v>6957</v>
      </c>
    </row>
    <row r="38" spans="1:4">
      <c r="A38" s="4" t="s">
        <v>246</v>
      </c>
      <c r="B38" s="4">
        <v>138</v>
      </c>
      <c r="C38" s="4">
        <f t="shared" si="0"/>
        <v>828</v>
      </c>
      <c r="D38" s="4">
        <v>828</v>
      </c>
    </row>
    <row r="39" spans="1:4">
      <c r="A39" s="4" t="s">
        <v>247</v>
      </c>
      <c r="B39" s="4">
        <v>268</v>
      </c>
      <c r="C39" s="4">
        <f t="shared" si="0"/>
        <v>1608</v>
      </c>
      <c r="D39" s="4">
        <v>1608</v>
      </c>
    </row>
    <row r="40" spans="1:4">
      <c r="A40" s="4" t="s">
        <v>248</v>
      </c>
      <c r="B40" s="4">
        <v>683</v>
      </c>
      <c r="C40" s="4">
        <f t="shared" si="0"/>
        <v>4464</v>
      </c>
      <c r="D40" s="4">
        <v>4464</v>
      </c>
    </row>
    <row r="41" spans="1:4">
      <c r="A41" s="4" t="s">
        <v>249</v>
      </c>
      <c r="B41" s="4">
        <v>515</v>
      </c>
      <c r="C41" s="4">
        <f t="shared" si="0"/>
        <v>3205</v>
      </c>
      <c r="D41" s="4">
        <v>3205</v>
      </c>
    </row>
    <row r="42" spans="1:4">
      <c r="A42" s="4" t="s">
        <v>250</v>
      </c>
      <c r="B42" s="4">
        <v>700</v>
      </c>
      <c r="C42" s="4">
        <f t="shared" si="0"/>
        <v>4600</v>
      </c>
      <c r="D42" s="4">
        <v>4600</v>
      </c>
    </row>
    <row r="43" spans="1:4">
      <c r="A43" s="4" t="s">
        <v>251</v>
      </c>
      <c r="B43" s="4">
        <v>799</v>
      </c>
      <c r="C43" s="4">
        <f t="shared" si="0"/>
        <v>5392</v>
      </c>
      <c r="D43" s="4">
        <v>5392</v>
      </c>
    </row>
    <row r="44" spans="1:4">
      <c r="A44" s="4" t="s">
        <v>252</v>
      </c>
      <c r="B44" s="4">
        <v>417</v>
      </c>
      <c r="C44" s="4">
        <f t="shared" si="0"/>
        <v>2519</v>
      </c>
      <c r="D44" s="4">
        <v>2519</v>
      </c>
    </row>
    <row r="45" spans="1:4">
      <c r="A45" s="4" t="s">
        <v>253</v>
      </c>
      <c r="B45" s="4">
        <v>580</v>
      </c>
      <c r="C45" s="4">
        <f t="shared" si="0"/>
        <v>3660</v>
      </c>
      <c r="D45" s="4">
        <v>3660</v>
      </c>
    </row>
    <row r="46" spans="1:4">
      <c r="A46" s="4" t="s">
        <v>254</v>
      </c>
      <c r="B46" s="4">
        <v>573</v>
      </c>
      <c r="C46" s="4">
        <f t="shared" si="0"/>
        <v>3611</v>
      </c>
      <c r="D46" s="4">
        <v>3611</v>
      </c>
    </row>
    <row r="47" spans="1:4">
      <c r="A47" s="4" t="s">
        <v>255</v>
      </c>
      <c r="B47" s="4">
        <v>608</v>
      </c>
      <c r="C47" s="4">
        <f t="shared" si="0"/>
        <v>3864</v>
      </c>
      <c r="D47" s="4">
        <v>3864</v>
      </c>
    </row>
    <row r="48" spans="1:4">
      <c r="A48" s="4" t="s">
        <v>256</v>
      </c>
      <c r="B48" s="4">
        <v>101</v>
      </c>
      <c r="C48" s="4">
        <f t="shared" si="0"/>
        <v>606</v>
      </c>
      <c r="D48" s="4">
        <v>606</v>
      </c>
    </row>
    <row r="49" spans="1:4">
      <c r="A49" s="4" t="s">
        <v>257</v>
      </c>
      <c r="B49" s="4">
        <v>727</v>
      </c>
      <c r="C49" s="4">
        <f t="shared" si="0"/>
        <v>4816</v>
      </c>
      <c r="D49" s="4">
        <v>4816</v>
      </c>
    </row>
    <row r="50" spans="1:4">
      <c r="A50" s="4" t="s">
        <v>258</v>
      </c>
      <c r="B50" s="4">
        <v>159</v>
      </c>
      <c r="C50" s="4">
        <f t="shared" si="0"/>
        <v>954</v>
      </c>
      <c r="D50" s="4">
        <v>954</v>
      </c>
    </row>
    <row r="51" spans="1:4">
      <c r="A51" s="4" t="s">
        <v>259</v>
      </c>
      <c r="B51" s="4">
        <v>797</v>
      </c>
      <c r="C51" s="4">
        <f t="shared" si="0"/>
        <v>5376</v>
      </c>
      <c r="D51" s="4">
        <v>5376</v>
      </c>
    </row>
    <row r="52" spans="1:4">
      <c r="A52" s="4" t="s">
        <v>260</v>
      </c>
      <c r="B52" s="4">
        <v>175</v>
      </c>
      <c r="C52" s="4">
        <f t="shared" si="0"/>
        <v>1050</v>
      </c>
      <c r="D52" s="4">
        <v>1050</v>
      </c>
    </row>
  </sheetData>
  <phoneticPr fontId="29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IF</vt:lpstr>
      <vt:lpstr>AND OR NOT XOR</vt:lpstr>
      <vt:lpstr>TURE FALSE</vt:lpstr>
      <vt:lpstr>IFERROR</vt:lpstr>
      <vt:lpstr>IFS（2019和365版本）</vt:lpstr>
      <vt:lpstr>SWITCH（2016及以上版本）</vt:lpstr>
      <vt:lpstr>案例1 提成计算 作业</vt:lpstr>
      <vt:lpstr>案例2 分区间计算 作业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shuai zhang</cp:lastModifiedBy>
  <dcterms:created xsi:type="dcterms:W3CDTF">2021-03-22T01:53:00Z</dcterms:created>
  <dcterms:modified xsi:type="dcterms:W3CDTF">2021-07-14T04:20:31Z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23A5E9F0FFCC41DA8B4032E000F235E0</vt:lpwstr>
  </property>
  <property fmtid="{D5CDD505-2E9C-101B-9397-08002B2CF9AE}" pid="3" name="KSOProductBuildVer">
    <vt:lpwstr>2052-11.1.0.10495</vt:lpwstr>
  </property>
</Properties>
</file>