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08 实战案例（二）\"/>
    </mc:Choice>
  </mc:AlternateContent>
  <xr:revisionPtr revIDLastSave="0" documentId="13_ncr:1_{0D8905BB-0C26-4041-B335-1D444DABB19A}" xr6:coauthVersionLast="47" xr6:coauthVersionMax="47" xr10:uidLastSave="{00000000-0000-0000-0000-000000000000}"/>
  <bookViews>
    <workbookView xWindow="156" yWindow="0" windowWidth="12228" windowHeight="11316" tabRatio="837" firstSheet="3" activeTab="6" xr2:uid="{00000000-000D-0000-FFFF-FFFF00000000}"/>
  </bookViews>
  <sheets>
    <sheet name="统计需求" sheetId="8" r:id="rId1"/>
    <sheet name="Sheet4" sheetId="12" r:id="rId2"/>
    <sheet name="Sheet3" sheetId="11" r:id="rId3"/>
    <sheet name="错误的数据表" sheetId="1" r:id="rId4"/>
    <sheet name="错误的做法" sheetId="3" r:id="rId5"/>
    <sheet name="正确的数据表" sheetId="5" r:id="rId6"/>
    <sheet name="各部门每月各考核区间人数及占比" sheetId="7" r:id="rId7"/>
  </sheets>
  <definedNames>
    <definedName name="_xlnm._FilterDatabase" localSheetId="3" hidden="1">错误的数据表!$A$1:$H$60</definedName>
    <definedName name="_xlnm._FilterDatabase" localSheetId="5" hidden="1">正确的数据表!$A$1:$F$178</definedName>
    <definedName name="部门">正确的数据表!$A:$A</definedName>
    <definedName name="绩效">正确的数据表!$D:$D</definedName>
    <definedName name="绩效工资系数">正确的数据表!$E:$E</definedName>
    <definedName name="考评月">正确的数据表!$C:$C</definedName>
  </definedNames>
  <calcPr calcId="191029"/>
  <pivotCaches>
    <pivotCache cacheId="5" r:id="rId8"/>
  </pivotCaches>
</workbook>
</file>

<file path=xl/calcChain.xml><?xml version="1.0" encoding="utf-8"?>
<calcChain xmlns="http://schemas.openxmlformats.org/spreadsheetml/2006/main">
  <c r="G12" i="7" l="1"/>
  <c r="G11" i="7"/>
  <c r="G10" i="7"/>
  <c r="G9" i="7"/>
  <c r="G8" i="7"/>
  <c r="G7" i="7"/>
  <c r="G6" i="7"/>
  <c r="G5" i="7"/>
  <c r="G4" i="7"/>
  <c r="G3" i="7"/>
  <c r="E12" i="7"/>
  <c r="E11" i="7"/>
  <c r="E10" i="7"/>
  <c r="E9" i="7"/>
  <c r="E8" i="7"/>
  <c r="E7" i="7"/>
  <c r="E6" i="7"/>
  <c r="E5" i="7"/>
  <c r="E4" i="7"/>
  <c r="E3" i="7"/>
  <c r="C4" i="7"/>
  <c r="C5" i="7"/>
  <c r="C6" i="7"/>
  <c r="C7" i="7"/>
  <c r="C8" i="7"/>
  <c r="C9" i="7"/>
  <c r="C10" i="7"/>
  <c r="C11" i="7"/>
  <c r="C12" i="7"/>
  <c r="C3" i="7"/>
  <c r="F12" i="7"/>
  <c r="F11" i="7"/>
  <c r="F10" i="7"/>
  <c r="F9" i="7"/>
  <c r="F8" i="7"/>
  <c r="F7" i="7"/>
  <c r="F6" i="7"/>
  <c r="F5" i="7"/>
  <c r="F4" i="7"/>
  <c r="F3" i="7"/>
  <c r="D12" i="7"/>
  <c r="D11" i="7"/>
  <c r="D10" i="7"/>
  <c r="D9" i="7"/>
  <c r="D8" i="7"/>
  <c r="D7" i="7"/>
  <c r="D6" i="7"/>
  <c r="D5" i="7"/>
  <c r="D4" i="7"/>
  <c r="D3" i="7"/>
  <c r="B4" i="7"/>
  <c r="B5" i="7"/>
  <c r="B6" i="7"/>
  <c r="B7" i="7"/>
  <c r="B8" i="7"/>
  <c r="B9" i="7"/>
  <c r="B10" i="7"/>
  <c r="B11" i="7"/>
  <c r="B12" i="7"/>
  <c r="B3" i="7"/>
  <c r="V3" i="8"/>
  <c r="U3" i="8"/>
  <c r="T3" i="8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G59" i="3"/>
  <c r="D59" i="3"/>
  <c r="G58" i="3"/>
  <c r="D58" i="3"/>
  <c r="G57" i="3"/>
  <c r="D57" i="3"/>
  <c r="G56" i="3"/>
  <c r="D56" i="3"/>
  <c r="G55" i="3"/>
  <c r="D55" i="3"/>
  <c r="G54" i="3"/>
  <c r="D54" i="3"/>
  <c r="G53" i="3"/>
  <c r="D53" i="3"/>
  <c r="G52" i="3"/>
  <c r="D52" i="3"/>
  <c r="G51" i="3"/>
  <c r="D51" i="3"/>
  <c r="G50" i="3"/>
  <c r="D50" i="3"/>
  <c r="G49" i="3"/>
  <c r="D49" i="3"/>
  <c r="G48" i="3"/>
  <c r="D48" i="3"/>
  <c r="G47" i="3"/>
  <c r="D47" i="3"/>
  <c r="G46" i="3"/>
  <c r="D46" i="3"/>
  <c r="G45" i="3"/>
  <c r="D45" i="3"/>
  <c r="E45" i="3" s="1"/>
  <c r="G44" i="3"/>
  <c r="D44" i="3"/>
  <c r="G43" i="3"/>
  <c r="D43" i="3"/>
  <c r="G42" i="3"/>
  <c r="D42" i="3"/>
  <c r="G41" i="3"/>
  <c r="D41" i="3"/>
  <c r="G40" i="3"/>
  <c r="D40" i="3"/>
  <c r="G39" i="3"/>
  <c r="D39" i="3"/>
  <c r="G38" i="3"/>
  <c r="D38" i="3"/>
  <c r="G37" i="3"/>
  <c r="D37" i="3"/>
  <c r="G36" i="3"/>
  <c r="D36" i="3"/>
  <c r="G35" i="3"/>
  <c r="D35" i="3"/>
  <c r="G34" i="3"/>
  <c r="D34" i="3"/>
  <c r="G33" i="3"/>
  <c r="D33" i="3"/>
  <c r="G32" i="3"/>
  <c r="D32" i="3"/>
  <c r="G31" i="3"/>
  <c r="D31" i="3"/>
  <c r="G30" i="3"/>
  <c r="D30" i="3"/>
  <c r="G29" i="3"/>
  <c r="D29" i="3"/>
  <c r="G28" i="3"/>
  <c r="D28" i="3"/>
  <c r="G27" i="3"/>
  <c r="D27" i="3"/>
  <c r="G26" i="3"/>
  <c r="D26" i="3"/>
  <c r="G25" i="3"/>
  <c r="D25" i="3"/>
  <c r="E25" i="3" s="1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E11" i="3" s="1"/>
  <c r="G11" i="3"/>
  <c r="D11" i="3"/>
  <c r="G10" i="3"/>
  <c r="D10" i="3"/>
  <c r="G9" i="3"/>
  <c r="D9" i="3"/>
  <c r="E9" i="3" s="1"/>
  <c r="G8" i="3"/>
  <c r="D8" i="3"/>
  <c r="G7" i="3"/>
  <c r="D7" i="3"/>
  <c r="G6" i="3"/>
  <c r="D6" i="3"/>
  <c r="G5" i="3"/>
  <c r="E5" i="3"/>
  <c r="D5" i="3"/>
  <c r="G4" i="3"/>
  <c r="D4" i="3"/>
  <c r="G3" i="3"/>
  <c r="D3" i="3"/>
  <c r="G2" i="3"/>
  <c r="D2" i="3"/>
  <c r="E2" i="3" s="1"/>
  <c r="V6" i="8"/>
  <c r="V7" i="8"/>
  <c r="V9" i="8"/>
  <c r="V10" i="8"/>
  <c r="V8" i="8"/>
  <c r="V11" i="8"/>
  <c r="V5" i="8"/>
  <c r="V4" i="8"/>
  <c r="U5" i="8"/>
  <c r="U7" i="8"/>
  <c r="U10" i="8"/>
  <c r="U8" i="8"/>
  <c r="U9" i="8"/>
  <c r="U11" i="8"/>
  <c r="U6" i="8"/>
  <c r="U4" i="8"/>
  <c r="T5" i="8"/>
  <c r="T7" i="8"/>
  <c r="T10" i="8"/>
  <c r="T8" i="8"/>
  <c r="T9" i="8"/>
  <c r="T11" i="8"/>
  <c r="T6" i="8"/>
  <c r="T4" i="8"/>
  <c r="S7" i="8"/>
  <c r="S9" i="8"/>
  <c r="S10" i="8"/>
  <c r="S8" i="8"/>
  <c r="S11" i="8"/>
  <c r="S5" i="8"/>
  <c r="S6" i="8"/>
  <c r="S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蓝色底表示当月未在公司</t>
        </r>
      </text>
    </comment>
  </commentList>
</comments>
</file>

<file path=xl/sharedStrings.xml><?xml version="1.0" encoding="utf-8"?>
<sst xmlns="http://schemas.openxmlformats.org/spreadsheetml/2006/main" count="1455" uniqueCount="170">
  <si>
    <t>1、根据所得分数和绩效工资系数对照表，计算员工月绩效工资系数</t>
  </si>
  <si>
    <t>2、统计出每月不同绩效分数段人数及其所占比例</t>
  </si>
  <si>
    <t>3、统计各部门每月绩效工资系数&gt;1的人数及占本部门考核人数的比例</t>
  </si>
  <si>
    <t>4月</t>
  </si>
  <si>
    <t>考核所得分数</t>
  </si>
  <si>
    <t>101-119</t>
  </si>
  <si>
    <t>91-100</t>
  </si>
  <si>
    <t>80-89</t>
  </si>
  <si>
    <t>70-79</t>
  </si>
  <si>
    <t>60-69</t>
  </si>
  <si>
    <t>&lt;60</t>
  </si>
  <si>
    <t>绩效工资系数</t>
  </si>
  <si>
    <t>5月</t>
  </si>
  <si>
    <t>6月</t>
  </si>
  <si>
    <t>部门</t>
  </si>
  <si>
    <t>姓名</t>
  </si>
  <si>
    <t>季度平均分</t>
  </si>
  <si>
    <t>备注</t>
  </si>
  <si>
    <t>数据部</t>
  </si>
  <si>
    <t>俞明</t>
  </si>
  <si>
    <t>田妮</t>
  </si>
  <si>
    <t>林康</t>
  </si>
  <si>
    <t>产品部</t>
  </si>
  <si>
    <t>戴康</t>
  </si>
  <si>
    <t>韩莞颖</t>
  </si>
  <si>
    <t>冯娜</t>
  </si>
  <si>
    <t>林磊</t>
  </si>
  <si>
    <t>钟伟</t>
  </si>
  <si>
    <t>设备部</t>
  </si>
  <si>
    <t>徐岱</t>
  </si>
  <si>
    <t>涂博</t>
  </si>
  <si>
    <t>5月入职</t>
  </si>
  <si>
    <t>生产部</t>
  </si>
  <si>
    <t>吕关茵</t>
  </si>
  <si>
    <t>开发部</t>
  </si>
  <si>
    <t>常丽华</t>
  </si>
  <si>
    <t>佘平</t>
  </si>
  <si>
    <t>楚松</t>
  </si>
  <si>
    <t>廖松</t>
  </si>
  <si>
    <t>邵绅</t>
  </si>
  <si>
    <t>罗霖</t>
  </si>
  <si>
    <t>邵杰</t>
  </si>
  <si>
    <t>郭博</t>
  </si>
  <si>
    <t>物流部</t>
  </si>
  <si>
    <t>毛庆缘</t>
  </si>
  <si>
    <t>邢谦</t>
  </si>
  <si>
    <t>靳刚</t>
  </si>
  <si>
    <t>马丽娜</t>
  </si>
  <si>
    <t>秦宁</t>
  </si>
  <si>
    <t>总经总裁办</t>
  </si>
  <si>
    <t>傅晨</t>
  </si>
  <si>
    <t>马莲</t>
  </si>
  <si>
    <t>韦松</t>
  </si>
  <si>
    <t>潘博</t>
  </si>
  <si>
    <t>潘健</t>
  </si>
  <si>
    <t>赵盛</t>
  </si>
  <si>
    <t>葛蔓楚</t>
  </si>
  <si>
    <t>邱明</t>
  </si>
  <si>
    <t>丁蔓楚</t>
  </si>
  <si>
    <t>康丽</t>
  </si>
  <si>
    <t>陈健</t>
  </si>
  <si>
    <t>郭冬露</t>
  </si>
  <si>
    <t>赖芳茵</t>
  </si>
  <si>
    <t>柯丽</t>
  </si>
  <si>
    <t>罗君</t>
  </si>
  <si>
    <t>韦实</t>
  </si>
  <si>
    <t>薛君</t>
  </si>
  <si>
    <t>邹妮</t>
  </si>
  <si>
    <t>许凤</t>
  </si>
  <si>
    <t>郭刚</t>
  </si>
  <si>
    <t>6月入职</t>
  </si>
  <si>
    <t>人力资源部</t>
  </si>
  <si>
    <t>邢毅</t>
  </si>
  <si>
    <t>高凤</t>
  </si>
  <si>
    <t>李雯</t>
  </si>
  <si>
    <t>薛庆缘</t>
  </si>
  <si>
    <t>康青</t>
  </si>
  <si>
    <t>田黎明</t>
  </si>
  <si>
    <t>财务部</t>
  </si>
  <si>
    <t>段杰</t>
  </si>
  <si>
    <t>销售部</t>
  </si>
  <si>
    <t>郝立勤</t>
  </si>
  <si>
    <t>贺绅</t>
  </si>
  <si>
    <t>陈惠英</t>
  </si>
  <si>
    <t>陶盛</t>
  </si>
  <si>
    <t>宋忠</t>
  </si>
  <si>
    <t>田丽美</t>
  </si>
  <si>
    <t>何娇</t>
  </si>
  <si>
    <t>田立</t>
  </si>
  <si>
    <t>判断</t>
  </si>
  <si>
    <t>绩效系数&gt;1以上人员占比</t>
  </si>
  <si>
    <t>考评月</t>
  </si>
  <si>
    <t>绩效</t>
  </si>
  <si>
    <t>辅助列取绩效分段</t>
  </si>
  <si>
    <t>构建Vlookup参数区</t>
  </si>
  <si>
    <t>区间</t>
  </si>
  <si>
    <t>60—69</t>
  </si>
  <si>
    <t>70—79</t>
  </si>
  <si>
    <t>80—89</t>
  </si>
  <si>
    <t>91—100</t>
  </si>
  <si>
    <t>101—119</t>
  </si>
  <si>
    <t>系数&gt;1 人数</t>
  </si>
  <si>
    <t>比例</t>
  </si>
  <si>
    <t>求和项:值</t>
  </si>
  <si>
    <t>列标签</t>
  </si>
  <si>
    <t>行标签</t>
  </si>
  <si>
    <t>总计</t>
  </si>
  <si>
    <t>财务部/段杰</t>
  </si>
  <si>
    <t>产品部/戴康</t>
  </si>
  <si>
    <t>产品部/冯娜</t>
  </si>
  <si>
    <t>产品部/韩莞颖</t>
  </si>
  <si>
    <t>产品部/林磊</t>
  </si>
  <si>
    <t>产品部/钟伟</t>
  </si>
  <si>
    <t>开发部/常丽华</t>
  </si>
  <si>
    <t>开发部/楚松</t>
  </si>
  <si>
    <t>开发部/郭博</t>
  </si>
  <si>
    <t>开发部/廖松</t>
  </si>
  <si>
    <t>开发部/罗霖</t>
  </si>
  <si>
    <t>开发部/邵杰</t>
  </si>
  <si>
    <t>开发部/邵绅</t>
  </si>
  <si>
    <t>开发部/佘平</t>
  </si>
  <si>
    <t>人力资源部/高凤</t>
  </si>
  <si>
    <t>人力资源部/康青</t>
  </si>
  <si>
    <t>人力资源部/李雯</t>
  </si>
  <si>
    <t>人力资源部/田黎明</t>
  </si>
  <si>
    <t>人力资源部/邢毅</t>
  </si>
  <si>
    <t>人力资源部/薛庆缘</t>
  </si>
  <si>
    <t>设备部/涂博</t>
  </si>
  <si>
    <t>设备部/徐岱</t>
  </si>
  <si>
    <t>生产部/吕关茵</t>
  </si>
  <si>
    <t>数据部/林康</t>
  </si>
  <si>
    <t>数据部/田妮</t>
  </si>
  <si>
    <t>数据部/俞明</t>
  </si>
  <si>
    <t>物流部/靳刚</t>
  </si>
  <si>
    <t>物流部/马丽娜</t>
  </si>
  <si>
    <t>物流部/毛庆缘</t>
  </si>
  <si>
    <t>物流部/秦宁</t>
  </si>
  <si>
    <t>物流部/邢谦</t>
  </si>
  <si>
    <t>销售部/陈惠英</t>
  </si>
  <si>
    <t>销售部/郝立勤</t>
  </si>
  <si>
    <t>销售部/何娇</t>
  </si>
  <si>
    <t>销售部/贺绅</t>
  </si>
  <si>
    <t>销售部/宋忠</t>
  </si>
  <si>
    <t>销售部/陶盛</t>
  </si>
  <si>
    <t>销售部/田立</t>
  </si>
  <si>
    <t>销售部/田丽美</t>
  </si>
  <si>
    <t>总经总裁办/陈健</t>
  </si>
  <si>
    <t>总经总裁办/丁蔓楚</t>
  </si>
  <si>
    <t>总经总裁办/傅晨</t>
  </si>
  <si>
    <t>总经总裁办/葛蔓楚</t>
  </si>
  <si>
    <t>总经总裁办/郭冬露</t>
  </si>
  <si>
    <t>总经总裁办/郭刚</t>
  </si>
  <si>
    <t>总经总裁办/康丽</t>
  </si>
  <si>
    <t>总经总裁办/柯丽</t>
  </si>
  <si>
    <t>总经总裁办/赖芳茵</t>
  </si>
  <si>
    <t>总经总裁办/罗君</t>
  </si>
  <si>
    <t>总经总裁办/马莲</t>
  </si>
  <si>
    <t>总经总裁办/潘博</t>
  </si>
  <si>
    <t>总经总裁办/潘健</t>
  </si>
  <si>
    <t>总经总裁办/邱明</t>
  </si>
  <si>
    <t>总经总裁办/韦实</t>
  </si>
  <si>
    <t>总经总裁办/韦松</t>
  </si>
  <si>
    <t>总经总裁办/许凤</t>
  </si>
  <si>
    <t>总经总裁办/薛君</t>
  </si>
  <si>
    <t>总经总裁办/赵盛</t>
  </si>
  <si>
    <t>总经总裁办/邹妮</t>
  </si>
  <si>
    <t>行</t>
  </si>
  <si>
    <t>列</t>
  </si>
  <si>
    <t>值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</si>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</sst>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1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思源黑体 Bold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Arial Unicode MS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0" fontId="11" fillId="0" borderId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2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0" xfId="0" applyFont="1" applyFill="1"/>
    <xf numFmtId="9" fontId="3" fillId="3" borderId="0" xfId="0" applyNumberFormat="1" applyFont="1" applyFill="1" applyAlignment="1">
      <alignment vertical="center"/>
    </xf>
    <xf numFmtId="0" fontId="3" fillId="0" borderId="0" xfId="0" applyFont="1"/>
    <xf numFmtId="0" fontId="5" fillId="2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/>
    </xf>
    <xf numFmtId="0" fontId="8" fillId="0" borderId="0" xfId="0" applyFont="1"/>
    <xf numFmtId="0" fontId="9" fillId="0" borderId="7" xfId="0" applyFont="1" applyBorder="1" applyAlignment="1">
      <alignment horizontal="center"/>
    </xf>
    <xf numFmtId="0" fontId="10" fillId="0" borderId="0" xfId="0" applyFont="1"/>
    <xf numFmtId="0" fontId="5" fillId="2" borderId="1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9" fontId="3" fillId="3" borderId="10" xfId="0" applyNumberFormat="1" applyFont="1" applyFill="1" applyBorder="1" applyAlignment="1">
      <alignment horizontal="center" vertical="center"/>
    </xf>
    <xf numFmtId="9" fontId="3" fillId="3" borderId="11" xfId="0" applyNumberFormat="1" applyFont="1" applyFill="1" applyBorder="1" applyAlignment="1">
      <alignment horizontal="center" vertical="center"/>
    </xf>
    <xf numFmtId="9" fontId="3" fillId="3" borderId="5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9" fillId="0" borderId="0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常规 2" xfId="2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110490</xdr:rowOff>
    </xdr:to>
    <xdr:sp macro="" textlink="">
      <xdr:nvSpPr>
        <xdr:cNvPr id="2" name="AutoShape 7" descr="C:\Users\Administrator\AppData\Roaming\Tencent\Users\2355845524\QQEIM\WinTemp\RichOle\S`_T9W_UU$MV]97$`%8FT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>
        <a:xfrm>
          <a:off x="12258675" y="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110490</xdr:rowOff>
    </xdr:to>
    <xdr:sp macro="" textlink="">
      <xdr:nvSpPr>
        <xdr:cNvPr id="3" name="AutoShape 8" descr="C:\Users\Administrator\AppData\Roaming\Tencent\Users\2355845524\QQEIM\WinTemp\RichOle\S`_T9W_UU$MV]97$`%8FT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>
        <a:xfrm>
          <a:off x="12258675" y="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ai zhang" refreshedDate="44394.824266782409" createdVersion="7" refreshedVersion="7" minRefreshableVersion="3" recordCount="177" xr:uid="{50A1F969-BDF7-4516-A1F3-9CD80985A6FA}">
  <cacheSource type="consolidation">
    <consolidation autoPage="0">
      <rangeSets count="1">
        <rangeSet ref="C1:F60" sheet="错误的数据表"/>
      </rangeSets>
    </consolidation>
  </cacheSource>
  <cacheFields count="3">
    <cacheField name="行" numFmtId="0">
      <sharedItems count="59">
        <s v="数据部/俞明"/>
        <s v="数据部/田妮"/>
        <s v="数据部/林康"/>
        <s v="产品部/戴康"/>
        <s v="产品部/韩莞颖"/>
        <s v="产品部/冯娜"/>
        <s v="产品部/林磊"/>
        <s v="产品部/钟伟"/>
        <s v="设备部/徐岱"/>
        <s v="设备部/涂博"/>
        <s v="生产部/吕关茵"/>
        <s v="开发部/常丽华"/>
        <s v="开发部/佘平"/>
        <s v="开发部/楚松"/>
        <s v="开发部/廖松"/>
        <s v="开发部/邵绅"/>
        <s v="开发部/罗霖"/>
        <s v="开发部/邵杰"/>
        <s v="开发部/郭博"/>
        <s v="物流部/毛庆缘"/>
        <s v="物流部/邢谦"/>
        <s v="物流部/靳刚"/>
        <s v="物流部/马丽娜"/>
        <s v="物流部/秦宁"/>
        <s v="总经总裁办/傅晨"/>
        <s v="总经总裁办/马莲"/>
        <s v="总经总裁办/韦松"/>
        <s v="总经总裁办/潘博"/>
        <s v="总经总裁办/潘健"/>
        <s v="总经总裁办/赵盛"/>
        <s v="总经总裁办/葛蔓楚"/>
        <s v="总经总裁办/邱明"/>
        <s v="总经总裁办/丁蔓楚"/>
        <s v="总经总裁办/康丽"/>
        <s v="总经总裁办/陈健"/>
        <s v="总经总裁办/郭冬露"/>
        <s v="总经总裁办/赖芳茵"/>
        <s v="总经总裁办/柯丽"/>
        <s v="总经总裁办/罗君"/>
        <s v="总经总裁办/韦实"/>
        <s v="总经总裁办/薛君"/>
        <s v="总经总裁办/邹妮"/>
        <s v="总经总裁办/许凤"/>
        <s v="总经总裁办/郭刚"/>
        <s v="人力资源部/邢毅"/>
        <s v="人力资源部/高凤"/>
        <s v="人力资源部/李雯"/>
        <s v="人力资源部/薛庆缘"/>
        <s v="人力资源部/康青"/>
        <s v="人力资源部/田黎明"/>
        <s v="财务部/段杰"/>
        <s v="销售部/郝立勤"/>
        <s v="销售部/贺绅"/>
        <s v="销售部/陈惠英"/>
        <s v="销售部/陶盛"/>
        <s v="销售部/宋忠"/>
        <s v="销售部/田丽美"/>
        <s v="销售部/何娇"/>
        <s v="销售部/田立"/>
      </sharedItems>
    </cacheField>
    <cacheField name="列" numFmtId="0">
      <sharedItems count="3">
        <s v="4月"/>
        <s v="5月"/>
        <s v="6月"/>
      </sharedItems>
    </cacheField>
    <cacheField name="值" numFmtId="0">
      <sharedItems containsSemiMixedTypes="0" containsString="0" containsNumber="1" minValue="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x v="0"/>
    <n v="92"/>
  </r>
  <r>
    <x v="0"/>
    <x v="1"/>
    <n v="96"/>
  </r>
  <r>
    <x v="0"/>
    <x v="2"/>
    <n v="97"/>
  </r>
  <r>
    <x v="1"/>
    <x v="0"/>
    <n v="110"/>
  </r>
  <r>
    <x v="1"/>
    <x v="1"/>
    <n v="110"/>
  </r>
  <r>
    <x v="1"/>
    <x v="2"/>
    <n v="108"/>
  </r>
  <r>
    <x v="2"/>
    <x v="0"/>
    <n v="120"/>
  </r>
  <r>
    <x v="2"/>
    <x v="1"/>
    <n v="120"/>
  </r>
  <r>
    <x v="2"/>
    <x v="2"/>
    <n v="120"/>
  </r>
  <r>
    <x v="3"/>
    <x v="0"/>
    <n v="90"/>
  </r>
  <r>
    <x v="3"/>
    <x v="1"/>
    <n v="90"/>
  </r>
  <r>
    <x v="3"/>
    <x v="2"/>
    <n v="87"/>
  </r>
  <r>
    <x v="4"/>
    <x v="0"/>
    <n v="106"/>
  </r>
  <r>
    <x v="4"/>
    <x v="1"/>
    <n v="90.5"/>
  </r>
  <r>
    <x v="4"/>
    <x v="2"/>
    <n v="91.5"/>
  </r>
  <r>
    <x v="5"/>
    <x v="0"/>
    <n v="83"/>
  </r>
  <r>
    <x v="5"/>
    <x v="1"/>
    <n v="99"/>
  </r>
  <r>
    <x v="5"/>
    <x v="2"/>
    <n v="91"/>
  </r>
  <r>
    <x v="6"/>
    <x v="0"/>
    <n v="93"/>
  </r>
  <r>
    <x v="6"/>
    <x v="1"/>
    <n v="94"/>
  </r>
  <r>
    <x v="6"/>
    <x v="2"/>
    <n v="91"/>
  </r>
  <r>
    <x v="7"/>
    <x v="0"/>
    <n v="90"/>
  </r>
  <r>
    <x v="7"/>
    <x v="1"/>
    <n v="90"/>
  </r>
  <r>
    <x v="7"/>
    <x v="2"/>
    <n v="90"/>
  </r>
  <r>
    <x v="8"/>
    <x v="0"/>
    <n v="83"/>
  </r>
  <r>
    <x v="8"/>
    <x v="1"/>
    <n v="98"/>
  </r>
  <r>
    <x v="8"/>
    <x v="2"/>
    <n v="100"/>
  </r>
  <r>
    <x v="9"/>
    <x v="0"/>
    <n v="0"/>
  </r>
  <r>
    <x v="9"/>
    <x v="1"/>
    <n v="90"/>
  </r>
  <r>
    <x v="9"/>
    <x v="2"/>
    <n v="96"/>
  </r>
  <r>
    <x v="10"/>
    <x v="0"/>
    <n v="90"/>
  </r>
  <r>
    <x v="10"/>
    <x v="1"/>
    <n v="85"/>
  </r>
  <r>
    <x v="10"/>
    <x v="2"/>
    <n v="90"/>
  </r>
  <r>
    <x v="11"/>
    <x v="0"/>
    <n v="0"/>
  </r>
  <r>
    <x v="11"/>
    <x v="1"/>
    <n v="87"/>
  </r>
  <r>
    <x v="11"/>
    <x v="2"/>
    <n v="85"/>
  </r>
  <r>
    <x v="12"/>
    <x v="0"/>
    <n v="106"/>
  </r>
  <r>
    <x v="12"/>
    <x v="1"/>
    <n v="107"/>
  </r>
  <r>
    <x v="12"/>
    <x v="2"/>
    <n v="106"/>
  </r>
  <r>
    <x v="13"/>
    <x v="0"/>
    <n v="87"/>
  </r>
  <r>
    <x v="13"/>
    <x v="1"/>
    <n v="94"/>
  </r>
  <r>
    <x v="13"/>
    <x v="2"/>
    <n v="92"/>
  </r>
  <r>
    <x v="14"/>
    <x v="0"/>
    <n v="106"/>
  </r>
  <r>
    <x v="14"/>
    <x v="1"/>
    <n v="107"/>
  </r>
  <r>
    <x v="14"/>
    <x v="2"/>
    <n v="106"/>
  </r>
  <r>
    <x v="15"/>
    <x v="0"/>
    <n v="106"/>
  </r>
  <r>
    <x v="15"/>
    <x v="1"/>
    <n v="107"/>
  </r>
  <r>
    <x v="15"/>
    <x v="2"/>
    <n v="106"/>
  </r>
  <r>
    <x v="16"/>
    <x v="0"/>
    <n v="106"/>
  </r>
  <r>
    <x v="16"/>
    <x v="1"/>
    <n v="95"/>
  </r>
  <r>
    <x v="16"/>
    <x v="2"/>
    <n v="101"/>
  </r>
  <r>
    <x v="17"/>
    <x v="0"/>
    <n v="97"/>
  </r>
  <r>
    <x v="17"/>
    <x v="1"/>
    <n v="105"/>
  </r>
  <r>
    <x v="17"/>
    <x v="2"/>
    <n v="115"/>
  </r>
  <r>
    <x v="18"/>
    <x v="0"/>
    <n v="106"/>
  </r>
  <r>
    <x v="18"/>
    <x v="1"/>
    <n v="101"/>
  </r>
  <r>
    <x v="18"/>
    <x v="2"/>
    <n v="99"/>
  </r>
  <r>
    <x v="19"/>
    <x v="0"/>
    <n v="0"/>
  </r>
  <r>
    <x v="19"/>
    <x v="1"/>
    <n v="83"/>
  </r>
  <r>
    <x v="19"/>
    <x v="2"/>
    <n v="89"/>
  </r>
  <r>
    <x v="20"/>
    <x v="0"/>
    <n v="60"/>
  </r>
  <r>
    <x v="20"/>
    <x v="1"/>
    <n v="78"/>
  </r>
  <r>
    <x v="20"/>
    <x v="2"/>
    <n v="104"/>
  </r>
  <r>
    <x v="21"/>
    <x v="0"/>
    <n v="90"/>
  </r>
  <r>
    <x v="21"/>
    <x v="1"/>
    <n v="100"/>
  </r>
  <r>
    <x v="21"/>
    <x v="2"/>
    <n v="120"/>
  </r>
  <r>
    <x v="22"/>
    <x v="0"/>
    <n v="97"/>
  </r>
  <r>
    <x v="22"/>
    <x v="1"/>
    <n v="93"/>
  </r>
  <r>
    <x v="22"/>
    <x v="2"/>
    <n v="104"/>
  </r>
  <r>
    <x v="23"/>
    <x v="0"/>
    <n v="80"/>
  </r>
  <r>
    <x v="23"/>
    <x v="1"/>
    <n v="88"/>
  </r>
  <r>
    <x v="23"/>
    <x v="2"/>
    <n v="93"/>
  </r>
  <r>
    <x v="24"/>
    <x v="0"/>
    <n v="83"/>
  </r>
  <r>
    <x v="24"/>
    <x v="1"/>
    <n v="86"/>
  </r>
  <r>
    <x v="24"/>
    <x v="2"/>
    <n v="82"/>
  </r>
  <r>
    <x v="25"/>
    <x v="0"/>
    <n v="83"/>
  </r>
  <r>
    <x v="25"/>
    <x v="1"/>
    <n v="86"/>
  </r>
  <r>
    <x v="25"/>
    <x v="2"/>
    <n v="77"/>
  </r>
  <r>
    <x v="26"/>
    <x v="0"/>
    <n v="74"/>
  </r>
  <r>
    <x v="26"/>
    <x v="1"/>
    <n v="72"/>
  </r>
  <r>
    <x v="26"/>
    <x v="2"/>
    <n v="82"/>
  </r>
  <r>
    <x v="27"/>
    <x v="0"/>
    <n v="89"/>
  </r>
  <r>
    <x v="27"/>
    <x v="1"/>
    <n v="83"/>
  </r>
  <r>
    <x v="27"/>
    <x v="2"/>
    <n v="79"/>
  </r>
  <r>
    <x v="28"/>
    <x v="0"/>
    <n v="98"/>
  </r>
  <r>
    <x v="28"/>
    <x v="1"/>
    <n v="101"/>
  </r>
  <r>
    <x v="28"/>
    <x v="2"/>
    <n v="112"/>
  </r>
  <r>
    <x v="29"/>
    <x v="0"/>
    <n v="96"/>
  </r>
  <r>
    <x v="29"/>
    <x v="1"/>
    <n v="91"/>
  </r>
  <r>
    <x v="29"/>
    <x v="2"/>
    <n v="103"/>
  </r>
  <r>
    <x v="30"/>
    <x v="0"/>
    <n v="91"/>
  </r>
  <r>
    <x v="30"/>
    <x v="1"/>
    <n v="101"/>
  </r>
  <r>
    <x v="30"/>
    <x v="2"/>
    <n v="92"/>
  </r>
  <r>
    <x v="31"/>
    <x v="0"/>
    <n v="54"/>
  </r>
  <r>
    <x v="31"/>
    <x v="1"/>
    <n v="67"/>
  </r>
  <r>
    <x v="31"/>
    <x v="2"/>
    <n v="61"/>
  </r>
  <r>
    <x v="32"/>
    <x v="0"/>
    <n v="102"/>
  </r>
  <r>
    <x v="32"/>
    <x v="1"/>
    <n v="88"/>
  </r>
  <r>
    <x v="32"/>
    <x v="2"/>
    <n v="89"/>
  </r>
  <r>
    <x v="33"/>
    <x v="0"/>
    <n v="77"/>
  </r>
  <r>
    <x v="33"/>
    <x v="1"/>
    <n v="58"/>
  </r>
  <r>
    <x v="33"/>
    <x v="2"/>
    <n v="70"/>
  </r>
  <r>
    <x v="34"/>
    <x v="0"/>
    <n v="100"/>
  </r>
  <r>
    <x v="34"/>
    <x v="1"/>
    <n v="107"/>
  </r>
  <r>
    <x v="34"/>
    <x v="2"/>
    <n v="91"/>
  </r>
  <r>
    <x v="35"/>
    <x v="0"/>
    <n v="91"/>
  </r>
  <r>
    <x v="35"/>
    <x v="1"/>
    <n v="95"/>
  </r>
  <r>
    <x v="35"/>
    <x v="2"/>
    <n v="75"/>
  </r>
  <r>
    <x v="36"/>
    <x v="0"/>
    <n v="0"/>
  </r>
  <r>
    <x v="36"/>
    <x v="1"/>
    <n v="100"/>
  </r>
  <r>
    <x v="36"/>
    <x v="2"/>
    <n v="100"/>
  </r>
  <r>
    <x v="37"/>
    <x v="0"/>
    <n v="0"/>
  </r>
  <r>
    <x v="37"/>
    <x v="1"/>
    <n v="92"/>
  </r>
  <r>
    <x v="37"/>
    <x v="2"/>
    <n v="88"/>
  </r>
  <r>
    <x v="38"/>
    <x v="0"/>
    <n v="90"/>
  </r>
  <r>
    <x v="38"/>
    <x v="1"/>
    <n v="90"/>
  </r>
  <r>
    <x v="38"/>
    <x v="2"/>
    <n v="90"/>
  </r>
  <r>
    <x v="39"/>
    <x v="0"/>
    <n v="100"/>
  </r>
  <r>
    <x v="39"/>
    <x v="1"/>
    <n v="91"/>
  </r>
  <r>
    <x v="39"/>
    <x v="2"/>
    <n v="88"/>
  </r>
  <r>
    <x v="40"/>
    <x v="0"/>
    <n v="96"/>
  </r>
  <r>
    <x v="40"/>
    <x v="1"/>
    <n v="103"/>
  </r>
  <r>
    <x v="40"/>
    <x v="2"/>
    <n v="97"/>
  </r>
  <r>
    <x v="41"/>
    <x v="0"/>
    <n v="82"/>
  </r>
  <r>
    <x v="41"/>
    <x v="1"/>
    <n v="72"/>
  </r>
  <r>
    <x v="41"/>
    <x v="2"/>
    <n v="32"/>
  </r>
  <r>
    <x v="42"/>
    <x v="0"/>
    <n v="72"/>
  </r>
  <r>
    <x v="42"/>
    <x v="1"/>
    <n v="80"/>
  </r>
  <r>
    <x v="42"/>
    <x v="2"/>
    <n v="66"/>
  </r>
  <r>
    <x v="43"/>
    <x v="0"/>
    <n v="0"/>
  </r>
  <r>
    <x v="43"/>
    <x v="1"/>
    <n v="0"/>
  </r>
  <r>
    <x v="43"/>
    <x v="2"/>
    <n v="92"/>
  </r>
  <r>
    <x v="44"/>
    <x v="0"/>
    <n v="58"/>
  </r>
  <r>
    <x v="44"/>
    <x v="1"/>
    <n v="73"/>
  </r>
  <r>
    <x v="44"/>
    <x v="2"/>
    <n v="73"/>
  </r>
  <r>
    <x v="45"/>
    <x v="0"/>
    <n v="62"/>
  </r>
  <r>
    <x v="45"/>
    <x v="1"/>
    <n v="85"/>
  </r>
  <r>
    <x v="45"/>
    <x v="2"/>
    <n v="85"/>
  </r>
  <r>
    <x v="46"/>
    <x v="0"/>
    <n v="77"/>
  </r>
  <r>
    <x v="46"/>
    <x v="1"/>
    <n v="77"/>
  </r>
  <r>
    <x v="46"/>
    <x v="2"/>
    <n v="81"/>
  </r>
  <r>
    <x v="47"/>
    <x v="0"/>
    <n v="57"/>
  </r>
  <r>
    <x v="47"/>
    <x v="1"/>
    <n v="72"/>
  </r>
  <r>
    <x v="47"/>
    <x v="2"/>
    <n v="82"/>
  </r>
  <r>
    <x v="48"/>
    <x v="0"/>
    <n v="70"/>
  </r>
  <r>
    <x v="48"/>
    <x v="1"/>
    <n v="67"/>
  </r>
  <r>
    <x v="48"/>
    <x v="2"/>
    <n v="62"/>
  </r>
  <r>
    <x v="49"/>
    <x v="0"/>
    <n v="52"/>
  </r>
  <r>
    <x v="49"/>
    <x v="1"/>
    <n v="60"/>
  </r>
  <r>
    <x v="49"/>
    <x v="2"/>
    <n v="55"/>
  </r>
  <r>
    <x v="50"/>
    <x v="0"/>
    <n v="91"/>
  </r>
  <r>
    <x v="50"/>
    <x v="1"/>
    <n v="90"/>
  </r>
  <r>
    <x v="50"/>
    <x v="2"/>
    <n v="87"/>
  </r>
  <r>
    <x v="51"/>
    <x v="0"/>
    <n v="92"/>
  </r>
  <r>
    <x v="51"/>
    <x v="1"/>
    <n v="73"/>
  </r>
  <r>
    <x v="51"/>
    <x v="2"/>
    <n v="91"/>
  </r>
  <r>
    <x v="52"/>
    <x v="0"/>
    <n v="92"/>
  </r>
  <r>
    <x v="52"/>
    <x v="1"/>
    <n v="97"/>
  </r>
  <r>
    <x v="52"/>
    <x v="2"/>
    <n v="93"/>
  </r>
  <r>
    <x v="53"/>
    <x v="0"/>
    <n v="79"/>
  </r>
  <r>
    <x v="53"/>
    <x v="1"/>
    <n v="84"/>
  </r>
  <r>
    <x v="53"/>
    <x v="2"/>
    <n v="102"/>
  </r>
  <r>
    <x v="54"/>
    <x v="0"/>
    <n v="79"/>
  </r>
  <r>
    <x v="54"/>
    <x v="1"/>
    <n v="85"/>
  </r>
  <r>
    <x v="54"/>
    <x v="2"/>
    <n v="76"/>
  </r>
  <r>
    <x v="55"/>
    <x v="0"/>
    <n v="97"/>
  </r>
  <r>
    <x v="55"/>
    <x v="1"/>
    <n v="80"/>
  </r>
  <r>
    <x v="55"/>
    <x v="2"/>
    <n v="84"/>
  </r>
  <r>
    <x v="56"/>
    <x v="0"/>
    <n v="71"/>
  </r>
  <r>
    <x v="56"/>
    <x v="1"/>
    <n v="76"/>
  </r>
  <r>
    <x v="56"/>
    <x v="2"/>
    <n v="76"/>
  </r>
  <r>
    <x v="57"/>
    <x v="0"/>
    <n v="83"/>
  </r>
  <r>
    <x v="57"/>
    <x v="1"/>
    <n v="80"/>
  </r>
  <r>
    <x v="57"/>
    <x v="2"/>
    <n v="86"/>
  </r>
  <r>
    <x v="58"/>
    <x v="0"/>
    <n v="86"/>
  </r>
  <r>
    <x v="58"/>
    <x v="1"/>
    <n v="79"/>
  </r>
  <r>
    <x v="58"/>
    <x v="2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C32CB-F48D-4A94-909A-5D7C25724407}" name="数据透视表3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E64" firstHeaderRow="1" firstDataRow="2" firstDataCol="1"/>
  <pivotFields count="3">
    <pivotField axis="axisRow" showAll="0">
      <items count="60">
        <item x="50"/>
        <item x="3"/>
        <item x="5"/>
        <item x="4"/>
        <item x="6"/>
        <item x="7"/>
        <item x="11"/>
        <item x="13"/>
        <item x="18"/>
        <item x="14"/>
        <item x="16"/>
        <item x="17"/>
        <item x="15"/>
        <item x="12"/>
        <item x="45"/>
        <item x="48"/>
        <item x="46"/>
        <item x="49"/>
        <item x="44"/>
        <item x="47"/>
        <item x="9"/>
        <item x="8"/>
        <item x="10"/>
        <item x="2"/>
        <item x="1"/>
        <item x="0"/>
        <item x="21"/>
        <item x="22"/>
        <item x="19"/>
        <item x="23"/>
        <item x="20"/>
        <item x="53"/>
        <item x="51"/>
        <item x="57"/>
        <item x="52"/>
        <item x="55"/>
        <item x="54"/>
        <item x="58"/>
        <item x="56"/>
        <item x="34"/>
        <item x="32"/>
        <item x="24"/>
        <item x="30"/>
        <item x="35"/>
        <item x="43"/>
        <item x="33"/>
        <item x="37"/>
        <item x="36"/>
        <item x="38"/>
        <item x="25"/>
        <item x="27"/>
        <item x="28"/>
        <item x="31"/>
        <item x="39"/>
        <item x="26"/>
        <item x="42"/>
        <item x="40"/>
        <item x="29"/>
        <item x="4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值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A6E0D-CC24-448A-935B-37264B948F5A}" name="表1" displayName="表1" ref="A1:D178" totalsRowShown="0">
  <autoFilter ref="A1:D178" xr:uid="{0A6A6E0D-CC24-448A-935B-37264B948F5A}"/>
  <tableColumns count="4">
    <tableColumn id="1" xr3:uid="{BBEE4DF1-E149-430B-97BA-908163D74728}" name="行"/>
    <tableColumn id="4" xr3:uid="{183F126B-4818-452F-8A5B-8426615C4311}" name="列1"/>
    <tableColumn id="2" xr3:uid="{97CFD36E-5CE3-4A3C-9C47-2DA8CA103A11}" name="列"/>
    <tableColumn id="3" xr3:uid="{9C9C652A-C147-49CA-BD49-399E27BB7B3C}" name="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showGridLines="0" workbookViewId="0">
      <selection activeCell="Q18" sqref="Q18"/>
    </sheetView>
  </sheetViews>
  <sheetFormatPr defaultColWidth="9" defaultRowHeight="14.4"/>
  <cols>
    <col min="1" max="1" width="12.21875" customWidth="1"/>
    <col min="4" max="4" width="12.6640625" customWidth="1"/>
  </cols>
  <sheetData>
    <row r="1" spans="1:22" s="33" customFormat="1" ht="27.9" customHeight="1">
      <c r="A1" s="33" t="s">
        <v>0</v>
      </c>
    </row>
    <row r="2" spans="1:22" s="33" customFormat="1" ht="27.9" customHeight="1">
      <c r="A2" s="33" t="s">
        <v>1</v>
      </c>
    </row>
    <row r="3" spans="1:22" s="33" customFormat="1" ht="27.9" customHeight="1">
      <c r="A3" s="33" t="s">
        <v>2</v>
      </c>
      <c r="T3" s="33" t="str">
        <f>A5</f>
        <v>4月</v>
      </c>
      <c r="U3" s="33" t="str">
        <f>A9</f>
        <v>5月</v>
      </c>
      <c r="V3" s="33" t="str">
        <f>A12</f>
        <v>6月</v>
      </c>
    </row>
    <row r="4" spans="1:22">
      <c r="R4">
        <v>0</v>
      </c>
      <c r="S4" t="str">
        <f ca="1">INDIRECT(CHAR(65+COLUMN(I:I)-ROW(A1))&amp;"6")</f>
        <v>&lt;60</v>
      </c>
      <c r="T4" s="47">
        <f ca="1">INDIRECT(CHAR(65+COLUMN(I:I)-ROW(A1))&amp;"7")</f>
        <v>0.6</v>
      </c>
      <c r="U4">
        <f ca="1">INDIRECT(CHAR(65+COLUMN(I:I)-ROW(A1))&amp;"11")</f>
        <v>0.5</v>
      </c>
      <c r="V4">
        <f ca="1">INDIRECT(CHAR(65+COLUMN(I:I)-ROW(A1))&amp;"14")</f>
        <v>0.5</v>
      </c>
    </row>
    <row r="5" spans="1:22" ht="17.399999999999999">
      <c r="A5" s="33" t="s">
        <v>3</v>
      </c>
      <c r="R5">
        <v>60</v>
      </c>
      <c r="S5" t="str">
        <f t="shared" ref="S5:S11" ca="1" si="0">INDIRECT(CHAR(65+COLUMN(I:I)-ROW(A2))&amp;"6")</f>
        <v>60-69</v>
      </c>
      <c r="T5" s="47">
        <f t="shared" ref="T5:T11" ca="1" si="1">INDIRECT(CHAR(65+COLUMN(I:I)-ROW(A2))&amp;"7")</f>
        <v>0.8</v>
      </c>
      <c r="U5">
        <f t="shared" ref="U5:U11" ca="1" si="2">INDIRECT(CHAR(65+COLUMN(I:I)-ROW(A2))&amp;"11")</f>
        <v>0.7</v>
      </c>
      <c r="V5">
        <f t="shared" ref="V5:V11" ca="1" si="3">INDIRECT(CHAR(65+COLUMN(I:I)-ROW(A2))&amp;"14")</f>
        <v>0.7</v>
      </c>
    </row>
    <row r="6" spans="1:22">
      <c r="A6" s="34" t="s">
        <v>4</v>
      </c>
      <c r="B6" s="34">
        <v>120</v>
      </c>
      <c r="C6" s="34" t="s">
        <v>5</v>
      </c>
      <c r="D6" s="34" t="s">
        <v>6</v>
      </c>
      <c r="E6" s="34">
        <v>90</v>
      </c>
      <c r="F6" s="34" t="s">
        <v>7</v>
      </c>
      <c r="G6" s="34" t="s">
        <v>8</v>
      </c>
      <c r="H6" s="34" t="s">
        <v>9</v>
      </c>
      <c r="I6" s="34" t="s">
        <v>10</v>
      </c>
      <c r="R6">
        <v>70</v>
      </c>
      <c r="S6" t="str">
        <f t="shared" ca="1" si="0"/>
        <v>70-79</v>
      </c>
      <c r="T6" s="47">
        <f t="shared" ca="1" si="1"/>
        <v>0.9</v>
      </c>
      <c r="U6">
        <f t="shared" ca="1" si="2"/>
        <v>0.8</v>
      </c>
      <c r="V6">
        <f t="shared" ca="1" si="3"/>
        <v>0.8</v>
      </c>
    </row>
    <row r="7" spans="1:22">
      <c r="A7" s="34" t="s">
        <v>11</v>
      </c>
      <c r="B7" s="34">
        <v>1.4</v>
      </c>
      <c r="C7" s="34">
        <v>1.3</v>
      </c>
      <c r="D7" s="34">
        <v>1.2</v>
      </c>
      <c r="E7" s="34">
        <v>1.1000000000000001</v>
      </c>
      <c r="F7" s="34">
        <v>1</v>
      </c>
      <c r="G7" s="34">
        <v>0.9</v>
      </c>
      <c r="H7" s="34">
        <v>0.8</v>
      </c>
      <c r="I7" s="34">
        <v>0.6</v>
      </c>
      <c r="R7">
        <v>80</v>
      </c>
      <c r="S7" t="str">
        <f t="shared" ca="1" si="0"/>
        <v>80-89</v>
      </c>
      <c r="T7" s="47">
        <f t="shared" ca="1" si="1"/>
        <v>1</v>
      </c>
      <c r="U7">
        <f t="shared" ca="1" si="2"/>
        <v>0.9</v>
      </c>
      <c r="V7">
        <f t="shared" ca="1" si="3"/>
        <v>0.9</v>
      </c>
    </row>
    <row r="8" spans="1:22">
      <c r="R8">
        <v>90</v>
      </c>
      <c r="S8">
        <f t="shared" ca="1" si="0"/>
        <v>90</v>
      </c>
      <c r="T8" s="47">
        <f t="shared" ca="1" si="1"/>
        <v>1.1000000000000001</v>
      </c>
      <c r="U8">
        <f t="shared" ca="1" si="2"/>
        <v>1</v>
      </c>
      <c r="V8">
        <f t="shared" ca="1" si="3"/>
        <v>1</v>
      </c>
    </row>
    <row r="9" spans="1:22">
      <c r="A9" s="35" t="s">
        <v>12</v>
      </c>
      <c r="R9">
        <v>91</v>
      </c>
      <c r="S9" t="str">
        <f t="shared" ca="1" si="0"/>
        <v>91-100</v>
      </c>
      <c r="T9" s="47">
        <f t="shared" ca="1" si="1"/>
        <v>1.2</v>
      </c>
      <c r="U9">
        <f t="shared" ca="1" si="2"/>
        <v>1.1000000000000001</v>
      </c>
      <c r="V9">
        <f t="shared" ca="1" si="3"/>
        <v>1.1000000000000001</v>
      </c>
    </row>
    <row r="10" spans="1:22">
      <c r="A10" s="34" t="s">
        <v>4</v>
      </c>
      <c r="B10" s="34">
        <v>120</v>
      </c>
      <c r="C10" s="34" t="s">
        <v>5</v>
      </c>
      <c r="D10" s="34" t="s">
        <v>6</v>
      </c>
      <c r="E10" s="34">
        <v>90</v>
      </c>
      <c r="F10" s="34" t="s">
        <v>7</v>
      </c>
      <c r="G10" s="34" t="s">
        <v>8</v>
      </c>
      <c r="H10" s="34" t="s">
        <v>9</v>
      </c>
      <c r="I10" s="34" t="s">
        <v>10</v>
      </c>
      <c r="R10">
        <v>101</v>
      </c>
      <c r="S10" t="str">
        <f t="shared" ca="1" si="0"/>
        <v>101-119</v>
      </c>
      <c r="T10" s="47">
        <f t="shared" ca="1" si="1"/>
        <v>1.3</v>
      </c>
      <c r="U10">
        <f t="shared" ca="1" si="2"/>
        <v>1.2</v>
      </c>
      <c r="V10">
        <f t="shared" ca="1" si="3"/>
        <v>1.3</v>
      </c>
    </row>
    <row r="11" spans="1:22">
      <c r="A11" s="34" t="s">
        <v>11</v>
      </c>
      <c r="B11" s="34">
        <v>1.3</v>
      </c>
      <c r="C11" s="34">
        <v>1.2</v>
      </c>
      <c r="D11" s="34">
        <v>1.1000000000000001</v>
      </c>
      <c r="E11" s="34">
        <v>1</v>
      </c>
      <c r="F11" s="34">
        <v>0.9</v>
      </c>
      <c r="G11" s="34">
        <v>0.8</v>
      </c>
      <c r="H11" s="34">
        <v>0.7</v>
      </c>
      <c r="I11" s="34">
        <v>0.5</v>
      </c>
      <c r="R11">
        <v>120</v>
      </c>
      <c r="S11">
        <f t="shared" ca="1" si="0"/>
        <v>120</v>
      </c>
      <c r="T11" s="47">
        <f t="shared" ca="1" si="1"/>
        <v>1.4</v>
      </c>
      <c r="U11">
        <f t="shared" ca="1" si="2"/>
        <v>1.3</v>
      </c>
      <c r="V11">
        <f t="shared" ca="1" si="3"/>
        <v>1.5</v>
      </c>
    </row>
    <row r="12" spans="1:22">
      <c r="A12" s="35" t="s">
        <v>13</v>
      </c>
    </row>
    <row r="13" spans="1:22">
      <c r="A13" s="34" t="s">
        <v>4</v>
      </c>
      <c r="B13" s="34">
        <v>120</v>
      </c>
      <c r="C13" s="34" t="s">
        <v>5</v>
      </c>
      <c r="D13" s="34" t="s">
        <v>6</v>
      </c>
      <c r="E13" s="34">
        <v>90</v>
      </c>
      <c r="F13" s="34" t="s">
        <v>7</v>
      </c>
      <c r="G13" s="34" t="s">
        <v>8</v>
      </c>
      <c r="H13" s="34" t="s">
        <v>9</v>
      </c>
      <c r="I13" s="34" t="s">
        <v>10</v>
      </c>
    </row>
    <row r="14" spans="1:22">
      <c r="A14" s="34" t="s">
        <v>11</v>
      </c>
      <c r="B14" s="34">
        <v>1.5</v>
      </c>
      <c r="C14" s="34">
        <v>1.3</v>
      </c>
      <c r="D14" s="34">
        <v>1.1000000000000001</v>
      </c>
      <c r="E14" s="34">
        <v>1</v>
      </c>
      <c r="F14" s="34">
        <v>0.9</v>
      </c>
      <c r="G14" s="34">
        <v>0.8</v>
      </c>
      <c r="H14" s="34">
        <v>0.7</v>
      </c>
      <c r="I14" s="34">
        <v>0.5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686D-A7FC-47C1-AE25-2D65DC4F71D2}">
  <dimension ref="A1:D178"/>
  <sheetViews>
    <sheetView topLeftCell="A7" workbookViewId="0">
      <selection activeCell="F160" sqref="F160"/>
    </sheetView>
  </sheetViews>
  <sheetFormatPr defaultRowHeight="14.4"/>
  <cols>
    <col min="1" max="1" width="19.33203125" bestFit="1" customWidth="1"/>
    <col min="2" max="2" width="14.21875" customWidth="1"/>
    <col min="3" max="3" width="5.88671875" bestFit="1" customWidth="1"/>
  </cols>
  <sheetData>
    <row r="1" spans="1:4">
      <c r="A1" t="s">
        <v>166</v>
      </c>
      <c r="B1" t="s">
        <v>169</v>
      </c>
      <c r="C1" t="s">
        <v>167</v>
      </c>
      <c r="D1" t="s">
        <v>168</v>
      </c>
    </row>
    <row r="2" spans="1:4">
      <c r="A2" t="s">
        <v>78</v>
      </c>
      <c r="B2" t="s">
        <v>79</v>
      </c>
      <c r="C2" t="s">
        <v>3</v>
      </c>
      <c r="D2">
        <v>91</v>
      </c>
    </row>
    <row r="3" spans="1:4">
      <c r="A3" t="s">
        <v>78</v>
      </c>
      <c r="B3" t="s">
        <v>79</v>
      </c>
      <c r="C3" t="s">
        <v>12</v>
      </c>
      <c r="D3">
        <v>90</v>
      </c>
    </row>
    <row r="4" spans="1:4">
      <c r="A4" t="s">
        <v>78</v>
      </c>
      <c r="B4" t="s">
        <v>79</v>
      </c>
      <c r="C4" t="s">
        <v>13</v>
      </c>
      <c r="D4">
        <v>87</v>
      </c>
    </row>
    <row r="5" spans="1:4">
      <c r="A5" t="s">
        <v>22</v>
      </c>
      <c r="B5" t="s">
        <v>23</v>
      </c>
      <c r="C5" t="s">
        <v>3</v>
      </c>
      <c r="D5">
        <v>90</v>
      </c>
    </row>
    <row r="6" spans="1:4">
      <c r="A6" t="s">
        <v>22</v>
      </c>
      <c r="B6" t="s">
        <v>23</v>
      </c>
      <c r="C6" t="s">
        <v>12</v>
      </c>
      <c r="D6">
        <v>90</v>
      </c>
    </row>
    <row r="7" spans="1:4">
      <c r="A7" t="s">
        <v>22</v>
      </c>
      <c r="B7" t="s">
        <v>23</v>
      </c>
      <c r="C7" t="s">
        <v>13</v>
      </c>
      <c r="D7">
        <v>87</v>
      </c>
    </row>
    <row r="8" spans="1:4">
      <c r="A8" t="s">
        <v>22</v>
      </c>
      <c r="B8" t="s">
        <v>25</v>
      </c>
      <c r="C8" t="s">
        <v>3</v>
      </c>
      <c r="D8">
        <v>83</v>
      </c>
    </row>
    <row r="9" spans="1:4">
      <c r="A9" t="s">
        <v>22</v>
      </c>
      <c r="B9" t="s">
        <v>25</v>
      </c>
      <c r="C9" t="s">
        <v>12</v>
      </c>
      <c r="D9">
        <v>99</v>
      </c>
    </row>
    <row r="10" spans="1:4">
      <c r="A10" t="s">
        <v>22</v>
      </c>
      <c r="B10" t="s">
        <v>25</v>
      </c>
      <c r="C10" t="s">
        <v>13</v>
      </c>
      <c r="D10">
        <v>91</v>
      </c>
    </row>
    <row r="11" spans="1:4">
      <c r="A11" t="s">
        <v>22</v>
      </c>
      <c r="B11" t="s">
        <v>24</v>
      </c>
      <c r="C11" t="s">
        <v>3</v>
      </c>
      <c r="D11">
        <v>106</v>
      </c>
    </row>
    <row r="12" spans="1:4">
      <c r="A12" t="s">
        <v>22</v>
      </c>
      <c r="B12" t="s">
        <v>24</v>
      </c>
      <c r="C12" t="s">
        <v>12</v>
      </c>
      <c r="D12">
        <v>90.5</v>
      </c>
    </row>
    <row r="13" spans="1:4">
      <c r="A13" t="s">
        <v>22</v>
      </c>
      <c r="B13" t="s">
        <v>24</v>
      </c>
      <c r="C13" t="s">
        <v>13</v>
      </c>
      <c r="D13">
        <v>91.5</v>
      </c>
    </row>
    <row r="14" spans="1:4">
      <c r="A14" t="s">
        <v>22</v>
      </c>
      <c r="B14" t="s">
        <v>26</v>
      </c>
      <c r="C14" t="s">
        <v>3</v>
      </c>
      <c r="D14">
        <v>93</v>
      </c>
    </row>
    <row r="15" spans="1:4">
      <c r="A15" t="s">
        <v>22</v>
      </c>
      <c r="B15" t="s">
        <v>26</v>
      </c>
      <c r="C15" t="s">
        <v>12</v>
      </c>
      <c r="D15">
        <v>94</v>
      </c>
    </row>
    <row r="16" spans="1:4">
      <c r="A16" t="s">
        <v>22</v>
      </c>
      <c r="B16" t="s">
        <v>26</v>
      </c>
      <c r="C16" t="s">
        <v>13</v>
      </c>
      <c r="D16">
        <v>91</v>
      </c>
    </row>
    <row r="17" spans="1:4">
      <c r="A17" t="s">
        <v>22</v>
      </c>
      <c r="B17" t="s">
        <v>27</v>
      </c>
      <c r="C17" t="s">
        <v>3</v>
      </c>
      <c r="D17">
        <v>90</v>
      </c>
    </row>
    <row r="18" spans="1:4">
      <c r="A18" t="s">
        <v>22</v>
      </c>
      <c r="B18" t="s">
        <v>27</v>
      </c>
      <c r="C18" t="s">
        <v>12</v>
      </c>
      <c r="D18">
        <v>90</v>
      </c>
    </row>
    <row r="19" spans="1:4">
      <c r="A19" t="s">
        <v>22</v>
      </c>
      <c r="B19" t="s">
        <v>27</v>
      </c>
      <c r="C19" t="s">
        <v>13</v>
      </c>
      <c r="D19">
        <v>90</v>
      </c>
    </row>
    <row r="20" spans="1:4">
      <c r="A20" t="s">
        <v>34</v>
      </c>
      <c r="B20" t="s">
        <v>35</v>
      </c>
      <c r="C20" t="s">
        <v>3</v>
      </c>
      <c r="D20">
        <v>0</v>
      </c>
    </row>
    <row r="21" spans="1:4">
      <c r="A21" t="s">
        <v>34</v>
      </c>
      <c r="B21" t="s">
        <v>35</v>
      </c>
      <c r="C21" t="s">
        <v>12</v>
      </c>
      <c r="D21">
        <v>87</v>
      </c>
    </row>
    <row r="22" spans="1:4">
      <c r="A22" t="s">
        <v>34</v>
      </c>
      <c r="B22" t="s">
        <v>35</v>
      </c>
      <c r="C22" t="s">
        <v>13</v>
      </c>
      <c r="D22">
        <v>85</v>
      </c>
    </row>
    <row r="23" spans="1:4">
      <c r="A23" t="s">
        <v>34</v>
      </c>
      <c r="B23" t="s">
        <v>37</v>
      </c>
      <c r="C23" t="s">
        <v>3</v>
      </c>
      <c r="D23">
        <v>87</v>
      </c>
    </row>
    <row r="24" spans="1:4">
      <c r="A24" t="s">
        <v>34</v>
      </c>
      <c r="B24" t="s">
        <v>37</v>
      </c>
      <c r="C24" t="s">
        <v>12</v>
      </c>
      <c r="D24">
        <v>94</v>
      </c>
    </row>
    <row r="25" spans="1:4">
      <c r="A25" t="s">
        <v>34</v>
      </c>
      <c r="B25" t="s">
        <v>37</v>
      </c>
      <c r="C25" t="s">
        <v>13</v>
      </c>
      <c r="D25">
        <v>92</v>
      </c>
    </row>
    <row r="26" spans="1:4">
      <c r="A26" t="s">
        <v>34</v>
      </c>
      <c r="B26" t="s">
        <v>42</v>
      </c>
      <c r="C26" t="s">
        <v>3</v>
      </c>
      <c r="D26">
        <v>106</v>
      </c>
    </row>
    <row r="27" spans="1:4">
      <c r="A27" t="s">
        <v>34</v>
      </c>
      <c r="B27" t="s">
        <v>42</v>
      </c>
      <c r="C27" t="s">
        <v>12</v>
      </c>
      <c r="D27">
        <v>101</v>
      </c>
    </row>
    <row r="28" spans="1:4">
      <c r="A28" t="s">
        <v>34</v>
      </c>
      <c r="B28" t="s">
        <v>42</v>
      </c>
      <c r="C28" t="s">
        <v>13</v>
      </c>
      <c r="D28">
        <v>99</v>
      </c>
    </row>
    <row r="29" spans="1:4">
      <c r="A29" t="s">
        <v>34</v>
      </c>
      <c r="B29" t="s">
        <v>38</v>
      </c>
      <c r="C29" t="s">
        <v>3</v>
      </c>
      <c r="D29">
        <v>106</v>
      </c>
    </row>
    <row r="30" spans="1:4">
      <c r="A30" t="s">
        <v>34</v>
      </c>
      <c r="B30" t="s">
        <v>38</v>
      </c>
      <c r="C30" t="s">
        <v>12</v>
      </c>
      <c r="D30">
        <v>107</v>
      </c>
    </row>
    <row r="31" spans="1:4">
      <c r="A31" t="s">
        <v>34</v>
      </c>
      <c r="B31" t="s">
        <v>38</v>
      </c>
      <c r="C31" t="s">
        <v>13</v>
      </c>
      <c r="D31">
        <v>106</v>
      </c>
    </row>
    <row r="32" spans="1:4">
      <c r="A32" t="s">
        <v>34</v>
      </c>
      <c r="B32" t="s">
        <v>40</v>
      </c>
      <c r="C32" t="s">
        <v>3</v>
      </c>
      <c r="D32">
        <v>106</v>
      </c>
    </row>
    <row r="33" spans="1:4">
      <c r="A33" t="s">
        <v>34</v>
      </c>
      <c r="B33" t="s">
        <v>40</v>
      </c>
      <c r="C33" t="s">
        <v>12</v>
      </c>
      <c r="D33">
        <v>95</v>
      </c>
    </row>
    <row r="34" spans="1:4">
      <c r="A34" t="s">
        <v>34</v>
      </c>
      <c r="B34" t="s">
        <v>40</v>
      </c>
      <c r="C34" t="s">
        <v>13</v>
      </c>
      <c r="D34">
        <v>101</v>
      </c>
    </row>
    <row r="35" spans="1:4">
      <c r="A35" t="s">
        <v>34</v>
      </c>
      <c r="B35" t="s">
        <v>41</v>
      </c>
      <c r="C35" t="s">
        <v>3</v>
      </c>
      <c r="D35">
        <v>97</v>
      </c>
    </row>
    <row r="36" spans="1:4">
      <c r="A36" t="s">
        <v>34</v>
      </c>
      <c r="B36" t="s">
        <v>41</v>
      </c>
      <c r="C36" t="s">
        <v>12</v>
      </c>
      <c r="D36">
        <v>105</v>
      </c>
    </row>
    <row r="37" spans="1:4">
      <c r="A37" t="s">
        <v>34</v>
      </c>
      <c r="B37" t="s">
        <v>41</v>
      </c>
      <c r="C37" t="s">
        <v>13</v>
      </c>
      <c r="D37">
        <v>115</v>
      </c>
    </row>
    <row r="38" spans="1:4">
      <c r="A38" t="s">
        <v>34</v>
      </c>
      <c r="B38" t="s">
        <v>39</v>
      </c>
      <c r="C38" t="s">
        <v>3</v>
      </c>
      <c r="D38">
        <v>106</v>
      </c>
    </row>
    <row r="39" spans="1:4">
      <c r="A39" t="s">
        <v>34</v>
      </c>
      <c r="B39" t="s">
        <v>39</v>
      </c>
      <c r="C39" t="s">
        <v>12</v>
      </c>
      <c r="D39">
        <v>107</v>
      </c>
    </row>
    <row r="40" spans="1:4">
      <c r="A40" t="s">
        <v>34</v>
      </c>
      <c r="B40" t="s">
        <v>39</v>
      </c>
      <c r="C40" t="s">
        <v>13</v>
      </c>
      <c r="D40">
        <v>106</v>
      </c>
    </row>
    <row r="41" spans="1:4">
      <c r="A41" t="s">
        <v>34</v>
      </c>
      <c r="B41" t="s">
        <v>36</v>
      </c>
      <c r="C41" t="s">
        <v>3</v>
      </c>
      <c r="D41">
        <v>106</v>
      </c>
    </row>
    <row r="42" spans="1:4">
      <c r="A42" t="s">
        <v>34</v>
      </c>
      <c r="B42" t="s">
        <v>36</v>
      </c>
      <c r="C42" t="s">
        <v>12</v>
      </c>
      <c r="D42">
        <v>107</v>
      </c>
    </row>
    <row r="43" spans="1:4">
      <c r="A43" t="s">
        <v>34</v>
      </c>
      <c r="B43" t="s">
        <v>36</v>
      </c>
      <c r="C43" t="s">
        <v>13</v>
      </c>
      <c r="D43">
        <v>106</v>
      </c>
    </row>
    <row r="44" spans="1:4">
      <c r="A44" t="s">
        <v>71</v>
      </c>
      <c r="B44" t="s">
        <v>73</v>
      </c>
      <c r="C44" t="s">
        <v>3</v>
      </c>
      <c r="D44">
        <v>62</v>
      </c>
    </row>
    <row r="45" spans="1:4">
      <c r="A45" t="s">
        <v>71</v>
      </c>
      <c r="B45" t="s">
        <v>73</v>
      </c>
      <c r="C45" t="s">
        <v>12</v>
      </c>
      <c r="D45">
        <v>85</v>
      </c>
    </row>
    <row r="46" spans="1:4">
      <c r="A46" t="s">
        <v>71</v>
      </c>
      <c r="B46" t="s">
        <v>73</v>
      </c>
      <c r="C46" t="s">
        <v>13</v>
      </c>
      <c r="D46">
        <v>85</v>
      </c>
    </row>
    <row r="47" spans="1:4">
      <c r="A47" t="s">
        <v>71</v>
      </c>
      <c r="B47" t="s">
        <v>76</v>
      </c>
      <c r="C47" t="s">
        <v>3</v>
      </c>
      <c r="D47">
        <v>70</v>
      </c>
    </row>
    <row r="48" spans="1:4">
      <c r="A48" t="s">
        <v>71</v>
      </c>
      <c r="B48" t="s">
        <v>76</v>
      </c>
      <c r="C48" t="s">
        <v>12</v>
      </c>
      <c r="D48">
        <v>67</v>
      </c>
    </row>
    <row r="49" spans="1:4">
      <c r="A49" t="s">
        <v>71</v>
      </c>
      <c r="B49" t="s">
        <v>76</v>
      </c>
      <c r="C49" t="s">
        <v>13</v>
      </c>
      <c r="D49">
        <v>62</v>
      </c>
    </row>
    <row r="50" spans="1:4">
      <c r="A50" t="s">
        <v>71</v>
      </c>
      <c r="B50" t="s">
        <v>74</v>
      </c>
      <c r="C50" t="s">
        <v>3</v>
      </c>
      <c r="D50">
        <v>77</v>
      </c>
    </row>
    <row r="51" spans="1:4">
      <c r="A51" t="s">
        <v>71</v>
      </c>
      <c r="B51" t="s">
        <v>74</v>
      </c>
      <c r="C51" t="s">
        <v>12</v>
      </c>
      <c r="D51">
        <v>77</v>
      </c>
    </row>
    <row r="52" spans="1:4">
      <c r="A52" t="s">
        <v>71</v>
      </c>
      <c r="B52" t="s">
        <v>74</v>
      </c>
      <c r="C52" t="s">
        <v>13</v>
      </c>
      <c r="D52">
        <v>81</v>
      </c>
    </row>
    <row r="53" spans="1:4">
      <c r="A53" t="s">
        <v>71</v>
      </c>
      <c r="B53" t="s">
        <v>77</v>
      </c>
      <c r="C53" t="s">
        <v>3</v>
      </c>
      <c r="D53">
        <v>52</v>
      </c>
    </row>
    <row r="54" spans="1:4">
      <c r="A54" t="s">
        <v>71</v>
      </c>
      <c r="B54" t="s">
        <v>77</v>
      </c>
      <c r="C54" t="s">
        <v>12</v>
      </c>
      <c r="D54">
        <v>60</v>
      </c>
    </row>
    <row r="55" spans="1:4">
      <c r="A55" t="s">
        <v>71</v>
      </c>
      <c r="B55" t="s">
        <v>77</v>
      </c>
      <c r="C55" t="s">
        <v>13</v>
      </c>
      <c r="D55">
        <v>55</v>
      </c>
    </row>
    <row r="56" spans="1:4">
      <c r="A56" t="s">
        <v>71</v>
      </c>
      <c r="B56" t="s">
        <v>72</v>
      </c>
      <c r="C56" t="s">
        <v>3</v>
      </c>
      <c r="D56">
        <v>58</v>
      </c>
    </row>
    <row r="57" spans="1:4">
      <c r="A57" t="s">
        <v>71</v>
      </c>
      <c r="B57" t="s">
        <v>72</v>
      </c>
      <c r="C57" t="s">
        <v>12</v>
      </c>
      <c r="D57">
        <v>73</v>
      </c>
    </row>
    <row r="58" spans="1:4">
      <c r="A58" t="s">
        <v>71</v>
      </c>
      <c r="B58" t="s">
        <v>72</v>
      </c>
      <c r="C58" t="s">
        <v>13</v>
      </c>
      <c r="D58">
        <v>73</v>
      </c>
    </row>
    <row r="59" spans="1:4">
      <c r="A59" t="s">
        <v>71</v>
      </c>
      <c r="B59" t="s">
        <v>75</v>
      </c>
      <c r="C59" t="s">
        <v>3</v>
      </c>
      <c r="D59">
        <v>57</v>
      </c>
    </row>
    <row r="60" spans="1:4">
      <c r="A60" t="s">
        <v>71</v>
      </c>
      <c r="B60" t="s">
        <v>75</v>
      </c>
      <c r="C60" t="s">
        <v>12</v>
      </c>
      <c r="D60">
        <v>72</v>
      </c>
    </row>
    <row r="61" spans="1:4">
      <c r="A61" t="s">
        <v>71</v>
      </c>
      <c r="B61" t="s">
        <v>75</v>
      </c>
      <c r="C61" t="s">
        <v>13</v>
      </c>
      <c r="D61">
        <v>82</v>
      </c>
    </row>
    <row r="62" spans="1:4">
      <c r="A62" t="s">
        <v>28</v>
      </c>
      <c r="B62" t="s">
        <v>30</v>
      </c>
      <c r="C62" t="s">
        <v>3</v>
      </c>
      <c r="D62">
        <v>0</v>
      </c>
    </row>
    <row r="63" spans="1:4">
      <c r="A63" t="s">
        <v>28</v>
      </c>
      <c r="B63" t="s">
        <v>30</v>
      </c>
      <c r="C63" t="s">
        <v>12</v>
      </c>
      <c r="D63">
        <v>90</v>
      </c>
    </row>
    <row r="64" spans="1:4">
      <c r="A64" t="s">
        <v>28</v>
      </c>
      <c r="B64" t="s">
        <v>30</v>
      </c>
      <c r="C64" t="s">
        <v>13</v>
      </c>
      <c r="D64">
        <v>96</v>
      </c>
    </row>
    <row r="65" spans="1:4">
      <c r="A65" t="s">
        <v>28</v>
      </c>
      <c r="B65" t="s">
        <v>29</v>
      </c>
      <c r="C65" t="s">
        <v>3</v>
      </c>
      <c r="D65">
        <v>83</v>
      </c>
    </row>
    <row r="66" spans="1:4">
      <c r="A66" t="s">
        <v>28</v>
      </c>
      <c r="B66" t="s">
        <v>29</v>
      </c>
      <c r="C66" t="s">
        <v>12</v>
      </c>
      <c r="D66">
        <v>98</v>
      </c>
    </row>
    <row r="67" spans="1:4">
      <c r="A67" t="s">
        <v>28</v>
      </c>
      <c r="B67" t="s">
        <v>29</v>
      </c>
      <c r="C67" t="s">
        <v>13</v>
      </c>
      <c r="D67">
        <v>100</v>
      </c>
    </row>
    <row r="68" spans="1:4">
      <c r="A68" t="s">
        <v>32</v>
      </c>
      <c r="B68" t="s">
        <v>33</v>
      </c>
      <c r="C68" t="s">
        <v>3</v>
      </c>
      <c r="D68">
        <v>90</v>
      </c>
    </row>
    <row r="69" spans="1:4">
      <c r="A69" t="s">
        <v>32</v>
      </c>
      <c r="B69" t="s">
        <v>33</v>
      </c>
      <c r="C69" t="s">
        <v>12</v>
      </c>
      <c r="D69">
        <v>85</v>
      </c>
    </row>
    <row r="70" spans="1:4">
      <c r="A70" t="s">
        <v>32</v>
      </c>
      <c r="B70" t="s">
        <v>33</v>
      </c>
      <c r="C70" t="s">
        <v>13</v>
      </c>
      <c r="D70">
        <v>90</v>
      </c>
    </row>
    <row r="71" spans="1:4">
      <c r="A71" t="s">
        <v>18</v>
      </c>
      <c r="B71" t="s">
        <v>21</v>
      </c>
      <c r="C71" t="s">
        <v>3</v>
      </c>
      <c r="D71">
        <v>120</v>
      </c>
    </row>
    <row r="72" spans="1:4">
      <c r="A72" t="s">
        <v>18</v>
      </c>
      <c r="B72" t="s">
        <v>21</v>
      </c>
      <c r="C72" t="s">
        <v>12</v>
      </c>
      <c r="D72">
        <v>120</v>
      </c>
    </row>
    <row r="73" spans="1:4">
      <c r="A73" t="s">
        <v>18</v>
      </c>
      <c r="B73" t="s">
        <v>21</v>
      </c>
      <c r="C73" t="s">
        <v>13</v>
      </c>
      <c r="D73">
        <v>120</v>
      </c>
    </row>
    <row r="74" spans="1:4">
      <c r="A74" t="s">
        <v>18</v>
      </c>
      <c r="B74" t="s">
        <v>20</v>
      </c>
      <c r="C74" t="s">
        <v>3</v>
      </c>
      <c r="D74">
        <v>110</v>
      </c>
    </row>
    <row r="75" spans="1:4">
      <c r="A75" t="s">
        <v>18</v>
      </c>
      <c r="B75" t="s">
        <v>20</v>
      </c>
      <c r="C75" t="s">
        <v>12</v>
      </c>
      <c r="D75">
        <v>110</v>
      </c>
    </row>
    <row r="76" spans="1:4">
      <c r="A76" t="s">
        <v>18</v>
      </c>
      <c r="B76" t="s">
        <v>20</v>
      </c>
      <c r="C76" t="s">
        <v>13</v>
      </c>
      <c r="D76">
        <v>108</v>
      </c>
    </row>
    <row r="77" spans="1:4">
      <c r="A77" t="s">
        <v>18</v>
      </c>
      <c r="B77" t="s">
        <v>19</v>
      </c>
      <c r="C77" t="s">
        <v>3</v>
      </c>
      <c r="D77">
        <v>92</v>
      </c>
    </row>
    <row r="78" spans="1:4">
      <c r="A78" t="s">
        <v>18</v>
      </c>
      <c r="B78" t="s">
        <v>19</v>
      </c>
      <c r="C78" t="s">
        <v>12</v>
      </c>
      <c r="D78">
        <v>96</v>
      </c>
    </row>
    <row r="79" spans="1:4">
      <c r="A79" t="s">
        <v>18</v>
      </c>
      <c r="B79" t="s">
        <v>19</v>
      </c>
      <c r="C79" t="s">
        <v>13</v>
      </c>
      <c r="D79">
        <v>97</v>
      </c>
    </row>
    <row r="80" spans="1:4">
      <c r="A80" t="s">
        <v>43</v>
      </c>
      <c r="B80" t="s">
        <v>46</v>
      </c>
      <c r="C80" t="s">
        <v>3</v>
      </c>
      <c r="D80">
        <v>90</v>
      </c>
    </row>
    <row r="81" spans="1:4">
      <c r="A81" t="s">
        <v>43</v>
      </c>
      <c r="B81" t="s">
        <v>46</v>
      </c>
      <c r="C81" t="s">
        <v>12</v>
      </c>
      <c r="D81">
        <v>100</v>
      </c>
    </row>
    <row r="82" spans="1:4">
      <c r="A82" t="s">
        <v>43</v>
      </c>
      <c r="B82" t="s">
        <v>46</v>
      </c>
      <c r="C82" t="s">
        <v>13</v>
      </c>
      <c r="D82">
        <v>120</v>
      </c>
    </row>
    <row r="83" spans="1:4">
      <c r="A83" t="s">
        <v>43</v>
      </c>
      <c r="B83" t="s">
        <v>47</v>
      </c>
      <c r="C83" t="s">
        <v>3</v>
      </c>
      <c r="D83">
        <v>97</v>
      </c>
    </row>
    <row r="84" spans="1:4">
      <c r="A84" t="s">
        <v>43</v>
      </c>
      <c r="B84" t="s">
        <v>47</v>
      </c>
      <c r="C84" t="s">
        <v>12</v>
      </c>
      <c r="D84">
        <v>93</v>
      </c>
    </row>
    <row r="85" spans="1:4">
      <c r="A85" t="s">
        <v>43</v>
      </c>
      <c r="B85" t="s">
        <v>47</v>
      </c>
      <c r="C85" t="s">
        <v>13</v>
      </c>
      <c r="D85">
        <v>104</v>
      </c>
    </row>
    <row r="86" spans="1:4">
      <c r="A86" t="s">
        <v>43</v>
      </c>
      <c r="B86" t="s">
        <v>44</v>
      </c>
      <c r="C86" t="s">
        <v>3</v>
      </c>
      <c r="D86">
        <v>0</v>
      </c>
    </row>
    <row r="87" spans="1:4">
      <c r="A87" t="s">
        <v>43</v>
      </c>
      <c r="B87" t="s">
        <v>44</v>
      </c>
      <c r="C87" t="s">
        <v>12</v>
      </c>
      <c r="D87">
        <v>83</v>
      </c>
    </row>
    <row r="88" spans="1:4">
      <c r="A88" t="s">
        <v>43</v>
      </c>
      <c r="B88" t="s">
        <v>44</v>
      </c>
      <c r="C88" t="s">
        <v>13</v>
      </c>
      <c r="D88">
        <v>89</v>
      </c>
    </row>
    <row r="89" spans="1:4">
      <c r="A89" t="s">
        <v>43</v>
      </c>
      <c r="B89" t="s">
        <v>48</v>
      </c>
      <c r="C89" t="s">
        <v>3</v>
      </c>
      <c r="D89">
        <v>80</v>
      </c>
    </row>
    <row r="90" spans="1:4">
      <c r="A90" t="s">
        <v>43</v>
      </c>
      <c r="B90" t="s">
        <v>48</v>
      </c>
      <c r="C90" t="s">
        <v>12</v>
      </c>
      <c r="D90">
        <v>88</v>
      </c>
    </row>
    <row r="91" spans="1:4">
      <c r="A91" t="s">
        <v>43</v>
      </c>
      <c r="B91" t="s">
        <v>48</v>
      </c>
      <c r="C91" t="s">
        <v>13</v>
      </c>
      <c r="D91">
        <v>93</v>
      </c>
    </row>
    <row r="92" spans="1:4">
      <c r="A92" t="s">
        <v>43</v>
      </c>
      <c r="B92" t="s">
        <v>45</v>
      </c>
      <c r="C92" t="s">
        <v>3</v>
      </c>
      <c r="D92">
        <v>60</v>
      </c>
    </row>
    <row r="93" spans="1:4">
      <c r="A93" t="s">
        <v>43</v>
      </c>
      <c r="B93" t="s">
        <v>45</v>
      </c>
      <c r="C93" t="s">
        <v>12</v>
      </c>
      <c r="D93">
        <v>78</v>
      </c>
    </row>
    <row r="94" spans="1:4">
      <c r="A94" t="s">
        <v>43</v>
      </c>
      <c r="B94" t="s">
        <v>45</v>
      </c>
      <c r="C94" t="s">
        <v>13</v>
      </c>
      <c r="D94">
        <v>104</v>
      </c>
    </row>
    <row r="95" spans="1:4">
      <c r="A95" t="s">
        <v>80</v>
      </c>
      <c r="B95" t="s">
        <v>83</v>
      </c>
      <c r="C95" t="s">
        <v>3</v>
      </c>
      <c r="D95">
        <v>79</v>
      </c>
    </row>
    <row r="96" spans="1:4">
      <c r="A96" t="s">
        <v>80</v>
      </c>
      <c r="B96" t="s">
        <v>83</v>
      </c>
      <c r="C96" t="s">
        <v>12</v>
      </c>
      <c r="D96">
        <v>84</v>
      </c>
    </row>
    <row r="97" spans="1:4">
      <c r="A97" t="s">
        <v>80</v>
      </c>
      <c r="B97" t="s">
        <v>83</v>
      </c>
      <c r="C97" t="s">
        <v>13</v>
      </c>
      <c r="D97">
        <v>102</v>
      </c>
    </row>
    <row r="98" spans="1:4">
      <c r="A98" t="s">
        <v>80</v>
      </c>
      <c r="B98" t="s">
        <v>81</v>
      </c>
      <c r="C98" t="s">
        <v>3</v>
      </c>
      <c r="D98">
        <v>92</v>
      </c>
    </row>
    <row r="99" spans="1:4">
      <c r="A99" t="s">
        <v>80</v>
      </c>
      <c r="B99" t="s">
        <v>81</v>
      </c>
      <c r="C99" t="s">
        <v>12</v>
      </c>
      <c r="D99">
        <v>73</v>
      </c>
    </row>
    <row r="100" spans="1:4">
      <c r="A100" t="s">
        <v>80</v>
      </c>
      <c r="B100" t="s">
        <v>81</v>
      </c>
      <c r="C100" t="s">
        <v>13</v>
      </c>
      <c r="D100">
        <v>91</v>
      </c>
    </row>
    <row r="101" spans="1:4">
      <c r="A101" t="s">
        <v>80</v>
      </c>
      <c r="B101" t="s">
        <v>87</v>
      </c>
      <c r="C101" t="s">
        <v>3</v>
      </c>
      <c r="D101">
        <v>83</v>
      </c>
    </row>
    <row r="102" spans="1:4">
      <c r="A102" t="s">
        <v>80</v>
      </c>
      <c r="B102" t="s">
        <v>87</v>
      </c>
      <c r="C102" t="s">
        <v>12</v>
      </c>
      <c r="D102">
        <v>80</v>
      </c>
    </row>
    <row r="103" spans="1:4">
      <c r="A103" t="s">
        <v>80</v>
      </c>
      <c r="B103" t="s">
        <v>87</v>
      </c>
      <c r="C103" t="s">
        <v>13</v>
      </c>
      <c r="D103">
        <v>86</v>
      </c>
    </row>
    <row r="104" spans="1:4">
      <c r="A104" t="s">
        <v>80</v>
      </c>
      <c r="B104" t="s">
        <v>82</v>
      </c>
      <c r="C104" t="s">
        <v>3</v>
      </c>
      <c r="D104">
        <v>92</v>
      </c>
    </row>
    <row r="105" spans="1:4">
      <c r="A105" t="s">
        <v>80</v>
      </c>
      <c r="B105" t="s">
        <v>82</v>
      </c>
      <c r="C105" t="s">
        <v>12</v>
      </c>
      <c r="D105">
        <v>97</v>
      </c>
    </row>
    <row r="106" spans="1:4">
      <c r="A106" t="s">
        <v>80</v>
      </c>
      <c r="B106" t="s">
        <v>82</v>
      </c>
      <c r="C106" t="s">
        <v>13</v>
      </c>
      <c r="D106">
        <v>93</v>
      </c>
    </row>
    <row r="107" spans="1:4">
      <c r="A107" t="s">
        <v>80</v>
      </c>
      <c r="B107" t="s">
        <v>85</v>
      </c>
      <c r="C107" t="s">
        <v>3</v>
      </c>
      <c r="D107">
        <v>97</v>
      </c>
    </row>
    <row r="108" spans="1:4">
      <c r="A108" t="s">
        <v>80</v>
      </c>
      <c r="B108" t="s">
        <v>85</v>
      </c>
      <c r="C108" t="s">
        <v>12</v>
      </c>
      <c r="D108">
        <v>80</v>
      </c>
    </row>
    <row r="109" spans="1:4">
      <c r="A109" t="s">
        <v>80</v>
      </c>
      <c r="B109" t="s">
        <v>85</v>
      </c>
      <c r="C109" t="s">
        <v>13</v>
      </c>
      <c r="D109">
        <v>84</v>
      </c>
    </row>
    <row r="110" spans="1:4">
      <c r="A110" t="s">
        <v>80</v>
      </c>
      <c r="B110" t="s">
        <v>84</v>
      </c>
      <c r="C110" t="s">
        <v>3</v>
      </c>
      <c r="D110">
        <v>79</v>
      </c>
    </row>
    <row r="111" spans="1:4">
      <c r="A111" t="s">
        <v>80</v>
      </c>
      <c r="B111" t="s">
        <v>84</v>
      </c>
      <c r="C111" t="s">
        <v>12</v>
      </c>
      <c r="D111">
        <v>85</v>
      </c>
    </row>
    <row r="112" spans="1:4">
      <c r="A112" t="s">
        <v>80</v>
      </c>
      <c r="B112" t="s">
        <v>84</v>
      </c>
      <c r="C112" t="s">
        <v>13</v>
      </c>
      <c r="D112">
        <v>76</v>
      </c>
    </row>
    <row r="113" spans="1:4">
      <c r="A113" t="s">
        <v>80</v>
      </c>
      <c r="B113" t="s">
        <v>88</v>
      </c>
      <c r="C113" t="s">
        <v>3</v>
      </c>
      <c r="D113">
        <v>86</v>
      </c>
    </row>
    <row r="114" spans="1:4">
      <c r="A114" t="s">
        <v>80</v>
      </c>
      <c r="B114" t="s">
        <v>88</v>
      </c>
      <c r="C114" t="s">
        <v>12</v>
      </c>
      <c r="D114">
        <v>79</v>
      </c>
    </row>
    <row r="115" spans="1:4">
      <c r="A115" t="s">
        <v>80</v>
      </c>
      <c r="B115" t="s">
        <v>88</v>
      </c>
      <c r="C115" t="s">
        <v>13</v>
      </c>
      <c r="D115">
        <v>84</v>
      </c>
    </row>
    <row r="116" spans="1:4">
      <c r="A116" t="s">
        <v>80</v>
      </c>
      <c r="B116" t="s">
        <v>86</v>
      </c>
      <c r="C116" t="s">
        <v>3</v>
      </c>
      <c r="D116">
        <v>71</v>
      </c>
    </row>
    <row r="117" spans="1:4">
      <c r="A117" t="s">
        <v>80</v>
      </c>
      <c r="B117" t="s">
        <v>86</v>
      </c>
      <c r="C117" t="s">
        <v>12</v>
      </c>
      <c r="D117">
        <v>76</v>
      </c>
    </row>
    <row r="118" spans="1:4">
      <c r="A118" t="s">
        <v>80</v>
      </c>
      <c r="B118" t="s">
        <v>86</v>
      </c>
      <c r="C118" t="s">
        <v>13</v>
      </c>
      <c r="D118">
        <v>76</v>
      </c>
    </row>
    <row r="119" spans="1:4">
      <c r="A119" t="s">
        <v>49</v>
      </c>
      <c r="B119" t="s">
        <v>60</v>
      </c>
      <c r="C119" t="s">
        <v>3</v>
      </c>
      <c r="D119">
        <v>100</v>
      </c>
    </row>
    <row r="120" spans="1:4">
      <c r="A120" t="s">
        <v>49</v>
      </c>
      <c r="B120" t="s">
        <v>60</v>
      </c>
      <c r="C120" t="s">
        <v>12</v>
      </c>
      <c r="D120">
        <v>107</v>
      </c>
    </row>
    <row r="121" spans="1:4">
      <c r="A121" t="s">
        <v>49</v>
      </c>
      <c r="B121" t="s">
        <v>60</v>
      </c>
      <c r="C121" t="s">
        <v>13</v>
      </c>
      <c r="D121">
        <v>91</v>
      </c>
    </row>
    <row r="122" spans="1:4">
      <c r="A122" t="s">
        <v>49</v>
      </c>
      <c r="B122" t="s">
        <v>58</v>
      </c>
      <c r="C122" t="s">
        <v>3</v>
      </c>
      <c r="D122">
        <v>102</v>
      </c>
    </row>
    <row r="123" spans="1:4">
      <c r="A123" t="s">
        <v>49</v>
      </c>
      <c r="B123" t="s">
        <v>58</v>
      </c>
      <c r="C123" t="s">
        <v>12</v>
      </c>
      <c r="D123">
        <v>88</v>
      </c>
    </row>
    <row r="124" spans="1:4">
      <c r="A124" t="s">
        <v>49</v>
      </c>
      <c r="B124" t="s">
        <v>58</v>
      </c>
      <c r="C124" t="s">
        <v>13</v>
      </c>
      <c r="D124">
        <v>89</v>
      </c>
    </row>
    <row r="125" spans="1:4">
      <c r="A125" t="s">
        <v>49</v>
      </c>
      <c r="B125" t="s">
        <v>50</v>
      </c>
      <c r="C125" t="s">
        <v>3</v>
      </c>
      <c r="D125">
        <v>83</v>
      </c>
    </row>
    <row r="126" spans="1:4">
      <c r="A126" t="s">
        <v>49</v>
      </c>
      <c r="B126" t="s">
        <v>50</v>
      </c>
      <c r="C126" t="s">
        <v>12</v>
      </c>
      <c r="D126">
        <v>86</v>
      </c>
    </row>
    <row r="127" spans="1:4">
      <c r="A127" t="s">
        <v>49</v>
      </c>
      <c r="B127" t="s">
        <v>50</v>
      </c>
      <c r="C127" t="s">
        <v>13</v>
      </c>
      <c r="D127">
        <v>82</v>
      </c>
    </row>
    <row r="128" spans="1:4">
      <c r="A128" t="s">
        <v>49</v>
      </c>
      <c r="B128" t="s">
        <v>56</v>
      </c>
      <c r="C128" t="s">
        <v>3</v>
      </c>
      <c r="D128">
        <v>91</v>
      </c>
    </row>
    <row r="129" spans="1:4">
      <c r="A129" t="s">
        <v>49</v>
      </c>
      <c r="B129" t="s">
        <v>56</v>
      </c>
      <c r="C129" t="s">
        <v>12</v>
      </c>
      <c r="D129">
        <v>101</v>
      </c>
    </row>
    <row r="130" spans="1:4">
      <c r="A130" t="s">
        <v>49</v>
      </c>
      <c r="B130" t="s">
        <v>56</v>
      </c>
      <c r="C130" t="s">
        <v>13</v>
      </c>
      <c r="D130">
        <v>92</v>
      </c>
    </row>
    <row r="131" spans="1:4">
      <c r="A131" t="s">
        <v>49</v>
      </c>
      <c r="B131" t="s">
        <v>61</v>
      </c>
      <c r="C131" t="s">
        <v>3</v>
      </c>
      <c r="D131">
        <v>91</v>
      </c>
    </row>
    <row r="132" spans="1:4">
      <c r="A132" t="s">
        <v>49</v>
      </c>
      <c r="B132" t="s">
        <v>61</v>
      </c>
      <c r="C132" t="s">
        <v>12</v>
      </c>
      <c r="D132">
        <v>95</v>
      </c>
    </row>
    <row r="133" spans="1:4">
      <c r="A133" t="s">
        <v>49</v>
      </c>
      <c r="B133" t="s">
        <v>61</v>
      </c>
      <c r="C133" t="s">
        <v>13</v>
      </c>
      <c r="D133">
        <v>75</v>
      </c>
    </row>
    <row r="134" spans="1:4">
      <c r="A134" t="s">
        <v>49</v>
      </c>
      <c r="B134" t="s">
        <v>69</v>
      </c>
      <c r="C134" t="s">
        <v>3</v>
      </c>
      <c r="D134">
        <v>0</v>
      </c>
    </row>
    <row r="135" spans="1:4">
      <c r="A135" t="s">
        <v>49</v>
      </c>
      <c r="B135" t="s">
        <v>69</v>
      </c>
      <c r="C135" t="s">
        <v>12</v>
      </c>
      <c r="D135">
        <v>0</v>
      </c>
    </row>
    <row r="136" spans="1:4">
      <c r="A136" t="s">
        <v>49</v>
      </c>
      <c r="B136" t="s">
        <v>69</v>
      </c>
      <c r="C136" t="s">
        <v>13</v>
      </c>
      <c r="D136">
        <v>92</v>
      </c>
    </row>
    <row r="137" spans="1:4">
      <c r="A137" t="s">
        <v>49</v>
      </c>
      <c r="B137" t="s">
        <v>59</v>
      </c>
      <c r="C137" t="s">
        <v>3</v>
      </c>
      <c r="D137">
        <v>77</v>
      </c>
    </row>
    <row r="138" spans="1:4">
      <c r="A138" t="s">
        <v>49</v>
      </c>
      <c r="B138" t="s">
        <v>59</v>
      </c>
      <c r="C138" t="s">
        <v>12</v>
      </c>
      <c r="D138">
        <v>58</v>
      </c>
    </row>
    <row r="139" spans="1:4">
      <c r="A139" t="s">
        <v>49</v>
      </c>
      <c r="B139" t="s">
        <v>59</v>
      </c>
      <c r="C139" t="s">
        <v>13</v>
      </c>
      <c r="D139">
        <v>70</v>
      </c>
    </row>
    <row r="140" spans="1:4">
      <c r="A140" t="s">
        <v>49</v>
      </c>
      <c r="B140" t="s">
        <v>63</v>
      </c>
      <c r="C140" t="s">
        <v>3</v>
      </c>
      <c r="D140">
        <v>0</v>
      </c>
    </row>
    <row r="141" spans="1:4">
      <c r="A141" t="s">
        <v>49</v>
      </c>
      <c r="B141" t="s">
        <v>63</v>
      </c>
      <c r="C141" t="s">
        <v>12</v>
      </c>
      <c r="D141">
        <v>92</v>
      </c>
    </row>
    <row r="142" spans="1:4">
      <c r="A142" t="s">
        <v>49</v>
      </c>
      <c r="B142" t="s">
        <v>63</v>
      </c>
      <c r="C142" t="s">
        <v>13</v>
      </c>
      <c r="D142">
        <v>88</v>
      </c>
    </row>
    <row r="143" spans="1:4">
      <c r="A143" t="s">
        <v>49</v>
      </c>
      <c r="B143" t="s">
        <v>62</v>
      </c>
      <c r="C143" t="s">
        <v>3</v>
      </c>
      <c r="D143">
        <v>0</v>
      </c>
    </row>
    <row r="144" spans="1:4">
      <c r="A144" t="s">
        <v>49</v>
      </c>
      <c r="B144" t="s">
        <v>62</v>
      </c>
      <c r="C144" t="s">
        <v>12</v>
      </c>
      <c r="D144">
        <v>100</v>
      </c>
    </row>
    <row r="145" spans="1:4">
      <c r="A145" t="s">
        <v>49</v>
      </c>
      <c r="B145" t="s">
        <v>62</v>
      </c>
      <c r="C145" t="s">
        <v>13</v>
      </c>
      <c r="D145">
        <v>100</v>
      </c>
    </row>
    <row r="146" spans="1:4">
      <c r="A146" t="s">
        <v>49</v>
      </c>
      <c r="B146" t="s">
        <v>64</v>
      </c>
      <c r="C146" t="s">
        <v>3</v>
      </c>
      <c r="D146">
        <v>90</v>
      </c>
    </row>
    <row r="147" spans="1:4">
      <c r="A147" t="s">
        <v>49</v>
      </c>
      <c r="B147" t="s">
        <v>64</v>
      </c>
      <c r="C147" t="s">
        <v>12</v>
      </c>
      <c r="D147">
        <v>90</v>
      </c>
    </row>
    <row r="148" spans="1:4">
      <c r="A148" t="s">
        <v>49</v>
      </c>
      <c r="B148" t="s">
        <v>64</v>
      </c>
      <c r="C148" t="s">
        <v>13</v>
      </c>
      <c r="D148">
        <v>90</v>
      </c>
    </row>
    <row r="149" spans="1:4">
      <c r="A149" t="s">
        <v>49</v>
      </c>
      <c r="B149" t="s">
        <v>51</v>
      </c>
      <c r="C149" t="s">
        <v>3</v>
      </c>
      <c r="D149">
        <v>83</v>
      </c>
    </row>
    <row r="150" spans="1:4">
      <c r="A150" t="s">
        <v>49</v>
      </c>
      <c r="B150" t="s">
        <v>51</v>
      </c>
      <c r="C150" t="s">
        <v>12</v>
      </c>
      <c r="D150">
        <v>86</v>
      </c>
    </row>
    <row r="151" spans="1:4">
      <c r="A151" t="s">
        <v>49</v>
      </c>
      <c r="B151" t="s">
        <v>51</v>
      </c>
      <c r="C151" t="s">
        <v>13</v>
      </c>
      <c r="D151">
        <v>77</v>
      </c>
    </row>
    <row r="152" spans="1:4">
      <c r="A152" t="s">
        <v>49</v>
      </c>
      <c r="B152" t="s">
        <v>53</v>
      </c>
      <c r="C152" t="s">
        <v>3</v>
      </c>
      <c r="D152">
        <v>89</v>
      </c>
    </row>
    <row r="153" spans="1:4">
      <c r="A153" t="s">
        <v>49</v>
      </c>
      <c r="B153" t="s">
        <v>53</v>
      </c>
      <c r="C153" t="s">
        <v>12</v>
      </c>
      <c r="D153">
        <v>83</v>
      </c>
    </row>
    <row r="154" spans="1:4">
      <c r="A154" t="s">
        <v>49</v>
      </c>
      <c r="B154" t="s">
        <v>53</v>
      </c>
      <c r="C154" t="s">
        <v>13</v>
      </c>
      <c r="D154">
        <v>79</v>
      </c>
    </row>
    <row r="155" spans="1:4">
      <c r="A155" t="s">
        <v>49</v>
      </c>
      <c r="B155" t="s">
        <v>54</v>
      </c>
      <c r="C155" t="s">
        <v>3</v>
      </c>
      <c r="D155">
        <v>98</v>
      </c>
    </row>
    <row r="156" spans="1:4">
      <c r="A156" t="s">
        <v>49</v>
      </c>
      <c r="B156" t="s">
        <v>54</v>
      </c>
      <c r="C156" t="s">
        <v>12</v>
      </c>
      <c r="D156">
        <v>101</v>
      </c>
    </row>
    <row r="157" spans="1:4">
      <c r="A157" t="s">
        <v>49</v>
      </c>
      <c r="B157" t="s">
        <v>54</v>
      </c>
      <c r="C157" t="s">
        <v>13</v>
      </c>
      <c r="D157">
        <v>112</v>
      </c>
    </row>
    <row r="158" spans="1:4">
      <c r="A158" t="s">
        <v>49</v>
      </c>
      <c r="B158" t="s">
        <v>57</v>
      </c>
      <c r="C158" t="s">
        <v>3</v>
      </c>
      <c r="D158">
        <v>54</v>
      </c>
    </row>
    <row r="159" spans="1:4">
      <c r="A159" t="s">
        <v>49</v>
      </c>
      <c r="B159" t="s">
        <v>57</v>
      </c>
      <c r="C159" t="s">
        <v>12</v>
      </c>
      <c r="D159">
        <v>67</v>
      </c>
    </row>
    <row r="160" spans="1:4">
      <c r="A160" t="s">
        <v>49</v>
      </c>
      <c r="B160" t="s">
        <v>57</v>
      </c>
      <c r="C160" t="s">
        <v>13</v>
      </c>
      <c r="D160">
        <v>61</v>
      </c>
    </row>
    <row r="161" spans="1:4">
      <c r="A161" t="s">
        <v>49</v>
      </c>
      <c r="B161" t="s">
        <v>65</v>
      </c>
      <c r="C161" t="s">
        <v>3</v>
      </c>
      <c r="D161">
        <v>100</v>
      </c>
    </row>
    <row r="162" spans="1:4">
      <c r="A162" t="s">
        <v>49</v>
      </c>
      <c r="B162" t="s">
        <v>65</v>
      </c>
      <c r="C162" t="s">
        <v>12</v>
      </c>
      <c r="D162">
        <v>91</v>
      </c>
    </row>
    <row r="163" spans="1:4">
      <c r="A163" t="s">
        <v>49</v>
      </c>
      <c r="B163" t="s">
        <v>65</v>
      </c>
      <c r="C163" t="s">
        <v>13</v>
      </c>
      <c r="D163">
        <v>88</v>
      </c>
    </row>
    <row r="164" spans="1:4">
      <c r="A164" t="s">
        <v>49</v>
      </c>
      <c r="B164" t="s">
        <v>52</v>
      </c>
      <c r="C164" t="s">
        <v>3</v>
      </c>
      <c r="D164">
        <v>74</v>
      </c>
    </row>
    <row r="165" spans="1:4">
      <c r="A165" t="s">
        <v>49</v>
      </c>
      <c r="B165" t="s">
        <v>52</v>
      </c>
      <c r="C165" t="s">
        <v>12</v>
      </c>
      <c r="D165">
        <v>72</v>
      </c>
    </row>
    <row r="166" spans="1:4">
      <c r="A166" t="s">
        <v>49</v>
      </c>
      <c r="B166" t="s">
        <v>52</v>
      </c>
      <c r="C166" t="s">
        <v>13</v>
      </c>
      <c r="D166">
        <v>82</v>
      </c>
    </row>
    <row r="167" spans="1:4">
      <c r="A167" t="s">
        <v>49</v>
      </c>
      <c r="B167" t="s">
        <v>68</v>
      </c>
      <c r="C167" t="s">
        <v>3</v>
      </c>
      <c r="D167">
        <v>72</v>
      </c>
    </row>
    <row r="168" spans="1:4">
      <c r="A168" t="s">
        <v>49</v>
      </c>
      <c r="B168" t="s">
        <v>68</v>
      </c>
      <c r="C168" t="s">
        <v>12</v>
      </c>
      <c r="D168">
        <v>80</v>
      </c>
    </row>
    <row r="169" spans="1:4">
      <c r="A169" t="s">
        <v>49</v>
      </c>
      <c r="B169" t="s">
        <v>68</v>
      </c>
      <c r="C169" t="s">
        <v>13</v>
      </c>
      <c r="D169">
        <v>66</v>
      </c>
    </row>
    <row r="170" spans="1:4">
      <c r="A170" t="s">
        <v>49</v>
      </c>
      <c r="B170" t="s">
        <v>66</v>
      </c>
      <c r="C170" t="s">
        <v>3</v>
      </c>
      <c r="D170">
        <v>96</v>
      </c>
    </row>
    <row r="171" spans="1:4">
      <c r="A171" t="s">
        <v>49</v>
      </c>
      <c r="B171" t="s">
        <v>66</v>
      </c>
      <c r="C171" t="s">
        <v>12</v>
      </c>
      <c r="D171">
        <v>103</v>
      </c>
    </row>
    <row r="172" spans="1:4">
      <c r="A172" t="s">
        <v>49</v>
      </c>
      <c r="B172" t="s">
        <v>66</v>
      </c>
      <c r="C172" t="s">
        <v>13</v>
      </c>
      <c r="D172">
        <v>97</v>
      </c>
    </row>
    <row r="173" spans="1:4">
      <c r="A173" t="s">
        <v>49</v>
      </c>
      <c r="B173" t="s">
        <v>55</v>
      </c>
      <c r="C173" t="s">
        <v>3</v>
      </c>
      <c r="D173">
        <v>96</v>
      </c>
    </row>
    <row r="174" spans="1:4">
      <c r="A174" t="s">
        <v>49</v>
      </c>
      <c r="B174" t="s">
        <v>55</v>
      </c>
      <c r="C174" t="s">
        <v>12</v>
      </c>
      <c r="D174">
        <v>91</v>
      </c>
    </row>
    <row r="175" spans="1:4">
      <c r="A175" t="s">
        <v>49</v>
      </c>
      <c r="B175" t="s">
        <v>55</v>
      </c>
      <c r="C175" t="s">
        <v>13</v>
      </c>
      <c r="D175">
        <v>103</v>
      </c>
    </row>
    <row r="176" spans="1:4">
      <c r="A176" t="s">
        <v>49</v>
      </c>
      <c r="B176" t="s">
        <v>67</v>
      </c>
      <c r="C176" t="s">
        <v>3</v>
      </c>
      <c r="D176">
        <v>82</v>
      </c>
    </row>
    <row r="177" spans="1:4">
      <c r="A177" t="s">
        <v>49</v>
      </c>
      <c r="B177" t="s">
        <v>67</v>
      </c>
      <c r="C177" t="s">
        <v>12</v>
      </c>
      <c r="D177">
        <v>72</v>
      </c>
    </row>
    <row r="178" spans="1:4">
      <c r="A178" t="s">
        <v>49</v>
      </c>
      <c r="B178" t="s">
        <v>67</v>
      </c>
      <c r="C178" t="s">
        <v>13</v>
      </c>
      <c r="D178">
        <v>32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1F82-319A-4891-9DA4-F1C371E7436F}">
  <dimension ref="A3:E64"/>
  <sheetViews>
    <sheetView topLeftCell="A46" workbookViewId="0">
      <selection activeCell="B64" sqref="B64"/>
    </sheetView>
  </sheetViews>
  <sheetFormatPr defaultRowHeight="14.4"/>
  <cols>
    <col min="1" max="1" width="19.33203125" bestFit="1" customWidth="1"/>
    <col min="2" max="2" width="10.109375" bestFit="1" customWidth="1"/>
    <col min="3" max="4" width="8.21875" bestFit="1" customWidth="1"/>
    <col min="5" max="5" width="7.109375" bestFit="1" customWidth="1"/>
  </cols>
  <sheetData>
    <row r="3" spans="1:5">
      <c r="A3" s="45" t="s">
        <v>103</v>
      </c>
      <c r="B3" s="45" t="s">
        <v>104</v>
      </c>
    </row>
    <row r="4" spans="1:5">
      <c r="A4" s="45" t="s">
        <v>105</v>
      </c>
      <c r="B4" t="s">
        <v>3</v>
      </c>
      <c r="C4" t="s">
        <v>12</v>
      </c>
      <c r="D4" t="s">
        <v>13</v>
      </c>
      <c r="E4" t="s">
        <v>106</v>
      </c>
    </row>
    <row r="5" spans="1:5">
      <c r="A5" s="31" t="s">
        <v>107</v>
      </c>
      <c r="B5" s="46">
        <v>91</v>
      </c>
      <c r="C5" s="46">
        <v>90</v>
      </c>
      <c r="D5" s="46">
        <v>87</v>
      </c>
      <c r="E5" s="46">
        <v>268</v>
      </c>
    </row>
    <row r="6" spans="1:5">
      <c r="A6" s="31" t="s">
        <v>108</v>
      </c>
      <c r="B6" s="46">
        <v>90</v>
      </c>
      <c r="C6" s="46">
        <v>90</v>
      </c>
      <c r="D6" s="46">
        <v>87</v>
      </c>
      <c r="E6" s="46">
        <v>267</v>
      </c>
    </row>
    <row r="7" spans="1:5">
      <c r="A7" s="31" t="s">
        <v>109</v>
      </c>
      <c r="B7" s="46">
        <v>83</v>
      </c>
      <c r="C7" s="46">
        <v>99</v>
      </c>
      <c r="D7" s="46">
        <v>91</v>
      </c>
      <c r="E7" s="46">
        <v>273</v>
      </c>
    </row>
    <row r="8" spans="1:5">
      <c r="A8" s="31" t="s">
        <v>110</v>
      </c>
      <c r="B8" s="46">
        <v>106</v>
      </c>
      <c r="C8" s="46">
        <v>90.5</v>
      </c>
      <c r="D8" s="46">
        <v>91.5</v>
      </c>
      <c r="E8" s="46">
        <v>288</v>
      </c>
    </row>
    <row r="9" spans="1:5">
      <c r="A9" s="31" t="s">
        <v>111</v>
      </c>
      <c r="B9" s="46">
        <v>93</v>
      </c>
      <c r="C9" s="46">
        <v>94</v>
      </c>
      <c r="D9" s="46">
        <v>91</v>
      </c>
      <c r="E9" s="46">
        <v>278</v>
      </c>
    </row>
    <row r="10" spans="1:5">
      <c r="A10" s="31" t="s">
        <v>112</v>
      </c>
      <c r="B10" s="46">
        <v>90</v>
      </c>
      <c r="C10" s="46">
        <v>90</v>
      </c>
      <c r="D10" s="46">
        <v>90</v>
      </c>
      <c r="E10" s="46">
        <v>270</v>
      </c>
    </row>
    <row r="11" spans="1:5">
      <c r="A11" s="31" t="s">
        <v>113</v>
      </c>
      <c r="B11" s="46">
        <v>0</v>
      </c>
      <c r="C11" s="46">
        <v>87</v>
      </c>
      <c r="D11" s="46">
        <v>85</v>
      </c>
      <c r="E11" s="46">
        <v>172</v>
      </c>
    </row>
    <row r="12" spans="1:5">
      <c r="A12" s="31" t="s">
        <v>114</v>
      </c>
      <c r="B12" s="46">
        <v>87</v>
      </c>
      <c r="C12" s="46">
        <v>94</v>
      </c>
      <c r="D12" s="46">
        <v>92</v>
      </c>
      <c r="E12" s="46">
        <v>273</v>
      </c>
    </row>
    <row r="13" spans="1:5">
      <c r="A13" s="31" t="s">
        <v>115</v>
      </c>
      <c r="B13" s="46">
        <v>106</v>
      </c>
      <c r="C13" s="46">
        <v>101</v>
      </c>
      <c r="D13" s="46">
        <v>99</v>
      </c>
      <c r="E13" s="46">
        <v>306</v>
      </c>
    </row>
    <row r="14" spans="1:5">
      <c r="A14" s="31" t="s">
        <v>116</v>
      </c>
      <c r="B14" s="46">
        <v>106</v>
      </c>
      <c r="C14" s="46">
        <v>107</v>
      </c>
      <c r="D14" s="46">
        <v>106</v>
      </c>
      <c r="E14" s="46">
        <v>319</v>
      </c>
    </row>
    <row r="15" spans="1:5">
      <c r="A15" s="31" t="s">
        <v>117</v>
      </c>
      <c r="B15" s="46">
        <v>106</v>
      </c>
      <c r="C15" s="46">
        <v>95</v>
      </c>
      <c r="D15" s="46">
        <v>101</v>
      </c>
      <c r="E15" s="46">
        <v>302</v>
      </c>
    </row>
    <row r="16" spans="1:5">
      <c r="A16" s="31" t="s">
        <v>118</v>
      </c>
      <c r="B16" s="46">
        <v>97</v>
      </c>
      <c r="C16" s="46">
        <v>105</v>
      </c>
      <c r="D16" s="46">
        <v>115</v>
      </c>
      <c r="E16" s="46">
        <v>317</v>
      </c>
    </row>
    <row r="17" spans="1:5">
      <c r="A17" s="31" t="s">
        <v>119</v>
      </c>
      <c r="B17" s="46">
        <v>106</v>
      </c>
      <c r="C17" s="46">
        <v>107</v>
      </c>
      <c r="D17" s="46">
        <v>106</v>
      </c>
      <c r="E17" s="46">
        <v>319</v>
      </c>
    </row>
    <row r="18" spans="1:5">
      <c r="A18" s="31" t="s">
        <v>120</v>
      </c>
      <c r="B18" s="46">
        <v>106</v>
      </c>
      <c r="C18" s="46">
        <v>107</v>
      </c>
      <c r="D18" s="46">
        <v>106</v>
      </c>
      <c r="E18" s="46">
        <v>319</v>
      </c>
    </row>
    <row r="19" spans="1:5">
      <c r="A19" s="31" t="s">
        <v>121</v>
      </c>
      <c r="B19" s="46">
        <v>62</v>
      </c>
      <c r="C19" s="46">
        <v>85</v>
      </c>
      <c r="D19" s="46">
        <v>85</v>
      </c>
      <c r="E19" s="46">
        <v>232</v>
      </c>
    </row>
    <row r="20" spans="1:5">
      <c r="A20" s="31" t="s">
        <v>122</v>
      </c>
      <c r="B20" s="46">
        <v>70</v>
      </c>
      <c r="C20" s="46">
        <v>67</v>
      </c>
      <c r="D20" s="46">
        <v>62</v>
      </c>
      <c r="E20" s="46">
        <v>199</v>
      </c>
    </row>
    <row r="21" spans="1:5">
      <c r="A21" s="31" t="s">
        <v>123</v>
      </c>
      <c r="B21" s="46">
        <v>77</v>
      </c>
      <c r="C21" s="46">
        <v>77</v>
      </c>
      <c r="D21" s="46">
        <v>81</v>
      </c>
      <c r="E21" s="46">
        <v>235</v>
      </c>
    </row>
    <row r="22" spans="1:5">
      <c r="A22" s="31" t="s">
        <v>124</v>
      </c>
      <c r="B22" s="46">
        <v>52</v>
      </c>
      <c r="C22" s="46">
        <v>60</v>
      </c>
      <c r="D22" s="46">
        <v>55</v>
      </c>
      <c r="E22" s="46">
        <v>167</v>
      </c>
    </row>
    <row r="23" spans="1:5">
      <c r="A23" s="31" t="s">
        <v>125</v>
      </c>
      <c r="B23" s="46">
        <v>58</v>
      </c>
      <c r="C23" s="46">
        <v>73</v>
      </c>
      <c r="D23" s="46">
        <v>73</v>
      </c>
      <c r="E23" s="46">
        <v>204</v>
      </c>
    </row>
    <row r="24" spans="1:5">
      <c r="A24" s="31" t="s">
        <v>126</v>
      </c>
      <c r="B24" s="46">
        <v>57</v>
      </c>
      <c r="C24" s="46">
        <v>72</v>
      </c>
      <c r="D24" s="46">
        <v>82</v>
      </c>
      <c r="E24" s="46">
        <v>211</v>
      </c>
    </row>
    <row r="25" spans="1:5">
      <c r="A25" s="31" t="s">
        <v>127</v>
      </c>
      <c r="B25" s="46">
        <v>0</v>
      </c>
      <c r="C25" s="46">
        <v>90</v>
      </c>
      <c r="D25" s="46">
        <v>96</v>
      </c>
      <c r="E25" s="46">
        <v>186</v>
      </c>
    </row>
    <row r="26" spans="1:5">
      <c r="A26" s="31" t="s">
        <v>128</v>
      </c>
      <c r="B26" s="46">
        <v>83</v>
      </c>
      <c r="C26" s="46">
        <v>98</v>
      </c>
      <c r="D26" s="46">
        <v>100</v>
      </c>
      <c r="E26" s="46">
        <v>281</v>
      </c>
    </row>
    <row r="27" spans="1:5">
      <c r="A27" s="31" t="s">
        <v>129</v>
      </c>
      <c r="B27" s="46">
        <v>90</v>
      </c>
      <c r="C27" s="46">
        <v>85</v>
      </c>
      <c r="D27" s="46">
        <v>90</v>
      </c>
      <c r="E27" s="46">
        <v>265</v>
      </c>
    </row>
    <row r="28" spans="1:5">
      <c r="A28" s="31" t="s">
        <v>130</v>
      </c>
      <c r="B28" s="46">
        <v>120</v>
      </c>
      <c r="C28" s="46">
        <v>120</v>
      </c>
      <c r="D28" s="46">
        <v>120</v>
      </c>
      <c r="E28" s="46">
        <v>360</v>
      </c>
    </row>
    <row r="29" spans="1:5">
      <c r="A29" s="31" t="s">
        <v>131</v>
      </c>
      <c r="B29" s="46">
        <v>110</v>
      </c>
      <c r="C29" s="46">
        <v>110</v>
      </c>
      <c r="D29" s="46">
        <v>108</v>
      </c>
      <c r="E29" s="46">
        <v>328</v>
      </c>
    </row>
    <row r="30" spans="1:5">
      <c r="A30" s="31" t="s">
        <v>132</v>
      </c>
      <c r="B30" s="46">
        <v>92</v>
      </c>
      <c r="C30" s="46">
        <v>96</v>
      </c>
      <c r="D30" s="46">
        <v>97</v>
      </c>
      <c r="E30" s="46">
        <v>285</v>
      </c>
    </row>
    <row r="31" spans="1:5">
      <c r="A31" s="31" t="s">
        <v>133</v>
      </c>
      <c r="B31" s="46">
        <v>90</v>
      </c>
      <c r="C31" s="46">
        <v>100</v>
      </c>
      <c r="D31" s="46">
        <v>120</v>
      </c>
      <c r="E31" s="46">
        <v>310</v>
      </c>
    </row>
    <row r="32" spans="1:5">
      <c r="A32" s="31" t="s">
        <v>134</v>
      </c>
      <c r="B32" s="46">
        <v>97</v>
      </c>
      <c r="C32" s="46">
        <v>93</v>
      </c>
      <c r="D32" s="46">
        <v>104</v>
      </c>
      <c r="E32" s="46">
        <v>294</v>
      </c>
    </row>
    <row r="33" spans="1:5">
      <c r="A33" s="31" t="s">
        <v>135</v>
      </c>
      <c r="B33" s="46">
        <v>0</v>
      </c>
      <c r="C33" s="46">
        <v>83</v>
      </c>
      <c r="D33" s="46">
        <v>89</v>
      </c>
      <c r="E33" s="46">
        <v>172</v>
      </c>
    </row>
    <row r="34" spans="1:5">
      <c r="A34" s="31" t="s">
        <v>136</v>
      </c>
      <c r="B34" s="46">
        <v>80</v>
      </c>
      <c r="C34" s="46">
        <v>88</v>
      </c>
      <c r="D34" s="46">
        <v>93</v>
      </c>
      <c r="E34" s="46">
        <v>261</v>
      </c>
    </row>
    <row r="35" spans="1:5">
      <c r="A35" s="31" t="s">
        <v>137</v>
      </c>
      <c r="B35" s="46">
        <v>60</v>
      </c>
      <c r="C35" s="46">
        <v>78</v>
      </c>
      <c r="D35" s="46">
        <v>104</v>
      </c>
      <c r="E35" s="46">
        <v>242</v>
      </c>
    </row>
    <row r="36" spans="1:5">
      <c r="A36" s="31" t="s">
        <v>138</v>
      </c>
      <c r="B36" s="46">
        <v>79</v>
      </c>
      <c r="C36" s="46">
        <v>84</v>
      </c>
      <c r="D36" s="46">
        <v>102</v>
      </c>
      <c r="E36" s="46">
        <v>265</v>
      </c>
    </row>
    <row r="37" spans="1:5">
      <c r="A37" s="31" t="s">
        <v>139</v>
      </c>
      <c r="B37" s="46">
        <v>92</v>
      </c>
      <c r="C37" s="46">
        <v>73</v>
      </c>
      <c r="D37" s="46">
        <v>91</v>
      </c>
      <c r="E37" s="46">
        <v>256</v>
      </c>
    </row>
    <row r="38" spans="1:5">
      <c r="A38" s="31" t="s">
        <v>140</v>
      </c>
      <c r="B38" s="46">
        <v>83</v>
      </c>
      <c r="C38" s="46">
        <v>80</v>
      </c>
      <c r="D38" s="46">
        <v>86</v>
      </c>
      <c r="E38" s="46">
        <v>249</v>
      </c>
    </row>
    <row r="39" spans="1:5">
      <c r="A39" s="31" t="s">
        <v>141</v>
      </c>
      <c r="B39" s="46">
        <v>92</v>
      </c>
      <c r="C39" s="46">
        <v>97</v>
      </c>
      <c r="D39" s="46">
        <v>93</v>
      </c>
      <c r="E39" s="46">
        <v>282</v>
      </c>
    </row>
    <row r="40" spans="1:5">
      <c r="A40" s="31" t="s">
        <v>142</v>
      </c>
      <c r="B40" s="46">
        <v>97</v>
      </c>
      <c r="C40" s="46">
        <v>80</v>
      </c>
      <c r="D40" s="46">
        <v>84</v>
      </c>
      <c r="E40" s="46">
        <v>261</v>
      </c>
    </row>
    <row r="41" spans="1:5">
      <c r="A41" s="31" t="s">
        <v>143</v>
      </c>
      <c r="B41" s="46">
        <v>79</v>
      </c>
      <c r="C41" s="46">
        <v>85</v>
      </c>
      <c r="D41" s="46">
        <v>76</v>
      </c>
      <c r="E41" s="46">
        <v>240</v>
      </c>
    </row>
    <row r="42" spans="1:5">
      <c r="A42" s="31" t="s">
        <v>144</v>
      </c>
      <c r="B42" s="46">
        <v>86</v>
      </c>
      <c r="C42" s="46">
        <v>79</v>
      </c>
      <c r="D42" s="46">
        <v>84</v>
      </c>
      <c r="E42" s="46">
        <v>249</v>
      </c>
    </row>
    <row r="43" spans="1:5">
      <c r="A43" s="31" t="s">
        <v>145</v>
      </c>
      <c r="B43" s="46">
        <v>71</v>
      </c>
      <c r="C43" s="46">
        <v>76</v>
      </c>
      <c r="D43" s="46">
        <v>76</v>
      </c>
      <c r="E43" s="46">
        <v>223</v>
      </c>
    </row>
    <row r="44" spans="1:5">
      <c r="A44" s="31" t="s">
        <v>146</v>
      </c>
      <c r="B44" s="46">
        <v>100</v>
      </c>
      <c r="C44" s="46">
        <v>107</v>
      </c>
      <c r="D44" s="46">
        <v>91</v>
      </c>
      <c r="E44" s="46">
        <v>298</v>
      </c>
    </row>
    <row r="45" spans="1:5">
      <c r="A45" s="31" t="s">
        <v>147</v>
      </c>
      <c r="B45" s="46">
        <v>102</v>
      </c>
      <c r="C45" s="46">
        <v>88</v>
      </c>
      <c r="D45" s="46">
        <v>89</v>
      </c>
      <c r="E45" s="46">
        <v>279</v>
      </c>
    </row>
    <row r="46" spans="1:5">
      <c r="A46" s="31" t="s">
        <v>148</v>
      </c>
      <c r="B46" s="46">
        <v>83</v>
      </c>
      <c r="C46" s="46">
        <v>86</v>
      </c>
      <c r="D46" s="46">
        <v>82</v>
      </c>
      <c r="E46" s="46">
        <v>251</v>
      </c>
    </row>
    <row r="47" spans="1:5">
      <c r="A47" s="31" t="s">
        <v>149</v>
      </c>
      <c r="B47" s="46">
        <v>91</v>
      </c>
      <c r="C47" s="46">
        <v>101</v>
      </c>
      <c r="D47" s="46">
        <v>92</v>
      </c>
      <c r="E47" s="46">
        <v>284</v>
      </c>
    </row>
    <row r="48" spans="1:5">
      <c r="A48" s="31" t="s">
        <v>150</v>
      </c>
      <c r="B48" s="46">
        <v>91</v>
      </c>
      <c r="C48" s="46">
        <v>95</v>
      </c>
      <c r="D48" s="46">
        <v>75</v>
      </c>
      <c r="E48" s="46">
        <v>261</v>
      </c>
    </row>
    <row r="49" spans="1:5">
      <c r="A49" s="31" t="s">
        <v>151</v>
      </c>
      <c r="B49" s="46">
        <v>0</v>
      </c>
      <c r="C49" s="46">
        <v>0</v>
      </c>
      <c r="D49" s="46">
        <v>92</v>
      </c>
      <c r="E49" s="46">
        <v>92</v>
      </c>
    </row>
    <row r="50" spans="1:5">
      <c r="A50" s="31" t="s">
        <v>152</v>
      </c>
      <c r="B50" s="46">
        <v>77</v>
      </c>
      <c r="C50" s="46">
        <v>58</v>
      </c>
      <c r="D50" s="46">
        <v>70</v>
      </c>
      <c r="E50" s="46">
        <v>205</v>
      </c>
    </row>
    <row r="51" spans="1:5">
      <c r="A51" s="31" t="s">
        <v>153</v>
      </c>
      <c r="B51" s="46">
        <v>0</v>
      </c>
      <c r="C51" s="46">
        <v>92</v>
      </c>
      <c r="D51" s="46">
        <v>88</v>
      </c>
      <c r="E51" s="46">
        <v>180</v>
      </c>
    </row>
    <row r="52" spans="1:5">
      <c r="A52" s="31" t="s">
        <v>154</v>
      </c>
      <c r="B52" s="46">
        <v>0</v>
      </c>
      <c r="C52" s="46">
        <v>100</v>
      </c>
      <c r="D52" s="46">
        <v>100</v>
      </c>
      <c r="E52" s="46">
        <v>200</v>
      </c>
    </row>
    <row r="53" spans="1:5">
      <c r="A53" s="31" t="s">
        <v>155</v>
      </c>
      <c r="B53" s="46">
        <v>90</v>
      </c>
      <c r="C53" s="46">
        <v>90</v>
      </c>
      <c r="D53" s="46">
        <v>90</v>
      </c>
      <c r="E53" s="46">
        <v>270</v>
      </c>
    </row>
    <row r="54" spans="1:5">
      <c r="A54" s="31" t="s">
        <v>156</v>
      </c>
      <c r="B54" s="46">
        <v>83</v>
      </c>
      <c r="C54" s="46">
        <v>86</v>
      </c>
      <c r="D54" s="46">
        <v>77</v>
      </c>
      <c r="E54" s="46">
        <v>246</v>
      </c>
    </row>
    <row r="55" spans="1:5">
      <c r="A55" s="31" t="s">
        <v>157</v>
      </c>
      <c r="B55" s="46">
        <v>89</v>
      </c>
      <c r="C55" s="46">
        <v>83</v>
      </c>
      <c r="D55" s="46">
        <v>79</v>
      </c>
      <c r="E55" s="46">
        <v>251</v>
      </c>
    </row>
    <row r="56" spans="1:5">
      <c r="A56" s="31" t="s">
        <v>158</v>
      </c>
      <c r="B56" s="46">
        <v>98</v>
      </c>
      <c r="C56" s="46">
        <v>101</v>
      </c>
      <c r="D56" s="46">
        <v>112</v>
      </c>
      <c r="E56" s="46">
        <v>311</v>
      </c>
    </row>
    <row r="57" spans="1:5">
      <c r="A57" s="31" t="s">
        <v>159</v>
      </c>
      <c r="B57" s="46">
        <v>54</v>
      </c>
      <c r="C57" s="46">
        <v>67</v>
      </c>
      <c r="D57" s="46">
        <v>61</v>
      </c>
      <c r="E57" s="46">
        <v>182</v>
      </c>
    </row>
    <row r="58" spans="1:5">
      <c r="A58" s="31" t="s">
        <v>160</v>
      </c>
      <c r="B58" s="46">
        <v>100</v>
      </c>
      <c r="C58" s="46">
        <v>91</v>
      </c>
      <c r="D58" s="46">
        <v>88</v>
      </c>
      <c r="E58" s="46">
        <v>279</v>
      </c>
    </row>
    <row r="59" spans="1:5">
      <c r="A59" s="31" t="s">
        <v>161</v>
      </c>
      <c r="B59" s="46">
        <v>74</v>
      </c>
      <c r="C59" s="46">
        <v>72</v>
      </c>
      <c r="D59" s="46">
        <v>82</v>
      </c>
      <c r="E59" s="46">
        <v>228</v>
      </c>
    </row>
    <row r="60" spans="1:5">
      <c r="A60" s="31" t="s">
        <v>162</v>
      </c>
      <c r="B60" s="46">
        <v>72</v>
      </c>
      <c r="C60" s="46">
        <v>80</v>
      </c>
      <c r="D60" s="46">
        <v>66</v>
      </c>
      <c r="E60" s="46">
        <v>218</v>
      </c>
    </row>
    <row r="61" spans="1:5">
      <c r="A61" s="31" t="s">
        <v>163</v>
      </c>
      <c r="B61" s="46">
        <v>96</v>
      </c>
      <c r="C61" s="46">
        <v>103</v>
      </c>
      <c r="D61" s="46">
        <v>97</v>
      </c>
      <c r="E61" s="46">
        <v>296</v>
      </c>
    </row>
    <row r="62" spans="1:5">
      <c r="A62" s="31" t="s">
        <v>164</v>
      </c>
      <c r="B62" s="46">
        <v>96</v>
      </c>
      <c r="C62" s="46">
        <v>91</v>
      </c>
      <c r="D62" s="46">
        <v>103</v>
      </c>
      <c r="E62" s="46">
        <v>290</v>
      </c>
    </row>
    <row r="63" spans="1:5">
      <c r="A63" s="31" t="s">
        <v>165</v>
      </c>
      <c r="B63" s="46">
        <v>82</v>
      </c>
      <c r="C63" s="46">
        <v>72</v>
      </c>
      <c r="D63" s="46">
        <v>32</v>
      </c>
      <c r="E63" s="46">
        <v>186</v>
      </c>
    </row>
    <row r="64" spans="1:5">
      <c r="A64" s="31" t="s">
        <v>106</v>
      </c>
      <c r="B64" s="46">
        <v>4622</v>
      </c>
      <c r="C64" s="46">
        <v>5148.5</v>
      </c>
      <c r="D64" s="46">
        <v>5264.5</v>
      </c>
      <c r="E64" s="46">
        <v>15035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showGridLines="0" workbookViewId="0">
      <selection activeCell="C2" sqref="C2"/>
    </sheetView>
  </sheetViews>
  <sheetFormatPr defaultColWidth="9" defaultRowHeight="18" customHeight="1"/>
  <cols>
    <col min="1" max="1" width="11.21875" style="19" customWidth="1"/>
    <col min="2" max="2" width="6.88671875" style="20" customWidth="1"/>
    <col min="3" max="3" width="11.88671875" style="20" bestFit="1" customWidth="1"/>
    <col min="4" max="4" width="4.77734375" style="20" customWidth="1"/>
    <col min="5" max="5" width="7.44140625" style="19" customWidth="1"/>
    <col min="6" max="6" width="6.21875" style="19" customWidth="1"/>
    <col min="7" max="7" width="12.6640625" style="19" customWidth="1"/>
    <col min="8" max="8" width="11.33203125" style="19" customWidth="1"/>
    <col min="9" max="16384" width="9" style="23"/>
  </cols>
  <sheetData>
    <row r="1" spans="1:8" ht="18" customHeight="1">
      <c r="A1" s="24" t="s">
        <v>14</v>
      </c>
      <c r="B1" s="24" t="s">
        <v>15</v>
      </c>
      <c r="C1" s="24"/>
      <c r="D1" s="24" t="s">
        <v>3</v>
      </c>
      <c r="E1" s="24" t="s">
        <v>12</v>
      </c>
      <c r="F1" s="24" t="s">
        <v>13</v>
      </c>
      <c r="G1" s="24" t="s">
        <v>16</v>
      </c>
      <c r="H1" s="32" t="s">
        <v>17</v>
      </c>
    </row>
    <row r="2" spans="1:8" ht="18" customHeight="1">
      <c r="A2" s="25" t="s">
        <v>18</v>
      </c>
      <c r="B2" s="26" t="s">
        <v>19</v>
      </c>
      <c r="C2" s="26" t="str">
        <f>A2&amp;"/"&amp;B2</f>
        <v>数据部/俞明</v>
      </c>
      <c r="D2" s="27">
        <v>92</v>
      </c>
      <c r="E2" s="12">
        <v>96</v>
      </c>
      <c r="F2" s="12">
        <v>97</v>
      </c>
      <c r="G2" s="12"/>
    </row>
    <row r="3" spans="1:8" ht="18" customHeight="1">
      <c r="A3" s="25" t="s">
        <v>18</v>
      </c>
      <c r="B3" s="30" t="s">
        <v>20</v>
      </c>
      <c r="C3" s="26" t="str">
        <f t="shared" ref="C3:C60" si="0">A3&amp;"/"&amp;B3</f>
        <v>数据部/田妮</v>
      </c>
      <c r="D3" s="27">
        <v>110</v>
      </c>
      <c r="E3" s="12">
        <v>110</v>
      </c>
      <c r="F3" s="12">
        <v>108</v>
      </c>
      <c r="G3" s="12"/>
    </row>
    <row r="4" spans="1:8" ht="18" customHeight="1">
      <c r="A4" s="25" t="s">
        <v>18</v>
      </c>
      <c r="B4" s="30" t="s">
        <v>21</v>
      </c>
      <c r="C4" s="26" t="str">
        <f t="shared" si="0"/>
        <v>数据部/林康</v>
      </c>
      <c r="D4" s="27">
        <v>120</v>
      </c>
      <c r="E4" s="12">
        <v>120</v>
      </c>
      <c r="F4" s="12">
        <v>120</v>
      </c>
      <c r="G4" s="12"/>
    </row>
    <row r="5" spans="1:8" ht="18" customHeight="1">
      <c r="A5" s="25" t="s">
        <v>22</v>
      </c>
      <c r="B5" s="26" t="s">
        <v>23</v>
      </c>
      <c r="C5" s="26" t="str">
        <f t="shared" si="0"/>
        <v>产品部/戴康</v>
      </c>
      <c r="D5" s="27">
        <v>90</v>
      </c>
      <c r="E5" s="12">
        <v>90</v>
      </c>
      <c r="F5" s="12">
        <v>87</v>
      </c>
      <c r="G5" s="12"/>
    </row>
    <row r="6" spans="1:8" ht="18" customHeight="1">
      <c r="A6" s="25" t="s">
        <v>22</v>
      </c>
      <c r="B6" s="26" t="s">
        <v>24</v>
      </c>
      <c r="C6" s="26" t="str">
        <f t="shared" si="0"/>
        <v>产品部/韩莞颖</v>
      </c>
      <c r="D6" s="27">
        <v>106</v>
      </c>
      <c r="E6" s="12">
        <v>90.5</v>
      </c>
      <c r="F6" s="12">
        <v>91.5</v>
      </c>
      <c r="G6" s="12"/>
    </row>
    <row r="7" spans="1:8" ht="18" customHeight="1">
      <c r="A7" s="25" t="s">
        <v>22</v>
      </c>
      <c r="B7" s="30" t="s">
        <v>25</v>
      </c>
      <c r="C7" s="26" t="str">
        <f t="shared" si="0"/>
        <v>产品部/冯娜</v>
      </c>
      <c r="D7" s="27">
        <v>83</v>
      </c>
      <c r="E7" s="12">
        <v>99</v>
      </c>
      <c r="F7" s="12">
        <v>91</v>
      </c>
      <c r="G7" s="12"/>
    </row>
    <row r="8" spans="1:8" ht="15">
      <c r="A8" s="25" t="s">
        <v>22</v>
      </c>
      <c r="B8" s="30" t="s">
        <v>26</v>
      </c>
      <c r="C8" s="26" t="str">
        <f t="shared" si="0"/>
        <v>产品部/林磊</v>
      </c>
      <c r="D8" s="27">
        <v>93</v>
      </c>
      <c r="E8" s="12">
        <v>94</v>
      </c>
      <c r="F8" s="12">
        <v>91</v>
      </c>
      <c r="G8" s="12"/>
    </row>
    <row r="9" spans="1:8" ht="15">
      <c r="A9" s="25" t="s">
        <v>22</v>
      </c>
      <c r="B9" s="30" t="s">
        <v>27</v>
      </c>
      <c r="C9" s="26" t="str">
        <f t="shared" si="0"/>
        <v>产品部/钟伟</v>
      </c>
      <c r="D9" s="27">
        <v>90</v>
      </c>
      <c r="E9" s="12">
        <v>90</v>
      </c>
      <c r="F9" s="12">
        <v>90</v>
      </c>
      <c r="G9" s="12"/>
    </row>
    <row r="10" spans="1:8" ht="15">
      <c r="A10" s="25" t="s">
        <v>28</v>
      </c>
      <c r="B10" s="30" t="s">
        <v>29</v>
      </c>
      <c r="C10" s="26" t="str">
        <f t="shared" si="0"/>
        <v>设备部/徐岱</v>
      </c>
      <c r="D10" s="27">
        <v>83</v>
      </c>
      <c r="E10" s="12">
        <v>98</v>
      </c>
      <c r="F10" s="12">
        <v>100</v>
      </c>
      <c r="G10" s="12"/>
    </row>
    <row r="11" spans="1:8" ht="15">
      <c r="A11" s="25" t="s">
        <v>28</v>
      </c>
      <c r="B11" s="30" t="s">
        <v>30</v>
      </c>
      <c r="C11" s="26" t="str">
        <f t="shared" si="0"/>
        <v>设备部/涂博</v>
      </c>
      <c r="D11" s="27">
        <v>0</v>
      </c>
      <c r="E11" s="12">
        <v>90</v>
      </c>
      <c r="F11" s="12">
        <v>96</v>
      </c>
      <c r="G11" s="12"/>
      <c r="H11" s="19" t="s">
        <v>31</v>
      </c>
    </row>
    <row r="12" spans="1:8" ht="15">
      <c r="A12" s="25" t="s">
        <v>32</v>
      </c>
      <c r="B12" s="26" t="s">
        <v>33</v>
      </c>
      <c r="C12" s="26" t="str">
        <f t="shared" si="0"/>
        <v>生产部/吕关茵</v>
      </c>
      <c r="D12" s="27">
        <v>90</v>
      </c>
      <c r="E12" s="12">
        <v>85</v>
      </c>
      <c r="F12" s="12">
        <v>90</v>
      </c>
      <c r="G12" s="12"/>
    </row>
    <row r="13" spans="1:8" ht="15">
      <c r="A13" s="25" t="s">
        <v>34</v>
      </c>
      <c r="B13" s="30" t="s">
        <v>35</v>
      </c>
      <c r="C13" s="26" t="str">
        <f t="shared" si="0"/>
        <v>开发部/常丽华</v>
      </c>
      <c r="D13" s="27">
        <v>0</v>
      </c>
      <c r="E13" s="12">
        <v>87</v>
      </c>
      <c r="F13" s="12">
        <v>85</v>
      </c>
      <c r="G13" s="12"/>
    </row>
    <row r="14" spans="1:8" ht="15">
      <c r="A14" s="25" t="s">
        <v>34</v>
      </c>
      <c r="B14" s="30" t="s">
        <v>36</v>
      </c>
      <c r="C14" s="26" t="str">
        <f t="shared" si="0"/>
        <v>开发部/佘平</v>
      </c>
      <c r="D14" s="27">
        <v>106</v>
      </c>
      <c r="E14" s="12">
        <v>107</v>
      </c>
      <c r="F14" s="12">
        <v>106</v>
      </c>
      <c r="G14" s="12"/>
    </row>
    <row r="15" spans="1:8" ht="15">
      <c r="A15" s="25" t="s">
        <v>34</v>
      </c>
      <c r="B15" s="30" t="s">
        <v>37</v>
      </c>
      <c r="C15" s="26" t="str">
        <f t="shared" si="0"/>
        <v>开发部/楚松</v>
      </c>
      <c r="D15" s="27">
        <v>87</v>
      </c>
      <c r="E15" s="12">
        <v>94</v>
      </c>
      <c r="F15" s="12">
        <v>92</v>
      </c>
      <c r="G15" s="12"/>
    </row>
    <row r="16" spans="1:8" ht="15">
      <c r="A16" s="25" t="s">
        <v>34</v>
      </c>
      <c r="B16" s="30" t="s">
        <v>38</v>
      </c>
      <c r="C16" s="26" t="str">
        <f t="shared" si="0"/>
        <v>开发部/廖松</v>
      </c>
      <c r="D16" s="27">
        <v>106</v>
      </c>
      <c r="E16" s="12">
        <v>107</v>
      </c>
      <c r="F16" s="12">
        <v>106</v>
      </c>
      <c r="G16" s="12"/>
    </row>
    <row r="17" spans="1:7" ht="15">
      <c r="A17" s="25" t="s">
        <v>34</v>
      </c>
      <c r="B17" s="30" t="s">
        <v>39</v>
      </c>
      <c r="C17" s="26" t="str">
        <f t="shared" si="0"/>
        <v>开发部/邵绅</v>
      </c>
      <c r="D17" s="27">
        <v>106</v>
      </c>
      <c r="E17" s="12">
        <v>107</v>
      </c>
      <c r="F17" s="12">
        <v>106</v>
      </c>
      <c r="G17" s="12"/>
    </row>
    <row r="18" spans="1:7" ht="15">
      <c r="A18" s="25" t="s">
        <v>34</v>
      </c>
      <c r="B18" s="30" t="s">
        <v>40</v>
      </c>
      <c r="C18" s="26" t="str">
        <f t="shared" si="0"/>
        <v>开发部/罗霖</v>
      </c>
      <c r="D18" s="27">
        <v>106</v>
      </c>
      <c r="E18" s="12">
        <v>95</v>
      </c>
      <c r="F18" s="12">
        <v>101</v>
      </c>
      <c r="G18" s="12"/>
    </row>
    <row r="19" spans="1:7" ht="15">
      <c r="A19" s="25" t="s">
        <v>34</v>
      </c>
      <c r="B19" s="30" t="s">
        <v>41</v>
      </c>
      <c r="C19" s="26" t="str">
        <f t="shared" si="0"/>
        <v>开发部/邵杰</v>
      </c>
      <c r="D19" s="27">
        <v>97</v>
      </c>
      <c r="E19" s="12">
        <v>105</v>
      </c>
      <c r="F19" s="12">
        <v>115</v>
      </c>
      <c r="G19" s="12"/>
    </row>
    <row r="20" spans="1:7" ht="15">
      <c r="A20" s="25" t="s">
        <v>34</v>
      </c>
      <c r="B20" s="30" t="s">
        <v>42</v>
      </c>
      <c r="C20" s="26" t="str">
        <f t="shared" si="0"/>
        <v>开发部/郭博</v>
      </c>
      <c r="D20" s="27">
        <v>106</v>
      </c>
      <c r="E20" s="12">
        <v>101</v>
      </c>
      <c r="F20" s="12">
        <v>99</v>
      </c>
      <c r="G20" s="12"/>
    </row>
    <row r="21" spans="1:7" ht="18" customHeight="1">
      <c r="A21" s="25" t="s">
        <v>43</v>
      </c>
      <c r="B21" s="30" t="s">
        <v>44</v>
      </c>
      <c r="C21" s="26" t="str">
        <f t="shared" si="0"/>
        <v>物流部/毛庆缘</v>
      </c>
      <c r="D21" s="27">
        <v>0</v>
      </c>
      <c r="E21" s="12">
        <v>83</v>
      </c>
      <c r="F21" s="12">
        <v>89</v>
      </c>
      <c r="G21" s="12"/>
    </row>
    <row r="22" spans="1:7" ht="18" customHeight="1">
      <c r="A22" s="25" t="s">
        <v>43</v>
      </c>
      <c r="B22" s="30" t="s">
        <v>45</v>
      </c>
      <c r="C22" s="26" t="str">
        <f t="shared" si="0"/>
        <v>物流部/邢谦</v>
      </c>
      <c r="D22" s="27">
        <v>60</v>
      </c>
      <c r="E22" s="12">
        <v>78</v>
      </c>
      <c r="F22" s="12">
        <v>104</v>
      </c>
      <c r="G22" s="12"/>
    </row>
    <row r="23" spans="1:7" ht="18" customHeight="1">
      <c r="A23" s="25" t="s">
        <v>43</v>
      </c>
      <c r="B23" s="30" t="s">
        <v>46</v>
      </c>
      <c r="C23" s="26" t="str">
        <f t="shared" si="0"/>
        <v>物流部/靳刚</v>
      </c>
      <c r="D23" s="27">
        <v>90</v>
      </c>
      <c r="E23" s="12">
        <v>100</v>
      </c>
      <c r="F23" s="12">
        <v>120</v>
      </c>
      <c r="G23" s="12"/>
    </row>
    <row r="24" spans="1:7" ht="18" customHeight="1">
      <c r="A24" s="25" t="s">
        <v>43</v>
      </c>
      <c r="B24" s="30" t="s">
        <v>47</v>
      </c>
      <c r="C24" s="26" t="str">
        <f t="shared" si="0"/>
        <v>物流部/马丽娜</v>
      </c>
      <c r="D24" s="27">
        <v>97</v>
      </c>
      <c r="E24" s="12">
        <v>93</v>
      </c>
      <c r="F24" s="12">
        <v>104</v>
      </c>
      <c r="G24" s="12"/>
    </row>
    <row r="25" spans="1:7" ht="18" customHeight="1">
      <c r="A25" s="25" t="s">
        <v>43</v>
      </c>
      <c r="B25" s="30" t="s">
        <v>48</v>
      </c>
      <c r="C25" s="26" t="str">
        <f t="shared" si="0"/>
        <v>物流部/秦宁</v>
      </c>
      <c r="D25" s="27">
        <v>80</v>
      </c>
      <c r="E25" s="12">
        <v>88</v>
      </c>
      <c r="F25" s="12">
        <v>93</v>
      </c>
      <c r="G25" s="12"/>
    </row>
    <row r="26" spans="1:7" ht="18" customHeight="1">
      <c r="A26" s="25" t="s">
        <v>49</v>
      </c>
      <c r="B26" s="30" t="s">
        <v>50</v>
      </c>
      <c r="C26" s="26" t="str">
        <f t="shared" si="0"/>
        <v>总经总裁办/傅晨</v>
      </c>
      <c r="D26" s="27">
        <v>83</v>
      </c>
      <c r="E26" s="12">
        <v>86</v>
      </c>
      <c r="F26" s="12">
        <v>82</v>
      </c>
      <c r="G26" s="12"/>
    </row>
    <row r="27" spans="1:7" ht="18" customHeight="1">
      <c r="A27" s="25" t="s">
        <v>49</v>
      </c>
      <c r="B27" s="30" t="s">
        <v>51</v>
      </c>
      <c r="C27" s="26" t="str">
        <f t="shared" si="0"/>
        <v>总经总裁办/马莲</v>
      </c>
      <c r="D27" s="27">
        <v>83</v>
      </c>
      <c r="E27" s="12">
        <v>86</v>
      </c>
      <c r="F27" s="12">
        <v>77</v>
      </c>
      <c r="G27" s="12"/>
    </row>
    <row r="28" spans="1:7" ht="18" customHeight="1">
      <c r="A28" s="25" t="s">
        <v>49</v>
      </c>
      <c r="B28" s="30" t="s">
        <v>52</v>
      </c>
      <c r="C28" s="26" t="str">
        <f t="shared" si="0"/>
        <v>总经总裁办/韦松</v>
      </c>
      <c r="D28" s="27">
        <v>74</v>
      </c>
      <c r="E28" s="12">
        <v>72</v>
      </c>
      <c r="F28" s="12">
        <v>82</v>
      </c>
      <c r="G28" s="12"/>
    </row>
    <row r="29" spans="1:7" ht="18" customHeight="1">
      <c r="A29" s="25" t="s">
        <v>49</v>
      </c>
      <c r="B29" s="30" t="s">
        <v>53</v>
      </c>
      <c r="C29" s="26" t="str">
        <f t="shared" si="0"/>
        <v>总经总裁办/潘博</v>
      </c>
      <c r="D29" s="27">
        <v>89</v>
      </c>
      <c r="E29" s="12">
        <v>83</v>
      </c>
      <c r="F29" s="12">
        <v>79</v>
      </c>
      <c r="G29" s="12"/>
    </row>
    <row r="30" spans="1:7" ht="18" customHeight="1">
      <c r="A30" s="25" t="s">
        <v>49</v>
      </c>
      <c r="B30" s="30" t="s">
        <v>54</v>
      </c>
      <c r="C30" s="26" t="str">
        <f t="shared" si="0"/>
        <v>总经总裁办/潘健</v>
      </c>
      <c r="D30" s="27">
        <v>98</v>
      </c>
      <c r="E30" s="12">
        <v>101</v>
      </c>
      <c r="F30" s="12">
        <v>112</v>
      </c>
      <c r="G30" s="12"/>
    </row>
    <row r="31" spans="1:7" ht="18" customHeight="1">
      <c r="A31" s="25" t="s">
        <v>49</v>
      </c>
      <c r="B31" s="30" t="s">
        <v>55</v>
      </c>
      <c r="C31" s="26" t="str">
        <f t="shared" si="0"/>
        <v>总经总裁办/赵盛</v>
      </c>
      <c r="D31" s="27">
        <v>96</v>
      </c>
      <c r="E31" s="12">
        <v>91</v>
      </c>
      <c r="F31" s="12">
        <v>103</v>
      </c>
      <c r="G31" s="12"/>
    </row>
    <row r="32" spans="1:7" ht="18" customHeight="1">
      <c r="A32" s="25" t="s">
        <v>49</v>
      </c>
      <c r="B32" s="30" t="s">
        <v>56</v>
      </c>
      <c r="C32" s="26" t="str">
        <f t="shared" si="0"/>
        <v>总经总裁办/葛蔓楚</v>
      </c>
      <c r="D32" s="27">
        <v>91</v>
      </c>
      <c r="E32" s="12">
        <v>101</v>
      </c>
      <c r="F32" s="12">
        <v>92</v>
      </c>
      <c r="G32" s="12"/>
    </row>
    <row r="33" spans="1:8" ht="18" customHeight="1">
      <c r="A33" s="25" t="s">
        <v>49</v>
      </c>
      <c r="B33" s="30" t="s">
        <v>57</v>
      </c>
      <c r="C33" s="26" t="str">
        <f t="shared" si="0"/>
        <v>总经总裁办/邱明</v>
      </c>
      <c r="D33" s="27">
        <v>54</v>
      </c>
      <c r="E33" s="12">
        <v>67</v>
      </c>
      <c r="F33" s="12">
        <v>61</v>
      </c>
      <c r="G33" s="12"/>
    </row>
    <row r="34" spans="1:8" ht="18" customHeight="1">
      <c r="A34" s="25" t="s">
        <v>49</v>
      </c>
      <c r="B34" s="30" t="s">
        <v>58</v>
      </c>
      <c r="C34" s="26" t="str">
        <f t="shared" si="0"/>
        <v>总经总裁办/丁蔓楚</v>
      </c>
      <c r="D34" s="27">
        <v>102</v>
      </c>
      <c r="E34" s="12">
        <v>88</v>
      </c>
      <c r="F34" s="12">
        <v>89</v>
      </c>
      <c r="G34" s="12"/>
    </row>
    <row r="35" spans="1:8" ht="18" customHeight="1">
      <c r="A35" s="25" t="s">
        <v>49</v>
      </c>
      <c r="B35" s="30" t="s">
        <v>59</v>
      </c>
      <c r="C35" s="26" t="str">
        <f t="shared" si="0"/>
        <v>总经总裁办/康丽</v>
      </c>
      <c r="D35" s="27">
        <v>77</v>
      </c>
      <c r="E35" s="12">
        <v>58</v>
      </c>
      <c r="F35" s="12">
        <v>70</v>
      </c>
      <c r="G35" s="12"/>
    </row>
    <row r="36" spans="1:8" ht="18" customHeight="1">
      <c r="A36" s="25" t="s">
        <v>49</v>
      </c>
      <c r="B36" s="30" t="s">
        <v>60</v>
      </c>
      <c r="C36" s="26" t="str">
        <f t="shared" si="0"/>
        <v>总经总裁办/陈健</v>
      </c>
      <c r="D36" s="27">
        <v>100</v>
      </c>
      <c r="E36" s="12">
        <v>107</v>
      </c>
      <c r="F36" s="12">
        <v>91</v>
      </c>
      <c r="G36" s="12"/>
    </row>
    <row r="37" spans="1:8" ht="18" customHeight="1">
      <c r="A37" s="25" t="s">
        <v>49</v>
      </c>
      <c r="B37" s="30" t="s">
        <v>61</v>
      </c>
      <c r="C37" s="26" t="str">
        <f t="shared" si="0"/>
        <v>总经总裁办/郭冬露</v>
      </c>
      <c r="D37" s="27">
        <v>91</v>
      </c>
      <c r="E37" s="12">
        <v>95</v>
      </c>
      <c r="F37" s="12">
        <v>75</v>
      </c>
      <c r="G37" s="12"/>
    </row>
    <row r="38" spans="1:8" ht="18" customHeight="1">
      <c r="A38" s="25" t="s">
        <v>49</v>
      </c>
      <c r="B38" s="30" t="s">
        <v>62</v>
      </c>
      <c r="C38" s="26" t="str">
        <f t="shared" si="0"/>
        <v>总经总裁办/赖芳茵</v>
      </c>
      <c r="D38" s="27">
        <v>0</v>
      </c>
      <c r="E38" s="12">
        <v>100</v>
      </c>
      <c r="F38" s="12">
        <v>100</v>
      </c>
      <c r="G38" s="12"/>
      <c r="H38" s="19" t="s">
        <v>31</v>
      </c>
    </row>
    <row r="39" spans="1:8" ht="18" customHeight="1">
      <c r="A39" s="25" t="s">
        <v>49</v>
      </c>
      <c r="B39" s="30" t="s">
        <v>63</v>
      </c>
      <c r="C39" s="26" t="str">
        <f t="shared" si="0"/>
        <v>总经总裁办/柯丽</v>
      </c>
      <c r="D39" s="27">
        <v>0</v>
      </c>
      <c r="E39" s="12">
        <v>92</v>
      </c>
      <c r="F39" s="12">
        <v>88</v>
      </c>
      <c r="G39" s="12"/>
      <c r="H39" s="19" t="s">
        <v>31</v>
      </c>
    </row>
    <row r="40" spans="1:8" ht="18" customHeight="1">
      <c r="A40" s="25" t="s">
        <v>49</v>
      </c>
      <c r="B40" s="30" t="s">
        <v>64</v>
      </c>
      <c r="C40" s="26" t="str">
        <f t="shared" si="0"/>
        <v>总经总裁办/罗君</v>
      </c>
      <c r="D40" s="27">
        <v>90</v>
      </c>
      <c r="E40" s="12">
        <v>90</v>
      </c>
      <c r="F40" s="12">
        <v>90</v>
      </c>
      <c r="G40" s="12"/>
    </row>
    <row r="41" spans="1:8" ht="18" customHeight="1">
      <c r="A41" s="25" t="s">
        <v>49</v>
      </c>
      <c r="B41" s="30" t="s">
        <v>65</v>
      </c>
      <c r="C41" s="26" t="str">
        <f t="shared" si="0"/>
        <v>总经总裁办/韦实</v>
      </c>
      <c r="D41" s="27">
        <v>100</v>
      </c>
      <c r="E41" s="12">
        <v>91</v>
      </c>
      <c r="F41" s="12">
        <v>88</v>
      </c>
      <c r="G41" s="12"/>
    </row>
    <row r="42" spans="1:8" ht="18" customHeight="1">
      <c r="A42" s="25" t="s">
        <v>49</v>
      </c>
      <c r="B42" s="30" t="s">
        <v>66</v>
      </c>
      <c r="C42" s="26" t="str">
        <f t="shared" si="0"/>
        <v>总经总裁办/薛君</v>
      </c>
      <c r="D42" s="27">
        <v>96</v>
      </c>
      <c r="E42" s="12">
        <v>103</v>
      </c>
      <c r="F42" s="12">
        <v>97</v>
      </c>
      <c r="G42" s="12"/>
    </row>
    <row r="43" spans="1:8" ht="18" customHeight="1">
      <c r="A43" s="25" t="s">
        <v>49</v>
      </c>
      <c r="B43" s="30" t="s">
        <v>67</v>
      </c>
      <c r="C43" s="26" t="str">
        <f t="shared" si="0"/>
        <v>总经总裁办/邹妮</v>
      </c>
      <c r="D43" s="27">
        <v>82</v>
      </c>
      <c r="E43" s="12">
        <v>72</v>
      </c>
      <c r="F43" s="12">
        <v>32</v>
      </c>
      <c r="G43" s="12"/>
    </row>
    <row r="44" spans="1:8" ht="18" customHeight="1">
      <c r="A44" s="25" t="s">
        <v>49</v>
      </c>
      <c r="B44" s="30" t="s">
        <v>68</v>
      </c>
      <c r="C44" s="26" t="str">
        <f t="shared" si="0"/>
        <v>总经总裁办/许凤</v>
      </c>
      <c r="D44" s="27">
        <v>72</v>
      </c>
      <c r="E44" s="12">
        <v>80</v>
      </c>
      <c r="F44" s="12">
        <v>66</v>
      </c>
      <c r="G44" s="12"/>
    </row>
    <row r="45" spans="1:8" ht="18" customHeight="1">
      <c r="A45" s="25" t="s">
        <v>49</v>
      </c>
      <c r="B45" s="30" t="s">
        <v>69</v>
      </c>
      <c r="C45" s="26" t="str">
        <f t="shared" si="0"/>
        <v>总经总裁办/郭刚</v>
      </c>
      <c r="D45" s="27">
        <v>0</v>
      </c>
      <c r="E45" s="12">
        <v>0</v>
      </c>
      <c r="F45" s="12">
        <v>92</v>
      </c>
      <c r="G45" s="12"/>
      <c r="H45" s="19" t="s">
        <v>70</v>
      </c>
    </row>
    <row r="46" spans="1:8" ht="18" customHeight="1">
      <c r="A46" s="25" t="s">
        <v>71</v>
      </c>
      <c r="B46" s="30" t="s">
        <v>72</v>
      </c>
      <c r="C46" s="26" t="str">
        <f t="shared" si="0"/>
        <v>人力资源部/邢毅</v>
      </c>
      <c r="D46" s="27">
        <v>58</v>
      </c>
      <c r="E46" s="12">
        <v>73</v>
      </c>
      <c r="F46" s="12">
        <v>73</v>
      </c>
      <c r="G46" s="12"/>
    </row>
    <row r="47" spans="1:8" ht="18" customHeight="1">
      <c r="A47" s="25" t="s">
        <v>71</v>
      </c>
      <c r="B47" s="30" t="s">
        <v>73</v>
      </c>
      <c r="C47" s="26" t="str">
        <f t="shared" si="0"/>
        <v>人力资源部/高凤</v>
      </c>
      <c r="D47" s="27">
        <v>62</v>
      </c>
      <c r="E47" s="12">
        <v>85</v>
      </c>
      <c r="F47" s="12">
        <v>85</v>
      </c>
      <c r="G47" s="12"/>
    </row>
    <row r="48" spans="1:8" ht="18" customHeight="1">
      <c r="A48" s="25" t="s">
        <v>71</v>
      </c>
      <c r="B48" s="30" t="s">
        <v>74</v>
      </c>
      <c r="C48" s="26" t="str">
        <f t="shared" si="0"/>
        <v>人力资源部/李雯</v>
      </c>
      <c r="D48" s="27">
        <v>77</v>
      </c>
      <c r="E48" s="12">
        <v>77</v>
      </c>
      <c r="F48" s="12">
        <v>81</v>
      </c>
      <c r="G48" s="12"/>
    </row>
    <row r="49" spans="1:7" ht="18" customHeight="1">
      <c r="A49" s="25" t="s">
        <v>71</v>
      </c>
      <c r="B49" s="30" t="s">
        <v>75</v>
      </c>
      <c r="C49" s="26" t="str">
        <f t="shared" si="0"/>
        <v>人力资源部/薛庆缘</v>
      </c>
      <c r="D49" s="27">
        <v>57</v>
      </c>
      <c r="E49" s="12">
        <v>72</v>
      </c>
      <c r="F49" s="12">
        <v>82</v>
      </c>
      <c r="G49" s="12"/>
    </row>
    <row r="50" spans="1:7" ht="18" customHeight="1">
      <c r="A50" s="25" t="s">
        <v>71</v>
      </c>
      <c r="B50" s="30" t="s">
        <v>76</v>
      </c>
      <c r="C50" s="26" t="str">
        <f t="shared" si="0"/>
        <v>人力资源部/康青</v>
      </c>
      <c r="D50" s="27">
        <v>70</v>
      </c>
      <c r="E50" s="12">
        <v>67</v>
      </c>
      <c r="F50" s="12">
        <v>62</v>
      </c>
      <c r="G50" s="12"/>
    </row>
    <row r="51" spans="1:7" ht="18" customHeight="1">
      <c r="A51" s="25" t="s">
        <v>71</v>
      </c>
      <c r="B51" s="30" t="s">
        <v>77</v>
      </c>
      <c r="C51" s="26" t="str">
        <f t="shared" si="0"/>
        <v>人力资源部/田黎明</v>
      </c>
      <c r="D51" s="27">
        <v>52</v>
      </c>
      <c r="E51" s="12">
        <v>60</v>
      </c>
      <c r="F51" s="12">
        <v>55</v>
      </c>
      <c r="G51" s="12"/>
    </row>
    <row r="52" spans="1:7" ht="18" customHeight="1">
      <c r="A52" s="25" t="s">
        <v>78</v>
      </c>
      <c r="B52" s="30" t="s">
        <v>79</v>
      </c>
      <c r="C52" s="26" t="str">
        <f t="shared" si="0"/>
        <v>财务部/段杰</v>
      </c>
      <c r="D52" s="27">
        <v>91</v>
      </c>
      <c r="E52" s="12">
        <v>90</v>
      </c>
      <c r="F52" s="12">
        <v>87</v>
      </c>
      <c r="G52" s="12"/>
    </row>
    <row r="53" spans="1:7" ht="18" customHeight="1">
      <c r="A53" s="25" t="s">
        <v>80</v>
      </c>
      <c r="B53" s="30" t="s">
        <v>81</v>
      </c>
      <c r="C53" s="26" t="str">
        <f t="shared" si="0"/>
        <v>销售部/郝立勤</v>
      </c>
      <c r="D53" s="27">
        <v>92</v>
      </c>
      <c r="E53" s="12">
        <v>73</v>
      </c>
      <c r="F53" s="12">
        <v>91</v>
      </c>
      <c r="G53" s="12"/>
    </row>
    <row r="54" spans="1:7" ht="18" customHeight="1">
      <c r="A54" s="25" t="s">
        <v>80</v>
      </c>
      <c r="B54" s="30" t="s">
        <v>82</v>
      </c>
      <c r="C54" s="26" t="str">
        <f t="shared" si="0"/>
        <v>销售部/贺绅</v>
      </c>
      <c r="D54" s="27">
        <v>92</v>
      </c>
      <c r="E54" s="12">
        <v>97</v>
      </c>
      <c r="F54" s="12">
        <v>93</v>
      </c>
      <c r="G54" s="12"/>
    </row>
    <row r="55" spans="1:7" ht="18" customHeight="1">
      <c r="A55" s="25" t="s">
        <v>80</v>
      </c>
      <c r="B55" s="30" t="s">
        <v>83</v>
      </c>
      <c r="C55" s="26" t="str">
        <f t="shared" si="0"/>
        <v>销售部/陈惠英</v>
      </c>
      <c r="D55" s="27">
        <v>79</v>
      </c>
      <c r="E55" s="12">
        <v>84</v>
      </c>
      <c r="F55" s="12">
        <v>102</v>
      </c>
      <c r="G55" s="12"/>
    </row>
    <row r="56" spans="1:7" ht="18" customHeight="1">
      <c r="A56" s="25" t="s">
        <v>80</v>
      </c>
      <c r="B56" s="30" t="s">
        <v>84</v>
      </c>
      <c r="C56" s="26" t="str">
        <f t="shared" si="0"/>
        <v>销售部/陶盛</v>
      </c>
      <c r="D56" s="27">
        <v>79</v>
      </c>
      <c r="E56" s="12">
        <v>85</v>
      </c>
      <c r="F56" s="12">
        <v>76</v>
      </c>
      <c r="G56" s="12"/>
    </row>
    <row r="57" spans="1:7" ht="18" customHeight="1">
      <c r="A57" s="25" t="s">
        <v>80</v>
      </c>
      <c r="B57" s="30" t="s">
        <v>85</v>
      </c>
      <c r="C57" s="26" t="str">
        <f t="shared" si="0"/>
        <v>销售部/宋忠</v>
      </c>
      <c r="D57" s="27">
        <v>97</v>
      </c>
      <c r="E57" s="12">
        <v>80</v>
      </c>
      <c r="F57" s="12">
        <v>84</v>
      </c>
      <c r="G57" s="12"/>
    </row>
    <row r="58" spans="1:7" ht="18" customHeight="1">
      <c r="A58" s="25" t="s">
        <v>80</v>
      </c>
      <c r="B58" s="30" t="s">
        <v>86</v>
      </c>
      <c r="C58" s="26" t="str">
        <f t="shared" si="0"/>
        <v>销售部/田丽美</v>
      </c>
      <c r="D58" s="27">
        <v>71</v>
      </c>
      <c r="E58" s="12">
        <v>76</v>
      </c>
      <c r="F58" s="12">
        <v>76</v>
      </c>
      <c r="G58" s="12"/>
    </row>
    <row r="59" spans="1:7" ht="18" customHeight="1">
      <c r="A59" s="25" t="s">
        <v>80</v>
      </c>
      <c r="B59" s="30" t="s">
        <v>87</v>
      </c>
      <c r="C59" s="26" t="str">
        <f t="shared" si="0"/>
        <v>销售部/何娇</v>
      </c>
      <c r="D59" s="27">
        <v>83</v>
      </c>
      <c r="E59" s="12">
        <v>80</v>
      </c>
      <c r="F59" s="12">
        <v>86</v>
      </c>
      <c r="G59" s="12"/>
    </row>
    <row r="60" spans="1:7" ht="18" customHeight="1">
      <c r="A60" s="25" t="s">
        <v>80</v>
      </c>
      <c r="B60" s="30" t="s">
        <v>88</v>
      </c>
      <c r="C60" s="26" t="str">
        <f t="shared" si="0"/>
        <v>销售部/田立</v>
      </c>
      <c r="D60" s="27">
        <v>86</v>
      </c>
      <c r="E60" s="12">
        <v>79</v>
      </c>
      <c r="F60" s="12">
        <v>84</v>
      </c>
      <c r="G60" s="12"/>
    </row>
  </sheetData>
  <phoneticPr fontId="14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9"/>
  <sheetViews>
    <sheetView showGridLines="0" workbookViewId="0">
      <selection activeCell="E45" sqref="E45:E59"/>
    </sheetView>
  </sheetViews>
  <sheetFormatPr defaultColWidth="9" defaultRowHeight="15"/>
  <cols>
    <col min="1" max="1" width="11.21875" style="19" customWidth="1"/>
    <col min="2" max="2" width="6.88671875" style="20" customWidth="1"/>
    <col min="3" max="3" width="4.77734375" style="20" customWidth="1"/>
    <col min="4" max="4" width="14.77734375" style="21" customWidth="1"/>
    <col min="5" max="5" width="22.109375" style="22" customWidth="1"/>
    <col min="6" max="6" width="10.109375" style="23" customWidth="1"/>
    <col min="7" max="7" width="11" style="23" customWidth="1"/>
    <col min="8" max="8" width="23.21875" style="23" customWidth="1"/>
    <col min="9" max="9" width="9" style="23"/>
    <col min="10" max="10" width="11.33203125" style="23" customWidth="1"/>
    <col min="11" max="11" width="14.77734375" style="23" customWidth="1"/>
    <col min="12" max="12" width="12.6640625" style="23" customWidth="1"/>
    <col min="13" max="16384" width="9" style="23"/>
  </cols>
  <sheetData>
    <row r="1" spans="1:14" s="18" customFormat="1" ht="15.6">
      <c r="A1" s="24" t="s">
        <v>14</v>
      </c>
      <c r="B1" s="24" t="s">
        <v>15</v>
      </c>
      <c r="C1" s="24" t="s">
        <v>3</v>
      </c>
      <c r="D1" s="24" t="s">
        <v>89</v>
      </c>
      <c r="E1" s="24" t="s">
        <v>90</v>
      </c>
      <c r="F1" s="24" t="s">
        <v>12</v>
      </c>
      <c r="G1" s="24" t="s">
        <v>89</v>
      </c>
      <c r="H1" s="24" t="s">
        <v>90</v>
      </c>
      <c r="I1" s="24" t="s">
        <v>13</v>
      </c>
      <c r="J1" s="24" t="s">
        <v>89</v>
      </c>
      <c r="K1" s="36" t="s">
        <v>90</v>
      </c>
      <c r="L1" s="37"/>
      <c r="N1" s="31"/>
    </row>
    <row r="2" spans="1:14" s="18" customFormat="1">
      <c r="A2" s="25" t="s">
        <v>18</v>
      </c>
      <c r="B2" s="26" t="s">
        <v>19</v>
      </c>
      <c r="C2" s="27">
        <v>92</v>
      </c>
      <c r="D2" s="28">
        <f>IF(C2&gt;90,1,)</f>
        <v>1</v>
      </c>
      <c r="E2" s="38">
        <f>SUM(D2:D4)/3</f>
        <v>1</v>
      </c>
      <c r="F2" s="29">
        <v>96</v>
      </c>
      <c r="G2" s="29">
        <f>IF(F2&gt;90,1,0)</f>
        <v>1</v>
      </c>
      <c r="H2" s="29"/>
      <c r="I2" s="29">
        <v>97</v>
      </c>
      <c r="J2" s="29"/>
      <c r="K2" s="29"/>
      <c r="L2" s="29"/>
    </row>
    <row r="3" spans="1:14" s="18" customFormat="1" ht="15.6">
      <c r="A3" s="25" t="s">
        <v>18</v>
      </c>
      <c r="B3" s="30" t="s">
        <v>20</v>
      </c>
      <c r="C3" s="27">
        <v>110</v>
      </c>
      <c r="D3" s="28">
        <f>IF(C3&gt;90,1,)</f>
        <v>1</v>
      </c>
      <c r="E3" s="39"/>
      <c r="F3" s="29">
        <v>110</v>
      </c>
      <c r="G3" s="29">
        <f t="shared" ref="G3:G59" si="0">IF(F3&gt;90,1,0)</f>
        <v>1</v>
      </c>
      <c r="H3" s="29"/>
      <c r="I3" s="29">
        <v>108</v>
      </c>
      <c r="J3" s="29"/>
      <c r="K3" s="29"/>
      <c r="L3" s="29"/>
      <c r="N3" s="31"/>
    </row>
    <row r="4" spans="1:14" s="18" customFormat="1">
      <c r="A4" s="25" t="s">
        <v>18</v>
      </c>
      <c r="B4" s="30" t="s">
        <v>21</v>
      </c>
      <c r="C4" s="27">
        <v>120</v>
      </c>
      <c r="D4" s="28">
        <f>IF(C4&gt;90,1,)</f>
        <v>1</v>
      </c>
      <c r="E4" s="40"/>
      <c r="F4" s="29">
        <v>120</v>
      </c>
      <c r="G4" s="29">
        <f t="shared" si="0"/>
        <v>1</v>
      </c>
      <c r="H4" s="29"/>
      <c r="I4" s="29">
        <v>120</v>
      </c>
      <c r="J4" s="29"/>
      <c r="K4" s="29"/>
      <c r="L4" s="29"/>
    </row>
    <row r="5" spans="1:14" s="18" customFormat="1">
      <c r="A5" s="25" t="s">
        <v>22</v>
      </c>
      <c r="B5" s="26" t="s">
        <v>23</v>
      </c>
      <c r="C5" s="27">
        <v>90</v>
      </c>
      <c r="D5" s="28">
        <f>IF(C5&gt;90,1,)</f>
        <v>0</v>
      </c>
      <c r="E5" s="38">
        <f>SUM(D5:D8)/4</f>
        <v>0.5</v>
      </c>
      <c r="F5" s="29">
        <v>90</v>
      </c>
      <c r="G5" s="29">
        <f t="shared" si="0"/>
        <v>0</v>
      </c>
      <c r="H5" s="29"/>
      <c r="I5" s="29">
        <v>87</v>
      </c>
      <c r="J5" s="29"/>
      <c r="K5" s="29"/>
      <c r="L5" s="29"/>
    </row>
    <row r="6" spans="1:14" s="18" customFormat="1">
      <c r="A6" s="25" t="s">
        <v>22</v>
      </c>
      <c r="B6" s="26" t="s">
        <v>24</v>
      </c>
      <c r="C6" s="27">
        <v>106</v>
      </c>
      <c r="D6" s="28">
        <f t="shared" ref="D6:D33" si="1">IF(C6&gt;90,1,)</f>
        <v>1</v>
      </c>
      <c r="E6" s="39"/>
      <c r="F6" s="29">
        <v>90.5</v>
      </c>
      <c r="G6" s="29">
        <f t="shared" si="0"/>
        <v>1</v>
      </c>
      <c r="H6" s="29"/>
      <c r="I6" s="29">
        <v>91.5</v>
      </c>
      <c r="J6" s="29"/>
      <c r="K6" s="29"/>
      <c r="L6" s="29"/>
    </row>
    <row r="7" spans="1:14" s="18" customFormat="1">
      <c r="A7" s="25" t="s">
        <v>22</v>
      </c>
      <c r="B7" s="30" t="s">
        <v>25</v>
      </c>
      <c r="C7" s="27">
        <v>83</v>
      </c>
      <c r="D7" s="28">
        <f t="shared" si="1"/>
        <v>0</v>
      </c>
      <c r="E7" s="39"/>
      <c r="F7" s="29">
        <v>99</v>
      </c>
      <c r="G7" s="29">
        <f t="shared" si="0"/>
        <v>1</v>
      </c>
      <c r="H7" s="29"/>
      <c r="I7" s="29">
        <v>91</v>
      </c>
      <c r="J7" s="29"/>
      <c r="K7" s="29"/>
      <c r="L7" s="29"/>
    </row>
    <row r="8" spans="1:14" s="18" customFormat="1">
      <c r="A8" s="25" t="s">
        <v>22</v>
      </c>
      <c r="B8" s="30" t="s">
        <v>26</v>
      </c>
      <c r="C8" s="27">
        <v>93</v>
      </c>
      <c r="D8" s="28">
        <f t="shared" si="1"/>
        <v>1</v>
      </c>
      <c r="E8" s="39"/>
      <c r="F8" s="29">
        <v>94</v>
      </c>
      <c r="G8" s="29">
        <f t="shared" si="0"/>
        <v>1</v>
      </c>
      <c r="H8" s="29"/>
      <c r="I8" s="29">
        <v>91</v>
      </c>
      <c r="J8" s="29"/>
      <c r="K8" s="29"/>
      <c r="L8" s="29"/>
    </row>
    <row r="9" spans="1:14" s="18" customFormat="1">
      <c r="A9" s="25" t="s">
        <v>22</v>
      </c>
      <c r="B9" s="30" t="s">
        <v>27</v>
      </c>
      <c r="C9" s="27">
        <v>83</v>
      </c>
      <c r="D9" s="28">
        <f t="shared" si="1"/>
        <v>0</v>
      </c>
      <c r="E9" s="38">
        <f>SUM(D9:D10)/1</f>
        <v>0</v>
      </c>
      <c r="F9" s="29">
        <v>98</v>
      </c>
      <c r="G9" s="29">
        <f t="shared" si="0"/>
        <v>1</v>
      </c>
      <c r="H9" s="29"/>
      <c r="I9" s="29">
        <v>100</v>
      </c>
      <c r="J9" s="29"/>
      <c r="K9" s="29"/>
      <c r="L9" s="29"/>
    </row>
    <row r="10" spans="1:14" s="18" customFormat="1">
      <c r="A10" s="25" t="s">
        <v>28</v>
      </c>
      <c r="B10" s="30" t="s">
        <v>29</v>
      </c>
      <c r="C10" s="27">
        <v>0</v>
      </c>
      <c r="D10" s="28">
        <f t="shared" si="1"/>
        <v>0</v>
      </c>
      <c r="E10" s="40"/>
      <c r="F10" s="29">
        <v>90</v>
      </c>
      <c r="G10" s="29">
        <f t="shared" si="0"/>
        <v>0</v>
      </c>
      <c r="H10" s="29"/>
      <c r="I10" s="29">
        <v>96</v>
      </c>
      <c r="J10" s="29"/>
      <c r="K10" s="29"/>
      <c r="L10" s="29"/>
    </row>
    <row r="11" spans="1:14" s="18" customFormat="1">
      <c r="A11" s="25" t="s">
        <v>28</v>
      </c>
      <c r="B11" s="30" t="s">
        <v>30</v>
      </c>
      <c r="C11" s="27">
        <v>90</v>
      </c>
      <c r="D11" s="28">
        <f t="shared" si="1"/>
        <v>0</v>
      </c>
      <c r="E11" s="38">
        <f>SUM(D11:D24)/14</f>
        <v>0.5</v>
      </c>
      <c r="F11" s="29">
        <v>85</v>
      </c>
      <c r="G11" s="29">
        <f t="shared" si="0"/>
        <v>0</v>
      </c>
      <c r="H11" s="29"/>
      <c r="I11" s="29">
        <v>90</v>
      </c>
      <c r="J11" s="29"/>
      <c r="K11" s="29"/>
      <c r="L11" s="29"/>
    </row>
    <row r="12" spans="1:14" s="18" customFormat="1">
      <c r="A12" s="25" t="s">
        <v>32</v>
      </c>
      <c r="B12" s="26" t="s">
        <v>33</v>
      </c>
      <c r="C12" s="27">
        <v>0</v>
      </c>
      <c r="D12" s="28">
        <f t="shared" si="1"/>
        <v>0</v>
      </c>
      <c r="E12" s="39"/>
      <c r="F12" s="29">
        <v>87</v>
      </c>
      <c r="G12" s="29">
        <f t="shared" si="0"/>
        <v>0</v>
      </c>
      <c r="H12" s="29"/>
      <c r="I12" s="29">
        <v>85</v>
      </c>
      <c r="J12" s="29"/>
      <c r="K12" s="29"/>
      <c r="L12" s="29"/>
    </row>
    <row r="13" spans="1:14" s="18" customFormat="1">
      <c r="A13" s="25" t="s">
        <v>34</v>
      </c>
      <c r="B13" s="30" t="s">
        <v>35</v>
      </c>
      <c r="C13" s="27">
        <v>106</v>
      </c>
      <c r="D13" s="28">
        <f t="shared" si="1"/>
        <v>1</v>
      </c>
      <c r="E13" s="39"/>
      <c r="F13" s="29">
        <v>107</v>
      </c>
      <c r="G13" s="29">
        <f t="shared" si="0"/>
        <v>1</v>
      </c>
      <c r="H13" s="29"/>
      <c r="I13" s="29">
        <v>106</v>
      </c>
      <c r="J13" s="29"/>
      <c r="K13" s="29"/>
      <c r="L13" s="29"/>
    </row>
    <row r="14" spans="1:14" s="18" customFormat="1">
      <c r="A14" s="25" t="s">
        <v>34</v>
      </c>
      <c r="B14" s="30" t="s">
        <v>36</v>
      </c>
      <c r="C14" s="27">
        <v>87</v>
      </c>
      <c r="D14" s="28">
        <f t="shared" si="1"/>
        <v>0</v>
      </c>
      <c r="E14" s="39"/>
      <c r="F14" s="29">
        <v>94</v>
      </c>
      <c r="G14" s="29">
        <f t="shared" si="0"/>
        <v>1</v>
      </c>
      <c r="H14" s="29"/>
      <c r="I14" s="29">
        <v>92</v>
      </c>
      <c r="J14" s="29"/>
      <c r="K14" s="29"/>
      <c r="L14" s="29"/>
    </row>
    <row r="15" spans="1:14" s="18" customFormat="1">
      <c r="A15" s="25" t="s">
        <v>34</v>
      </c>
      <c r="B15" s="30" t="s">
        <v>37</v>
      </c>
      <c r="C15" s="27">
        <v>106</v>
      </c>
      <c r="D15" s="28">
        <f t="shared" si="1"/>
        <v>1</v>
      </c>
      <c r="E15" s="39"/>
      <c r="F15" s="29">
        <v>107</v>
      </c>
      <c r="G15" s="29">
        <f t="shared" si="0"/>
        <v>1</v>
      </c>
      <c r="H15" s="29"/>
      <c r="I15" s="29">
        <v>106</v>
      </c>
      <c r="J15" s="29"/>
      <c r="K15" s="29"/>
      <c r="L15" s="29"/>
    </row>
    <row r="16" spans="1:14" s="18" customFormat="1">
      <c r="A16" s="25" t="s">
        <v>34</v>
      </c>
      <c r="B16" s="30" t="s">
        <v>38</v>
      </c>
      <c r="C16" s="27">
        <v>106</v>
      </c>
      <c r="D16" s="28">
        <f t="shared" si="1"/>
        <v>1</v>
      </c>
      <c r="E16" s="39"/>
      <c r="F16" s="29">
        <v>107</v>
      </c>
      <c r="G16" s="29">
        <f t="shared" si="0"/>
        <v>1</v>
      </c>
      <c r="H16" s="29"/>
      <c r="I16" s="29">
        <v>106</v>
      </c>
      <c r="J16" s="29"/>
      <c r="K16" s="29"/>
      <c r="L16" s="29"/>
    </row>
    <row r="17" spans="1:12" s="18" customFormat="1">
      <c r="A17" s="25" t="s">
        <v>34</v>
      </c>
      <c r="B17" s="30" t="s">
        <v>39</v>
      </c>
      <c r="C17" s="27">
        <v>106</v>
      </c>
      <c r="D17" s="28">
        <f t="shared" si="1"/>
        <v>1</v>
      </c>
      <c r="E17" s="39"/>
      <c r="F17" s="29">
        <v>95</v>
      </c>
      <c r="G17" s="29">
        <f t="shared" si="0"/>
        <v>1</v>
      </c>
      <c r="H17" s="29"/>
      <c r="I17" s="29">
        <v>101</v>
      </c>
      <c r="J17" s="29"/>
      <c r="K17" s="29"/>
      <c r="L17" s="29"/>
    </row>
    <row r="18" spans="1:12" s="18" customFormat="1">
      <c r="A18" s="25" t="s">
        <v>34</v>
      </c>
      <c r="B18" s="30" t="s">
        <v>40</v>
      </c>
      <c r="C18" s="27">
        <v>97</v>
      </c>
      <c r="D18" s="28">
        <f t="shared" si="1"/>
        <v>1</v>
      </c>
      <c r="E18" s="39"/>
      <c r="F18" s="29">
        <v>105</v>
      </c>
      <c r="G18" s="29">
        <f t="shared" si="0"/>
        <v>1</v>
      </c>
      <c r="H18" s="29"/>
      <c r="I18" s="29">
        <v>115</v>
      </c>
      <c r="J18" s="29"/>
      <c r="K18" s="29"/>
      <c r="L18" s="29"/>
    </row>
    <row r="19" spans="1:12" s="18" customFormat="1">
      <c r="A19" s="25" t="s">
        <v>34</v>
      </c>
      <c r="B19" s="30" t="s">
        <v>41</v>
      </c>
      <c r="C19" s="27">
        <v>106</v>
      </c>
      <c r="D19" s="28">
        <f t="shared" si="1"/>
        <v>1</v>
      </c>
      <c r="E19" s="39"/>
      <c r="F19" s="29">
        <v>101</v>
      </c>
      <c r="G19" s="29">
        <f t="shared" si="0"/>
        <v>1</v>
      </c>
      <c r="H19" s="29"/>
      <c r="I19" s="29">
        <v>99</v>
      </c>
      <c r="J19" s="29"/>
      <c r="K19" s="29"/>
      <c r="L19" s="29"/>
    </row>
    <row r="20" spans="1:12" s="18" customFormat="1">
      <c r="A20" s="25" t="s">
        <v>34</v>
      </c>
      <c r="B20" s="30" t="s">
        <v>42</v>
      </c>
      <c r="C20" s="27">
        <v>0</v>
      </c>
      <c r="D20" s="28">
        <f t="shared" si="1"/>
        <v>0</v>
      </c>
      <c r="E20" s="39"/>
      <c r="F20" s="29">
        <v>83</v>
      </c>
      <c r="G20" s="29">
        <f t="shared" si="0"/>
        <v>0</v>
      </c>
      <c r="H20" s="29"/>
      <c r="I20" s="29">
        <v>89</v>
      </c>
      <c r="J20" s="29"/>
      <c r="K20" s="29"/>
      <c r="L20" s="29"/>
    </row>
    <row r="21" spans="1:12" s="18" customFormat="1">
      <c r="A21" s="25" t="s">
        <v>43</v>
      </c>
      <c r="B21" s="30" t="s">
        <v>44</v>
      </c>
      <c r="C21" s="27">
        <v>60</v>
      </c>
      <c r="D21" s="28">
        <f t="shared" si="1"/>
        <v>0</v>
      </c>
      <c r="E21" s="39"/>
      <c r="F21" s="29">
        <v>78</v>
      </c>
      <c r="G21" s="29">
        <f t="shared" si="0"/>
        <v>0</v>
      </c>
      <c r="H21" s="29"/>
      <c r="I21" s="29">
        <v>104</v>
      </c>
      <c r="J21" s="29"/>
      <c r="K21" s="29"/>
      <c r="L21" s="29"/>
    </row>
    <row r="22" spans="1:12" s="18" customFormat="1">
      <c r="A22" s="25" t="s">
        <v>43</v>
      </c>
      <c r="B22" s="30" t="s">
        <v>45</v>
      </c>
      <c r="C22" s="27">
        <v>90</v>
      </c>
      <c r="D22" s="28">
        <f t="shared" si="1"/>
        <v>0</v>
      </c>
      <c r="E22" s="39"/>
      <c r="F22" s="29">
        <v>100</v>
      </c>
      <c r="G22" s="29">
        <f t="shared" si="0"/>
        <v>1</v>
      </c>
      <c r="H22" s="29"/>
      <c r="I22" s="29">
        <v>120</v>
      </c>
      <c r="J22" s="29"/>
      <c r="K22" s="29"/>
      <c r="L22" s="29"/>
    </row>
    <row r="23" spans="1:12" s="18" customFormat="1">
      <c r="A23" s="25" t="s">
        <v>43</v>
      </c>
      <c r="B23" s="30" t="s">
        <v>46</v>
      </c>
      <c r="C23" s="27">
        <v>97</v>
      </c>
      <c r="D23" s="28">
        <f t="shared" si="1"/>
        <v>1</v>
      </c>
      <c r="E23" s="39"/>
      <c r="F23" s="29">
        <v>93</v>
      </c>
      <c r="G23" s="29">
        <f t="shared" si="0"/>
        <v>1</v>
      </c>
      <c r="H23" s="29"/>
      <c r="I23" s="29">
        <v>104</v>
      </c>
      <c r="J23" s="29"/>
      <c r="K23" s="29"/>
      <c r="L23" s="29"/>
    </row>
    <row r="24" spans="1:12" s="18" customFormat="1">
      <c r="A24" s="25" t="s">
        <v>43</v>
      </c>
      <c r="B24" s="30" t="s">
        <v>47</v>
      </c>
      <c r="C24" s="27">
        <v>80</v>
      </c>
      <c r="D24" s="28">
        <f t="shared" si="1"/>
        <v>0</v>
      </c>
      <c r="E24" s="40"/>
      <c r="F24" s="29">
        <v>88</v>
      </c>
      <c r="G24" s="29">
        <f t="shared" si="0"/>
        <v>0</v>
      </c>
      <c r="H24" s="29"/>
      <c r="I24" s="29">
        <v>93</v>
      </c>
      <c r="J24" s="29"/>
      <c r="K24" s="29"/>
      <c r="L24" s="29"/>
    </row>
    <row r="25" spans="1:12" s="18" customFormat="1">
      <c r="A25" s="25" t="s">
        <v>43</v>
      </c>
      <c r="B25" s="30" t="s">
        <v>48</v>
      </c>
      <c r="C25" s="27">
        <v>83</v>
      </c>
      <c r="D25" s="28">
        <f t="shared" si="1"/>
        <v>0</v>
      </c>
      <c r="E25" s="38">
        <f>SUM(D25:D44)/20</f>
        <v>0.4</v>
      </c>
      <c r="F25" s="29">
        <v>86</v>
      </c>
      <c r="G25" s="29">
        <f t="shared" si="0"/>
        <v>0</v>
      </c>
      <c r="H25" s="29"/>
      <c r="I25" s="29">
        <v>82</v>
      </c>
      <c r="J25" s="29"/>
      <c r="K25" s="29"/>
      <c r="L25" s="29"/>
    </row>
    <row r="26" spans="1:12" s="18" customFormat="1">
      <c r="A26" s="25" t="s">
        <v>49</v>
      </c>
      <c r="B26" s="30" t="s">
        <v>50</v>
      </c>
      <c r="C26" s="27">
        <v>83</v>
      </c>
      <c r="D26" s="28">
        <f t="shared" si="1"/>
        <v>0</v>
      </c>
      <c r="E26" s="39"/>
      <c r="F26" s="29">
        <v>86</v>
      </c>
      <c r="G26" s="29">
        <f t="shared" si="0"/>
        <v>0</v>
      </c>
      <c r="H26" s="29"/>
      <c r="I26" s="29">
        <v>77</v>
      </c>
      <c r="J26" s="29"/>
      <c r="K26" s="29"/>
      <c r="L26" s="29"/>
    </row>
    <row r="27" spans="1:12" s="18" customFormat="1">
      <c r="A27" s="25" t="s">
        <v>49</v>
      </c>
      <c r="B27" s="30" t="s">
        <v>51</v>
      </c>
      <c r="C27" s="27">
        <v>74</v>
      </c>
      <c r="D27" s="28">
        <f t="shared" si="1"/>
        <v>0</v>
      </c>
      <c r="E27" s="39"/>
      <c r="F27" s="29">
        <v>72</v>
      </c>
      <c r="G27" s="29">
        <f t="shared" si="0"/>
        <v>0</v>
      </c>
      <c r="H27" s="29"/>
      <c r="I27" s="29">
        <v>82</v>
      </c>
      <c r="J27" s="29"/>
      <c r="K27" s="29"/>
      <c r="L27" s="29"/>
    </row>
    <row r="28" spans="1:12" s="18" customFormat="1">
      <c r="A28" s="25" t="s">
        <v>49</v>
      </c>
      <c r="B28" s="30" t="s">
        <v>52</v>
      </c>
      <c r="C28" s="27">
        <v>89</v>
      </c>
      <c r="D28" s="28">
        <f t="shared" si="1"/>
        <v>0</v>
      </c>
      <c r="E28" s="39"/>
      <c r="F28" s="29">
        <v>83</v>
      </c>
      <c r="G28" s="29">
        <f t="shared" si="0"/>
        <v>0</v>
      </c>
      <c r="H28" s="29"/>
      <c r="I28" s="29">
        <v>79</v>
      </c>
      <c r="J28" s="29"/>
      <c r="K28" s="29"/>
      <c r="L28" s="29"/>
    </row>
    <row r="29" spans="1:12" s="18" customFormat="1">
      <c r="A29" s="25" t="s">
        <v>49</v>
      </c>
      <c r="B29" s="30" t="s">
        <v>53</v>
      </c>
      <c r="C29" s="27">
        <v>98</v>
      </c>
      <c r="D29" s="28">
        <f t="shared" si="1"/>
        <v>1</v>
      </c>
      <c r="E29" s="39"/>
      <c r="F29" s="29">
        <v>101</v>
      </c>
      <c r="G29" s="29">
        <f t="shared" si="0"/>
        <v>1</v>
      </c>
      <c r="H29" s="29"/>
      <c r="I29" s="29">
        <v>112</v>
      </c>
      <c r="J29" s="29"/>
      <c r="K29" s="29"/>
      <c r="L29" s="29"/>
    </row>
    <row r="30" spans="1:12" s="18" customFormat="1">
      <c r="A30" s="25" t="s">
        <v>49</v>
      </c>
      <c r="B30" s="30" t="s">
        <v>54</v>
      </c>
      <c r="C30" s="27">
        <v>96</v>
      </c>
      <c r="D30" s="28">
        <f t="shared" si="1"/>
        <v>1</v>
      </c>
      <c r="E30" s="39"/>
      <c r="F30" s="29">
        <v>91</v>
      </c>
      <c r="G30" s="29">
        <f t="shared" si="0"/>
        <v>1</v>
      </c>
      <c r="H30" s="29"/>
      <c r="I30" s="29">
        <v>103</v>
      </c>
      <c r="J30" s="29"/>
      <c r="K30" s="29"/>
      <c r="L30" s="29"/>
    </row>
    <row r="31" spans="1:12" s="18" customFormat="1">
      <c r="A31" s="25" t="s">
        <v>49</v>
      </c>
      <c r="B31" s="30" t="s">
        <v>55</v>
      </c>
      <c r="C31" s="27">
        <v>91</v>
      </c>
      <c r="D31" s="28">
        <f t="shared" si="1"/>
        <v>1</v>
      </c>
      <c r="E31" s="39"/>
      <c r="F31" s="29">
        <v>101</v>
      </c>
      <c r="G31" s="29">
        <f t="shared" si="0"/>
        <v>1</v>
      </c>
      <c r="H31" s="29"/>
      <c r="I31" s="29">
        <v>92</v>
      </c>
      <c r="J31" s="29"/>
      <c r="K31" s="29"/>
      <c r="L31" s="29"/>
    </row>
    <row r="32" spans="1:12" s="18" customFormat="1">
      <c r="A32" s="25" t="s">
        <v>49</v>
      </c>
      <c r="B32" s="30" t="s">
        <v>56</v>
      </c>
      <c r="C32" s="27">
        <v>54</v>
      </c>
      <c r="D32" s="28">
        <f t="shared" si="1"/>
        <v>0</v>
      </c>
      <c r="E32" s="39"/>
      <c r="F32" s="29">
        <v>67</v>
      </c>
      <c r="G32" s="29">
        <f t="shared" si="0"/>
        <v>0</v>
      </c>
      <c r="H32" s="29"/>
      <c r="I32" s="29">
        <v>61</v>
      </c>
      <c r="J32" s="29"/>
      <c r="K32" s="29"/>
      <c r="L32" s="29"/>
    </row>
    <row r="33" spans="1:12" s="18" customFormat="1">
      <c r="A33" s="25" t="s">
        <v>49</v>
      </c>
      <c r="B33" s="30" t="s">
        <v>57</v>
      </c>
      <c r="C33" s="27">
        <v>102</v>
      </c>
      <c r="D33" s="28">
        <f t="shared" si="1"/>
        <v>1</v>
      </c>
      <c r="E33" s="39"/>
      <c r="F33" s="29">
        <v>88</v>
      </c>
      <c r="G33" s="29">
        <f t="shared" si="0"/>
        <v>0</v>
      </c>
      <c r="H33" s="29"/>
      <c r="I33" s="29">
        <v>89</v>
      </c>
      <c r="J33" s="29"/>
      <c r="K33" s="29"/>
      <c r="L33" s="29"/>
    </row>
    <row r="34" spans="1:12" s="18" customFormat="1">
      <c r="A34" s="25" t="s">
        <v>49</v>
      </c>
      <c r="B34" s="30" t="s">
        <v>58</v>
      </c>
      <c r="C34" s="27">
        <v>77</v>
      </c>
      <c r="D34" s="28">
        <f t="shared" ref="D34:D59" si="2">IF(C34&gt;90,1,)</f>
        <v>0</v>
      </c>
      <c r="E34" s="39"/>
      <c r="F34" s="29">
        <v>58</v>
      </c>
      <c r="G34" s="29">
        <f t="shared" si="0"/>
        <v>0</v>
      </c>
      <c r="H34" s="29"/>
      <c r="I34" s="29">
        <v>70</v>
      </c>
      <c r="J34" s="29"/>
      <c r="K34" s="29"/>
      <c r="L34" s="29"/>
    </row>
    <row r="35" spans="1:12" s="18" customFormat="1">
      <c r="A35" s="25" t="s">
        <v>49</v>
      </c>
      <c r="B35" s="30" t="s">
        <v>59</v>
      </c>
      <c r="C35" s="27">
        <v>100</v>
      </c>
      <c r="D35" s="28">
        <f t="shared" si="2"/>
        <v>1</v>
      </c>
      <c r="E35" s="39"/>
      <c r="F35" s="29">
        <v>107</v>
      </c>
      <c r="G35" s="29">
        <f t="shared" si="0"/>
        <v>1</v>
      </c>
      <c r="H35" s="29"/>
      <c r="I35" s="29">
        <v>91</v>
      </c>
      <c r="J35" s="29"/>
      <c r="K35" s="29"/>
      <c r="L35" s="29"/>
    </row>
    <row r="36" spans="1:12" s="18" customFormat="1">
      <c r="A36" s="25" t="s">
        <v>49</v>
      </c>
      <c r="B36" s="30" t="s">
        <v>60</v>
      </c>
      <c r="C36" s="27">
        <v>91</v>
      </c>
      <c r="D36" s="28">
        <f t="shared" si="2"/>
        <v>1</v>
      </c>
      <c r="E36" s="39"/>
      <c r="F36" s="29">
        <v>95</v>
      </c>
      <c r="G36" s="29">
        <f t="shared" si="0"/>
        <v>1</v>
      </c>
      <c r="H36" s="29"/>
      <c r="I36" s="29">
        <v>75</v>
      </c>
      <c r="J36" s="29"/>
      <c r="K36" s="29"/>
      <c r="L36" s="29"/>
    </row>
    <row r="37" spans="1:12" s="18" customFormat="1">
      <c r="A37" s="25" t="s">
        <v>49</v>
      </c>
      <c r="B37" s="30" t="s">
        <v>61</v>
      </c>
      <c r="C37" s="27">
        <v>0</v>
      </c>
      <c r="D37" s="28">
        <f t="shared" si="2"/>
        <v>0</v>
      </c>
      <c r="E37" s="39"/>
      <c r="F37" s="29">
        <v>100</v>
      </c>
      <c r="G37" s="29">
        <f t="shared" si="0"/>
        <v>1</v>
      </c>
      <c r="H37" s="29"/>
      <c r="I37" s="29">
        <v>100</v>
      </c>
      <c r="J37" s="29"/>
      <c r="K37" s="29"/>
      <c r="L37" s="29"/>
    </row>
    <row r="38" spans="1:12" s="18" customFormat="1">
      <c r="A38" s="25" t="s">
        <v>49</v>
      </c>
      <c r="B38" s="30" t="s">
        <v>62</v>
      </c>
      <c r="C38" s="27">
        <v>0</v>
      </c>
      <c r="D38" s="28">
        <f t="shared" si="2"/>
        <v>0</v>
      </c>
      <c r="E38" s="39"/>
      <c r="F38" s="29">
        <v>92</v>
      </c>
      <c r="G38" s="29">
        <f t="shared" si="0"/>
        <v>1</v>
      </c>
      <c r="H38" s="29"/>
      <c r="I38" s="29">
        <v>88</v>
      </c>
      <c r="J38" s="29"/>
      <c r="K38" s="29"/>
      <c r="L38" s="29"/>
    </row>
    <row r="39" spans="1:12" s="18" customFormat="1">
      <c r="A39" s="25" t="s">
        <v>49</v>
      </c>
      <c r="B39" s="30" t="s">
        <v>63</v>
      </c>
      <c r="C39" s="27">
        <v>90</v>
      </c>
      <c r="D39" s="28">
        <f t="shared" si="2"/>
        <v>0</v>
      </c>
      <c r="E39" s="39"/>
      <c r="F39" s="29">
        <v>90</v>
      </c>
      <c r="G39" s="29">
        <f t="shared" si="0"/>
        <v>0</v>
      </c>
      <c r="H39" s="29"/>
      <c r="I39" s="29">
        <v>90</v>
      </c>
      <c r="J39" s="29"/>
      <c r="K39" s="29"/>
      <c r="L39" s="29"/>
    </row>
    <row r="40" spans="1:12" s="18" customFormat="1">
      <c r="A40" s="25" t="s">
        <v>49</v>
      </c>
      <c r="B40" s="30" t="s">
        <v>64</v>
      </c>
      <c r="C40" s="27">
        <v>100</v>
      </c>
      <c r="D40" s="28">
        <f t="shared" si="2"/>
        <v>1</v>
      </c>
      <c r="E40" s="39"/>
      <c r="F40" s="29">
        <v>91</v>
      </c>
      <c r="G40" s="29">
        <f t="shared" si="0"/>
        <v>1</v>
      </c>
      <c r="H40" s="29"/>
      <c r="I40" s="29">
        <v>88</v>
      </c>
      <c r="J40" s="29"/>
      <c r="K40" s="29"/>
      <c r="L40" s="29"/>
    </row>
    <row r="41" spans="1:12" s="18" customFormat="1">
      <c r="A41" s="25" t="s">
        <v>49</v>
      </c>
      <c r="B41" s="30" t="s">
        <v>65</v>
      </c>
      <c r="C41" s="27">
        <v>96</v>
      </c>
      <c r="D41" s="28">
        <f t="shared" si="2"/>
        <v>1</v>
      </c>
      <c r="E41" s="39"/>
      <c r="F41" s="29">
        <v>103</v>
      </c>
      <c r="G41" s="29">
        <f t="shared" si="0"/>
        <v>1</v>
      </c>
      <c r="H41" s="29"/>
      <c r="I41" s="29">
        <v>97</v>
      </c>
      <c r="J41" s="29"/>
      <c r="K41" s="29"/>
      <c r="L41" s="29"/>
    </row>
    <row r="42" spans="1:12" s="18" customFormat="1">
      <c r="A42" s="25" t="s">
        <v>49</v>
      </c>
      <c r="B42" s="30" t="s">
        <v>66</v>
      </c>
      <c r="C42" s="27">
        <v>82</v>
      </c>
      <c r="D42" s="28">
        <f t="shared" si="2"/>
        <v>0</v>
      </c>
      <c r="E42" s="39"/>
      <c r="F42" s="29">
        <v>72</v>
      </c>
      <c r="G42" s="29">
        <f t="shared" si="0"/>
        <v>0</v>
      </c>
      <c r="H42" s="29"/>
      <c r="I42" s="29">
        <v>32</v>
      </c>
      <c r="J42" s="29"/>
      <c r="K42" s="29"/>
      <c r="L42" s="29"/>
    </row>
    <row r="43" spans="1:12" s="18" customFormat="1">
      <c r="A43" s="25" t="s">
        <v>49</v>
      </c>
      <c r="B43" s="30" t="s">
        <v>67</v>
      </c>
      <c r="C43" s="27">
        <v>72</v>
      </c>
      <c r="D43" s="28">
        <f t="shared" si="2"/>
        <v>0</v>
      </c>
      <c r="E43" s="39"/>
      <c r="F43" s="29">
        <v>80</v>
      </c>
      <c r="G43" s="29">
        <f t="shared" si="0"/>
        <v>0</v>
      </c>
      <c r="H43" s="29"/>
      <c r="I43" s="29">
        <v>66</v>
      </c>
      <c r="J43" s="29"/>
      <c r="K43" s="29"/>
      <c r="L43" s="29"/>
    </row>
    <row r="44" spans="1:12" s="18" customFormat="1">
      <c r="A44" s="25" t="s">
        <v>49</v>
      </c>
      <c r="B44" s="30" t="s">
        <v>68</v>
      </c>
      <c r="C44" s="27">
        <v>0</v>
      </c>
      <c r="D44" s="28">
        <f t="shared" si="2"/>
        <v>0</v>
      </c>
      <c r="E44" s="40"/>
      <c r="F44" s="29">
        <v>0</v>
      </c>
      <c r="G44" s="29">
        <f t="shared" si="0"/>
        <v>0</v>
      </c>
      <c r="H44" s="29"/>
      <c r="I44" s="29">
        <v>92</v>
      </c>
      <c r="J44" s="29"/>
      <c r="K44" s="29"/>
      <c r="L44" s="29"/>
    </row>
    <row r="45" spans="1:12" s="18" customFormat="1">
      <c r="A45" s="25" t="s">
        <v>49</v>
      </c>
      <c r="B45" s="30" t="s">
        <v>69</v>
      </c>
      <c r="C45" s="27">
        <v>58</v>
      </c>
      <c r="D45" s="28">
        <f t="shared" si="2"/>
        <v>0</v>
      </c>
      <c r="E45" s="38">
        <f>SUM(D45:D59)/15</f>
        <v>0.26666666666666666</v>
      </c>
      <c r="F45" s="29">
        <v>73</v>
      </c>
      <c r="G45" s="29">
        <f t="shared" si="0"/>
        <v>0</v>
      </c>
      <c r="H45" s="29"/>
      <c r="I45" s="29">
        <v>73</v>
      </c>
      <c r="J45" s="29"/>
      <c r="K45" s="29"/>
      <c r="L45" s="29"/>
    </row>
    <row r="46" spans="1:12" s="18" customFormat="1">
      <c r="A46" s="25" t="s">
        <v>71</v>
      </c>
      <c r="B46" s="30" t="s">
        <v>72</v>
      </c>
      <c r="C46" s="27">
        <v>62</v>
      </c>
      <c r="D46" s="28">
        <f t="shared" si="2"/>
        <v>0</v>
      </c>
      <c r="E46" s="39"/>
      <c r="F46" s="29">
        <v>85</v>
      </c>
      <c r="G46" s="29">
        <f t="shared" si="0"/>
        <v>0</v>
      </c>
      <c r="H46" s="29"/>
      <c r="I46" s="29">
        <v>85</v>
      </c>
      <c r="J46" s="29"/>
      <c r="K46" s="29"/>
      <c r="L46" s="29"/>
    </row>
    <row r="47" spans="1:12" s="18" customFormat="1">
      <c r="A47" s="25" t="s">
        <v>71</v>
      </c>
      <c r="B47" s="30" t="s">
        <v>73</v>
      </c>
      <c r="C47" s="27">
        <v>77</v>
      </c>
      <c r="D47" s="28">
        <f t="shared" si="2"/>
        <v>0</v>
      </c>
      <c r="E47" s="39"/>
      <c r="F47" s="29">
        <v>77</v>
      </c>
      <c r="G47" s="29">
        <f t="shared" si="0"/>
        <v>0</v>
      </c>
      <c r="H47" s="29"/>
      <c r="I47" s="29">
        <v>81</v>
      </c>
      <c r="J47" s="29"/>
      <c r="K47" s="29"/>
      <c r="L47" s="29"/>
    </row>
    <row r="48" spans="1:12" s="18" customFormat="1">
      <c r="A48" s="25" t="s">
        <v>71</v>
      </c>
      <c r="B48" s="30" t="s">
        <v>74</v>
      </c>
      <c r="C48" s="27">
        <v>57</v>
      </c>
      <c r="D48" s="28">
        <f t="shared" si="2"/>
        <v>0</v>
      </c>
      <c r="E48" s="39"/>
      <c r="F48" s="29">
        <v>72</v>
      </c>
      <c r="G48" s="29">
        <f t="shared" si="0"/>
        <v>0</v>
      </c>
      <c r="H48" s="29"/>
      <c r="I48" s="29">
        <v>82</v>
      </c>
      <c r="J48" s="29"/>
      <c r="K48" s="29"/>
      <c r="L48" s="29"/>
    </row>
    <row r="49" spans="1:12" s="18" customFormat="1">
      <c r="A49" s="25" t="s">
        <v>71</v>
      </c>
      <c r="B49" s="30" t="s">
        <v>75</v>
      </c>
      <c r="C49" s="27">
        <v>70</v>
      </c>
      <c r="D49" s="28">
        <f t="shared" si="2"/>
        <v>0</v>
      </c>
      <c r="E49" s="39"/>
      <c r="F49" s="29">
        <v>67</v>
      </c>
      <c r="G49" s="29">
        <f t="shared" si="0"/>
        <v>0</v>
      </c>
      <c r="H49" s="29"/>
      <c r="I49" s="29">
        <v>62</v>
      </c>
      <c r="J49" s="29"/>
      <c r="K49" s="29"/>
      <c r="L49" s="29"/>
    </row>
    <row r="50" spans="1:12" s="18" customFormat="1">
      <c r="A50" s="25" t="s">
        <v>71</v>
      </c>
      <c r="B50" s="30" t="s">
        <v>76</v>
      </c>
      <c r="C50" s="27">
        <v>52</v>
      </c>
      <c r="D50" s="28">
        <f t="shared" si="2"/>
        <v>0</v>
      </c>
      <c r="E50" s="39"/>
      <c r="F50" s="29">
        <v>60</v>
      </c>
      <c r="G50" s="29">
        <f t="shared" si="0"/>
        <v>0</v>
      </c>
      <c r="H50" s="29"/>
      <c r="I50" s="29">
        <v>55</v>
      </c>
      <c r="J50" s="29"/>
      <c r="K50" s="29"/>
      <c r="L50" s="29"/>
    </row>
    <row r="51" spans="1:12" s="18" customFormat="1">
      <c r="A51" s="25" t="s">
        <v>71</v>
      </c>
      <c r="B51" s="30" t="s">
        <v>77</v>
      </c>
      <c r="C51" s="27">
        <v>91</v>
      </c>
      <c r="D51" s="28">
        <f t="shared" si="2"/>
        <v>1</v>
      </c>
      <c r="E51" s="39"/>
      <c r="F51" s="29">
        <v>90</v>
      </c>
      <c r="G51" s="29">
        <f t="shared" si="0"/>
        <v>0</v>
      </c>
      <c r="H51" s="29"/>
      <c r="I51" s="29">
        <v>87</v>
      </c>
      <c r="J51" s="29"/>
      <c r="K51" s="29"/>
      <c r="L51" s="29"/>
    </row>
    <row r="52" spans="1:12" s="18" customFormat="1">
      <c r="A52" s="25" t="s">
        <v>78</v>
      </c>
      <c r="B52" s="30" t="s">
        <v>79</v>
      </c>
      <c r="C52" s="27">
        <v>92</v>
      </c>
      <c r="D52" s="28">
        <f t="shared" si="2"/>
        <v>1</v>
      </c>
      <c r="E52" s="39"/>
      <c r="F52" s="29">
        <v>73</v>
      </c>
      <c r="G52" s="29">
        <f t="shared" si="0"/>
        <v>0</v>
      </c>
      <c r="H52" s="29"/>
      <c r="I52" s="29">
        <v>91</v>
      </c>
      <c r="J52" s="29"/>
      <c r="K52" s="29"/>
      <c r="L52" s="29"/>
    </row>
    <row r="53" spans="1:12" s="18" customFormat="1">
      <c r="A53" s="25" t="s">
        <v>80</v>
      </c>
      <c r="B53" s="30" t="s">
        <v>81</v>
      </c>
      <c r="C53" s="27">
        <v>92</v>
      </c>
      <c r="D53" s="28">
        <f t="shared" si="2"/>
        <v>1</v>
      </c>
      <c r="E53" s="39"/>
      <c r="F53" s="29">
        <v>97</v>
      </c>
      <c r="G53" s="29">
        <f t="shared" si="0"/>
        <v>1</v>
      </c>
      <c r="H53" s="29"/>
      <c r="I53" s="29">
        <v>93</v>
      </c>
      <c r="J53" s="29"/>
      <c r="K53" s="29"/>
      <c r="L53" s="29"/>
    </row>
    <row r="54" spans="1:12" s="18" customFormat="1">
      <c r="A54" s="25" t="s">
        <v>80</v>
      </c>
      <c r="B54" s="30" t="s">
        <v>82</v>
      </c>
      <c r="C54" s="27">
        <v>79</v>
      </c>
      <c r="D54" s="28">
        <f t="shared" si="2"/>
        <v>0</v>
      </c>
      <c r="E54" s="39"/>
      <c r="F54" s="29">
        <v>84</v>
      </c>
      <c r="G54" s="29">
        <f t="shared" si="0"/>
        <v>0</v>
      </c>
      <c r="H54" s="29"/>
      <c r="I54" s="29">
        <v>102</v>
      </c>
      <c r="J54" s="29"/>
      <c r="K54" s="29"/>
      <c r="L54" s="29"/>
    </row>
    <row r="55" spans="1:12" s="18" customFormat="1">
      <c r="A55" s="25" t="s">
        <v>80</v>
      </c>
      <c r="B55" s="30" t="s">
        <v>83</v>
      </c>
      <c r="C55" s="27">
        <v>79</v>
      </c>
      <c r="D55" s="28">
        <f t="shared" si="2"/>
        <v>0</v>
      </c>
      <c r="E55" s="39"/>
      <c r="F55" s="29">
        <v>85</v>
      </c>
      <c r="G55" s="29">
        <f t="shared" si="0"/>
        <v>0</v>
      </c>
      <c r="H55" s="29"/>
      <c r="I55" s="29">
        <v>76</v>
      </c>
      <c r="J55" s="29"/>
      <c r="K55" s="29"/>
      <c r="L55" s="29"/>
    </row>
    <row r="56" spans="1:12" s="18" customFormat="1">
      <c r="A56" s="25" t="s">
        <v>80</v>
      </c>
      <c r="B56" s="30" t="s">
        <v>84</v>
      </c>
      <c r="C56" s="27">
        <v>97</v>
      </c>
      <c r="D56" s="28">
        <f t="shared" si="2"/>
        <v>1</v>
      </c>
      <c r="E56" s="39"/>
      <c r="F56" s="29">
        <v>80</v>
      </c>
      <c r="G56" s="29">
        <f t="shared" si="0"/>
        <v>0</v>
      </c>
      <c r="H56" s="29"/>
      <c r="I56" s="29">
        <v>84</v>
      </c>
      <c r="J56" s="29"/>
      <c r="K56" s="29"/>
      <c r="L56" s="29"/>
    </row>
    <row r="57" spans="1:12" s="18" customFormat="1">
      <c r="A57" s="25" t="s">
        <v>80</v>
      </c>
      <c r="B57" s="30" t="s">
        <v>85</v>
      </c>
      <c r="C57" s="27">
        <v>71</v>
      </c>
      <c r="D57" s="28">
        <f t="shared" si="2"/>
        <v>0</v>
      </c>
      <c r="E57" s="39"/>
      <c r="F57" s="29">
        <v>76</v>
      </c>
      <c r="G57" s="29">
        <f t="shared" si="0"/>
        <v>0</v>
      </c>
      <c r="H57" s="29"/>
      <c r="I57" s="29">
        <v>76</v>
      </c>
      <c r="J57" s="29"/>
      <c r="K57" s="29"/>
      <c r="L57" s="29"/>
    </row>
    <row r="58" spans="1:12" s="18" customFormat="1">
      <c r="A58" s="25" t="s">
        <v>80</v>
      </c>
      <c r="B58" s="30" t="s">
        <v>86</v>
      </c>
      <c r="C58" s="27">
        <v>83</v>
      </c>
      <c r="D58" s="28">
        <f t="shared" si="2"/>
        <v>0</v>
      </c>
      <c r="E58" s="39"/>
      <c r="F58" s="29">
        <v>80</v>
      </c>
      <c r="G58" s="29">
        <f t="shared" si="0"/>
        <v>0</v>
      </c>
      <c r="H58" s="29"/>
      <c r="I58" s="29">
        <v>86</v>
      </c>
      <c r="J58" s="29"/>
      <c r="K58" s="29"/>
      <c r="L58" s="29"/>
    </row>
    <row r="59" spans="1:12" s="18" customFormat="1">
      <c r="A59" s="25" t="s">
        <v>80</v>
      </c>
      <c r="B59" s="30" t="s">
        <v>87</v>
      </c>
      <c r="C59" s="27">
        <v>86</v>
      </c>
      <c r="D59" s="28">
        <f t="shared" si="2"/>
        <v>0</v>
      </c>
      <c r="E59" s="40"/>
      <c r="F59" s="29">
        <v>79</v>
      </c>
      <c r="G59" s="29">
        <f t="shared" si="0"/>
        <v>0</v>
      </c>
      <c r="H59" s="29"/>
      <c r="I59" s="29">
        <v>84</v>
      </c>
      <c r="J59" s="29"/>
      <c r="K59" s="29"/>
      <c r="L59" s="29"/>
    </row>
  </sheetData>
  <mergeCells count="7">
    <mergeCell ref="E25:E44"/>
    <mergeCell ref="E45:E59"/>
    <mergeCell ref="K1:L1"/>
    <mergeCell ref="E2:E4"/>
    <mergeCell ref="E5:E8"/>
    <mergeCell ref="E9:E10"/>
    <mergeCell ref="E11:E24"/>
  </mergeCells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L178"/>
  <sheetViews>
    <sheetView showGridLines="0" workbookViewId="0">
      <selection activeCell="D1" sqref="D1:D1048576"/>
    </sheetView>
  </sheetViews>
  <sheetFormatPr defaultColWidth="9" defaultRowHeight="14.4"/>
  <cols>
    <col min="1" max="1" width="12.109375" customWidth="1"/>
    <col min="2" max="2" width="10.109375" customWidth="1"/>
    <col min="3" max="3" width="12.21875" customWidth="1"/>
    <col min="4" max="4" width="10.109375" customWidth="1"/>
    <col min="5" max="5" width="18.88671875" customWidth="1"/>
    <col min="6" max="6" width="20.21875" customWidth="1"/>
    <col min="7" max="7" width="9.21875" customWidth="1"/>
    <col min="9" max="9" width="11.88671875" customWidth="1"/>
  </cols>
  <sheetData>
    <row r="1" spans="1:12" ht="15.6">
      <c r="A1" s="7" t="s">
        <v>14</v>
      </c>
      <c r="B1" s="8" t="s">
        <v>15</v>
      </c>
      <c r="C1" s="8" t="s">
        <v>91</v>
      </c>
      <c r="D1" s="8" t="s">
        <v>92</v>
      </c>
      <c r="E1" s="8" t="s">
        <v>11</v>
      </c>
      <c r="F1" s="8" t="s">
        <v>93</v>
      </c>
    </row>
    <row r="2" spans="1:12" ht="15.6">
      <c r="A2" s="9" t="s">
        <v>18</v>
      </c>
      <c r="B2" s="10" t="s">
        <v>21</v>
      </c>
      <c r="C2" s="10" t="s">
        <v>3</v>
      </c>
      <c r="D2" s="10">
        <v>120</v>
      </c>
      <c r="E2" s="11">
        <f>VLOOKUP(D2,$H$5:$L$13,IF(C2=$J$5,3,IF(C2=$K$5,4,5)),1)</f>
        <v>1.4</v>
      </c>
      <c r="F2" s="11">
        <f>VLOOKUP(D2,$H$5:$L$13,2,1)</f>
        <v>120</v>
      </c>
    </row>
    <row r="3" spans="1:12" ht="15.6">
      <c r="A3" s="9" t="s">
        <v>18</v>
      </c>
      <c r="B3" s="10" t="s">
        <v>20</v>
      </c>
      <c r="C3" s="10" t="s">
        <v>3</v>
      </c>
      <c r="D3" s="10">
        <v>110</v>
      </c>
      <c r="E3" s="11">
        <f t="shared" ref="E3:E66" si="0">VLOOKUP(D3,$H$5:$L$13,IF(C3=$J$5,3,IF(C3=$K$5,4,5)),1)</f>
        <v>1.3</v>
      </c>
      <c r="F3" s="11" t="str">
        <f t="shared" ref="F3:F66" si="1">VLOOKUP(D3,$H$5:$L$13,2,1)</f>
        <v>101—119</v>
      </c>
    </row>
    <row r="4" spans="1:12" ht="15.6">
      <c r="A4" s="9" t="s">
        <v>18</v>
      </c>
      <c r="B4" s="10" t="s">
        <v>19</v>
      </c>
      <c r="C4" s="10" t="s">
        <v>3</v>
      </c>
      <c r="D4" s="10">
        <v>92</v>
      </c>
      <c r="E4" s="11">
        <f t="shared" si="0"/>
        <v>1.2</v>
      </c>
      <c r="F4" s="11" t="str">
        <f t="shared" si="1"/>
        <v>91—100</v>
      </c>
      <c r="H4" s="41" t="s">
        <v>94</v>
      </c>
      <c r="I4" s="42"/>
      <c r="J4" s="42"/>
      <c r="K4" s="42"/>
      <c r="L4" s="42"/>
    </row>
    <row r="5" spans="1:12" ht="15.6">
      <c r="A5" s="9" t="s">
        <v>49</v>
      </c>
      <c r="B5" s="10" t="s">
        <v>60</v>
      </c>
      <c r="C5" s="10" t="s">
        <v>3</v>
      </c>
      <c r="D5" s="10">
        <v>100</v>
      </c>
      <c r="E5" s="11">
        <f t="shared" si="0"/>
        <v>1.2</v>
      </c>
      <c r="F5" s="11" t="str">
        <f t="shared" si="1"/>
        <v>91—100</v>
      </c>
      <c r="H5" s="12"/>
      <c r="I5" s="13" t="s">
        <v>95</v>
      </c>
      <c r="J5" s="14" t="s">
        <v>3</v>
      </c>
      <c r="K5" s="14" t="s">
        <v>12</v>
      </c>
      <c r="L5" s="14" t="s">
        <v>13</v>
      </c>
    </row>
    <row r="6" spans="1:12" ht="15.6">
      <c r="A6" s="9" t="s">
        <v>49</v>
      </c>
      <c r="B6" s="10" t="s">
        <v>58</v>
      </c>
      <c r="C6" s="10" t="s">
        <v>3</v>
      </c>
      <c r="D6" s="10">
        <v>102</v>
      </c>
      <c r="E6" s="11">
        <f t="shared" si="0"/>
        <v>1.3</v>
      </c>
      <c r="F6" s="11" t="str">
        <f t="shared" si="1"/>
        <v>101—119</v>
      </c>
      <c r="H6" s="12">
        <v>0</v>
      </c>
      <c r="I6" s="13" t="s">
        <v>10</v>
      </c>
      <c r="J6" s="14">
        <v>0.6</v>
      </c>
      <c r="K6" s="14">
        <v>0.5</v>
      </c>
      <c r="L6" s="14">
        <v>0.5</v>
      </c>
    </row>
    <row r="7" spans="1:12" ht="15.6">
      <c r="A7" s="9" t="s">
        <v>49</v>
      </c>
      <c r="B7" s="10" t="s">
        <v>50</v>
      </c>
      <c r="C7" s="10" t="s">
        <v>3</v>
      </c>
      <c r="D7" s="10">
        <v>83</v>
      </c>
      <c r="E7" s="11">
        <f t="shared" si="0"/>
        <v>1</v>
      </c>
      <c r="F7" s="11" t="str">
        <f t="shared" si="1"/>
        <v>80—89</v>
      </c>
      <c r="H7" s="12">
        <v>60</v>
      </c>
      <c r="I7" s="13" t="s">
        <v>96</v>
      </c>
      <c r="J7" s="14">
        <v>0.8</v>
      </c>
      <c r="K7" s="14">
        <v>0.7</v>
      </c>
      <c r="L7" s="14">
        <v>0.7</v>
      </c>
    </row>
    <row r="8" spans="1:12" ht="15.6">
      <c r="A8" s="9" t="s">
        <v>49</v>
      </c>
      <c r="B8" s="10" t="s">
        <v>56</v>
      </c>
      <c r="C8" s="10" t="s">
        <v>3</v>
      </c>
      <c r="D8" s="10">
        <v>91</v>
      </c>
      <c r="E8" s="11">
        <f t="shared" si="0"/>
        <v>1.2</v>
      </c>
      <c r="F8" s="11" t="str">
        <f t="shared" si="1"/>
        <v>91—100</v>
      </c>
      <c r="H8" s="12">
        <v>70</v>
      </c>
      <c r="I8" s="13" t="s">
        <v>97</v>
      </c>
      <c r="J8" s="14">
        <v>0.9</v>
      </c>
      <c r="K8" s="14">
        <v>0.8</v>
      </c>
      <c r="L8" s="14">
        <v>0.8</v>
      </c>
    </row>
    <row r="9" spans="1:12" ht="15.6">
      <c r="A9" s="9" t="s">
        <v>49</v>
      </c>
      <c r="B9" s="10" t="s">
        <v>61</v>
      </c>
      <c r="C9" s="10" t="s">
        <v>3</v>
      </c>
      <c r="D9" s="10">
        <v>91</v>
      </c>
      <c r="E9" s="11">
        <f t="shared" si="0"/>
        <v>1.2</v>
      </c>
      <c r="F9" s="11" t="str">
        <f t="shared" si="1"/>
        <v>91—100</v>
      </c>
      <c r="H9" s="12">
        <v>80</v>
      </c>
      <c r="I9" s="13" t="s">
        <v>98</v>
      </c>
      <c r="J9" s="14">
        <v>1</v>
      </c>
      <c r="K9" s="14">
        <v>0.9</v>
      </c>
      <c r="L9" s="14">
        <v>0.9</v>
      </c>
    </row>
    <row r="10" spans="1:12" ht="15.6">
      <c r="A10" s="9" t="s">
        <v>49</v>
      </c>
      <c r="B10" s="10" t="s">
        <v>69</v>
      </c>
      <c r="C10" s="10" t="s">
        <v>3</v>
      </c>
      <c r="D10" s="10">
        <v>0</v>
      </c>
      <c r="E10" s="11">
        <f t="shared" si="0"/>
        <v>0.6</v>
      </c>
      <c r="F10" s="11" t="str">
        <f t="shared" si="1"/>
        <v>&lt;60</v>
      </c>
      <c r="H10" s="12">
        <v>90</v>
      </c>
      <c r="I10" s="13">
        <v>90</v>
      </c>
      <c r="J10" s="14">
        <v>1.1000000000000001</v>
      </c>
      <c r="K10" s="14">
        <v>1</v>
      </c>
      <c r="L10" s="14">
        <v>1</v>
      </c>
    </row>
    <row r="11" spans="1:12" ht="15.6">
      <c r="A11" s="9" t="s">
        <v>49</v>
      </c>
      <c r="B11" s="10" t="s">
        <v>59</v>
      </c>
      <c r="C11" s="10" t="s">
        <v>3</v>
      </c>
      <c r="D11" s="10">
        <v>77</v>
      </c>
      <c r="E11" s="11">
        <f t="shared" si="0"/>
        <v>0.9</v>
      </c>
      <c r="F11" s="11" t="str">
        <f t="shared" si="1"/>
        <v>70—79</v>
      </c>
      <c r="H11" s="12">
        <v>91</v>
      </c>
      <c r="I11" s="13" t="s">
        <v>99</v>
      </c>
      <c r="J11" s="14">
        <v>1.2</v>
      </c>
      <c r="K11" s="14">
        <v>1.1000000000000001</v>
      </c>
      <c r="L11" s="14">
        <v>1.1000000000000001</v>
      </c>
    </row>
    <row r="12" spans="1:12" ht="15.6">
      <c r="A12" s="9" t="s">
        <v>49</v>
      </c>
      <c r="B12" s="10" t="s">
        <v>63</v>
      </c>
      <c r="C12" s="10" t="s">
        <v>3</v>
      </c>
      <c r="D12" s="10">
        <v>0</v>
      </c>
      <c r="E12" s="11">
        <f t="shared" si="0"/>
        <v>0.6</v>
      </c>
      <c r="F12" s="11" t="str">
        <f t="shared" si="1"/>
        <v>&lt;60</v>
      </c>
      <c r="H12" s="12">
        <v>101</v>
      </c>
      <c r="I12" s="13" t="s">
        <v>100</v>
      </c>
      <c r="J12" s="14">
        <v>1.3</v>
      </c>
      <c r="K12" s="14">
        <v>1.2</v>
      </c>
      <c r="L12" s="14">
        <v>1.3</v>
      </c>
    </row>
    <row r="13" spans="1:12" ht="15.6">
      <c r="A13" s="9" t="s">
        <v>49</v>
      </c>
      <c r="B13" s="10" t="s">
        <v>62</v>
      </c>
      <c r="C13" s="10" t="s">
        <v>3</v>
      </c>
      <c r="D13" s="10">
        <v>0</v>
      </c>
      <c r="E13" s="11">
        <f t="shared" si="0"/>
        <v>0.6</v>
      </c>
      <c r="F13" s="11" t="str">
        <f t="shared" si="1"/>
        <v>&lt;60</v>
      </c>
      <c r="H13" s="12">
        <v>120</v>
      </c>
      <c r="I13" s="13">
        <v>120</v>
      </c>
      <c r="J13" s="14">
        <v>1.4</v>
      </c>
      <c r="K13" s="14">
        <v>1.3</v>
      </c>
      <c r="L13" s="14">
        <v>1.5</v>
      </c>
    </row>
    <row r="14" spans="1:12" ht="15.6">
      <c r="A14" s="9" t="s">
        <v>49</v>
      </c>
      <c r="B14" s="10" t="s">
        <v>64</v>
      </c>
      <c r="C14" s="10" t="s">
        <v>3</v>
      </c>
      <c r="D14" s="10">
        <v>90</v>
      </c>
      <c r="E14" s="11">
        <f t="shared" si="0"/>
        <v>1.1000000000000001</v>
      </c>
      <c r="F14" s="11">
        <f t="shared" si="1"/>
        <v>90</v>
      </c>
    </row>
    <row r="15" spans="1:12" ht="15.6">
      <c r="A15" s="9" t="s">
        <v>49</v>
      </c>
      <c r="B15" s="10" t="s">
        <v>51</v>
      </c>
      <c r="C15" s="10" t="s">
        <v>3</v>
      </c>
      <c r="D15" s="10">
        <v>83</v>
      </c>
      <c r="E15" s="11">
        <f t="shared" si="0"/>
        <v>1</v>
      </c>
      <c r="F15" s="11" t="str">
        <f t="shared" si="1"/>
        <v>80—89</v>
      </c>
    </row>
    <row r="16" spans="1:12" ht="15.6">
      <c r="A16" s="9" t="s">
        <v>49</v>
      </c>
      <c r="B16" s="10" t="s">
        <v>53</v>
      </c>
      <c r="C16" s="10" t="s">
        <v>3</v>
      </c>
      <c r="D16" s="10">
        <v>89</v>
      </c>
      <c r="E16" s="11">
        <f t="shared" si="0"/>
        <v>1</v>
      </c>
      <c r="F16" s="11" t="str">
        <f t="shared" si="1"/>
        <v>80—89</v>
      </c>
    </row>
    <row r="17" spans="1:6" ht="15.6">
      <c r="A17" s="9" t="s">
        <v>49</v>
      </c>
      <c r="B17" s="10" t="s">
        <v>54</v>
      </c>
      <c r="C17" s="10" t="s">
        <v>3</v>
      </c>
      <c r="D17" s="10">
        <v>98</v>
      </c>
      <c r="E17" s="11">
        <f t="shared" si="0"/>
        <v>1.2</v>
      </c>
      <c r="F17" s="11" t="str">
        <f t="shared" si="1"/>
        <v>91—100</v>
      </c>
    </row>
    <row r="18" spans="1:6" ht="15.6">
      <c r="A18" s="9" t="s">
        <v>49</v>
      </c>
      <c r="B18" s="10" t="s">
        <v>57</v>
      </c>
      <c r="C18" s="10" t="s">
        <v>3</v>
      </c>
      <c r="D18" s="12">
        <v>54</v>
      </c>
      <c r="E18" s="11">
        <f t="shared" si="0"/>
        <v>0.6</v>
      </c>
      <c r="F18" s="11" t="str">
        <f t="shared" si="1"/>
        <v>&lt;60</v>
      </c>
    </row>
    <row r="19" spans="1:6" ht="15.6">
      <c r="A19" s="9" t="s">
        <v>49</v>
      </c>
      <c r="B19" s="10" t="s">
        <v>65</v>
      </c>
      <c r="C19" s="10" t="s">
        <v>3</v>
      </c>
      <c r="D19" s="12">
        <v>100</v>
      </c>
      <c r="E19" s="11">
        <f t="shared" si="0"/>
        <v>1.2</v>
      </c>
      <c r="F19" s="11" t="str">
        <f t="shared" si="1"/>
        <v>91—100</v>
      </c>
    </row>
    <row r="20" spans="1:6" ht="15.6">
      <c r="A20" s="9" t="s">
        <v>49</v>
      </c>
      <c r="B20" s="10" t="s">
        <v>52</v>
      </c>
      <c r="C20" s="10" t="s">
        <v>3</v>
      </c>
      <c r="D20" s="12">
        <v>74</v>
      </c>
      <c r="E20" s="11">
        <f t="shared" si="0"/>
        <v>0.9</v>
      </c>
      <c r="F20" s="11" t="str">
        <f t="shared" si="1"/>
        <v>70—79</v>
      </c>
    </row>
    <row r="21" spans="1:6" ht="15.6">
      <c r="A21" s="9" t="s">
        <v>49</v>
      </c>
      <c r="B21" s="10" t="s">
        <v>68</v>
      </c>
      <c r="C21" s="10" t="s">
        <v>3</v>
      </c>
      <c r="D21" s="12">
        <v>72</v>
      </c>
      <c r="E21" s="11">
        <f t="shared" si="0"/>
        <v>0.9</v>
      </c>
      <c r="F21" s="11" t="str">
        <f t="shared" si="1"/>
        <v>70—79</v>
      </c>
    </row>
    <row r="22" spans="1:6" ht="15.6">
      <c r="A22" s="9" t="s">
        <v>49</v>
      </c>
      <c r="B22" s="10" t="s">
        <v>66</v>
      </c>
      <c r="C22" s="10" t="s">
        <v>3</v>
      </c>
      <c r="D22" s="12">
        <v>96</v>
      </c>
      <c r="E22" s="11">
        <f t="shared" si="0"/>
        <v>1.2</v>
      </c>
      <c r="F22" s="11" t="str">
        <f t="shared" si="1"/>
        <v>91—100</v>
      </c>
    </row>
    <row r="23" spans="1:6" ht="15.6">
      <c r="A23" s="9" t="s">
        <v>49</v>
      </c>
      <c r="B23" s="10" t="s">
        <v>55</v>
      </c>
      <c r="C23" s="10" t="s">
        <v>3</v>
      </c>
      <c r="D23" s="12">
        <v>96</v>
      </c>
      <c r="E23" s="11">
        <f t="shared" si="0"/>
        <v>1.2</v>
      </c>
      <c r="F23" s="11" t="str">
        <f t="shared" si="1"/>
        <v>91—100</v>
      </c>
    </row>
    <row r="24" spans="1:6" ht="15.6">
      <c r="A24" s="9" t="s">
        <v>49</v>
      </c>
      <c r="B24" s="10" t="s">
        <v>67</v>
      </c>
      <c r="C24" s="10" t="s">
        <v>3</v>
      </c>
      <c r="D24" s="12">
        <v>82</v>
      </c>
      <c r="E24" s="11">
        <f t="shared" si="0"/>
        <v>1</v>
      </c>
      <c r="F24" s="11" t="str">
        <f t="shared" si="1"/>
        <v>80—89</v>
      </c>
    </row>
    <row r="25" spans="1:6" ht="15.6">
      <c r="A25" s="9" t="s">
        <v>43</v>
      </c>
      <c r="B25" s="10" t="s">
        <v>46</v>
      </c>
      <c r="C25" s="10" t="s">
        <v>3</v>
      </c>
      <c r="D25" s="12">
        <v>90</v>
      </c>
      <c r="E25" s="11">
        <f t="shared" si="0"/>
        <v>1.1000000000000001</v>
      </c>
      <c r="F25" s="11">
        <f t="shared" si="1"/>
        <v>90</v>
      </c>
    </row>
    <row r="26" spans="1:6" ht="15.6">
      <c r="A26" s="9" t="s">
        <v>43</v>
      </c>
      <c r="B26" s="10" t="s">
        <v>47</v>
      </c>
      <c r="C26" s="10" t="s">
        <v>3</v>
      </c>
      <c r="D26" s="12">
        <v>97</v>
      </c>
      <c r="E26" s="11">
        <f t="shared" si="0"/>
        <v>1.2</v>
      </c>
      <c r="F26" s="11" t="str">
        <f t="shared" si="1"/>
        <v>91—100</v>
      </c>
    </row>
    <row r="27" spans="1:6" ht="15.6">
      <c r="A27" s="9" t="s">
        <v>43</v>
      </c>
      <c r="B27" s="10" t="s">
        <v>44</v>
      </c>
      <c r="C27" s="10" t="s">
        <v>3</v>
      </c>
      <c r="D27" s="12">
        <v>0</v>
      </c>
      <c r="E27" s="11">
        <f t="shared" si="0"/>
        <v>0.6</v>
      </c>
      <c r="F27" s="11" t="str">
        <f t="shared" si="1"/>
        <v>&lt;60</v>
      </c>
    </row>
    <row r="28" spans="1:6" ht="15.6">
      <c r="A28" s="9" t="s">
        <v>43</v>
      </c>
      <c r="B28" s="10" t="s">
        <v>48</v>
      </c>
      <c r="C28" s="10" t="s">
        <v>3</v>
      </c>
      <c r="D28" s="12">
        <v>80</v>
      </c>
      <c r="E28" s="11">
        <f t="shared" si="0"/>
        <v>1</v>
      </c>
      <c r="F28" s="11" t="str">
        <f t="shared" si="1"/>
        <v>80—89</v>
      </c>
    </row>
    <row r="29" spans="1:6" ht="15.6">
      <c r="A29" s="9" t="s">
        <v>43</v>
      </c>
      <c r="B29" s="10" t="s">
        <v>45</v>
      </c>
      <c r="C29" s="10" t="s">
        <v>3</v>
      </c>
      <c r="D29" s="12">
        <v>60</v>
      </c>
      <c r="E29" s="11">
        <f t="shared" si="0"/>
        <v>0.8</v>
      </c>
      <c r="F29" s="11" t="str">
        <f t="shared" si="1"/>
        <v>60—69</v>
      </c>
    </row>
    <row r="30" spans="1:6" ht="15.6">
      <c r="A30" s="9" t="s">
        <v>28</v>
      </c>
      <c r="B30" s="10" t="s">
        <v>30</v>
      </c>
      <c r="C30" s="10" t="s">
        <v>3</v>
      </c>
      <c r="D30" s="12">
        <v>0</v>
      </c>
      <c r="E30" s="11">
        <f t="shared" si="0"/>
        <v>0.6</v>
      </c>
      <c r="F30" s="11" t="str">
        <f t="shared" si="1"/>
        <v>&lt;60</v>
      </c>
    </row>
    <row r="31" spans="1:6" ht="15.6">
      <c r="A31" s="9" t="s">
        <v>28</v>
      </c>
      <c r="B31" s="10" t="s">
        <v>29</v>
      </c>
      <c r="C31" s="10" t="s">
        <v>3</v>
      </c>
      <c r="D31" s="12">
        <v>83</v>
      </c>
      <c r="E31" s="11">
        <f t="shared" si="0"/>
        <v>1</v>
      </c>
      <c r="F31" s="11" t="str">
        <f t="shared" si="1"/>
        <v>80—89</v>
      </c>
    </row>
    <row r="32" spans="1:6" ht="15.6">
      <c r="A32" s="9" t="s">
        <v>22</v>
      </c>
      <c r="B32" s="10" t="s">
        <v>23</v>
      </c>
      <c r="C32" s="10" t="s">
        <v>3</v>
      </c>
      <c r="D32" s="12">
        <v>90</v>
      </c>
      <c r="E32" s="11">
        <f t="shared" si="0"/>
        <v>1.1000000000000001</v>
      </c>
      <c r="F32" s="11">
        <f t="shared" si="1"/>
        <v>90</v>
      </c>
    </row>
    <row r="33" spans="1:6" ht="15.6">
      <c r="A33" s="9" t="s">
        <v>22</v>
      </c>
      <c r="B33" s="10" t="s">
        <v>25</v>
      </c>
      <c r="C33" s="10" t="s">
        <v>3</v>
      </c>
      <c r="D33" s="12">
        <v>83</v>
      </c>
      <c r="E33" s="11">
        <f t="shared" si="0"/>
        <v>1</v>
      </c>
      <c r="F33" s="11" t="str">
        <f t="shared" si="1"/>
        <v>80—89</v>
      </c>
    </row>
    <row r="34" spans="1:6" ht="15.6">
      <c r="A34" s="9" t="s">
        <v>22</v>
      </c>
      <c r="B34" s="10" t="s">
        <v>24</v>
      </c>
      <c r="C34" s="10" t="s">
        <v>3</v>
      </c>
      <c r="D34" s="12">
        <v>106</v>
      </c>
      <c r="E34" s="11">
        <f t="shared" si="0"/>
        <v>1.3</v>
      </c>
      <c r="F34" s="11" t="str">
        <f t="shared" si="1"/>
        <v>101—119</v>
      </c>
    </row>
    <row r="35" spans="1:6" ht="15.6">
      <c r="A35" s="9" t="s">
        <v>22</v>
      </c>
      <c r="B35" s="10" t="s">
        <v>26</v>
      </c>
      <c r="C35" s="10" t="s">
        <v>3</v>
      </c>
      <c r="D35" s="12">
        <v>93</v>
      </c>
      <c r="E35" s="11">
        <f t="shared" si="0"/>
        <v>1.2</v>
      </c>
      <c r="F35" s="11" t="str">
        <f t="shared" si="1"/>
        <v>91—100</v>
      </c>
    </row>
    <row r="36" spans="1:6" ht="15.6">
      <c r="A36" s="9" t="s">
        <v>22</v>
      </c>
      <c r="B36" s="10" t="s">
        <v>27</v>
      </c>
      <c r="C36" s="10" t="s">
        <v>3</v>
      </c>
      <c r="D36" s="12">
        <v>90</v>
      </c>
      <c r="E36" s="11">
        <f t="shared" si="0"/>
        <v>1.1000000000000001</v>
      </c>
      <c r="F36" s="11">
        <f t="shared" si="1"/>
        <v>90</v>
      </c>
    </row>
    <row r="37" spans="1:6" ht="15.6">
      <c r="A37" s="9" t="s">
        <v>34</v>
      </c>
      <c r="B37" s="10" t="s">
        <v>35</v>
      </c>
      <c r="C37" s="10" t="s">
        <v>3</v>
      </c>
      <c r="D37" s="12">
        <v>0</v>
      </c>
      <c r="E37" s="11">
        <f t="shared" si="0"/>
        <v>0.6</v>
      </c>
      <c r="F37" s="11" t="str">
        <f t="shared" si="1"/>
        <v>&lt;60</v>
      </c>
    </row>
    <row r="38" spans="1:6" ht="15.6">
      <c r="A38" s="9" t="s">
        <v>34</v>
      </c>
      <c r="B38" s="10" t="s">
        <v>37</v>
      </c>
      <c r="C38" s="10" t="s">
        <v>3</v>
      </c>
      <c r="D38" s="12">
        <v>87</v>
      </c>
      <c r="E38" s="11">
        <f t="shared" si="0"/>
        <v>1</v>
      </c>
      <c r="F38" s="11" t="str">
        <f t="shared" si="1"/>
        <v>80—89</v>
      </c>
    </row>
    <row r="39" spans="1:6" ht="15.6">
      <c r="A39" s="9" t="s">
        <v>34</v>
      </c>
      <c r="B39" s="10" t="s">
        <v>42</v>
      </c>
      <c r="C39" s="10" t="s">
        <v>3</v>
      </c>
      <c r="D39" s="12">
        <v>106</v>
      </c>
      <c r="E39" s="11">
        <f t="shared" si="0"/>
        <v>1.3</v>
      </c>
      <c r="F39" s="11" t="str">
        <f t="shared" si="1"/>
        <v>101—119</v>
      </c>
    </row>
    <row r="40" spans="1:6" ht="15.6">
      <c r="A40" s="9" t="s">
        <v>34</v>
      </c>
      <c r="B40" s="10" t="s">
        <v>38</v>
      </c>
      <c r="C40" s="10" t="s">
        <v>3</v>
      </c>
      <c r="D40" s="12">
        <v>106</v>
      </c>
      <c r="E40" s="11">
        <f t="shared" si="0"/>
        <v>1.3</v>
      </c>
      <c r="F40" s="11" t="str">
        <f t="shared" si="1"/>
        <v>101—119</v>
      </c>
    </row>
    <row r="41" spans="1:6" ht="15.6">
      <c r="A41" s="9" t="s">
        <v>34</v>
      </c>
      <c r="B41" s="10" t="s">
        <v>40</v>
      </c>
      <c r="C41" s="10" t="s">
        <v>3</v>
      </c>
      <c r="D41" s="12">
        <v>106</v>
      </c>
      <c r="E41" s="11">
        <f t="shared" si="0"/>
        <v>1.3</v>
      </c>
      <c r="F41" s="11" t="str">
        <f t="shared" si="1"/>
        <v>101—119</v>
      </c>
    </row>
    <row r="42" spans="1:6" ht="15.6">
      <c r="A42" s="9" t="s">
        <v>34</v>
      </c>
      <c r="B42" s="10" t="s">
        <v>41</v>
      </c>
      <c r="C42" s="10" t="s">
        <v>3</v>
      </c>
      <c r="D42" s="12">
        <v>97</v>
      </c>
      <c r="E42" s="11">
        <f t="shared" si="0"/>
        <v>1.2</v>
      </c>
      <c r="F42" s="11" t="str">
        <f t="shared" si="1"/>
        <v>91—100</v>
      </c>
    </row>
    <row r="43" spans="1:6" ht="15.6">
      <c r="A43" s="9" t="s">
        <v>34</v>
      </c>
      <c r="B43" s="10" t="s">
        <v>39</v>
      </c>
      <c r="C43" s="10" t="s">
        <v>3</v>
      </c>
      <c r="D43" s="12">
        <v>106</v>
      </c>
      <c r="E43" s="11">
        <f t="shared" si="0"/>
        <v>1.3</v>
      </c>
      <c r="F43" s="11" t="str">
        <f t="shared" si="1"/>
        <v>101—119</v>
      </c>
    </row>
    <row r="44" spans="1:6" ht="15.6">
      <c r="A44" s="9" t="s">
        <v>34</v>
      </c>
      <c r="B44" s="10" t="s">
        <v>36</v>
      </c>
      <c r="C44" s="10" t="s">
        <v>3</v>
      </c>
      <c r="D44" s="12">
        <v>106</v>
      </c>
      <c r="E44" s="11">
        <f t="shared" si="0"/>
        <v>1.3</v>
      </c>
      <c r="F44" s="11" t="str">
        <f t="shared" si="1"/>
        <v>101—119</v>
      </c>
    </row>
    <row r="45" spans="1:6" ht="15.6">
      <c r="A45" s="9" t="s">
        <v>80</v>
      </c>
      <c r="B45" s="10" t="s">
        <v>83</v>
      </c>
      <c r="C45" s="10" t="s">
        <v>3</v>
      </c>
      <c r="D45" s="12">
        <v>79</v>
      </c>
      <c r="E45" s="11">
        <f t="shared" si="0"/>
        <v>0.9</v>
      </c>
      <c r="F45" s="11" t="str">
        <f t="shared" si="1"/>
        <v>70—79</v>
      </c>
    </row>
    <row r="46" spans="1:6" ht="15.6">
      <c r="A46" s="9" t="s">
        <v>80</v>
      </c>
      <c r="B46" s="10" t="s">
        <v>81</v>
      </c>
      <c r="C46" s="10" t="s">
        <v>3</v>
      </c>
      <c r="D46" s="12">
        <v>92</v>
      </c>
      <c r="E46" s="11">
        <f t="shared" si="0"/>
        <v>1.2</v>
      </c>
      <c r="F46" s="11" t="str">
        <f t="shared" si="1"/>
        <v>91—100</v>
      </c>
    </row>
    <row r="47" spans="1:6" ht="15.6">
      <c r="A47" s="9" t="s">
        <v>80</v>
      </c>
      <c r="B47" s="10" t="s">
        <v>87</v>
      </c>
      <c r="C47" s="10" t="s">
        <v>3</v>
      </c>
      <c r="D47" s="12">
        <v>83</v>
      </c>
      <c r="E47" s="11">
        <f t="shared" si="0"/>
        <v>1</v>
      </c>
      <c r="F47" s="11" t="str">
        <f t="shared" si="1"/>
        <v>80—89</v>
      </c>
    </row>
    <row r="48" spans="1:6" ht="15.6">
      <c r="A48" s="9" t="s">
        <v>80</v>
      </c>
      <c r="B48" s="10" t="s">
        <v>82</v>
      </c>
      <c r="C48" s="10" t="s">
        <v>3</v>
      </c>
      <c r="D48" s="12">
        <v>92</v>
      </c>
      <c r="E48" s="11">
        <f t="shared" si="0"/>
        <v>1.2</v>
      </c>
      <c r="F48" s="11" t="str">
        <f t="shared" si="1"/>
        <v>91—100</v>
      </c>
    </row>
    <row r="49" spans="1:6" ht="15.6">
      <c r="A49" s="9" t="s">
        <v>80</v>
      </c>
      <c r="B49" s="10" t="s">
        <v>85</v>
      </c>
      <c r="C49" s="10" t="s">
        <v>3</v>
      </c>
      <c r="D49" s="12">
        <v>97</v>
      </c>
      <c r="E49" s="11">
        <f t="shared" si="0"/>
        <v>1.2</v>
      </c>
      <c r="F49" s="11" t="str">
        <f t="shared" si="1"/>
        <v>91—100</v>
      </c>
    </row>
    <row r="50" spans="1:6" ht="15.6">
      <c r="A50" s="9" t="s">
        <v>80</v>
      </c>
      <c r="B50" s="10" t="s">
        <v>84</v>
      </c>
      <c r="C50" s="10" t="s">
        <v>3</v>
      </c>
      <c r="D50" s="12">
        <v>79</v>
      </c>
      <c r="E50" s="11">
        <f t="shared" si="0"/>
        <v>0.9</v>
      </c>
      <c r="F50" s="11" t="str">
        <f t="shared" si="1"/>
        <v>70—79</v>
      </c>
    </row>
    <row r="51" spans="1:6" ht="15.6">
      <c r="A51" s="9" t="s">
        <v>80</v>
      </c>
      <c r="B51" s="10" t="s">
        <v>88</v>
      </c>
      <c r="C51" s="10" t="s">
        <v>3</v>
      </c>
      <c r="D51" s="12">
        <v>86</v>
      </c>
      <c r="E51" s="11">
        <f t="shared" si="0"/>
        <v>1</v>
      </c>
      <c r="F51" s="11" t="str">
        <f t="shared" si="1"/>
        <v>80—89</v>
      </c>
    </row>
    <row r="52" spans="1:6" ht="15.6">
      <c r="A52" s="9" t="s">
        <v>80</v>
      </c>
      <c r="B52" s="10" t="s">
        <v>86</v>
      </c>
      <c r="C52" s="10" t="s">
        <v>3</v>
      </c>
      <c r="D52" s="12">
        <v>71</v>
      </c>
      <c r="E52" s="11">
        <f t="shared" si="0"/>
        <v>0.9</v>
      </c>
      <c r="F52" s="11" t="str">
        <f t="shared" si="1"/>
        <v>70—79</v>
      </c>
    </row>
    <row r="53" spans="1:6" ht="15.6">
      <c r="A53" s="9" t="s">
        <v>78</v>
      </c>
      <c r="B53" s="10" t="s">
        <v>79</v>
      </c>
      <c r="C53" s="10" t="s">
        <v>3</v>
      </c>
      <c r="D53" s="12">
        <v>91</v>
      </c>
      <c r="E53" s="11">
        <f t="shared" si="0"/>
        <v>1.2</v>
      </c>
      <c r="F53" s="11" t="str">
        <f t="shared" si="1"/>
        <v>91—100</v>
      </c>
    </row>
    <row r="54" spans="1:6" ht="15.6">
      <c r="A54" s="9" t="s">
        <v>71</v>
      </c>
      <c r="B54" s="10" t="s">
        <v>73</v>
      </c>
      <c r="C54" s="10" t="s">
        <v>3</v>
      </c>
      <c r="D54" s="12">
        <v>62</v>
      </c>
      <c r="E54" s="11">
        <f t="shared" si="0"/>
        <v>0.8</v>
      </c>
      <c r="F54" s="11" t="str">
        <f t="shared" si="1"/>
        <v>60—69</v>
      </c>
    </row>
    <row r="55" spans="1:6" ht="15.6">
      <c r="A55" s="9" t="s">
        <v>71</v>
      </c>
      <c r="B55" s="10" t="s">
        <v>76</v>
      </c>
      <c r="C55" s="10" t="s">
        <v>3</v>
      </c>
      <c r="D55" s="12">
        <v>70</v>
      </c>
      <c r="E55" s="11">
        <f t="shared" si="0"/>
        <v>0.9</v>
      </c>
      <c r="F55" s="11" t="str">
        <f t="shared" si="1"/>
        <v>70—79</v>
      </c>
    </row>
    <row r="56" spans="1:6" ht="15.6">
      <c r="A56" s="9" t="s">
        <v>71</v>
      </c>
      <c r="B56" s="10" t="s">
        <v>74</v>
      </c>
      <c r="C56" s="10" t="s">
        <v>3</v>
      </c>
      <c r="D56" s="12">
        <v>77</v>
      </c>
      <c r="E56" s="11">
        <f t="shared" si="0"/>
        <v>0.9</v>
      </c>
      <c r="F56" s="11" t="str">
        <f t="shared" si="1"/>
        <v>70—79</v>
      </c>
    </row>
    <row r="57" spans="1:6" ht="15.6">
      <c r="A57" s="9" t="s">
        <v>71</v>
      </c>
      <c r="B57" s="10" t="s">
        <v>77</v>
      </c>
      <c r="C57" s="10" t="s">
        <v>3</v>
      </c>
      <c r="D57" s="12">
        <v>52</v>
      </c>
      <c r="E57" s="11">
        <f t="shared" si="0"/>
        <v>0.6</v>
      </c>
      <c r="F57" s="11" t="str">
        <f t="shared" si="1"/>
        <v>&lt;60</v>
      </c>
    </row>
    <row r="58" spans="1:6" ht="15.6">
      <c r="A58" s="9" t="s">
        <v>71</v>
      </c>
      <c r="B58" s="10" t="s">
        <v>72</v>
      </c>
      <c r="C58" s="10" t="s">
        <v>3</v>
      </c>
      <c r="D58" s="12">
        <v>58</v>
      </c>
      <c r="E58" s="11">
        <f t="shared" si="0"/>
        <v>0.6</v>
      </c>
      <c r="F58" s="11" t="str">
        <f t="shared" si="1"/>
        <v>&lt;60</v>
      </c>
    </row>
    <row r="59" spans="1:6" ht="15.6">
      <c r="A59" s="9" t="s">
        <v>71</v>
      </c>
      <c r="B59" s="10" t="s">
        <v>75</v>
      </c>
      <c r="C59" s="10" t="s">
        <v>3</v>
      </c>
      <c r="D59" s="12">
        <v>57</v>
      </c>
      <c r="E59" s="11">
        <f t="shared" si="0"/>
        <v>0.6</v>
      </c>
      <c r="F59" s="11" t="str">
        <f t="shared" si="1"/>
        <v>&lt;60</v>
      </c>
    </row>
    <row r="60" spans="1:6" ht="15.6">
      <c r="A60" s="9" t="s">
        <v>32</v>
      </c>
      <c r="B60" s="10" t="s">
        <v>33</v>
      </c>
      <c r="C60" s="10" t="s">
        <v>3</v>
      </c>
      <c r="D60" s="12">
        <v>90</v>
      </c>
      <c r="E60" s="11">
        <f t="shared" si="0"/>
        <v>1.1000000000000001</v>
      </c>
      <c r="F60" s="11">
        <f t="shared" si="1"/>
        <v>90</v>
      </c>
    </row>
    <row r="61" spans="1:6" ht="15.6">
      <c r="A61" s="9" t="s">
        <v>18</v>
      </c>
      <c r="B61" s="10" t="s">
        <v>21</v>
      </c>
      <c r="C61" s="10" t="s">
        <v>12</v>
      </c>
      <c r="D61" s="10">
        <v>120</v>
      </c>
      <c r="E61" s="11">
        <f t="shared" si="0"/>
        <v>1.3</v>
      </c>
      <c r="F61" s="11">
        <f t="shared" si="1"/>
        <v>120</v>
      </c>
    </row>
    <row r="62" spans="1:6" ht="15.6">
      <c r="A62" s="9" t="s">
        <v>18</v>
      </c>
      <c r="B62" s="10" t="s">
        <v>20</v>
      </c>
      <c r="C62" s="10" t="s">
        <v>12</v>
      </c>
      <c r="D62" s="10">
        <v>110</v>
      </c>
      <c r="E62" s="11">
        <f t="shared" si="0"/>
        <v>1.2</v>
      </c>
      <c r="F62" s="11" t="str">
        <f t="shared" si="1"/>
        <v>101—119</v>
      </c>
    </row>
    <row r="63" spans="1:6" ht="15.6">
      <c r="A63" s="9" t="s">
        <v>18</v>
      </c>
      <c r="B63" s="10" t="s">
        <v>19</v>
      </c>
      <c r="C63" s="10" t="s">
        <v>12</v>
      </c>
      <c r="D63" s="10">
        <v>96</v>
      </c>
      <c r="E63" s="11">
        <f t="shared" si="0"/>
        <v>1.1000000000000001</v>
      </c>
      <c r="F63" s="11" t="str">
        <f t="shared" si="1"/>
        <v>91—100</v>
      </c>
    </row>
    <row r="64" spans="1:6" ht="15.6">
      <c r="A64" s="9" t="s">
        <v>49</v>
      </c>
      <c r="B64" s="10" t="s">
        <v>60</v>
      </c>
      <c r="C64" s="10" t="s">
        <v>12</v>
      </c>
      <c r="D64" s="10">
        <v>107</v>
      </c>
      <c r="E64" s="11">
        <f t="shared" si="0"/>
        <v>1.2</v>
      </c>
      <c r="F64" s="11" t="str">
        <f t="shared" si="1"/>
        <v>101—119</v>
      </c>
    </row>
    <row r="65" spans="1:6" ht="15.6">
      <c r="A65" s="9" t="s">
        <v>49</v>
      </c>
      <c r="B65" s="10" t="s">
        <v>58</v>
      </c>
      <c r="C65" s="10" t="s">
        <v>12</v>
      </c>
      <c r="D65" s="10">
        <v>88</v>
      </c>
      <c r="E65" s="11">
        <f t="shared" si="0"/>
        <v>0.9</v>
      </c>
      <c r="F65" s="11" t="str">
        <f t="shared" si="1"/>
        <v>80—89</v>
      </c>
    </row>
    <row r="66" spans="1:6" ht="15.6">
      <c r="A66" s="9" t="s">
        <v>49</v>
      </c>
      <c r="B66" s="10" t="s">
        <v>50</v>
      </c>
      <c r="C66" s="10" t="s">
        <v>12</v>
      </c>
      <c r="D66" s="10">
        <v>86</v>
      </c>
      <c r="E66" s="11">
        <f t="shared" si="0"/>
        <v>0.9</v>
      </c>
      <c r="F66" s="11" t="str">
        <f t="shared" si="1"/>
        <v>80—89</v>
      </c>
    </row>
    <row r="67" spans="1:6" ht="15.6">
      <c r="A67" s="9" t="s">
        <v>49</v>
      </c>
      <c r="B67" s="10" t="s">
        <v>56</v>
      </c>
      <c r="C67" s="10" t="s">
        <v>12</v>
      </c>
      <c r="D67" s="10">
        <v>101</v>
      </c>
      <c r="E67" s="11">
        <f t="shared" ref="E67:E130" si="2">VLOOKUP(D67,$H$5:$L$13,IF(C67=$J$5,3,IF(C67=$K$5,4,5)),1)</f>
        <v>1.2</v>
      </c>
      <c r="F67" s="11" t="str">
        <f t="shared" ref="F67:F130" si="3">VLOOKUP(D67,$H$5:$L$13,2,1)</f>
        <v>101—119</v>
      </c>
    </row>
    <row r="68" spans="1:6" ht="15.6">
      <c r="A68" s="9" t="s">
        <v>49</v>
      </c>
      <c r="B68" s="10" t="s">
        <v>61</v>
      </c>
      <c r="C68" s="10" t="s">
        <v>12</v>
      </c>
      <c r="D68" s="10">
        <v>95</v>
      </c>
      <c r="E68" s="11">
        <f t="shared" si="2"/>
        <v>1.1000000000000001</v>
      </c>
      <c r="F68" s="11" t="str">
        <f t="shared" si="3"/>
        <v>91—100</v>
      </c>
    </row>
    <row r="69" spans="1:6" ht="15.6">
      <c r="A69" s="9" t="s">
        <v>49</v>
      </c>
      <c r="B69" s="10" t="s">
        <v>69</v>
      </c>
      <c r="C69" s="10" t="s">
        <v>12</v>
      </c>
      <c r="D69" s="10">
        <v>0</v>
      </c>
      <c r="E69" s="11">
        <f t="shared" si="2"/>
        <v>0.5</v>
      </c>
      <c r="F69" s="11" t="str">
        <f t="shared" si="3"/>
        <v>&lt;60</v>
      </c>
    </row>
    <row r="70" spans="1:6" ht="15.6">
      <c r="A70" s="9" t="s">
        <v>49</v>
      </c>
      <c r="B70" s="10" t="s">
        <v>59</v>
      </c>
      <c r="C70" s="10" t="s">
        <v>12</v>
      </c>
      <c r="D70" s="10">
        <v>58</v>
      </c>
      <c r="E70" s="11">
        <f t="shared" si="2"/>
        <v>0.5</v>
      </c>
      <c r="F70" s="11" t="str">
        <f t="shared" si="3"/>
        <v>&lt;60</v>
      </c>
    </row>
    <row r="71" spans="1:6" ht="15.6">
      <c r="A71" s="9" t="s">
        <v>49</v>
      </c>
      <c r="B71" s="10" t="s">
        <v>63</v>
      </c>
      <c r="C71" s="10" t="s">
        <v>12</v>
      </c>
      <c r="D71" s="10">
        <v>92</v>
      </c>
      <c r="E71" s="11">
        <f t="shared" si="2"/>
        <v>1.1000000000000001</v>
      </c>
      <c r="F71" s="11" t="str">
        <f t="shared" si="3"/>
        <v>91—100</v>
      </c>
    </row>
    <row r="72" spans="1:6" ht="15.6">
      <c r="A72" s="9" t="s">
        <v>49</v>
      </c>
      <c r="B72" s="10" t="s">
        <v>62</v>
      </c>
      <c r="C72" s="10" t="s">
        <v>12</v>
      </c>
      <c r="D72" s="10">
        <v>100</v>
      </c>
      <c r="E72" s="11">
        <f t="shared" si="2"/>
        <v>1.1000000000000001</v>
      </c>
      <c r="F72" s="11" t="str">
        <f t="shared" si="3"/>
        <v>91—100</v>
      </c>
    </row>
    <row r="73" spans="1:6" ht="15.6">
      <c r="A73" s="9" t="s">
        <v>49</v>
      </c>
      <c r="B73" s="10" t="s">
        <v>64</v>
      </c>
      <c r="C73" s="10" t="s">
        <v>12</v>
      </c>
      <c r="D73" s="10">
        <v>90</v>
      </c>
      <c r="E73" s="11">
        <f t="shared" si="2"/>
        <v>1</v>
      </c>
      <c r="F73" s="11">
        <f t="shared" si="3"/>
        <v>90</v>
      </c>
    </row>
    <row r="74" spans="1:6" ht="15.6">
      <c r="A74" s="9" t="s">
        <v>49</v>
      </c>
      <c r="B74" s="10" t="s">
        <v>51</v>
      </c>
      <c r="C74" s="10" t="s">
        <v>12</v>
      </c>
      <c r="D74" s="10">
        <v>86</v>
      </c>
      <c r="E74" s="11">
        <f t="shared" si="2"/>
        <v>0.9</v>
      </c>
      <c r="F74" s="11" t="str">
        <f t="shared" si="3"/>
        <v>80—89</v>
      </c>
    </row>
    <row r="75" spans="1:6" ht="15.6">
      <c r="A75" s="9" t="s">
        <v>49</v>
      </c>
      <c r="B75" s="10" t="s">
        <v>53</v>
      </c>
      <c r="C75" s="10" t="s">
        <v>12</v>
      </c>
      <c r="D75" s="10">
        <v>83</v>
      </c>
      <c r="E75" s="11">
        <f t="shared" si="2"/>
        <v>0.9</v>
      </c>
      <c r="F75" s="11" t="str">
        <f t="shared" si="3"/>
        <v>80—89</v>
      </c>
    </row>
    <row r="76" spans="1:6" ht="15.6">
      <c r="A76" s="9" t="s">
        <v>49</v>
      </c>
      <c r="B76" s="10" t="s">
        <v>54</v>
      </c>
      <c r="C76" s="10" t="s">
        <v>12</v>
      </c>
      <c r="D76" s="10">
        <v>101</v>
      </c>
      <c r="E76" s="11">
        <f t="shared" si="2"/>
        <v>1.2</v>
      </c>
      <c r="F76" s="11" t="str">
        <f t="shared" si="3"/>
        <v>101—119</v>
      </c>
    </row>
    <row r="77" spans="1:6" ht="15.6">
      <c r="A77" s="9" t="s">
        <v>49</v>
      </c>
      <c r="B77" s="10" t="s">
        <v>57</v>
      </c>
      <c r="C77" s="10" t="s">
        <v>12</v>
      </c>
      <c r="D77" s="12">
        <v>67</v>
      </c>
      <c r="E77" s="11">
        <f t="shared" si="2"/>
        <v>0.7</v>
      </c>
      <c r="F77" s="11" t="str">
        <f t="shared" si="3"/>
        <v>60—69</v>
      </c>
    </row>
    <row r="78" spans="1:6" ht="15.6">
      <c r="A78" s="9" t="s">
        <v>49</v>
      </c>
      <c r="B78" s="10" t="s">
        <v>65</v>
      </c>
      <c r="C78" s="10" t="s">
        <v>12</v>
      </c>
      <c r="D78" s="12">
        <v>91</v>
      </c>
      <c r="E78" s="11">
        <f t="shared" si="2"/>
        <v>1.1000000000000001</v>
      </c>
      <c r="F78" s="11" t="str">
        <f t="shared" si="3"/>
        <v>91—100</v>
      </c>
    </row>
    <row r="79" spans="1:6" ht="15.6">
      <c r="A79" s="9" t="s">
        <v>49</v>
      </c>
      <c r="B79" s="10" t="s">
        <v>52</v>
      </c>
      <c r="C79" s="10" t="s">
        <v>12</v>
      </c>
      <c r="D79" s="12">
        <v>72</v>
      </c>
      <c r="E79" s="11">
        <f t="shared" si="2"/>
        <v>0.8</v>
      </c>
      <c r="F79" s="11" t="str">
        <f t="shared" si="3"/>
        <v>70—79</v>
      </c>
    </row>
    <row r="80" spans="1:6" ht="15.6">
      <c r="A80" s="9" t="s">
        <v>49</v>
      </c>
      <c r="B80" s="10" t="s">
        <v>68</v>
      </c>
      <c r="C80" s="10" t="s">
        <v>12</v>
      </c>
      <c r="D80" s="12">
        <v>80</v>
      </c>
      <c r="E80" s="11">
        <f t="shared" si="2"/>
        <v>0.9</v>
      </c>
      <c r="F80" s="11" t="str">
        <f t="shared" si="3"/>
        <v>80—89</v>
      </c>
    </row>
    <row r="81" spans="1:6" ht="15.6">
      <c r="A81" s="9" t="s">
        <v>49</v>
      </c>
      <c r="B81" s="10" t="s">
        <v>66</v>
      </c>
      <c r="C81" s="10" t="s">
        <v>12</v>
      </c>
      <c r="D81" s="12">
        <v>103</v>
      </c>
      <c r="E81" s="11">
        <f t="shared" si="2"/>
        <v>1.2</v>
      </c>
      <c r="F81" s="11" t="str">
        <f t="shared" si="3"/>
        <v>101—119</v>
      </c>
    </row>
    <row r="82" spans="1:6" ht="15.6">
      <c r="A82" s="9" t="s">
        <v>49</v>
      </c>
      <c r="B82" s="10" t="s">
        <v>55</v>
      </c>
      <c r="C82" s="10" t="s">
        <v>12</v>
      </c>
      <c r="D82" s="12">
        <v>91</v>
      </c>
      <c r="E82" s="11">
        <f t="shared" si="2"/>
        <v>1.1000000000000001</v>
      </c>
      <c r="F82" s="11" t="str">
        <f t="shared" si="3"/>
        <v>91—100</v>
      </c>
    </row>
    <row r="83" spans="1:6" ht="15.6">
      <c r="A83" s="9" t="s">
        <v>49</v>
      </c>
      <c r="B83" s="10" t="s">
        <v>67</v>
      </c>
      <c r="C83" s="10" t="s">
        <v>12</v>
      </c>
      <c r="D83" s="12">
        <v>72</v>
      </c>
      <c r="E83" s="11">
        <f t="shared" si="2"/>
        <v>0.8</v>
      </c>
      <c r="F83" s="11" t="str">
        <f t="shared" si="3"/>
        <v>70—79</v>
      </c>
    </row>
    <row r="84" spans="1:6" ht="15.6">
      <c r="A84" s="9" t="s">
        <v>43</v>
      </c>
      <c r="B84" s="10" t="s">
        <v>46</v>
      </c>
      <c r="C84" s="10" t="s">
        <v>12</v>
      </c>
      <c r="D84" s="12">
        <v>100</v>
      </c>
      <c r="E84" s="11">
        <f t="shared" si="2"/>
        <v>1.1000000000000001</v>
      </c>
      <c r="F84" s="11" t="str">
        <f t="shared" si="3"/>
        <v>91—100</v>
      </c>
    </row>
    <row r="85" spans="1:6" ht="15.6">
      <c r="A85" s="9" t="s">
        <v>43</v>
      </c>
      <c r="B85" s="10" t="s">
        <v>47</v>
      </c>
      <c r="C85" s="10" t="s">
        <v>12</v>
      </c>
      <c r="D85" s="12">
        <v>93</v>
      </c>
      <c r="E85" s="11">
        <f t="shared" si="2"/>
        <v>1.1000000000000001</v>
      </c>
      <c r="F85" s="11" t="str">
        <f t="shared" si="3"/>
        <v>91—100</v>
      </c>
    </row>
    <row r="86" spans="1:6" ht="15.6">
      <c r="A86" s="9" t="s">
        <v>43</v>
      </c>
      <c r="B86" s="10" t="s">
        <v>44</v>
      </c>
      <c r="C86" s="10" t="s">
        <v>12</v>
      </c>
      <c r="D86" s="12">
        <v>83</v>
      </c>
      <c r="E86" s="11">
        <f t="shared" si="2"/>
        <v>0.9</v>
      </c>
      <c r="F86" s="11" t="str">
        <f t="shared" si="3"/>
        <v>80—89</v>
      </c>
    </row>
    <row r="87" spans="1:6" ht="15.6">
      <c r="A87" s="9" t="s">
        <v>43</v>
      </c>
      <c r="B87" s="10" t="s">
        <v>48</v>
      </c>
      <c r="C87" s="10" t="s">
        <v>12</v>
      </c>
      <c r="D87" s="12">
        <v>88</v>
      </c>
      <c r="E87" s="11">
        <f t="shared" si="2"/>
        <v>0.9</v>
      </c>
      <c r="F87" s="11" t="str">
        <f t="shared" si="3"/>
        <v>80—89</v>
      </c>
    </row>
    <row r="88" spans="1:6" ht="15.6">
      <c r="A88" s="9" t="s">
        <v>43</v>
      </c>
      <c r="B88" s="10" t="s">
        <v>45</v>
      </c>
      <c r="C88" s="10" t="s">
        <v>12</v>
      </c>
      <c r="D88" s="12">
        <v>78</v>
      </c>
      <c r="E88" s="11">
        <f t="shared" si="2"/>
        <v>0.8</v>
      </c>
      <c r="F88" s="11" t="str">
        <f t="shared" si="3"/>
        <v>70—79</v>
      </c>
    </row>
    <row r="89" spans="1:6" ht="15.6">
      <c r="A89" s="9" t="s">
        <v>28</v>
      </c>
      <c r="B89" s="10" t="s">
        <v>30</v>
      </c>
      <c r="C89" s="10" t="s">
        <v>12</v>
      </c>
      <c r="D89" s="12">
        <v>90</v>
      </c>
      <c r="E89" s="11">
        <f t="shared" si="2"/>
        <v>1</v>
      </c>
      <c r="F89" s="11">
        <f t="shared" si="3"/>
        <v>90</v>
      </c>
    </row>
    <row r="90" spans="1:6" ht="15.6">
      <c r="A90" s="9" t="s">
        <v>28</v>
      </c>
      <c r="B90" s="10" t="s">
        <v>29</v>
      </c>
      <c r="C90" s="10" t="s">
        <v>12</v>
      </c>
      <c r="D90" s="12">
        <v>98</v>
      </c>
      <c r="E90" s="11">
        <f t="shared" si="2"/>
        <v>1.1000000000000001</v>
      </c>
      <c r="F90" s="11" t="str">
        <f t="shared" si="3"/>
        <v>91—100</v>
      </c>
    </row>
    <row r="91" spans="1:6" ht="15.6">
      <c r="A91" s="9" t="s">
        <v>22</v>
      </c>
      <c r="B91" s="10" t="s">
        <v>23</v>
      </c>
      <c r="C91" s="10" t="s">
        <v>12</v>
      </c>
      <c r="D91" s="12">
        <v>90</v>
      </c>
      <c r="E91" s="11">
        <f t="shared" si="2"/>
        <v>1</v>
      </c>
      <c r="F91" s="11">
        <f t="shared" si="3"/>
        <v>90</v>
      </c>
    </row>
    <row r="92" spans="1:6" ht="15.6">
      <c r="A92" s="9" t="s">
        <v>22</v>
      </c>
      <c r="B92" s="10" t="s">
        <v>25</v>
      </c>
      <c r="C92" s="10" t="s">
        <v>12</v>
      </c>
      <c r="D92" s="12">
        <v>99</v>
      </c>
      <c r="E92" s="11">
        <f t="shared" si="2"/>
        <v>1.1000000000000001</v>
      </c>
      <c r="F92" s="11" t="str">
        <f t="shared" si="3"/>
        <v>91—100</v>
      </c>
    </row>
    <row r="93" spans="1:6" ht="15.6">
      <c r="A93" s="9" t="s">
        <v>22</v>
      </c>
      <c r="B93" s="10" t="s">
        <v>24</v>
      </c>
      <c r="C93" s="10" t="s">
        <v>12</v>
      </c>
      <c r="D93" s="12">
        <v>90.5</v>
      </c>
      <c r="E93" s="11">
        <f t="shared" si="2"/>
        <v>1</v>
      </c>
      <c r="F93" s="11">
        <f t="shared" si="3"/>
        <v>90</v>
      </c>
    </row>
    <row r="94" spans="1:6" ht="15.6">
      <c r="A94" s="9" t="s">
        <v>22</v>
      </c>
      <c r="B94" s="10" t="s">
        <v>26</v>
      </c>
      <c r="C94" s="10" t="s">
        <v>12</v>
      </c>
      <c r="D94" s="12">
        <v>94</v>
      </c>
      <c r="E94" s="11">
        <f t="shared" si="2"/>
        <v>1.1000000000000001</v>
      </c>
      <c r="F94" s="11" t="str">
        <f t="shared" si="3"/>
        <v>91—100</v>
      </c>
    </row>
    <row r="95" spans="1:6" ht="15.6">
      <c r="A95" s="9" t="s">
        <v>22</v>
      </c>
      <c r="B95" s="10" t="s">
        <v>27</v>
      </c>
      <c r="C95" s="10" t="s">
        <v>12</v>
      </c>
      <c r="D95" s="12">
        <v>90</v>
      </c>
      <c r="E95" s="11">
        <f t="shared" si="2"/>
        <v>1</v>
      </c>
      <c r="F95" s="11">
        <f t="shared" si="3"/>
        <v>90</v>
      </c>
    </row>
    <row r="96" spans="1:6" ht="15.6">
      <c r="A96" s="9" t="s">
        <v>34</v>
      </c>
      <c r="B96" s="10" t="s">
        <v>35</v>
      </c>
      <c r="C96" s="10" t="s">
        <v>12</v>
      </c>
      <c r="D96" s="12">
        <v>87</v>
      </c>
      <c r="E96" s="11">
        <f t="shared" si="2"/>
        <v>0.9</v>
      </c>
      <c r="F96" s="11" t="str">
        <f t="shared" si="3"/>
        <v>80—89</v>
      </c>
    </row>
    <row r="97" spans="1:6" ht="15.6">
      <c r="A97" s="9" t="s">
        <v>34</v>
      </c>
      <c r="B97" s="10" t="s">
        <v>37</v>
      </c>
      <c r="C97" s="10" t="s">
        <v>12</v>
      </c>
      <c r="D97" s="12">
        <v>94</v>
      </c>
      <c r="E97" s="11">
        <f t="shared" si="2"/>
        <v>1.1000000000000001</v>
      </c>
      <c r="F97" s="11" t="str">
        <f t="shared" si="3"/>
        <v>91—100</v>
      </c>
    </row>
    <row r="98" spans="1:6" ht="15.6">
      <c r="A98" s="9" t="s">
        <v>34</v>
      </c>
      <c r="B98" s="10" t="s">
        <v>42</v>
      </c>
      <c r="C98" s="10" t="s">
        <v>12</v>
      </c>
      <c r="D98" s="12">
        <v>101</v>
      </c>
      <c r="E98" s="11">
        <f t="shared" si="2"/>
        <v>1.2</v>
      </c>
      <c r="F98" s="11" t="str">
        <f t="shared" si="3"/>
        <v>101—119</v>
      </c>
    </row>
    <row r="99" spans="1:6" ht="15.6">
      <c r="A99" s="9" t="s">
        <v>34</v>
      </c>
      <c r="B99" s="10" t="s">
        <v>38</v>
      </c>
      <c r="C99" s="10" t="s">
        <v>12</v>
      </c>
      <c r="D99" s="12">
        <v>107</v>
      </c>
      <c r="E99" s="11">
        <f t="shared" si="2"/>
        <v>1.2</v>
      </c>
      <c r="F99" s="11" t="str">
        <f t="shared" si="3"/>
        <v>101—119</v>
      </c>
    </row>
    <row r="100" spans="1:6" ht="15.6">
      <c r="A100" s="9" t="s">
        <v>34</v>
      </c>
      <c r="B100" s="10" t="s">
        <v>40</v>
      </c>
      <c r="C100" s="10" t="s">
        <v>12</v>
      </c>
      <c r="D100" s="12">
        <v>95</v>
      </c>
      <c r="E100" s="11">
        <f t="shared" si="2"/>
        <v>1.1000000000000001</v>
      </c>
      <c r="F100" s="11" t="str">
        <f t="shared" si="3"/>
        <v>91—100</v>
      </c>
    </row>
    <row r="101" spans="1:6" ht="15.6">
      <c r="A101" s="9" t="s">
        <v>34</v>
      </c>
      <c r="B101" s="10" t="s">
        <v>41</v>
      </c>
      <c r="C101" s="10" t="s">
        <v>12</v>
      </c>
      <c r="D101" s="12">
        <v>105</v>
      </c>
      <c r="E101" s="11">
        <f t="shared" si="2"/>
        <v>1.2</v>
      </c>
      <c r="F101" s="11" t="str">
        <f t="shared" si="3"/>
        <v>101—119</v>
      </c>
    </row>
    <row r="102" spans="1:6" ht="15.6">
      <c r="A102" s="9" t="s">
        <v>34</v>
      </c>
      <c r="B102" s="10" t="s">
        <v>39</v>
      </c>
      <c r="C102" s="10" t="s">
        <v>12</v>
      </c>
      <c r="D102" s="12">
        <v>107</v>
      </c>
      <c r="E102" s="11">
        <f t="shared" si="2"/>
        <v>1.2</v>
      </c>
      <c r="F102" s="11" t="str">
        <f t="shared" si="3"/>
        <v>101—119</v>
      </c>
    </row>
    <row r="103" spans="1:6" ht="15.6">
      <c r="A103" s="9" t="s">
        <v>34</v>
      </c>
      <c r="B103" s="10" t="s">
        <v>36</v>
      </c>
      <c r="C103" s="10" t="s">
        <v>12</v>
      </c>
      <c r="D103" s="12">
        <v>107</v>
      </c>
      <c r="E103" s="11">
        <f t="shared" si="2"/>
        <v>1.2</v>
      </c>
      <c r="F103" s="11" t="str">
        <f t="shared" si="3"/>
        <v>101—119</v>
      </c>
    </row>
    <row r="104" spans="1:6" ht="15.6">
      <c r="A104" s="9" t="s">
        <v>80</v>
      </c>
      <c r="B104" s="10" t="s">
        <v>83</v>
      </c>
      <c r="C104" s="10" t="s">
        <v>12</v>
      </c>
      <c r="D104" s="12">
        <v>84</v>
      </c>
      <c r="E104" s="11">
        <f t="shared" si="2"/>
        <v>0.9</v>
      </c>
      <c r="F104" s="11" t="str">
        <f t="shared" si="3"/>
        <v>80—89</v>
      </c>
    </row>
    <row r="105" spans="1:6" ht="15.6">
      <c r="A105" s="9" t="s">
        <v>80</v>
      </c>
      <c r="B105" s="10" t="s">
        <v>81</v>
      </c>
      <c r="C105" s="10" t="s">
        <v>12</v>
      </c>
      <c r="D105" s="12">
        <v>73</v>
      </c>
      <c r="E105" s="11">
        <f t="shared" si="2"/>
        <v>0.8</v>
      </c>
      <c r="F105" s="11" t="str">
        <f t="shared" si="3"/>
        <v>70—79</v>
      </c>
    </row>
    <row r="106" spans="1:6" ht="15.6">
      <c r="A106" s="9" t="s">
        <v>80</v>
      </c>
      <c r="B106" s="10" t="s">
        <v>87</v>
      </c>
      <c r="C106" s="10" t="s">
        <v>12</v>
      </c>
      <c r="D106" s="12">
        <v>80</v>
      </c>
      <c r="E106" s="11">
        <f t="shared" si="2"/>
        <v>0.9</v>
      </c>
      <c r="F106" s="11" t="str">
        <f t="shared" si="3"/>
        <v>80—89</v>
      </c>
    </row>
    <row r="107" spans="1:6" ht="15.6">
      <c r="A107" s="9" t="s">
        <v>80</v>
      </c>
      <c r="B107" s="10" t="s">
        <v>82</v>
      </c>
      <c r="C107" s="10" t="s">
        <v>12</v>
      </c>
      <c r="D107" s="12">
        <v>97</v>
      </c>
      <c r="E107" s="11">
        <f t="shared" si="2"/>
        <v>1.1000000000000001</v>
      </c>
      <c r="F107" s="11" t="str">
        <f t="shared" si="3"/>
        <v>91—100</v>
      </c>
    </row>
    <row r="108" spans="1:6" ht="15.6">
      <c r="A108" s="9" t="s">
        <v>80</v>
      </c>
      <c r="B108" s="10" t="s">
        <v>85</v>
      </c>
      <c r="C108" s="10" t="s">
        <v>12</v>
      </c>
      <c r="D108" s="12">
        <v>80</v>
      </c>
      <c r="E108" s="11">
        <f t="shared" si="2"/>
        <v>0.9</v>
      </c>
      <c r="F108" s="11" t="str">
        <f t="shared" si="3"/>
        <v>80—89</v>
      </c>
    </row>
    <row r="109" spans="1:6" ht="15.6">
      <c r="A109" s="9" t="s">
        <v>80</v>
      </c>
      <c r="B109" s="10" t="s">
        <v>84</v>
      </c>
      <c r="C109" s="10" t="s">
        <v>12</v>
      </c>
      <c r="D109" s="12">
        <v>85</v>
      </c>
      <c r="E109" s="11">
        <f t="shared" si="2"/>
        <v>0.9</v>
      </c>
      <c r="F109" s="11" t="str">
        <f t="shared" si="3"/>
        <v>80—89</v>
      </c>
    </row>
    <row r="110" spans="1:6" ht="15.6">
      <c r="A110" s="9" t="s">
        <v>80</v>
      </c>
      <c r="B110" s="10" t="s">
        <v>88</v>
      </c>
      <c r="C110" s="10" t="s">
        <v>12</v>
      </c>
      <c r="D110" s="12">
        <v>79</v>
      </c>
      <c r="E110" s="11">
        <f t="shared" si="2"/>
        <v>0.8</v>
      </c>
      <c r="F110" s="11" t="str">
        <f t="shared" si="3"/>
        <v>70—79</v>
      </c>
    </row>
    <row r="111" spans="1:6" ht="15.6">
      <c r="A111" s="9" t="s">
        <v>80</v>
      </c>
      <c r="B111" s="10" t="s">
        <v>86</v>
      </c>
      <c r="C111" s="10" t="s">
        <v>12</v>
      </c>
      <c r="D111" s="12">
        <v>76</v>
      </c>
      <c r="E111" s="11">
        <f t="shared" si="2"/>
        <v>0.8</v>
      </c>
      <c r="F111" s="11" t="str">
        <f t="shared" si="3"/>
        <v>70—79</v>
      </c>
    </row>
    <row r="112" spans="1:6" ht="15.6">
      <c r="A112" s="9" t="s">
        <v>78</v>
      </c>
      <c r="B112" s="10" t="s">
        <v>79</v>
      </c>
      <c r="C112" s="10" t="s">
        <v>12</v>
      </c>
      <c r="D112" s="12">
        <v>90</v>
      </c>
      <c r="E112" s="11">
        <f t="shared" si="2"/>
        <v>1</v>
      </c>
      <c r="F112" s="11">
        <f t="shared" si="3"/>
        <v>90</v>
      </c>
    </row>
    <row r="113" spans="1:6" ht="15.6">
      <c r="A113" s="9" t="s">
        <v>71</v>
      </c>
      <c r="B113" s="10" t="s">
        <v>73</v>
      </c>
      <c r="C113" s="10" t="s">
        <v>12</v>
      </c>
      <c r="D113" s="12">
        <v>85</v>
      </c>
      <c r="E113" s="11">
        <f t="shared" si="2"/>
        <v>0.9</v>
      </c>
      <c r="F113" s="11" t="str">
        <f t="shared" si="3"/>
        <v>80—89</v>
      </c>
    </row>
    <row r="114" spans="1:6" ht="15.6">
      <c r="A114" s="9" t="s">
        <v>71</v>
      </c>
      <c r="B114" s="10" t="s">
        <v>76</v>
      </c>
      <c r="C114" s="10" t="s">
        <v>12</v>
      </c>
      <c r="D114" s="12">
        <v>67</v>
      </c>
      <c r="E114" s="11">
        <f t="shared" si="2"/>
        <v>0.7</v>
      </c>
      <c r="F114" s="11" t="str">
        <f t="shared" si="3"/>
        <v>60—69</v>
      </c>
    </row>
    <row r="115" spans="1:6" ht="15.6">
      <c r="A115" s="9" t="s">
        <v>71</v>
      </c>
      <c r="B115" s="10" t="s">
        <v>74</v>
      </c>
      <c r="C115" s="10" t="s">
        <v>12</v>
      </c>
      <c r="D115" s="12">
        <v>77</v>
      </c>
      <c r="E115" s="11">
        <f t="shared" si="2"/>
        <v>0.8</v>
      </c>
      <c r="F115" s="11" t="str">
        <f t="shared" si="3"/>
        <v>70—79</v>
      </c>
    </row>
    <row r="116" spans="1:6" ht="15.6">
      <c r="A116" s="9" t="s">
        <v>71</v>
      </c>
      <c r="B116" s="10" t="s">
        <v>77</v>
      </c>
      <c r="C116" s="10" t="s">
        <v>12</v>
      </c>
      <c r="D116" s="12">
        <v>60</v>
      </c>
      <c r="E116" s="11">
        <f t="shared" si="2"/>
        <v>0.7</v>
      </c>
      <c r="F116" s="11" t="str">
        <f t="shared" si="3"/>
        <v>60—69</v>
      </c>
    </row>
    <row r="117" spans="1:6" ht="15.6">
      <c r="A117" s="9" t="s">
        <v>71</v>
      </c>
      <c r="B117" s="10" t="s">
        <v>72</v>
      </c>
      <c r="C117" s="10" t="s">
        <v>12</v>
      </c>
      <c r="D117" s="12">
        <v>73</v>
      </c>
      <c r="E117" s="11">
        <f t="shared" si="2"/>
        <v>0.8</v>
      </c>
      <c r="F117" s="11" t="str">
        <f t="shared" si="3"/>
        <v>70—79</v>
      </c>
    </row>
    <row r="118" spans="1:6" ht="15.6">
      <c r="A118" s="9" t="s">
        <v>71</v>
      </c>
      <c r="B118" s="10" t="s">
        <v>75</v>
      </c>
      <c r="C118" s="10" t="s">
        <v>12</v>
      </c>
      <c r="D118" s="12">
        <v>72</v>
      </c>
      <c r="E118" s="11">
        <f t="shared" si="2"/>
        <v>0.8</v>
      </c>
      <c r="F118" s="11" t="str">
        <f t="shared" si="3"/>
        <v>70—79</v>
      </c>
    </row>
    <row r="119" spans="1:6" ht="15.6">
      <c r="A119" s="9" t="s">
        <v>32</v>
      </c>
      <c r="B119" s="10" t="s">
        <v>33</v>
      </c>
      <c r="C119" s="10" t="s">
        <v>12</v>
      </c>
      <c r="D119" s="12">
        <v>85</v>
      </c>
      <c r="E119" s="11">
        <f t="shared" si="2"/>
        <v>0.9</v>
      </c>
      <c r="F119" s="11" t="str">
        <f t="shared" si="3"/>
        <v>80—89</v>
      </c>
    </row>
    <row r="120" spans="1:6" ht="15.6">
      <c r="A120" s="9" t="s">
        <v>18</v>
      </c>
      <c r="B120" s="10" t="s">
        <v>21</v>
      </c>
      <c r="C120" s="10" t="s">
        <v>13</v>
      </c>
      <c r="D120" s="10">
        <v>120</v>
      </c>
      <c r="E120" s="11">
        <f t="shared" si="2"/>
        <v>1.5</v>
      </c>
      <c r="F120" s="11">
        <f t="shared" si="3"/>
        <v>120</v>
      </c>
    </row>
    <row r="121" spans="1:6" ht="15.6">
      <c r="A121" s="9" t="s">
        <v>18</v>
      </c>
      <c r="B121" s="10" t="s">
        <v>20</v>
      </c>
      <c r="C121" s="10" t="s">
        <v>13</v>
      </c>
      <c r="D121" s="10">
        <v>108</v>
      </c>
      <c r="E121" s="11">
        <f t="shared" si="2"/>
        <v>1.3</v>
      </c>
      <c r="F121" s="11" t="str">
        <f t="shared" si="3"/>
        <v>101—119</v>
      </c>
    </row>
    <row r="122" spans="1:6" ht="15.6">
      <c r="A122" s="9" t="s">
        <v>18</v>
      </c>
      <c r="B122" s="10" t="s">
        <v>19</v>
      </c>
      <c r="C122" s="10" t="s">
        <v>13</v>
      </c>
      <c r="D122" s="10">
        <v>97</v>
      </c>
      <c r="E122" s="11">
        <f t="shared" si="2"/>
        <v>1.1000000000000001</v>
      </c>
      <c r="F122" s="11" t="str">
        <f t="shared" si="3"/>
        <v>91—100</v>
      </c>
    </row>
    <row r="123" spans="1:6" ht="15.6">
      <c r="A123" s="9" t="s">
        <v>49</v>
      </c>
      <c r="B123" s="10" t="s">
        <v>60</v>
      </c>
      <c r="C123" s="10" t="s">
        <v>13</v>
      </c>
      <c r="D123" s="10">
        <v>91</v>
      </c>
      <c r="E123" s="11">
        <f t="shared" si="2"/>
        <v>1.1000000000000001</v>
      </c>
      <c r="F123" s="11" t="str">
        <f t="shared" si="3"/>
        <v>91—100</v>
      </c>
    </row>
    <row r="124" spans="1:6" ht="15.6">
      <c r="A124" s="9" t="s">
        <v>49</v>
      </c>
      <c r="B124" s="10" t="s">
        <v>58</v>
      </c>
      <c r="C124" s="10" t="s">
        <v>13</v>
      </c>
      <c r="D124" s="10">
        <v>89</v>
      </c>
      <c r="E124" s="11">
        <f t="shared" si="2"/>
        <v>0.9</v>
      </c>
      <c r="F124" s="11" t="str">
        <f t="shared" si="3"/>
        <v>80—89</v>
      </c>
    </row>
    <row r="125" spans="1:6" ht="15.6">
      <c r="A125" s="9" t="s">
        <v>49</v>
      </c>
      <c r="B125" s="10" t="s">
        <v>50</v>
      </c>
      <c r="C125" s="10" t="s">
        <v>13</v>
      </c>
      <c r="D125" s="10">
        <v>82</v>
      </c>
      <c r="E125" s="11">
        <f t="shared" si="2"/>
        <v>0.9</v>
      </c>
      <c r="F125" s="11" t="str">
        <f t="shared" si="3"/>
        <v>80—89</v>
      </c>
    </row>
    <row r="126" spans="1:6" ht="15.6">
      <c r="A126" s="9" t="s">
        <v>49</v>
      </c>
      <c r="B126" s="10" t="s">
        <v>56</v>
      </c>
      <c r="C126" s="10" t="s">
        <v>13</v>
      </c>
      <c r="D126" s="10">
        <v>92</v>
      </c>
      <c r="E126" s="11">
        <f t="shared" si="2"/>
        <v>1.1000000000000001</v>
      </c>
      <c r="F126" s="11" t="str">
        <f t="shared" si="3"/>
        <v>91—100</v>
      </c>
    </row>
    <row r="127" spans="1:6" ht="15.6">
      <c r="A127" s="9" t="s">
        <v>49</v>
      </c>
      <c r="B127" s="10" t="s">
        <v>61</v>
      </c>
      <c r="C127" s="10" t="s">
        <v>13</v>
      </c>
      <c r="D127" s="10">
        <v>75</v>
      </c>
      <c r="E127" s="11">
        <f t="shared" si="2"/>
        <v>0.8</v>
      </c>
      <c r="F127" s="11" t="str">
        <f t="shared" si="3"/>
        <v>70—79</v>
      </c>
    </row>
    <row r="128" spans="1:6" ht="15.6">
      <c r="A128" s="9" t="s">
        <v>49</v>
      </c>
      <c r="B128" s="10" t="s">
        <v>69</v>
      </c>
      <c r="C128" s="10" t="s">
        <v>13</v>
      </c>
      <c r="D128" s="10">
        <v>92</v>
      </c>
      <c r="E128" s="11">
        <f t="shared" si="2"/>
        <v>1.1000000000000001</v>
      </c>
      <c r="F128" s="11" t="str">
        <f t="shared" si="3"/>
        <v>91—100</v>
      </c>
    </row>
    <row r="129" spans="1:6" ht="15.6">
      <c r="A129" s="9" t="s">
        <v>49</v>
      </c>
      <c r="B129" s="10" t="s">
        <v>59</v>
      </c>
      <c r="C129" s="10" t="s">
        <v>13</v>
      </c>
      <c r="D129" s="10">
        <v>70</v>
      </c>
      <c r="E129" s="11">
        <f t="shared" si="2"/>
        <v>0.8</v>
      </c>
      <c r="F129" s="11" t="str">
        <f t="shared" si="3"/>
        <v>70—79</v>
      </c>
    </row>
    <row r="130" spans="1:6" ht="15.6">
      <c r="A130" s="9" t="s">
        <v>49</v>
      </c>
      <c r="B130" s="10" t="s">
        <v>63</v>
      </c>
      <c r="C130" s="10" t="s">
        <v>13</v>
      </c>
      <c r="D130" s="10">
        <v>88</v>
      </c>
      <c r="E130" s="11">
        <f t="shared" si="2"/>
        <v>0.9</v>
      </c>
      <c r="F130" s="11" t="str">
        <f t="shared" si="3"/>
        <v>80—89</v>
      </c>
    </row>
    <row r="131" spans="1:6" ht="15.6">
      <c r="A131" s="9" t="s">
        <v>49</v>
      </c>
      <c r="B131" s="10" t="s">
        <v>62</v>
      </c>
      <c r="C131" s="10" t="s">
        <v>13</v>
      </c>
      <c r="D131" s="10">
        <v>100</v>
      </c>
      <c r="E131" s="11">
        <f t="shared" ref="E131:E178" si="4">VLOOKUP(D131,$H$5:$L$13,IF(C131=$J$5,3,IF(C131=$K$5,4,5)),1)</f>
        <v>1.1000000000000001</v>
      </c>
      <c r="F131" s="11" t="str">
        <f t="shared" ref="F131:F178" si="5">VLOOKUP(D131,$H$5:$L$13,2,1)</f>
        <v>91—100</v>
      </c>
    </row>
    <row r="132" spans="1:6" ht="15.6">
      <c r="A132" s="9" t="s">
        <v>49</v>
      </c>
      <c r="B132" s="10" t="s">
        <v>64</v>
      </c>
      <c r="C132" s="10" t="s">
        <v>13</v>
      </c>
      <c r="D132" s="10">
        <v>90</v>
      </c>
      <c r="E132" s="11">
        <f t="shared" si="4"/>
        <v>1</v>
      </c>
      <c r="F132" s="11">
        <f t="shared" si="5"/>
        <v>90</v>
      </c>
    </row>
    <row r="133" spans="1:6" ht="15.6">
      <c r="A133" s="9" t="s">
        <v>49</v>
      </c>
      <c r="B133" s="10" t="s">
        <v>51</v>
      </c>
      <c r="C133" s="10" t="s">
        <v>13</v>
      </c>
      <c r="D133" s="10">
        <v>77</v>
      </c>
      <c r="E133" s="11">
        <f t="shared" si="4"/>
        <v>0.8</v>
      </c>
      <c r="F133" s="11" t="str">
        <f t="shared" si="5"/>
        <v>70—79</v>
      </c>
    </row>
    <row r="134" spans="1:6" ht="15.6">
      <c r="A134" s="9" t="s">
        <v>49</v>
      </c>
      <c r="B134" s="10" t="s">
        <v>53</v>
      </c>
      <c r="C134" s="10" t="s">
        <v>13</v>
      </c>
      <c r="D134" s="10">
        <v>79</v>
      </c>
      <c r="E134" s="11">
        <f t="shared" si="4"/>
        <v>0.8</v>
      </c>
      <c r="F134" s="11" t="str">
        <f t="shared" si="5"/>
        <v>70—79</v>
      </c>
    </row>
    <row r="135" spans="1:6" ht="15.6">
      <c r="A135" s="9" t="s">
        <v>49</v>
      </c>
      <c r="B135" s="10" t="s">
        <v>54</v>
      </c>
      <c r="C135" s="10" t="s">
        <v>13</v>
      </c>
      <c r="D135" s="12">
        <v>112</v>
      </c>
      <c r="E135" s="11">
        <f t="shared" si="4"/>
        <v>1.3</v>
      </c>
      <c r="F135" s="11" t="str">
        <f t="shared" si="5"/>
        <v>101—119</v>
      </c>
    </row>
    <row r="136" spans="1:6" ht="15.6">
      <c r="A136" s="9" t="s">
        <v>49</v>
      </c>
      <c r="B136" s="10" t="s">
        <v>57</v>
      </c>
      <c r="C136" s="10" t="s">
        <v>13</v>
      </c>
      <c r="D136" s="12">
        <v>61</v>
      </c>
      <c r="E136" s="11">
        <f t="shared" si="4"/>
        <v>0.7</v>
      </c>
      <c r="F136" s="11" t="str">
        <f t="shared" si="5"/>
        <v>60—69</v>
      </c>
    </row>
    <row r="137" spans="1:6" ht="15.6">
      <c r="A137" s="9" t="s">
        <v>49</v>
      </c>
      <c r="B137" s="10" t="s">
        <v>65</v>
      </c>
      <c r="C137" s="10" t="s">
        <v>13</v>
      </c>
      <c r="D137" s="12">
        <v>88</v>
      </c>
      <c r="E137" s="11">
        <f t="shared" si="4"/>
        <v>0.9</v>
      </c>
      <c r="F137" s="11" t="str">
        <f t="shared" si="5"/>
        <v>80—89</v>
      </c>
    </row>
    <row r="138" spans="1:6" ht="15.6">
      <c r="A138" s="9" t="s">
        <v>49</v>
      </c>
      <c r="B138" s="10" t="s">
        <v>52</v>
      </c>
      <c r="C138" s="10" t="s">
        <v>13</v>
      </c>
      <c r="D138" s="12">
        <v>82</v>
      </c>
      <c r="E138" s="11">
        <f t="shared" si="4"/>
        <v>0.9</v>
      </c>
      <c r="F138" s="11" t="str">
        <f t="shared" si="5"/>
        <v>80—89</v>
      </c>
    </row>
    <row r="139" spans="1:6" ht="15.6">
      <c r="A139" s="9" t="s">
        <v>49</v>
      </c>
      <c r="B139" s="10" t="s">
        <v>68</v>
      </c>
      <c r="C139" s="10" t="s">
        <v>13</v>
      </c>
      <c r="D139" s="12">
        <v>66</v>
      </c>
      <c r="E139" s="11">
        <f t="shared" si="4"/>
        <v>0.7</v>
      </c>
      <c r="F139" s="11" t="str">
        <f t="shared" si="5"/>
        <v>60—69</v>
      </c>
    </row>
    <row r="140" spans="1:6" ht="15.6">
      <c r="A140" s="9" t="s">
        <v>49</v>
      </c>
      <c r="B140" s="10" t="s">
        <v>66</v>
      </c>
      <c r="C140" s="10" t="s">
        <v>13</v>
      </c>
      <c r="D140" s="12">
        <v>97</v>
      </c>
      <c r="E140" s="11">
        <f t="shared" si="4"/>
        <v>1.1000000000000001</v>
      </c>
      <c r="F140" s="11" t="str">
        <f t="shared" si="5"/>
        <v>91—100</v>
      </c>
    </row>
    <row r="141" spans="1:6" ht="15.6">
      <c r="A141" s="9" t="s">
        <v>49</v>
      </c>
      <c r="B141" s="10" t="s">
        <v>55</v>
      </c>
      <c r="C141" s="10" t="s">
        <v>13</v>
      </c>
      <c r="D141" s="12">
        <v>103</v>
      </c>
      <c r="E141" s="11">
        <f t="shared" si="4"/>
        <v>1.3</v>
      </c>
      <c r="F141" s="11" t="str">
        <f t="shared" si="5"/>
        <v>101—119</v>
      </c>
    </row>
    <row r="142" spans="1:6" ht="15.6">
      <c r="A142" s="9" t="s">
        <v>49</v>
      </c>
      <c r="B142" s="10" t="s">
        <v>67</v>
      </c>
      <c r="C142" s="10" t="s">
        <v>13</v>
      </c>
      <c r="D142" s="12">
        <v>32</v>
      </c>
      <c r="E142" s="11">
        <f t="shared" si="4"/>
        <v>0.5</v>
      </c>
      <c r="F142" s="11" t="str">
        <f t="shared" si="5"/>
        <v>&lt;60</v>
      </c>
    </row>
    <row r="143" spans="1:6" ht="15.6">
      <c r="A143" s="9" t="s">
        <v>43</v>
      </c>
      <c r="B143" s="10" t="s">
        <v>46</v>
      </c>
      <c r="C143" s="10" t="s">
        <v>13</v>
      </c>
      <c r="D143" s="12">
        <v>120</v>
      </c>
      <c r="E143" s="11">
        <f t="shared" si="4"/>
        <v>1.5</v>
      </c>
      <c r="F143" s="11">
        <f t="shared" si="5"/>
        <v>120</v>
      </c>
    </row>
    <row r="144" spans="1:6" ht="15.6">
      <c r="A144" s="9" t="s">
        <v>43</v>
      </c>
      <c r="B144" s="10" t="s">
        <v>47</v>
      </c>
      <c r="C144" s="10" t="s">
        <v>13</v>
      </c>
      <c r="D144" s="12">
        <v>104</v>
      </c>
      <c r="E144" s="11">
        <f t="shared" si="4"/>
        <v>1.3</v>
      </c>
      <c r="F144" s="11" t="str">
        <f t="shared" si="5"/>
        <v>101—119</v>
      </c>
    </row>
    <row r="145" spans="1:6" ht="15.6">
      <c r="A145" s="9" t="s">
        <v>43</v>
      </c>
      <c r="B145" s="10" t="s">
        <v>44</v>
      </c>
      <c r="C145" s="10" t="s">
        <v>13</v>
      </c>
      <c r="D145" s="12">
        <v>89</v>
      </c>
      <c r="E145" s="11">
        <f t="shared" si="4"/>
        <v>0.9</v>
      </c>
      <c r="F145" s="11" t="str">
        <f t="shared" si="5"/>
        <v>80—89</v>
      </c>
    </row>
    <row r="146" spans="1:6" ht="15.6">
      <c r="A146" s="9" t="s">
        <v>43</v>
      </c>
      <c r="B146" s="10" t="s">
        <v>48</v>
      </c>
      <c r="C146" s="10" t="s">
        <v>13</v>
      </c>
      <c r="D146" s="12">
        <v>93</v>
      </c>
      <c r="E146" s="11">
        <f t="shared" si="4"/>
        <v>1.1000000000000001</v>
      </c>
      <c r="F146" s="11" t="str">
        <f t="shared" si="5"/>
        <v>91—100</v>
      </c>
    </row>
    <row r="147" spans="1:6" ht="15.6">
      <c r="A147" s="9" t="s">
        <v>43</v>
      </c>
      <c r="B147" s="10" t="s">
        <v>45</v>
      </c>
      <c r="C147" s="10" t="s">
        <v>13</v>
      </c>
      <c r="D147" s="12">
        <v>104</v>
      </c>
      <c r="E147" s="11">
        <f t="shared" si="4"/>
        <v>1.3</v>
      </c>
      <c r="F147" s="11" t="str">
        <f t="shared" si="5"/>
        <v>101—119</v>
      </c>
    </row>
    <row r="148" spans="1:6" ht="15.6">
      <c r="A148" s="9" t="s">
        <v>28</v>
      </c>
      <c r="B148" s="10" t="s">
        <v>30</v>
      </c>
      <c r="C148" s="10" t="s">
        <v>13</v>
      </c>
      <c r="D148" s="12">
        <v>96</v>
      </c>
      <c r="E148" s="11">
        <f t="shared" si="4"/>
        <v>1.1000000000000001</v>
      </c>
      <c r="F148" s="11" t="str">
        <f t="shared" si="5"/>
        <v>91—100</v>
      </c>
    </row>
    <row r="149" spans="1:6" ht="15.6">
      <c r="A149" s="9" t="s">
        <v>28</v>
      </c>
      <c r="B149" s="10" t="s">
        <v>29</v>
      </c>
      <c r="C149" s="10" t="s">
        <v>13</v>
      </c>
      <c r="D149" s="12">
        <v>100</v>
      </c>
      <c r="E149" s="11">
        <f t="shared" si="4"/>
        <v>1.1000000000000001</v>
      </c>
      <c r="F149" s="11" t="str">
        <f t="shared" si="5"/>
        <v>91—100</v>
      </c>
    </row>
    <row r="150" spans="1:6" ht="15.6">
      <c r="A150" s="9" t="s">
        <v>22</v>
      </c>
      <c r="B150" s="10" t="s">
        <v>23</v>
      </c>
      <c r="C150" s="10" t="s">
        <v>13</v>
      </c>
      <c r="D150" s="12">
        <v>87</v>
      </c>
      <c r="E150" s="11">
        <f t="shared" si="4"/>
        <v>0.9</v>
      </c>
      <c r="F150" s="11" t="str">
        <f t="shared" si="5"/>
        <v>80—89</v>
      </c>
    </row>
    <row r="151" spans="1:6" ht="15.6">
      <c r="A151" s="9" t="s">
        <v>22</v>
      </c>
      <c r="B151" s="10" t="s">
        <v>25</v>
      </c>
      <c r="C151" s="10" t="s">
        <v>13</v>
      </c>
      <c r="D151" s="12">
        <v>91</v>
      </c>
      <c r="E151" s="11">
        <f t="shared" si="4"/>
        <v>1.1000000000000001</v>
      </c>
      <c r="F151" s="11" t="str">
        <f t="shared" si="5"/>
        <v>91—100</v>
      </c>
    </row>
    <row r="152" spans="1:6" ht="15.6">
      <c r="A152" s="9" t="s">
        <v>22</v>
      </c>
      <c r="B152" s="10" t="s">
        <v>24</v>
      </c>
      <c r="C152" s="10" t="s">
        <v>13</v>
      </c>
      <c r="D152" s="12">
        <v>91.5</v>
      </c>
      <c r="E152" s="11">
        <f t="shared" si="4"/>
        <v>1.1000000000000001</v>
      </c>
      <c r="F152" s="11" t="str">
        <f t="shared" si="5"/>
        <v>91—100</v>
      </c>
    </row>
    <row r="153" spans="1:6" ht="15.6">
      <c r="A153" s="9" t="s">
        <v>22</v>
      </c>
      <c r="B153" s="10" t="s">
        <v>26</v>
      </c>
      <c r="C153" s="10" t="s">
        <v>13</v>
      </c>
      <c r="D153" s="12">
        <v>91</v>
      </c>
      <c r="E153" s="11">
        <f t="shared" si="4"/>
        <v>1.1000000000000001</v>
      </c>
      <c r="F153" s="11" t="str">
        <f t="shared" si="5"/>
        <v>91—100</v>
      </c>
    </row>
    <row r="154" spans="1:6" ht="15.6">
      <c r="A154" s="9" t="s">
        <v>22</v>
      </c>
      <c r="B154" s="10" t="s">
        <v>27</v>
      </c>
      <c r="C154" s="10" t="s">
        <v>13</v>
      </c>
      <c r="D154" s="12">
        <v>90</v>
      </c>
      <c r="E154" s="11">
        <f t="shared" si="4"/>
        <v>1</v>
      </c>
      <c r="F154" s="11">
        <f t="shared" si="5"/>
        <v>90</v>
      </c>
    </row>
    <row r="155" spans="1:6" ht="15.6">
      <c r="A155" s="9" t="s">
        <v>34</v>
      </c>
      <c r="B155" s="10" t="s">
        <v>35</v>
      </c>
      <c r="C155" s="10" t="s">
        <v>13</v>
      </c>
      <c r="D155" s="12">
        <v>85</v>
      </c>
      <c r="E155" s="11">
        <f t="shared" si="4"/>
        <v>0.9</v>
      </c>
      <c r="F155" s="11" t="str">
        <f t="shared" si="5"/>
        <v>80—89</v>
      </c>
    </row>
    <row r="156" spans="1:6" ht="15.6">
      <c r="A156" s="9" t="s">
        <v>34</v>
      </c>
      <c r="B156" s="10" t="s">
        <v>37</v>
      </c>
      <c r="C156" s="10" t="s">
        <v>13</v>
      </c>
      <c r="D156" s="12">
        <v>92</v>
      </c>
      <c r="E156" s="11">
        <f t="shared" si="4"/>
        <v>1.1000000000000001</v>
      </c>
      <c r="F156" s="11" t="str">
        <f t="shared" si="5"/>
        <v>91—100</v>
      </c>
    </row>
    <row r="157" spans="1:6" ht="15.6">
      <c r="A157" s="9" t="s">
        <v>34</v>
      </c>
      <c r="B157" s="10" t="s">
        <v>42</v>
      </c>
      <c r="C157" s="10" t="s">
        <v>13</v>
      </c>
      <c r="D157" s="12">
        <v>99</v>
      </c>
      <c r="E157" s="11">
        <f t="shared" si="4"/>
        <v>1.1000000000000001</v>
      </c>
      <c r="F157" s="11" t="str">
        <f t="shared" si="5"/>
        <v>91—100</v>
      </c>
    </row>
    <row r="158" spans="1:6" ht="15.6">
      <c r="A158" s="9" t="s">
        <v>34</v>
      </c>
      <c r="B158" s="10" t="s">
        <v>38</v>
      </c>
      <c r="C158" s="10" t="s">
        <v>13</v>
      </c>
      <c r="D158" s="12">
        <v>106</v>
      </c>
      <c r="E158" s="11">
        <f t="shared" si="4"/>
        <v>1.3</v>
      </c>
      <c r="F158" s="11" t="str">
        <f t="shared" si="5"/>
        <v>101—119</v>
      </c>
    </row>
    <row r="159" spans="1:6" ht="15.6">
      <c r="A159" s="9" t="s">
        <v>34</v>
      </c>
      <c r="B159" s="10" t="s">
        <v>40</v>
      </c>
      <c r="C159" s="10" t="s">
        <v>13</v>
      </c>
      <c r="D159" s="12">
        <v>101</v>
      </c>
      <c r="E159" s="11">
        <f t="shared" si="4"/>
        <v>1.3</v>
      </c>
      <c r="F159" s="11" t="str">
        <f t="shared" si="5"/>
        <v>101—119</v>
      </c>
    </row>
    <row r="160" spans="1:6" ht="15.6">
      <c r="A160" s="9" t="s">
        <v>34</v>
      </c>
      <c r="B160" s="10" t="s">
        <v>41</v>
      </c>
      <c r="C160" s="10" t="s">
        <v>13</v>
      </c>
      <c r="D160" s="12">
        <v>115</v>
      </c>
      <c r="E160" s="11">
        <f t="shared" si="4"/>
        <v>1.3</v>
      </c>
      <c r="F160" s="11" t="str">
        <f t="shared" si="5"/>
        <v>101—119</v>
      </c>
    </row>
    <row r="161" spans="1:6" ht="15.6">
      <c r="A161" s="9" t="s">
        <v>34</v>
      </c>
      <c r="B161" s="10" t="s">
        <v>39</v>
      </c>
      <c r="C161" s="10" t="s">
        <v>13</v>
      </c>
      <c r="D161" s="12">
        <v>106</v>
      </c>
      <c r="E161" s="11">
        <f t="shared" si="4"/>
        <v>1.3</v>
      </c>
      <c r="F161" s="11" t="str">
        <f t="shared" si="5"/>
        <v>101—119</v>
      </c>
    </row>
    <row r="162" spans="1:6" ht="15.6">
      <c r="A162" s="9" t="s">
        <v>34</v>
      </c>
      <c r="B162" s="10" t="s">
        <v>36</v>
      </c>
      <c r="C162" s="10" t="s">
        <v>13</v>
      </c>
      <c r="D162" s="12">
        <v>106</v>
      </c>
      <c r="E162" s="11">
        <f t="shared" si="4"/>
        <v>1.3</v>
      </c>
      <c r="F162" s="11" t="str">
        <f t="shared" si="5"/>
        <v>101—119</v>
      </c>
    </row>
    <row r="163" spans="1:6" ht="15.6">
      <c r="A163" s="9" t="s">
        <v>80</v>
      </c>
      <c r="B163" s="10" t="s">
        <v>83</v>
      </c>
      <c r="C163" s="10" t="s">
        <v>13</v>
      </c>
      <c r="D163" s="12">
        <v>102</v>
      </c>
      <c r="E163" s="11">
        <f t="shared" si="4"/>
        <v>1.3</v>
      </c>
      <c r="F163" s="11" t="str">
        <f t="shared" si="5"/>
        <v>101—119</v>
      </c>
    </row>
    <row r="164" spans="1:6" ht="15.6">
      <c r="A164" s="9" t="s">
        <v>80</v>
      </c>
      <c r="B164" s="10" t="s">
        <v>81</v>
      </c>
      <c r="C164" s="10" t="s">
        <v>13</v>
      </c>
      <c r="D164" s="12">
        <v>91</v>
      </c>
      <c r="E164" s="11">
        <f t="shared" si="4"/>
        <v>1.1000000000000001</v>
      </c>
      <c r="F164" s="11" t="str">
        <f t="shared" si="5"/>
        <v>91—100</v>
      </c>
    </row>
    <row r="165" spans="1:6" ht="15.6">
      <c r="A165" s="9" t="s">
        <v>80</v>
      </c>
      <c r="B165" s="10" t="s">
        <v>87</v>
      </c>
      <c r="C165" s="10" t="s">
        <v>13</v>
      </c>
      <c r="D165" s="12">
        <v>86</v>
      </c>
      <c r="E165" s="11">
        <f t="shared" si="4"/>
        <v>0.9</v>
      </c>
      <c r="F165" s="11" t="str">
        <f t="shared" si="5"/>
        <v>80—89</v>
      </c>
    </row>
    <row r="166" spans="1:6" ht="15.6">
      <c r="A166" s="9" t="s">
        <v>80</v>
      </c>
      <c r="B166" s="10" t="s">
        <v>82</v>
      </c>
      <c r="C166" s="10" t="s">
        <v>13</v>
      </c>
      <c r="D166" s="12">
        <v>93</v>
      </c>
      <c r="E166" s="11">
        <f t="shared" si="4"/>
        <v>1.1000000000000001</v>
      </c>
      <c r="F166" s="11" t="str">
        <f t="shared" si="5"/>
        <v>91—100</v>
      </c>
    </row>
    <row r="167" spans="1:6" ht="15.6">
      <c r="A167" s="9" t="s">
        <v>80</v>
      </c>
      <c r="B167" s="10" t="s">
        <v>85</v>
      </c>
      <c r="C167" s="10" t="s">
        <v>13</v>
      </c>
      <c r="D167" s="12">
        <v>84</v>
      </c>
      <c r="E167" s="11">
        <f t="shared" si="4"/>
        <v>0.9</v>
      </c>
      <c r="F167" s="11" t="str">
        <f t="shared" si="5"/>
        <v>80—89</v>
      </c>
    </row>
    <row r="168" spans="1:6" ht="15.6">
      <c r="A168" s="9" t="s">
        <v>80</v>
      </c>
      <c r="B168" s="10" t="s">
        <v>84</v>
      </c>
      <c r="C168" s="10" t="s">
        <v>13</v>
      </c>
      <c r="D168" s="12">
        <v>76</v>
      </c>
      <c r="E168" s="11">
        <f t="shared" si="4"/>
        <v>0.8</v>
      </c>
      <c r="F168" s="11" t="str">
        <f t="shared" si="5"/>
        <v>70—79</v>
      </c>
    </row>
    <row r="169" spans="1:6" ht="15.6">
      <c r="A169" s="9" t="s">
        <v>80</v>
      </c>
      <c r="B169" s="10" t="s">
        <v>88</v>
      </c>
      <c r="C169" s="10" t="s">
        <v>13</v>
      </c>
      <c r="D169" s="12">
        <v>84</v>
      </c>
      <c r="E169" s="11">
        <f t="shared" si="4"/>
        <v>0.9</v>
      </c>
      <c r="F169" s="11" t="str">
        <f t="shared" si="5"/>
        <v>80—89</v>
      </c>
    </row>
    <row r="170" spans="1:6" ht="15.6">
      <c r="A170" s="9" t="s">
        <v>80</v>
      </c>
      <c r="B170" s="10" t="s">
        <v>86</v>
      </c>
      <c r="C170" s="10" t="s">
        <v>13</v>
      </c>
      <c r="D170" s="12">
        <v>76</v>
      </c>
      <c r="E170" s="11">
        <f t="shared" si="4"/>
        <v>0.8</v>
      </c>
      <c r="F170" s="11" t="str">
        <f t="shared" si="5"/>
        <v>70—79</v>
      </c>
    </row>
    <row r="171" spans="1:6" ht="15.6">
      <c r="A171" s="15" t="s">
        <v>78</v>
      </c>
      <c r="B171" s="16" t="s">
        <v>79</v>
      </c>
      <c r="C171" s="16" t="s">
        <v>13</v>
      </c>
      <c r="D171" s="17">
        <v>87</v>
      </c>
      <c r="E171" s="11">
        <f t="shared" si="4"/>
        <v>0.9</v>
      </c>
      <c r="F171" s="11" t="str">
        <f t="shared" si="5"/>
        <v>80—89</v>
      </c>
    </row>
    <row r="172" spans="1:6" ht="15.6">
      <c r="A172" s="9" t="s">
        <v>71</v>
      </c>
      <c r="B172" s="10" t="s">
        <v>73</v>
      </c>
      <c r="C172" s="10" t="s">
        <v>13</v>
      </c>
      <c r="D172" s="12">
        <v>85</v>
      </c>
      <c r="E172" s="11">
        <f t="shared" si="4"/>
        <v>0.9</v>
      </c>
      <c r="F172" s="11" t="str">
        <f t="shared" si="5"/>
        <v>80—89</v>
      </c>
    </row>
    <row r="173" spans="1:6" ht="15.6">
      <c r="A173" s="9" t="s">
        <v>71</v>
      </c>
      <c r="B173" s="10" t="s">
        <v>76</v>
      </c>
      <c r="C173" s="10" t="s">
        <v>13</v>
      </c>
      <c r="D173" s="12">
        <v>62</v>
      </c>
      <c r="E173" s="11">
        <f t="shared" si="4"/>
        <v>0.7</v>
      </c>
      <c r="F173" s="11" t="str">
        <f t="shared" si="5"/>
        <v>60—69</v>
      </c>
    </row>
    <row r="174" spans="1:6" ht="15.6">
      <c r="A174" s="15" t="s">
        <v>71</v>
      </c>
      <c r="B174" s="16" t="s">
        <v>74</v>
      </c>
      <c r="C174" s="16" t="s">
        <v>13</v>
      </c>
      <c r="D174" s="17">
        <v>81</v>
      </c>
      <c r="E174" s="11">
        <f t="shared" si="4"/>
        <v>0.9</v>
      </c>
      <c r="F174" s="11" t="str">
        <f t="shared" si="5"/>
        <v>80—89</v>
      </c>
    </row>
    <row r="175" spans="1:6" ht="15.6">
      <c r="A175" s="9" t="s">
        <v>71</v>
      </c>
      <c r="B175" s="10" t="s">
        <v>77</v>
      </c>
      <c r="C175" s="10" t="s">
        <v>13</v>
      </c>
      <c r="D175" s="12">
        <v>55</v>
      </c>
      <c r="E175" s="11">
        <f t="shared" si="4"/>
        <v>0.5</v>
      </c>
      <c r="F175" s="11" t="str">
        <f t="shared" si="5"/>
        <v>&lt;60</v>
      </c>
    </row>
    <row r="176" spans="1:6" ht="15.6">
      <c r="A176" s="9" t="s">
        <v>71</v>
      </c>
      <c r="B176" s="10" t="s">
        <v>72</v>
      </c>
      <c r="C176" s="10" t="s">
        <v>13</v>
      </c>
      <c r="D176" s="12">
        <v>73</v>
      </c>
      <c r="E176" s="11">
        <f t="shared" si="4"/>
        <v>0.8</v>
      </c>
      <c r="F176" s="11" t="str">
        <f t="shared" si="5"/>
        <v>70—79</v>
      </c>
    </row>
    <row r="177" spans="1:6" ht="15.6">
      <c r="A177" s="15" t="s">
        <v>71</v>
      </c>
      <c r="B177" s="16" t="s">
        <v>75</v>
      </c>
      <c r="C177" s="16" t="s">
        <v>13</v>
      </c>
      <c r="D177" s="17">
        <v>82</v>
      </c>
      <c r="E177" s="11">
        <f t="shared" si="4"/>
        <v>0.9</v>
      </c>
      <c r="F177" s="11" t="str">
        <f t="shared" si="5"/>
        <v>80—89</v>
      </c>
    </row>
    <row r="178" spans="1:6" ht="15.6">
      <c r="A178" s="9" t="s">
        <v>32</v>
      </c>
      <c r="B178" s="10" t="s">
        <v>33</v>
      </c>
      <c r="C178" s="10" t="s">
        <v>13</v>
      </c>
      <c r="D178" s="12">
        <v>90</v>
      </c>
      <c r="E178" s="11">
        <f t="shared" si="4"/>
        <v>1</v>
      </c>
      <c r="F178" s="11">
        <f t="shared" si="5"/>
        <v>90</v>
      </c>
    </row>
  </sheetData>
  <autoFilter ref="A1:F178" xr:uid="{00000000-0009-0000-0000-000003000000}"/>
  <mergeCells count="1">
    <mergeCell ref="H4:L4"/>
  </mergeCells>
  <phoneticPr fontId="1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showGridLines="0" tabSelected="1" zoomScale="130" zoomScaleNormal="130" workbookViewId="0">
      <selection activeCell="D7" sqref="D7:D8"/>
    </sheetView>
  </sheetViews>
  <sheetFormatPr defaultColWidth="9" defaultRowHeight="14.4"/>
  <cols>
    <col min="1" max="1" width="14" customWidth="1"/>
    <col min="2" max="7" width="12.6640625" style="1" customWidth="1"/>
  </cols>
  <sheetData>
    <row r="1" spans="1:7" ht="13.65" customHeight="1">
      <c r="B1" s="43" t="s">
        <v>3</v>
      </c>
      <c r="C1" s="44"/>
      <c r="D1" s="43" t="s">
        <v>12</v>
      </c>
      <c r="E1" s="44"/>
      <c r="F1" s="43" t="s">
        <v>13</v>
      </c>
      <c r="G1" s="44"/>
    </row>
    <row r="2" spans="1:7" ht="17.25" customHeight="1">
      <c r="B2" s="2" t="s">
        <v>101</v>
      </c>
      <c r="C2" s="3" t="s">
        <v>102</v>
      </c>
      <c r="D2" s="2" t="s">
        <v>101</v>
      </c>
      <c r="E2" s="3" t="s">
        <v>102</v>
      </c>
      <c r="F2" s="2" t="s">
        <v>101</v>
      </c>
      <c r="G2" s="3" t="s">
        <v>102</v>
      </c>
    </row>
    <row r="3" spans="1:7">
      <c r="A3" s="4" t="s">
        <v>18</v>
      </c>
      <c r="B3" s="5">
        <f>COUNTIFS(部门,$A3,考评月,B$1,绩效工资系数,"&gt;1")</f>
        <v>3</v>
      </c>
      <c r="C3" s="6">
        <f>B3/COUNTIFS(部门,$A3,考评月,B$1,绩效,"&lt;&gt;0")</f>
        <v>1</v>
      </c>
      <c r="D3" s="5">
        <f>COUNTIFS(部门,$A3,考评月,D$1,绩效工资系数,"&gt;1")</f>
        <v>3</v>
      </c>
      <c r="E3" s="6">
        <f>D3/COUNTIFS(部门,$A3,考评月,D$1,绩效,"&lt;&gt;0")</f>
        <v>1</v>
      </c>
      <c r="F3" s="5">
        <f>COUNTIFS(部门,$A3,考评月,F$1,绩效工资系数,"&gt;1")</f>
        <v>3</v>
      </c>
      <c r="G3" s="6">
        <f>F3/COUNTIFS(部门,$A3,考评月,F$1,绩效,"&lt;&gt;0")</f>
        <v>1</v>
      </c>
    </row>
    <row r="4" spans="1:7">
      <c r="A4" s="4" t="s">
        <v>49</v>
      </c>
      <c r="B4" s="5">
        <f>COUNTIFS(部门,$A4,考评月,B$1,绩效工资系数,"&gt;1")</f>
        <v>9</v>
      </c>
      <c r="C4" s="6">
        <f>B4/COUNTIFS(部门,$A4,考评月,B$1,绩效,"&lt;&gt;0")</f>
        <v>0.52941176470588236</v>
      </c>
      <c r="D4" s="5">
        <f>COUNTIFS(部门,$A4,考评月,D$1,绩效工资系数,"&gt;1")</f>
        <v>9</v>
      </c>
      <c r="E4" s="6">
        <f>D4/COUNTIFS(部门,$A4,考评月,D$1,绩效,"&lt;&gt;0")</f>
        <v>0.47368421052631576</v>
      </c>
      <c r="F4" s="5">
        <f>COUNTIFS(部门,$A4,考评月,F$1,绩效工资系数,"&gt;1")</f>
        <v>7</v>
      </c>
      <c r="G4" s="6">
        <f>F4/COUNTIFS(部门,$A4,考评月,F$1,绩效,"&lt;&gt;0")</f>
        <v>0.35</v>
      </c>
    </row>
    <row r="5" spans="1:7">
      <c r="A5" s="4" t="s">
        <v>43</v>
      </c>
      <c r="B5" s="5">
        <f>COUNTIFS(部门,$A5,考评月,B$1,绩效工资系数,"&gt;1")</f>
        <v>2</v>
      </c>
      <c r="C5" s="6">
        <f>B5/COUNTIFS(部门,$A5,考评月,B$1,绩效,"&lt;&gt;0")</f>
        <v>0.5</v>
      </c>
      <c r="D5" s="5">
        <f>COUNTIFS(部门,$A5,考评月,D$1,绩效工资系数,"&gt;1")</f>
        <v>2</v>
      </c>
      <c r="E5" s="6">
        <f>D5/COUNTIFS(部门,$A5,考评月,D$1,绩效,"&lt;&gt;0")</f>
        <v>0.4</v>
      </c>
      <c r="F5" s="5">
        <f>COUNTIFS(部门,$A5,考评月,F$1,绩效工资系数,"&gt;1")</f>
        <v>4</v>
      </c>
      <c r="G5" s="6">
        <f>F5/COUNTIFS(部门,$A5,考评月,F$1,绩效,"&lt;&gt;0")</f>
        <v>0.8</v>
      </c>
    </row>
    <row r="6" spans="1:7">
      <c r="A6" s="4" t="s">
        <v>28</v>
      </c>
      <c r="B6" s="5">
        <f>COUNTIFS(部门,$A6,考评月,B$1,绩效工资系数,"&gt;1")</f>
        <v>0</v>
      </c>
      <c r="C6" s="6">
        <f>B6/COUNTIFS(部门,$A6,考评月,B$1,绩效,"&lt;&gt;0")</f>
        <v>0</v>
      </c>
      <c r="D6" s="5">
        <f>COUNTIFS(部门,$A6,考评月,D$1,绩效工资系数,"&gt;1")</f>
        <v>1</v>
      </c>
      <c r="E6" s="6">
        <f>D6/COUNTIFS(部门,$A6,考评月,D$1,绩效,"&lt;&gt;0")</f>
        <v>0.5</v>
      </c>
      <c r="F6" s="5">
        <f>COUNTIFS(部门,$A6,考评月,F$1,绩效工资系数,"&gt;1")</f>
        <v>2</v>
      </c>
      <c r="G6" s="6">
        <f>F6/COUNTIFS(部门,$A6,考评月,F$1,绩效,"&lt;&gt;0")</f>
        <v>1</v>
      </c>
    </row>
    <row r="7" spans="1:7">
      <c r="A7" s="4" t="s">
        <v>22</v>
      </c>
      <c r="B7" s="5">
        <f>COUNTIFS(部门,$A7,考评月,B$1,绩效工资系数,"&gt;1")</f>
        <v>4</v>
      </c>
      <c r="C7" s="6">
        <f>B7/COUNTIFS(部门,$A7,考评月,B$1,绩效,"&lt;&gt;0")</f>
        <v>0.8</v>
      </c>
      <c r="D7" s="5">
        <f>COUNTIFS(部门,$A7,考评月,D$1,绩效工资系数,"&gt;1")</f>
        <v>2</v>
      </c>
      <c r="E7" s="6">
        <f>D7/COUNTIFS(部门,$A7,考评月,D$1,绩效,"&lt;&gt;0")</f>
        <v>0.4</v>
      </c>
      <c r="F7" s="5">
        <f>COUNTIFS(部门,$A7,考评月,F$1,绩效工资系数,"&gt;1")</f>
        <v>3</v>
      </c>
      <c r="G7" s="6">
        <f>F7/COUNTIFS(部门,$A7,考评月,F$1,绩效,"&lt;&gt;0")</f>
        <v>0.6</v>
      </c>
    </row>
    <row r="8" spans="1:7">
      <c r="A8" s="4" t="s">
        <v>34</v>
      </c>
      <c r="B8" s="5">
        <f>COUNTIFS(部门,$A8,考评月,B$1,绩效工资系数,"&gt;1")</f>
        <v>6</v>
      </c>
      <c r="C8" s="6">
        <f>B8/COUNTIFS(部门,$A8,考评月,B$1,绩效,"&lt;&gt;0")</f>
        <v>0.8571428571428571</v>
      </c>
      <c r="D8" s="5">
        <f>COUNTIFS(部门,$A8,考评月,D$1,绩效工资系数,"&gt;1")</f>
        <v>7</v>
      </c>
      <c r="E8" s="6">
        <f>D8/COUNTIFS(部门,$A8,考评月,D$1,绩效,"&lt;&gt;0")</f>
        <v>0.875</v>
      </c>
      <c r="F8" s="5">
        <f>COUNTIFS(部门,$A8,考评月,F$1,绩效工资系数,"&gt;1")</f>
        <v>7</v>
      </c>
      <c r="G8" s="6">
        <f>F8/COUNTIFS(部门,$A8,考评月,F$1,绩效,"&lt;&gt;0")</f>
        <v>0.875</v>
      </c>
    </row>
    <row r="9" spans="1:7">
      <c r="A9" s="4" t="s">
        <v>80</v>
      </c>
      <c r="B9" s="5">
        <f>COUNTIFS(部门,$A9,考评月,B$1,绩效工资系数,"&gt;1")</f>
        <v>3</v>
      </c>
      <c r="C9" s="6">
        <f>B9/COUNTIFS(部门,$A9,考评月,B$1,绩效,"&lt;&gt;0")</f>
        <v>0.375</v>
      </c>
      <c r="D9" s="5">
        <f>COUNTIFS(部门,$A9,考评月,D$1,绩效工资系数,"&gt;1")</f>
        <v>1</v>
      </c>
      <c r="E9" s="6">
        <f>D9/COUNTIFS(部门,$A9,考评月,D$1,绩效,"&lt;&gt;0")</f>
        <v>0.125</v>
      </c>
      <c r="F9" s="5">
        <f>COUNTIFS(部门,$A9,考评月,F$1,绩效工资系数,"&gt;1")</f>
        <v>3</v>
      </c>
      <c r="G9" s="6">
        <f>F9/COUNTIFS(部门,$A9,考评月,F$1,绩效,"&lt;&gt;0")</f>
        <v>0.375</v>
      </c>
    </row>
    <row r="10" spans="1:7">
      <c r="A10" s="4" t="s">
        <v>78</v>
      </c>
      <c r="B10" s="5">
        <f>COUNTIFS(部门,$A10,考评月,B$1,绩效工资系数,"&gt;1")</f>
        <v>1</v>
      </c>
      <c r="C10" s="6">
        <f>B10/COUNTIFS(部门,$A10,考评月,B$1,绩效,"&lt;&gt;0")</f>
        <v>1</v>
      </c>
      <c r="D10" s="5">
        <f>COUNTIFS(部门,$A10,考评月,D$1,绩效工资系数,"&gt;1")</f>
        <v>0</v>
      </c>
      <c r="E10" s="6">
        <f>D10/COUNTIFS(部门,$A10,考评月,D$1,绩效,"&lt;&gt;0")</f>
        <v>0</v>
      </c>
      <c r="F10" s="5">
        <f>COUNTIFS(部门,$A10,考评月,F$1,绩效工资系数,"&gt;1")</f>
        <v>0</v>
      </c>
      <c r="G10" s="6">
        <f>F10/COUNTIFS(部门,$A10,考评月,F$1,绩效,"&lt;&gt;0")</f>
        <v>0</v>
      </c>
    </row>
    <row r="11" spans="1:7">
      <c r="A11" s="4" t="s">
        <v>71</v>
      </c>
      <c r="B11" s="5">
        <f>COUNTIFS(部门,$A11,考评月,B$1,绩效工资系数,"&gt;1")</f>
        <v>0</v>
      </c>
      <c r="C11" s="6">
        <f>B11/COUNTIFS(部门,$A11,考评月,B$1,绩效,"&lt;&gt;0")</f>
        <v>0</v>
      </c>
      <c r="D11" s="5">
        <f>COUNTIFS(部门,$A11,考评月,D$1,绩效工资系数,"&gt;1")</f>
        <v>0</v>
      </c>
      <c r="E11" s="6">
        <f>D11/COUNTIFS(部门,$A11,考评月,D$1,绩效,"&lt;&gt;0")</f>
        <v>0</v>
      </c>
      <c r="F11" s="5">
        <f>COUNTIFS(部门,$A11,考评月,F$1,绩效工资系数,"&gt;1")</f>
        <v>0</v>
      </c>
      <c r="G11" s="6">
        <f>F11/COUNTIFS(部门,$A11,考评月,F$1,绩效,"&lt;&gt;0")</f>
        <v>0</v>
      </c>
    </row>
    <row r="12" spans="1:7">
      <c r="A12" s="4" t="s">
        <v>32</v>
      </c>
      <c r="B12" s="5">
        <f>COUNTIFS(部门,$A12,考评月,B$1,绩效工资系数,"&gt;1")</f>
        <v>1</v>
      </c>
      <c r="C12" s="6">
        <f>B12/COUNTIFS(部门,$A12,考评月,B$1,绩效,"&lt;&gt;0")</f>
        <v>1</v>
      </c>
      <c r="D12" s="5">
        <f>COUNTIFS(部门,$A12,考评月,D$1,绩效工资系数,"&gt;1")</f>
        <v>0</v>
      </c>
      <c r="E12" s="6">
        <f>D12/COUNTIFS(部门,$A12,考评月,D$1,绩效,"&lt;&gt;0")</f>
        <v>0</v>
      </c>
      <c r="F12" s="5">
        <f>COUNTIFS(部门,$A12,考评月,F$1,绩效工资系数,"&gt;1")</f>
        <v>0</v>
      </c>
      <c r="G12" s="6">
        <f>F12/COUNTIFS(部门,$A12,考评月,F$1,绩效,"&lt;&gt;0")</f>
        <v>0</v>
      </c>
    </row>
  </sheetData>
  <mergeCells count="3">
    <mergeCell ref="B1:C1"/>
    <mergeCell ref="D1:E1"/>
    <mergeCell ref="F1:G1"/>
  </mergeCells>
  <phoneticPr fontId="1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U k + Y T U U D r m u o A A A A + Q A A A B I A H A B D b 2 5 m a W c v U G F j a 2 F n Z S 5 4 b W w g o h g A K K A U A A A A A A A A A A A A A A A A A A A A A A A A A A A A h Y / R C o I w G I V f R X b v N i d G y O + 8 8 D Y j C K L b s Z a O d I a b T X q 1 L n q k X i G h r O 6 6 P I f v w H c e t z v k Y 9 s E F 9 V b 3 Z k M R Z i i Q B n Z H b S p M j S 4 Y 7 h E O Y e N k C d R q W C C j U 1 H q z N U O 3 d O C f H e Y x / j r q 8 I o z Q i + 3 K 1 l b V q R a i N d c J I h T 6 r w / 8 V 4 r B 7 y X C G k w V O K I t x F F E G Z O 6 h 1 O b L s E k Z U y A / J R R D 4 4 Z e 8 W s d F m s g c w T y v s G f U E s D B B Q A A g A I A F J P m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T 5 h N K I p H u A 4 A A A A R A A A A E w A c A E Z v c m 1 1 b G F z L 1 N l Y 3 R p b 2 4 x L m 0 g o h g A K K A U A A A A A A A A A A A A A A A A A A A A A A A A A A A A K 0 5 N L s n M z 1 M I h t C G 1 g B Q S w E C L Q A U A A I A C A B S T 5 h N R Q O u a 6 g A A A D 5 A A A A E g A A A A A A A A A A A A A A A A A A A A A A Q 2 9 u Z m l n L 1 B h Y 2 t h Z 2 U u e G 1 s U E s B A i 0 A F A A C A A g A U k + Y T Q / K 6 a u k A A A A 6 Q A A A B M A A A A A A A A A A A A A A A A A 9 A A A A F t D b 2 5 0 Z W 5 0 X 1 R 5 c G V z X S 5 4 b W x Q S w E C L Q A U A A I A C A B S T 5 h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g C y 1 Y q C a k W P o g Q B D t k H + A A A A A A C A A A A A A A Q Z g A A A A E A A C A A A A D C 0 0 1 v u 2 6 h A f m 6 T N j g W U L 7 q J O V r 9 2 7 b h D f p n n 1 + 9 l 5 B A A A A A A O g A A A A A I A A C A A A A A j W X c s g w h A H X W e D x 5 B Z 7 Q A N 6 O G H m M G F v i 6 7 9 9 k w e l x f F A A A A C N 3 4 6 U 5 v o B n 8 s V p g M 2 Z y 6 x d U g s p a 2 X o B H 8 J J C P v O A Z R P 8 t U n P 7 H 9 n z 9 + o r 4 B x 1 K o s 7 o T R 6 G 9 T i y y / X s E c q i r C Z U B Z 7 E b 0 2 Y f d 0 K I q f y l X 6 1 E A A A A A l c M 4 R j x V y p E d J 7 5 y x 8 s E s / E + V N + 3 s f Z w u 5 v p a 9 f l r a i W g P G E S n T 3 1 j 4 h M t O 4 t K c 1 W T 1 P / Y n X c b P z / G Q s / z C L 9 < / D a t a M a s h u p > 
</file>

<file path=customXml/itemProps1.xml><?xml version="1.0" encoding="utf-8"?>
<ds:datastoreItem xmlns:ds="http://schemas.openxmlformats.org/officeDocument/2006/customXml" ds:itemID="{9659A762-B052-4463-A0EA-F3A3503CED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统计需求</vt:lpstr>
      <vt:lpstr>Sheet4</vt:lpstr>
      <vt:lpstr>Sheet3</vt:lpstr>
      <vt:lpstr>错误的数据表</vt:lpstr>
      <vt:lpstr>错误的做法</vt:lpstr>
      <vt:lpstr>正确的数据表</vt:lpstr>
      <vt:lpstr>各部门每月各考核区间人数及占比</vt:lpstr>
      <vt:lpstr>部门</vt:lpstr>
      <vt:lpstr>绩效</vt:lpstr>
      <vt:lpstr>绩效工资系数</vt:lpstr>
      <vt:lpstr>考评月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shuai zhang</cp:lastModifiedBy>
  <dcterms:created xsi:type="dcterms:W3CDTF">2006-09-16T00:00:00Z</dcterms:created>
  <dcterms:modified xsi:type="dcterms:W3CDTF">2021-07-17T12:28:17Z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DD07A63789A74FD89751EDCA663ECF75</vt:lpwstr>
  </property>
  <property fmtid="{D5CDD505-2E9C-101B-9397-08002B2CF9AE}" pid="3" name="KSOProductBuildVer">
    <vt:lpwstr>2052-11.1.0.10640</vt:lpwstr>
  </property>
</Properties>
</file>