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/>
  <mc:AlternateContent xmlns:mc="http://schemas.openxmlformats.org/markup-compatibility/2006">
    <mc:Choice Requires="x15">
      <x15ac:absPath xmlns:x15ac="http://schemas.microsoft.com/office/spreadsheetml/2010/11/ac" url="C:\Users\27532\Desktop\素材\0708 实战案例（二）\"/>
    </mc:Choice>
  </mc:AlternateContent>
  <xr:revisionPtr revIDLastSave="0" documentId="13_ncr:1_{ABEA27D5-F06C-458A-A04F-BE4FA83627A7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项目进度" sheetId="2" r:id="rId1"/>
    <sheet name="效果" sheetId="7" r:id="rId2"/>
    <sheet name="数据" sheetId="6" r:id="rId3"/>
  </sheets>
  <definedNames>
    <definedName name="_xlnm._FilterDatabase" localSheetId="0" hidden="1">项目进度!#REF!</definedName>
    <definedName name="迷你图">OFFSET(项目进度!$D$8,ROW(项目进度!XFB1048569),MATCH(TRUE,项目进度!B1:S1&lt;&gt;"",0),1,COUNT(项目进度!B1:S1))</definedName>
  </definedNames>
  <calcPr calcId="191029"/>
</workbook>
</file>

<file path=xl/calcChain.xml><?xml version="1.0" encoding="utf-8"?>
<calcChain xmlns="http://schemas.openxmlformats.org/spreadsheetml/2006/main">
  <c r="A3" i="6" l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2" i="6"/>
  <c r="E7" i="2"/>
  <c r="F7" i="2" s="1"/>
  <c r="G7" i="2" s="1"/>
  <c r="H7" i="2" s="1"/>
  <c r="I7" i="2" s="1"/>
  <c r="J7" i="2" s="1"/>
  <c r="K7" i="2" s="1"/>
  <c r="L7" i="2" s="1"/>
  <c r="M7" i="2" s="1"/>
  <c r="N7" i="2" s="1"/>
  <c r="O7" i="2" s="1"/>
  <c r="P7" i="2" s="1"/>
  <c r="Q7" i="2" s="1"/>
  <c r="R7" i="2" s="1"/>
  <c r="S7" i="2" s="1"/>
  <c r="T7" i="2" s="1"/>
  <c r="A10" i="2" l="1"/>
  <c r="E10" i="2" s="1"/>
  <c r="A9" i="2"/>
  <c r="I9" i="2" s="1"/>
  <c r="A12" i="2"/>
  <c r="F12" i="2" s="1"/>
  <c r="A11" i="2"/>
  <c r="J11" i="2" s="1"/>
  <c r="U7" i="2"/>
  <c r="T8" i="2"/>
  <c r="G11" i="2"/>
  <c r="F11" i="2"/>
  <c r="F9" i="2"/>
  <c r="G12" i="2"/>
  <c r="N10" i="2"/>
  <c r="F10" i="2"/>
  <c r="C11" i="2"/>
  <c r="C10" i="2"/>
  <c r="E8" i="2"/>
  <c r="G8" i="2"/>
  <c r="F8" i="2"/>
  <c r="B11" i="2" l="1"/>
  <c r="G10" i="2"/>
  <c r="P10" i="2"/>
  <c r="E9" i="2"/>
  <c r="B10" i="2"/>
  <c r="E11" i="2"/>
  <c r="L12" i="2"/>
  <c r="P12" i="2"/>
  <c r="B9" i="2"/>
  <c r="M10" i="2"/>
  <c r="K12" i="2"/>
  <c r="G9" i="2"/>
  <c r="K11" i="2"/>
  <c r="C9" i="2"/>
  <c r="K9" i="2"/>
  <c r="J9" i="2"/>
  <c r="N12" i="2"/>
  <c r="B12" i="2"/>
  <c r="L11" i="2"/>
  <c r="N9" i="2"/>
  <c r="E12" i="2"/>
  <c r="C12" i="2"/>
  <c r="V7" i="2"/>
  <c r="V8" i="2" s="1"/>
  <c r="U8" i="2"/>
  <c r="M9" i="2"/>
  <c r="O10" i="2"/>
  <c r="K10" i="2"/>
  <c r="L10" i="2"/>
  <c r="H10" i="2"/>
  <c r="O11" i="2"/>
  <c r="M11" i="2"/>
  <c r="I11" i="2"/>
  <c r="H12" i="2"/>
  <c r="M12" i="2"/>
  <c r="J10" i="2"/>
  <c r="O9" i="2"/>
  <c r="O12" i="2"/>
  <c r="P9" i="2"/>
  <c r="J12" i="2"/>
  <c r="L9" i="2"/>
  <c r="H11" i="2"/>
  <c r="H9" i="2"/>
  <c r="N11" i="2"/>
  <c r="P11" i="2"/>
  <c r="I10" i="2"/>
  <c r="I12" i="2"/>
  <c r="H8" i="2"/>
  <c r="Q11" i="2" l="1"/>
  <c r="Q12" i="2"/>
  <c r="Q9" i="2"/>
  <c r="Q10" i="2"/>
  <c r="I8" i="2"/>
  <c r="R12" i="2" l="1"/>
  <c r="R10" i="2"/>
  <c r="R9" i="2"/>
  <c r="R11" i="2"/>
  <c r="J8" i="2"/>
  <c r="S8" i="2" l="1"/>
  <c r="S12" i="2"/>
  <c r="S11" i="2"/>
  <c r="S9" i="2"/>
  <c r="S10" i="2"/>
  <c r="K8" i="2"/>
  <c r="T9" i="2" l="1"/>
  <c r="T11" i="2"/>
  <c r="T12" i="2"/>
  <c r="T10" i="2"/>
  <c r="L8" i="2"/>
  <c r="U12" i="2" l="1"/>
  <c r="U11" i="2"/>
  <c r="U9" i="2"/>
  <c r="U10" i="2"/>
  <c r="M8" i="2"/>
  <c r="V12" i="2" l="1"/>
  <c r="V11" i="2"/>
  <c r="V9" i="2"/>
  <c r="V10" i="2"/>
  <c r="N8" i="2"/>
  <c r="O8" i="2" l="1"/>
  <c r="P8" i="2" l="1"/>
  <c r="Q8" i="2" l="1"/>
  <c r="R8" i="2" l="1"/>
</calcChain>
</file>

<file path=xl/sharedStrings.xml><?xml version="1.0" encoding="utf-8"?>
<sst xmlns="http://schemas.openxmlformats.org/spreadsheetml/2006/main" count="37" uniqueCount="13">
  <si>
    <t>产品</t>
  </si>
  <si>
    <t>日期</t>
  </si>
  <si>
    <t>销售量</t>
  </si>
  <si>
    <t>连衣裙S</t>
  </si>
  <si>
    <t>连衣裙M</t>
  </si>
  <si>
    <t>连衣裙L</t>
  </si>
  <si>
    <t>连衣裙XL</t>
  </si>
  <si>
    <t>产品</t>
    <phoneticPr fontId="4" type="noConversion"/>
  </si>
  <si>
    <t xml:space="preserve">销售量 </t>
    <phoneticPr fontId="4" type="noConversion"/>
  </si>
  <si>
    <t>上架日期</t>
    <phoneticPr fontId="4" type="noConversion"/>
  </si>
  <si>
    <t>变化趋势</t>
    <phoneticPr fontId="4" type="noConversion"/>
  </si>
  <si>
    <t>0隐藏：设置单元格格式：自定义+;;;</t>
    <phoneticPr fontId="4" type="noConversion"/>
  </si>
  <si>
    <r>
      <t>步骤
①A7输入产品，销售量，上架日期，变化日期。
②E7单元格输入</t>
    </r>
    <r>
      <rPr>
        <sz val="11"/>
        <color rgb="FFFF0000"/>
        <rFont val="等线"/>
        <family val="3"/>
        <charset val="134"/>
        <scheme val="minor"/>
      </rPr>
      <t>==MIN(数据!C2:C29),后面单元格输入=IF(OR(E7=0,E7+1&gt;MAX(数据!$C:$C)),0,项目进度!E7+1)，</t>
    </r>
    <r>
      <rPr>
        <sz val="11"/>
        <color theme="1"/>
        <rFont val="等线"/>
        <family val="3"/>
        <charset val="134"/>
        <scheme val="minor"/>
      </rPr>
      <t>设置单元格格式为mm/dd</t>
    </r>
    <r>
      <rPr>
        <sz val="11"/>
        <color rgb="FFFF0000"/>
        <rFont val="等线"/>
        <family val="3"/>
        <charset val="134"/>
        <scheme val="minor"/>
      </rPr>
      <t>，拖拽</t>
    </r>
    <r>
      <rPr>
        <sz val="11"/>
        <color theme="1"/>
        <rFont val="等线"/>
        <family val="3"/>
        <charset val="134"/>
        <scheme val="minor"/>
      </rPr>
      <t xml:space="preserve">
E8单元格公式</t>
    </r>
    <r>
      <rPr>
        <sz val="11"/>
        <color rgb="FFFF0000"/>
        <rFont val="等线"/>
        <family val="3"/>
        <charset val="134"/>
        <scheme val="minor"/>
      </rPr>
      <t>=E7</t>
    </r>
    <r>
      <rPr>
        <sz val="11"/>
        <color theme="1"/>
        <rFont val="等线"/>
        <family val="3"/>
        <charset val="134"/>
        <scheme val="minor"/>
      </rPr>
      <t>，设置单元格格式为aaa
③在数量表中添加辅助列，添加公式</t>
    </r>
    <r>
      <rPr>
        <sz val="11"/>
        <color rgb="FFFF0000"/>
        <rFont val="等线"/>
        <family val="3"/>
        <charset val="134"/>
        <scheme val="minor"/>
      </rPr>
      <t>=IF(COUNTIFS($B$2:B2,B2)=1,A1+1,A1)</t>
    </r>
    <r>
      <rPr>
        <sz val="11"/>
        <color theme="1"/>
        <rFont val="等线"/>
        <family val="3"/>
        <charset val="134"/>
        <scheme val="minor"/>
      </rPr>
      <t>，产品下添加公式</t>
    </r>
    <r>
      <rPr>
        <sz val="11"/>
        <color rgb="FFFF0000"/>
        <rFont val="等线"/>
        <family val="3"/>
        <charset val="134"/>
        <scheme val="minor"/>
      </rPr>
      <t>=IFERROR(VLOOKUP(ROW(A1),数据!$A:$D,2,0),"")</t>
    </r>
    <r>
      <rPr>
        <sz val="11"/>
        <color theme="1"/>
        <rFont val="等线"/>
        <family val="3"/>
        <charset val="134"/>
        <scheme val="minor"/>
      </rPr>
      <t xml:space="preserve">
销售量下：</t>
    </r>
    <r>
      <rPr>
        <sz val="11"/>
        <color rgb="FFFF0000"/>
        <rFont val="等线"/>
        <family val="3"/>
        <charset val="134"/>
        <scheme val="minor"/>
      </rPr>
      <t>=SUMIFS(数据!$D:$D,数据!B:B,项目进度!A9)</t>
    </r>
    <r>
      <rPr>
        <sz val="11"/>
        <color theme="1"/>
        <rFont val="等线"/>
        <family val="3"/>
        <charset val="134"/>
        <scheme val="minor"/>
      </rPr>
      <t xml:space="preserve">
上架日期下：</t>
    </r>
    <r>
      <rPr>
        <sz val="11"/>
        <color rgb="FFFF0000"/>
        <rFont val="等线"/>
        <family val="3"/>
        <charset val="134"/>
        <scheme val="minor"/>
      </rPr>
      <t>=VLOOKUP(A9,数据!B:D,2,0)</t>
    </r>
    <r>
      <rPr>
        <sz val="11"/>
        <color theme="1"/>
        <rFont val="等线"/>
        <family val="3"/>
        <charset val="134"/>
        <scheme val="minor"/>
      </rPr>
      <t xml:space="preserve">
④后面数据：</t>
    </r>
    <r>
      <rPr>
        <sz val="11"/>
        <color rgb="FFFF0000"/>
        <rFont val="等线"/>
        <family val="3"/>
        <charset val="134"/>
        <scheme val="minor"/>
      </rPr>
      <t>=IF(SUMIFS(数据!$D:$D,数据!$B:$B,$A9,数据!$C:$C,项目进度!E$7)=0,"",SUMIFS(数据!$D:$D,数据!$B:$B,$A9,数据!$C:$C,项目进度!E$7))+O14:Q15</t>
    </r>
    <r>
      <rPr>
        <sz val="11"/>
        <color theme="1"/>
        <rFont val="等线"/>
        <family val="3"/>
        <charset val="134"/>
        <scheme val="minor"/>
      </rPr>
      <t xml:space="preserve">
⑤定义名称：迷你图</t>
    </r>
    <r>
      <rPr>
        <sz val="11"/>
        <color rgb="FFFF0000"/>
        <rFont val="等线"/>
        <family val="3"/>
        <charset val="134"/>
        <scheme val="minor"/>
      </rPr>
      <t>=OFFSET(项目进度!$D$8,ROW(项目进度!A1),MATCH(TRUE,项目进度!E9:V9&lt;&gt;"",0),1,COUNT(项目进度!E9:V9))</t>
    </r>
    <r>
      <rPr>
        <sz val="11"/>
        <color theme="1"/>
        <rFont val="等线"/>
        <family val="3"/>
        <charset val="134"/>
        <scheme val="minor"/>
      </rPr>
      <t xml:space="preserve">，，
插入迷你图，范围=迷你图，设置迷你图格式。
设置条件格式：
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</si>
</sst>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/dd"/>
    <numFmt numFmtId="177" formatCode="aaa"/>
  </numFmts>
  <fonts count="7" x14ac:knownFonts="1">
    <font>
      <sz val="11"/>
      <color theme="1"/>
      <name val="等线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9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43"/>
        <bgColor theme="4" tint="0.79995117038483843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theme="4" tint="0.39994506668294322"/>
      </left>
      <right/>
      <top style="thin">
        <color theme="4" tint="0.39994506668294322"/>
      </top>
      <bottom/>
      <diagonal/>
    </border>
    <border>
      <left/>
      <right/>
      <top style="thin">
        <color theme="4" tint="0.39994506668294322"/>
      </top>
      <bottom/>
      <diagonal/>
    </border>
    <border>
      <left/>
      <right style="thin">
        <color theme="4" tint="0.39994506668294322"/>
      </right>
      <top style="thin">
        <color theme="4" tint="0.39994506668294322"/>
      </top>
      <bottom/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  <border>
      <left/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1" fillId="2" borderId="3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3" borderId="3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0" xfId="0" applyFont="1">
      <alignment vertical="center"/>
    </xf>
    <xf numFmtId="58" fontId="2" fillId="3" borderId="2" xfId="0" applyNumberFormat="1" applyFont="1" applyFill="1" applyBorder="1">
      <alignment vertical="center"/>
    </xf>
    <xf numFmtId="58" fontId="2" fillId="0" borderId="2" xfId="0" applyNumberFormat="1" applyFont="1" applyBorder="1">
      <alignment vertical="center"/>
    </xf>
    <xf numFmtId="58" fontId="2" fillId="0" borderId="5" xfId="0" applyNumberFormat="1" applyFont="1" applyBorder="1">
      <alignment vertical="center"/>
    </xf>
    <xf numFmtId="14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top" wrapText="1"/>
    </xf>
  </cellXfs>
  <cellStyles count="1">
    <cellStyle name="常规" xfId="0" builtinId="0"/>
  </cellStyles>
  <dxfs count="4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fgColor rgb="FFFF0000"/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39</xdr:row>
      <xdr:rowOff>140677</xdr:rowOff>
    </xdr:from>
    <xdr:to>
      <xdr:col>14</xdr:col>
      <xdr:colOff>215118</xdr:colOff>
      <xdr:row>48</xdr:row>
      <xdr:rowOff>120161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18C33C03-9DEE-4FB4-BC04-1785A24847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7045569"/>
          <a:ext cx="10126980" cy="156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486784</xdr:colOff>
      <xdr:row>20</xdr:row>
      <xdr:rowOff>147399</xdr:rowOff>
    </xdr:from>
    <xdr:to>
      <xdr:col>22</xdr:col>
      <xdr:colOff>562984</xdr:colOff>
      <xdr:row>36</xdr:row>
      <xdr:rowOff>50412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587AB02-90A1-4635-9CC2-73869B8B1C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61264" y="3698319"/>
          <a:ext cx="6012180" cy="27071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99060</xdr:rowOff>
    </xdr:from>
    <xdr:to>
      <xdr:col>16</xdr:col>
      <xdr:colOff>251460</xdr:colOff>
      <xdr:row>24</xdr:row>
      <xdr:rowOff>83820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727960"/>
          <a:ext cx="10126980" cy="156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2:V30"/>
  <sheetViews>
    <sheetView topLeftCell="A6" zoomScaleNormal="100" workbookViewId="0">
      <selection activeCell="A18" sqref="A18:P30"/>
    </sheetView>
  </sheetViews>
  <sheetFormatPr defaultColWidth="9" defaultRowHeight="13.8" x14ac:dyDescent="0.25"/>
  <cols>
    <col min="3" max="3" width="10.6640625" bestFit="1" customWidth="1"/>
    <col min="5" max="5" width="10.77734375" bestFit="1" customWidth="1"/>
    <col min="6" max="16" width="10.6640625" bestFit="1" customWidth="1"/>
    <col min="17" max="17" width="9.5546875" bestFit="1" customWidth="1"/>
  </cols>
  <sheetData>
    <row r="2" spans="1:22" x14ac:dyDescent="0.25">
      <c r="E2" s="10" t="s">
        <v>11</v>
      </c>
    </row>
    <row r="7" spans="1:22" s="16" customFormat="1" ht="15" customHeight="1" x14ac:dyDescent="0.25">
      <c r="A7" s="17" t="s">
        <v>7</v>
      </c>
      <c r="B7" s="17" t="s">
        <v>8</v>
      </c>
      <c r="C7" s="17" t="s">
        <v>9</v>
      </c>
      <c r="D7" s="17" t="s">
        <v>10</v>
      </c>
      <c r="E7" s="16">
        <f>MIN(数据!C2:C29)</f>
        <v>44329</v>
      </c>
      <c r="F7" s="16">
        <f>IF(OR(E7=0,E7+1&gt;MAX(数据!$C:$C)),0,项目进度!E7+1)</f>
        <v>44330</v>
      </c>
      <c r="G7" s="16">
        <f>IF(OR(F7=0,F7+1&gt;MAX(数据!$C:$C)),0,项目进度!F7+1)</f>
        <v>44331</v>
      </c>
      <c r="H7" s="16">
        <f>IF(OR(G7=0,G7+1&gt;MAX(数据!$C:$C)),0,项目进度!G7+1)</f>
        <v>44332</v>
      </c>
      <c r="I7" s="16">
        <f>IF(OR(H7=0,H7+1&gt;MAX(数据!$C:$C)),0,项目进度!H7+1)</f>
        <v>44333</v>
      </c>
      <c r="J7" s="16">
        <f>IF(OR(I7=0,I7+1&gt;MAX(数据!$C:$C)),0,项目进度!I7+1)</f>
        <v>44334</v>
      </c>
      <c r="K7" s="16">
        <f>IF(OR(J7=0,J7+1&gt;MAX(数据!$C:$C)),0,项目进度!J7+1)</f>
        <v>44335</v>
      </c>
      <c r="L7" s="16">
        <f>IF(OR(K7=0,K7+1&gt;MAX(数据!$C:$C)),0,项目进度!K7+1)</f>
        <v>44336</v>
      </c>
      <c r="M7" s="16">
        <f>IF(OR(L7=0,L7+1&gt;MAX(数据!$C:$C)),0,项目进度!L7+1)</f>
        <v>44337</v>
      </c>
      <c r="N7" s="16">
        <f>IF(OR(M7=0,M7+1&gt;MAX(数据!$C:$C)),0,项目进度!M7+1)</f>
        <v>44338</v>
      </c>
      <c r="O7" s="16">
        <f>IF(OR(N7=0,N7+1&gt;MAX(数据!$C:$C)),0,项目进度!N7+1)</f>
        <v>44339</v>
      </c>
      <c r="P7" s="16">
        <f>IF(OR(O7=0,O7+1&gt;MAX(数据!$C:$C)),0,项目进度!O7+1)</f>
        <v>44340</v>
      </c>
      <c r="Q7" s="16">
        <f>IF(OR(P7=0,P7+1&gt;MAX(数据!$C:$C)),0,项目进度!P7+1)</f>
        <v>44341</v>
      </c>
      <c r="R7" s="16">
        <f>IF(OR(Q7=0,Q7+1&gt;MAX(数据!$C:$C)),0,项目进度!Q7+1)</f>
        <v>0</v>
      </c>
      <c r="S7" s="16">
        <f>IF(OR(R7=0,R7+1&gt;MAX(数据!$C:$C)),0,项目进度!R7+1)</f>
        <v>0</v>
      </c>
      <c r="T7" s="16">
        <f>IF(OR(S7=0,S7+1&gt;MAX(数据!$C:$C)),0,项目进度!S7+1)</f>
        <v>0</v>
      </c>
      <c r="U7" s="16">
        <f>IF(OR(T7=0,T7+1&gt;MAX(数据!$C:$C)),0,项目进度!T7+1)</f>
        <v>0</v>
      </c>
      <c r="V7" s="16">
        <f>IF(OR(U7=0,U7+1&gt;MAX(数据!$C:$C)),0,项目进度!U7+1)</f>
        <v>0</v>
      </c>
    </row>
    <row r="8" spans="1:22" s="15" customFormat="1" ht="16.2" customHeight="1" x14ac:dyDescent="0.25">
      <c r="A8" s="17"/>
      <c r="B8" s="17"/>
      <c r="C8" s="17"/>
      <c r="D8" s="17"/>
      <c r="E8" s="15">
        <f>E7</f>
        <v>44329</v>
      </c>
      <c r="F8" s="15">
        <f t="shared" ref="F8:R8" si="0">F7</f>
        <v>44330</v>
      </c>
      <c r="G8" s="15">
        <f t="shared" si="0"/>
        <v>44331</v>
      </c>
      <c r="H8" s="15">
        <f t="shared" si="0"/>
        <v>44332</v>
      </c>
      <c r="I8" s="15">
        <f t="shared" si="0"/>
        <v>44333</v>
      </c>
      <c r="J8" s="15">
        <f t="shared" si="0"/>
        <v>44334</v>
      </c>
      <c r="K8" s="15">
        <f t="shared" si="0"/>
        <v>44335</v>
      </c>
      <c r="L8" s="15">
        <f t="shared" si="0"/>
        <v>44336</v>
      </c>
      <c r="M8" s="15">
        <f t="shared" si="0"/>
        <v>44337</v>
      </c>
      <c r="N8" s="15">
        <f t="shared" si="0"/>
        <v>44338</v>
      </c>
      <c r="O8" s="15">
        <f t="shared" si="0"/>
        <v>44339</v>
      </c>
      <c r="P8" s="15">
        <f t="shared" si="0"/>
        <v>44340</v>
      </c>
      <c r="Q8" s="15">
        <f t="shared" si="0"/>
        <v>44341</v>
      </c>
      <c r="R8" s="15">
        <f t="shared" si="0"/>
        <v>0</v>
      </c>
      <c r="S8" s="15">
        <f t="shared" ref="S8" si="1">S7</f>
        <v>0</v>
      </c>
      <c r="T8" s="15">
        <f t="shared" ref="T8" si="2">T7</f>
        <v>0</v>
      </c>
      <c r="U8" s="15">
        <f t="shared" ref="U8" si="3">U7</f>
        <v>0</v>
      </c>
      <c r="V8" s="15">
        <f t="shared" ref="V8" si="4">V7</f>
        <v>0</v>
      </c>
    </row>
    <row r="9" spans="1:22" x14ac:dyDescent="0.25">
      <c r="A9" t="str">
        <f>IFERROR(VLOOKUP(ROW(A1),数据!$A:$D,2,0),"")</f>
        <v>连衣裙S</v>
      </c>
      <c r="B9">
        <f>SUMIFS(数据!$D:$D,数据!B:B,项目进度!A9)</f>
        <v>571</v>
      </c>
      <c r="C9" s="14">
        <f>VLOOKUP(A9,数据!B:D,2,0)</f>
        <v>44329</v>
      </c>
      <c r="E9">
        <f>IF(SUMIFS(数据!$D:$D,数据!$B:$B,$A9,数据!$C:$C,项目进度!E$7)=0,"",SUMIFS(数据!$D:$D,数据!$B:$B,$A9,数据!$C:$C,项目进度!E$7))</f>
        <v>86</v>
      </c>
      <c r="F9">
        <f>IF(SUMIFS(数据!$D:$D,数据!$B:$B,$A9,数据!$C:$C,项目进度!F$7)=0,"",SUMIFS(数据!$D:$D,数据!$B:$B,$A9,数据!$C:$C,项目进度!F$7))</f>
        <v>67</v>
      </c>
      <c r="G9">
        <f>IF(SUMIFS(数据!$D:$D,数据!$B:$B,$A9,数据!$C:$C,项目进度!G$7)=0,"",SUMIFS(数据!$D:$D,数据!$B:$B,$A9,数据!$C:$C,项目进度!G$7))</f>
        <v>69</v>
      </c>
      <c r="H9">
        <f>IF(SUMIFS(数据!$D:$D,数据!$B:$B,$A9,数据!$C:$C,项目进度!H$7)=0,"",SUMIFS(数据!$D:$D,数据!$B:$B,$A9,数据!$C:$C,项目进度!H$7))</f>
        <v>83</v>
      </c>
      <c r="I9">
        <f>IF(SUMIFS(数据!$D:$D,数据!$B:$B,$A9,数据!$C:$C,项目进度!I$7)=0,"",SUMIFS(数据!$D:$D,数据!$B:$B,$A9,数据!$C:$C,项目进度!I$7))</f>
        <v>55</v>
      </c>
      <c r="J9">
        <f>IF(SUMIFS(数据!$D:$D,数据!$B:$B,$A9,数据!$C:$C,项目进度!J$7)=0,"",SUMIFS(数据!$D:$D,数据!$B:$B,$A9,数据!$C:$C,项目进度!J$7))</f>
        <v>71</v>
      </c>
      <c r="K9">
        <f>IF(SUMIFS(数据!$D:$D,数据!$B:$B,$A9,数据!$C:$C,项目进度!K$7)=0,"",SUMIFS(数据!$D:$D,数据!$B:$B,$A9,数据!$C:$C,项目进度!K$7))</f>
        <v>65</v>
      </c>
      <c r="L9">
        <f>IF(SUMIFS(数据!$D:$D,数据!$B:$B,$A9,数据!$C:$C,项目进度!L$7)=0,"",SUMIFS(数据!$D:$D,数据!$B:$B,$A9,数据!$C:$C,项目进度!L$7))</f>
        <v>75</v>
      </c>
      <c r="M9" t="str">
        <f>IF(SUMIFS(数据!$D:$D,数据!$B:$B,$A9,数据!$C:$C,项目进度!M$7)=0,"",SUMIFS(数据!$D:$D,数据!$B:$B,$A9,数据!$C:$C,项目进度!M$7))</f>
        <v/>
      </c>
      <c r="N9" t="str">
        <f>IF(SUMIFS(数据!$D:$D,数据!$B:$B,$A9,数据!$C:$C,项目进度!N$7)=0,"",SUMIFS(数据!$D:$D,数据!$B:$B,$A9,数据!$C:$C,项目进度!N$7))</f>
        <v/>
      </c>
      <c r="O9" t="str">
        <f>IF(SUMIFS(数据!$D:$D,数据!$B:$B,$A9,数据!$C:$C,项目进度!O$7)=0,"",SUMIFS(数据!$D:$D,数据!$B:$B,$A9,数据!$C:$C,项目进度!O$7))</f>
        <v/>
      </c>
      <c r="P9" t="str">
        <f>IF(SUMIFS(数据!$D:$D,数据!$B:$B,$A9,数据!$C:$C,项目进度!P$7)=0,"",SUMIFS(数据!$D:$D,数据!$B:$B,$A9,数据!$C:$C,项目进度!P$7))</f>
        <v/>
      </c>
      <c r="Q9" t="str">
        <f>IF(SUMIFS(数据!$D:$D,数据!$B:$B,$A9,数据!$C:$C,项目进度!Q$7)=0,"",SUMIFS(数据!$D:$D,数据!$B:$B,$A9,数据!$C:$C,项目进度!Q$7))</f>
        <v/>
      </c>
      <c r="R9" t="str">
        <f>IF(SUMIFS(数据!$D:$D,数据!$B:$B,$A9,数据!$C:$C,项目进度!R$7)=0,"",SUMIFS(数据!$D:$D,数据!$B:$B,$A9,数据!$C:$C,项目进度!R$7))</f>
        <v/>
      </c>
      <c r="S9" t="str">
        <f>IF(SUMIFS(数据!$D:$D,数据!$B:$B,$A9,数据!$C:$C,项目进度!S$7)=0,"",SUMIFS(数据!$D:$D,数据!$B:$B,$A9,数据!$C:$C,项目进度!S$7))</f>
        <v/>
      </c>
      <c r="T9" t="str">
        <f>IF(SUMIFS(数据!$D:$D,数据!$B:$B,$A9,数据!$C:$C,项目进度!T$7)=0,"",SUMIFS(数据!$D:$D,数据!$B:$B,$A9,数据!$C:$C,项目进度!T$7))</f>
        <v/>
      </c>
      <c r="U9" t="str">
        <f>IF(SUMIFS(数据!$D:$D,数据!$B:$B,$A9,数据!$C:$C,项目进度!U$7)=0,"",SUMIFS(数据!$D:$D,数据!$B:$B,$A9,数据!$C:$C,项目进度!U$7))</f>
        <v/>
      </c>
      <c r="V9" t="str">
        <f>IF(SUMIFS(数据!$D:$D,数据!$B:$B,$A9,数据!$C:$C,项目进度!V$7)=0,"",SUMIFS(数据!$D:$D,数据!$B:$B,$A9,数据!$C:$C,项目进度!V$7))</f>
        <v/>
      </c>
    </row>
    <row r="10" spans="1:22" x14ac:dyDescent="0.25">
      <c r="A10" t="str">
        <f>IFERROR(VLOOKUP(ROW(A2),数据!$A:$D,2,0),"")</f>
        <v>连衣裙M</v>
      </c>
      <c r="B10">
        <f>SUMIFS(数据!$D:$D,数据!B:B,项目进度!A10)</f>
        <v>411</v>
      </c>
      <c r="C10" s="14">
        <f>VLOOKUP(A10,数据!B:D,2,0)</f>
        <v>44333</v>
      </c>
      <c r="E10" t="str">
        <f>IF(SUMIFS(数据!$D:$D,数据!$B:$B,$A10,数据!$C:$C,项目进度!E$7)=0,"",SUMIFS(数据!$D:$D,数据!$B:$B,$A10,数据!$C:$C,项目进度!E$7))</f>
        <v/>
      </c>
      <c r="F10" t="str">
        <f>IF(SUMIFS(数据!$D:$D,数据!$B:$B,$A10,数据!$C:$C,项目进度!F$7)=0,"",SUMIFS(数据!$D:$D,数据!$B:$B,$A10,数据!$C:$C,项目进度!F$7))</f>
        <v/>
      </c>
      <c r="G10" t="str">
        <f>IF(SUMIFS(数据!$D:$D,数据!$B:$B,$A10,数据!$C:$C,项目进度!G$7)=0,"",SUMIFS(数据!$D:$D,数据!$B:$B,$A10,数据!$C:$C,项目进度!G$7))</f>
        <v/>
      </c>
      <c r="H10" t="str">
        <f>IF(SUMIFS(数据!$D:$D,数据!$B:$B,$A10,数据!$C:$C,项目进度!H$7)=0,"",SUMIFS(数据!$D:$D,数据!$B:$B,$A10,数据!$C:$C,项目进度!H$7))</f>
        <v/>
      </c>
      <c r="I10">
        <f>IF(SUMIFS(数据!$D:$D,数据!$B:$B,$A10,数据!$C:$C,项目进度!I$7)=0,"",SUMIFS(数据!$D:$D,数据!$B:$B,$A10,数据!$C:$C,项目进度!I$7))</f>
        <v>67</v>
      </c>
      <c r="J10">
        <f>IF(SUMIFS(数据!$D:$D,数据!$B:$B,$A10,数据!$C:$C,项目进度!J$7)=0,"",SUMIFS(数据!$D:$D,数据!$B:$B,$A10,数据!$C:$C,项目进度!J$7))</f>
        <v>72</v>
      </c>
      <c r="K10">
        <f>IF(SUMIFS(数据!$D:$D,数据!$B:$B,$A10,数据!$C:$C,项目进度!K$7)=0,"",SUMIFS(数据!$D:$D,数据!$B:$B,$A10,数据!$C:$C,项目进度!K$7))</f>
        <v>74</v>
      </c>
      <c r="L10">
        <f>IF(SUMIFS(数据!$D:$D,数据!$B:$B,$A10,数据!$C:$C,项目进度!L$7)=0,"",SUMIFS(数据!$D:$D,数据!$B:$B,$A10,数据!$C:$C,项目进度!L$7))</f>
        <v>64</v>
      </c>
      <c r="M10">
        <f>IF(SUMIFS(数据!$D:$D,数据!$B:$B,$A10,数据!$C:$C,项目进度!M$7)=0,"",SUMIFS(数据!$D:$D,数据!$B:$B,$A10,数据!$C:$C,项目进度!M$7))</f>
        <v>54</v>
      </c>
      <c r="N10">
        <f>IF(SUMIFS(数据!$D:$D,数据!$B:$B,$A10,数据!$C:$C,项目进度!N$7)=0,"",SUMIFS(数据!$D:$D,数据!$B:$B,$A10,数据!$C:$C,项目进度!N$7))</f>
        <v>80</v>
      </c>
      <c r="O10" t="str">
        <f>IF(SUMIFS(数据!$D:$D,数据!$B:$B,$A10,数据!$C:$C,项目进度!O$7)=0,"",SUMIFS(数据!$D:$D,数据!$B:$B,$A10,数据!$C:$C,项目进度!O$7))</f>
        <v/>
      </c>
      <c r="P10" t="str">
        <f>IF(SUMIFS(数据!$D:$D,数据!$B:$B,$A10,数据!$C:$C,项目进度!P$7)=0,"",SUMIFS(数据!$D:$D,数据!$B:$B,$A10,数据!$C:$C,项目进度!P$7))</f>
        <v/>
      </c>
      <c r="Q10" t="str">
        <f>IF(SUMIFS(数据!$D:$D,数据!$B:$B,$A10,数据!$C:$C,项目进度!Q$7)=0,"",SUMIFS(数据!$D:$D,数据!$B:$B,$A10,数据!$C:$C,项目进度!Q$7))</f>
        <v/>
      </c>
      <c r="R10" t="str">
        <f>IF(SUMIFS(数据!$D:$D,数据!$B:$B,$A10,数据!$C:$C,项目进度!R$7)=0,"",SUMIFS(数据!$D:$D,数据!$B:$B,$A10,数据!$C:$C,项目进度!R$7))</f>
        <v/>
      </c>
      <c r="S10" t="str">
        <f>IF(SUMIFS(数据!$D:$D,数据!$B:$B,$A10,数据!$C:$C,项目进度!S$7)=0,"",SUMIFS(数据!$D:$D,数据!$B:$B,$A10,数据!$C:$C,项目进度!S$7))</f>
        <v/>
      </c>
      <c r="T10" t="str">
        <f>IF(SUMIFS(数据!$D:$D,数据!$B:$B,$A10,数据!$C:$C,项目进度!T$7)=0,"",SUMIFS(数据!$D:$D,数据!$B:$B,$A10,数据!$C:$C,项目进度!T$7))</f>
        <v/>
      </c>
      <c r="U10" t="str">
        <f>IF(SUMIFS(数据!$D:$D,数据!$B:$B,$A10,数据!$C:$C,项目进度!U$7)=0,"",SUMIFS(数据!$D:$D,数据!$B:$B,$A10,数据!$C:$C,项目进度!U$7))</f>
        <v/>
      </c>
      <c r="V10" t="str">
        <f>IF(SUMIFS(数据!$D:$D,数据!$B:$B,$A10,数据!$C:$C,项目进度!V$7)=0,"",SUMIFS(数据!$D:$D,数据!$B:$B,$A10,数据!$C:$C,项目进度!V$7))</f>
        <v/>
      </c>
    </row>
    <row r="11" spans="1:22" x14ac:dyDescent="0.25">
      <c r="A11" t="str">
        <f>IFERROR(VLOOKUP(ROW(A3),数据!$A:$D,2,0),"")</f>
        <v>连衣裙L</v>
      </c>
      <c r="B11">
        <f>SUMIFS(数据!$D:$D,数据!B:B,项目进度!A11)</f>
        <v>215</v>
      </c>
      <c r="C11" s="14">
        <f>VLOOKUP(A11,数据!B:D,2,0)</f>
        <v>44337</v>
      </c>
      <c r="E11" t="str">
        <f>IF(SUMIFS(数据!$D:$D,数据!$B:$B,$A11,数据!$C:$C,项目进度!E$7)=0,"",SUMIFS(数据!$D:$D,数据!$B:$B,$A11,数据!$C:$C,项目进度!E$7))</f>
        <v/>
      </c>
      <c r="F11" t="str">
        <f>IF(SUMIFS(数据!$D:$D,数据!$B:$B,$A11,数据!$C:$C,项目进度!F$7)=0,"",SUMIFS(数据!$D:$D,数据!$B:$B,$A11,数据!$C:$C,项目进度!F$7))</f>
        <v/>
      </c>
      <c r="G11" t="str">
        <f>IF(SUMIFS(数据!$D:$D,数据!$B:$B,$A11,数据!$C:$C,项目进度!G$7)=0,"",SUMIFS(数据!$D:$D,数据!$B:$B,$A11,数据!$C:$C,项目进度!G$7))</f>
        <v/>
      </c>
      <c r="H11" t="str">
        <f>IF(SUMIFS(数据!$D:$D,数据!$B:$B,$A11,数据!$C:$C,项目进度!H$7)=0,"",SUMIFS(数据!$D:$D,数据!$B:$B,$A11,数据!$C:$C,项目进度!H$7))</f>
        <v/>
      </c>
      <c r="I11" t="str">
        <f>IF(SUMIFS(数据!$D:$D,数据!$B:$B,$A11,数据!$C:$C,项目进度!I$7)=0,"",SUMIFS(数据!$D:$D,数据!$B:$B,$A11,数据!$C:$C,项目进度!I$7))</f>
        <v/>
      </c>
      <c r="J11" t="str">
        <f>IF(SUMIFS(数据!$D:$D,数据!$B:$B,$A11,数据!$C:$C,项目进度!J$7)=0,"",SUMIFS(数据!$D:$D,数据!$B:$B,$A11,数据!$C:$C,项目进度!J$7))</f>
        <v/>
      </c>
      <c r="K11" t="str">
        <f>IF(SUMIFS(数据!$D:$D,数据!$B:$B,$A11,数据!$C:$C,项目进度!K$7)=0,"",SUMIFS(数据!$D:$D,数据!$B:$B,$A11,数据!$C:$C,项目进度!K$7))</f>
        <v/>
      </c>
      <c r="L11" t="str">
        <f>IF(SUMIFS(数据!$D:$D,数据!$B:$B,$A11,数据!$C:$C,项目进度!L$7)=0,"",SUMIFS(数据!$D:$D,数据!$B:$B,$A11,数据!$C:$C,项目进度!L$7))</f>
        <v/>
      </c>
      <c r="M11">
        <f>IF(SUMIFS(数据!$D:$D,数据!$B:$B,$A11,数据!$C:$C,项目进度!M$7)=0,"",SUMIFS(数据!$D:$D,数据!$B:$B,$A11,数据!$C:$C,项目进度!M$7))</f>
        <v>58</v>
      </c>
      <c r="N11">
        <f>IF(SUMIFS(数据!$D:$D,数据!$B:$B,$A11,数据!$C:$C,项目进度!N$7)=0,"",SUMIFS(数据!$D:$D,数据!$B:$B,$A11,数据!$C:$C,项目进度!N$7))</f>
        <v>79</v>
      </c>
      <c r="O11">
        <f>IF(SUMIFS(数据!$D:$D,数据!$B:$B,$A11,数据!$C:$C,项目进度!O$7)=0,"",SUMIFS(数据!$D:$D,数据!$B:$B,$A11,数据!$C:$C,项目进度!O$7))</f>
        <v>78</v>
      </c>
      <c r="P11" t="str">
        <f>IF(SUMIFS(数据!$D:$D,数据!$B:$B,$A11,数据!$C:$C,项目进度!P$7)=0,"",SUMIFS(数据!$D:$D,数据!$B:$B,$A11,数据!$C:$C,项目进度!P$7))</f>
        <v/>
      </c>
      <c r="Q11" t="str">
        <f>IF(SUMIFS(数据!$D:$D,数据!$B:$B,$A11,数据!$C:$C,项目进度!Q$7)=0,"",SUMIFS(数据!$D:$D,数据!$B:$B,$A11,数据!$C:$C,项目进度!Q$7))</f>
        <v/>
      </c>
      <c r="R11" t="str">
        <f>IF(SUMIFS(数据!$D:$D,数据!$B:$B,$A11,数据!$C:$C,项目进度!R$7)=0,"",SUMIFS(数据!$D:$D,数据!$B:$B,$A11,数据!$C:$C,项目进度!R$7))</f>
        <v/>
      </c>
      <c r="S11" t="str">
        <f>IF(SUMIFS(数据!$D:$D,数据!$B:$B,$A11,数据!$C:$C,项目进度!S$7)=0,"",SUMIFS(数据!$D:$D,数据!$B:$B,$A11,数据!$C:$C,项目进度!S$7))</f>
        <v/>
      </c>
      <c r="T11" t="str">
        <f>IF(SUMIFS(数据!$D:$D,数据!$B:$B,$A11,数据!$C:$C,项目进度!T$7)=0,"",SUMIFS(数据!$D:$D,数据!$B:$B,$A11,数据!$C:$C,项目进度!T$7))</f>
        <v/>
      </c>
      <c r="U11" t="str">
        <f>IF(SUMIFS(数据!$D:$D,数据!$B:$B,$A11,数据!$C:$C,项目进度!U$7)=0,"",SUMIFS(数据!$D:$D,数据!$B:$B,$A11,数据!$C:$C,项目进度!U$7))</f>
        <v/>
      </c>
      <c r="V11" t="str">
        <f>IF(SUMIFS(数据!$D:$D,数据!$B:$B,$A11,数据!$C:$C,项目进度!V$7)=0,"",SUMIFS(数据!$D:$D,数据!$B:$B,$A11,数据!$C:$C,项目进度!V$7))</f>
        <v/>
      </c>
    </row>
    <row r="12" spans="1:22" x14ac:dyDescent="0.25">
      <c r="A12" t="str">
        <f>IFERROR(VLOOKUP(ROW(A4),数据!$A:$D,2,0),"")</f>
        <v>连衣裙XL</v>
      </c>
      <c r="B12">
        <f>SUMIFS(数据!$D:$D,数据!B:B,项目进度!A12)</f>
        <v>751</v>
      </c>
      <c r="C12" s="14">
        <f>VLOOKUP(A12,数据!B:D,2,0)</f>
        <v>44330</v>
      </c>
      <c r="E12" t="str">
        <f>IF(SUMIFS(数据!$D:$D,数据!$B:$B,$A12,数据!$C:$C,项目进度!E$7)=0,"",SUMIFS(数据!$D:$D,数据!$B:$B,$A12,数据!$C:$C,项目进度!E$7))</f>
        <v/>
      </c>
      <c r="F12">
        <f>IF(SUMIFS(数据!$D:$D,数据!$B:$B,$A12,数据!$C:$C,项目进度!F$7)=0,"",SUMIFS(数据!$D:$D,数据!$B:$B,$A12,数据!$C:$C,项目进度!F$7))</f>
        <v>85</v>
      </c>
      <c r="G12">
        <f>IF(SUMIFS(数据!$D:$D,数据!$B:$B,$A12,数据!$C:$C,项目进度!G$7)=0,"",SUMIFS(数据!$D:$D,数据!$B:$B,$A12,数据!$C:$C,项目进度!G$7))</f>
        <v>57</v>
      </c>
      <c r="H12">
        <f>IF(SUMIFS(数据!$D:$D,数据!$B:$B,$A12,数据!$C:$C,项目进度!H$7)=0,"",SUMIFS(数据!$D:$D,数据!$B:$B,$A12,数据!$C:$C,项目进度!H$7))</f>
        <v>73</v>
      </c>
      <c r="I12">
        <f>IF(SUMIFS(数据!$D:$D,数据!$B:$B,$A12,数据!$C:$C,项目进度!I$7)=0,"",SUMIFS(数据!$D:$D,数据!$B:$B,$A12,数据!$C:$C,项目进度!I$7))</f>
        <v>52</v>
      </c>
      <c r="J12">
        <f>IF(SUMIFS(数据!$D:$D,数据!$B:$B,$A12,数据!$C:$C,项目进度!J$7)=0,"",SUMIFS(数据!$D:$D,数据!$B:$B,$A12,数据!$C:$C,项目进度!J$7))</f>
        <v>65</v>
      </c>
      <c r="K12">
        <f>IF(SUMIFS(数据!$D:$D,数据!$B:$B,$A12,数据!$C:$C,项目进度!K$7)=0,"",SUMIFS(数据!$D:$D,数据!$B:$B,$A12,数据!$C:$C,项目进度!K$7))</f>
        <v>84</v>
      </c>
      <c r="L12">
        <f>IF(SUMIFS(数据!$D:$D,数据!$B:$B,$A12,数据!$C:$C,项目进度!L$7)=0,"",SUMIFS(数据!$D:$D,数据!$B:$B,$A12,数据!$C:$C,项目进度!L$7))</f>
        <v>60</v>
      </c>
      <c r="M12">
        <f>IF(SUMIFS(数据!$D:$D,数据!$B:$B,$A12,数据!$C:$C,项目进度!M$7)=0,"",SUMIFS(数据!$D:$D,数据!$B:$B,$A12,数据!$C:$C,项目进度!M$7))</f>
        <v>71</v>
      </c>
      <c r="N12">
        <f>IF(SUMIFS(数据!$D:$D,数据!$B:$B,$A12,数据!$C:$C,项目进度!N$7)=0,"",SUMIFS(数据!$D:$D,数据!$B:$B,$A12,数据!$C:$C,项目进度!N$7))</f>
        <v>58</v>
      </c>
      <c r="O12">
        <f>IF(SUMIFS(数据!$D:$D,数据!$B:$B,$A12,数据!$C:$C,项目进度!O$7)=0,"",SUMIFS(数据!$D:$D,数据!$B:$B,$A12,数据!$C:$C,项目进度!O$7))</f>
        <v>87</v>
      </c>
      <c r="P12">
        <f>IF(SUMIFS(数据!$D:$D,数据!$B:$B,$A12,数据!$C:$C,项目进度!P$7)=0,"",SUMIFS(数据!$D:$D,数据!$B:$B,$A12,数据!$C:$C,项目进度!P$7))</f>
        <v>59</v>
      </c>
      <c r="Q12" t="str">
        <f>IF(SUMIFS(数据!$D:$D,数据!$B:$B,$A12,数据!$C:$C,项目进度!Q$7)=0,"",SUMIFS(数据!$D:$D,数据!$B:$B,$A12,数据!$C:$C,项目进度!Q$7))</f>
        <v/>
      </c>
      <c r="R12" t="str">
        <f>IF(SUMIFS(数据!$D:$D,数据!$B:$B,$A12,数据!$C:$C,项目进度!R$7)=0,"",SUMIFS(数据!$D:$D,数据!$B:$B,$A12,数据!$C:$C,项目进度!R$7))</f>
        <v/>
      </c>
      <c r="S12" t="str">
        <f>IF(SUMIFS(数据!$D:$D,数据!$B:$B,$A12,数据!$C:$C,项目进度!S$7)=0,"",SUMIFS(数据!$D:$D,数据!$B:$B,$A12,数据!$C:$C,项目进度!S$7))</f>
        <v/>
      </c>
      <c r="T12" t="str">
        <f>IF(SUMIFS(数据!$D:$D,数据!$B:$B,$A12,数据!$C:$C,项目进度!T$7)=0,"",SUMIFS(数据!$D:$D,数据!$B:$B,$A12,数据!$C:$C,项目进度!T$7))</f>
        <v/>
      </c>
      <c r="U12" t="str">
        <f>IF(SUMIFS(数据!$D:$D,数据!$B:$B,$A12,数据!$C:$C,项目进度!U$7)=0,"",SUMIFS(数据!$D:$D,数据!$B:$B,$A12,数据!$C:$C,项目进度!U$7))</f>
        <v/>
      </c>
      <c r="V12" t="str">
        <f>IF(SUMIFS(数据!$D:$D,数据!$B:$B,$A12,数据!$C:$C,项目进度!V$7)=0,"",SUMIFS(数据!$D:$D,数据!$B:$B,$A12,数据!$C:$C,项目进度!V$7))</f>
        <v/>
      </c>
    </row>
    <row r="16" spans="1:22" x14ac:dyDescent="0.25">
      <c r="M16" s="10"/>
    </row>
    <row r="18" spans="1:16" x14ac:dyDescent="0.25">
      <c r="A18" s="18" t="s">
        <v>12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</row>
    <row r="19" spans="1:16" x14ac:dyDescent="0.25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</row>
    <row r="20" spans="1:16" x14ac:dyDescent="0.2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</row>
    <row r="21" spans="1:16" x14ac:dyDescent="0.25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</row>
    <row r="22" spans="1:16" x14ac:dyDescent="0.25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</row>
    <row r="23" spans="1:16" x14ac:dyDescent="0.25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</row>
    <row r="24" spans="1:16" x14ac:dyDescent="0.25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</row>
    <row r="25" spans="1:16" x14ac:dyDescent="0.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</row>
    <row r="26" spans="1:16" x14ac:dyDescent="0.25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</row>
    <row r="27" spans="1:16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</row>
    <row r="28" spans="1:16" x14ac:dyDescent="0.25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</row>
    <row r="29" spans="1:16" x14ac:dyDescent="0.25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</row>
    <row r="30" spans="1:16" x14ac:dyDescent="0.2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</row>
  </sheetData>
  <mergeCells count="5">
    <mergeCell ref="A18:P30"/>
    <mergeCell ref="A7:A8"/>
    <mergeCell ref="B7:B8"/>
    <mergeCell ref="C7:C8"/>
    <mergeCell ref="D7:D8"/>
  </mergeCells>
  <phoneticPr fontId="4" type="noConversion"/>
  <conditionalFormatting sqref="E7:V8">
    <cfRule type="expression" dxfId="3" priority="4">
      <formula>E7&lt;&gt;0</formula>
    </cfRule>
    <cfRule type="expression" dxfId="2" priority="5">
      <formula>E7=0</formula>
    </cfRule>
  </conditionalFormatting>
  <conditionalFormatting sqref="A9:D17 A18">
    <cfRule type="expression" dxfId="1" priority="2">
      <formula>$A9&lt;&gt;""</formula>
    </cfRule>
  </conditionalFormatting>
  <conditionalFormatting sqref="E9:V17 Q18:V19">
    <cfRule type="expression" dxfId="0" priority="1">
      <formula>AND($A9&lt;&gt;"",E$8&lt;&gt;0)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high="1" low="1" xr2:uid="{512D19F6-DDA7-4DD9-92EE-63C21D31FD4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迷你图</xm:f>
              <xm:sqref>D9</xm:sqref>
            </x14:sparkline>
            <x14:sparkline>
              <xm:f>迷你图</xm:f>
              <xm:sqref>D10</xm:sqref>
            </x14:sparkline>
            <x14:sparkline>
              <xm:f>迷你图</xm:f>
              <xm:sqref>D11</xm:sqref>
            </x14:sparkline>
            <x14:sparkline>
              <xm:f>迷你图</xm:f>
              <xm:sqref>D12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topLeftCell="A4" workbookViewId="0">
      <selection activeCell="J4" sqref="J4"/>
    </sheetView>
  </sheetViews>
  <sheetFormatPr defaultColWidth="9" defaultRowHeight="13.8" x14ac:dyDescent="0.25"/>
  <sheetData/>
  <phoneticPr fontId="5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2"/>
  <sheetViews>
    <sheetView tabSelected="1" workbookViewId="0">
      <pane ySplit="1" topLeftCell="A2" activePane="bottomLeft" state="frozen"/>
      <selection pane="bottomLeft" activeCell="G6" sqref="G6"/>
    </sheetView>
  </sheetViews>
  <sheetFormatPr defaultColWidth="9" defaultRowHeight="13.8" x14ac:dyDescent="0.25"/>
  <cols>
    <col min="2" max="2" width="11.44140625" customWidth="1"/>
  </cols>
  <sheetData>
    <row r="1" spans="1:4" x14ac:dyDescent="0.25">
      <c r="B1" s="1" t="s">
        <v>0</v>
      </c>
      <c r="C1" s="2" t="s">
        <v>1</v>
      </c>
      <c r="D1" s="3" t="s">
        <v>2</v>
      </c>
    </row>
    <row r="2" spans="1:4" x14ac:dyDescent="0.25">
      <c r="A2">
        <f>IF(COUNTIFS($B$2:B2,B2)=1,A1+1,A1)</f>
        <v>1</v>
      </c>
      <c r="B2" s="4" t="s">
        <v>3</v>
      </c>
      <c r="C2" s="11">
        <v>44329</v>
      </c>
      <c r="D2" s="5">
        <v>86</v>
      </c>
    </row>
    <row r="3" spans="1:4" x14ac:dyDescent="0.25">
      <c r="A3">
        <f>IF(COUNTIFS($B$2:B3,B3)=1,A2+1,A2)</f>
        <v>1</v>
      </c>
      <c r="B3" s="6" t="s">
        <v>3</v>
      </c>
      <c r="C3" s="12">
        <v>44330</v>
      </c>
      <c r="D3" s="7">
        <v>67</v>
      </c>
    </row>
    <row r="4" spans="1:4" x14ac:dyDescent="0.25">
      <c r="A4">
        <f>IF(COUNTIFS($B$2:B4,B4)=1,A3+1,A3)</f>
        <v>1</v>
      </c>
      <c r="B4" s="4" t="s">
        <v>3</v>
      </c>
      <c r="C4" s="11">
        <v>44331</v>
      </c>
      <c r="D4" s="5">
        <v>69</v>
      </c>
    </row>
    <row r="5" spans="1:4" x14ac:dyDescent="0.25">
      <c r="A5">
        <f>IF(COUNTIFS($B$2:B5,B5)=1,A4+1,A4)</f>
        <v>1</v>
      </c>
      <c r="B5" s="6" t="s">
        <v>3</v>
      </c>
      <c r="C5" s="12">
        <v>44332</v>
      </c>
      <c r="D5" s="7">
        <v>83</v>
      </c>
    </row>
    <row r="6" spans="1:4" x14ac:dyDescent="0.25">
      <c r="A6">
        <f>IF(COUNTIFS($B$2:B6,B6)=1,A5+1,A5)</f>
        <v>1</v>
      </c>
      <c r="B6" s="4" t="s">
        <v>3</v>
      </c>
      <c r="C6" s="11">
        <v>44333</v>
      </c>
      <c r="D6" s="5">
        <v>55</v>
      </c>
    </row>
    <row r="7" spans="1:4" x14ac:dyDescent="0.25">
      <c r="A7">
        <f>IF(COUNTIFS($B$2:B7,B7)=1,A6+1,A6)</f>
        <v>1</v>
      </c>
      <c r="B7" s="6" t="s">
        <v>3</v>
      </c>
      <c r="C7" s="12">
        <v>44334</v>
      </c>
      <c r="D7" s="7">
        <v>71</v>
      </c>
    </row>
    <row r="8" spans="1:4" x14ac:dyDescent="0.25">
      <c r="A8">
        <f>IF(COUNTIFS($B$2:B8,B8)=1,A7+1,A7)</f>
        <v>1</v>
      </c>
      <c r="B8" s="4" t="s">
        <v>3</v>
      </c>
      <c r="C8" s="11">
        <v>44335</v>
      </c>
      <c r="D8" s="5">
        <v>65</v>
      </c>
    </row>
    <row r="9" spans="1:4" x14ac:dyDescent="0.25">
      <c r="A9">
        <f>IF(COUNTIFS($B$2:B9,B9)=1,A8+1,A8)</f>
        <v>1</v>
      </c>
      <c r="B9" s="6" t="s">
        <v>3</v>
      </c>
      <c r="C9" s="12">
        <v>44336</v>
      </c>
      <c r="D9" s="7">
        <v>75</v>
      </c>
    </row>
    <row r="10" spans="1:4" x14ac:dyDescent="0.25">
      <c r="A10">
        <f>IF(COUNTIFS($B$2:B10,B10)=1,A9+1,A9)</f>
        <v>2</v>
      </c>
      <c r="B10" s="4" t="s">
        <v>4</v>
      </c>
      <c r="C10" s="11">
        <v>44333</v>
      </c>
      <c r="D10" s="5">
        <v>67</v>
      </c>
    </row>
    <row r="11" spans="1:4" x14ac:dyDescent="0.25">
      <c r="A11">
        <f>IF(COUNTIFS($B$2:B11,B11)=1,A10+1,A10)</f>
        <v>2</v>
      </c>
      <c r="B11" s="6" t="s">
        <v>4</v>
      </c>
      <c r="C11" s="12">
        <v>44334</v>
      </c>
      <c r="D11" s="7">
        <v>72</v>
      </c>
    </row>
    <row r="12" spans="1:4" x14ac:dyDescent="0.25">
      <c r="A12">
        <f>IF(COUNTIFS($B$2:B12,B12)=1,A11+1,A11)</f>
        <v>2</v>
      </c>
      <c r="B12" s="4" t="s">
        <v>4</v>
      </c>
      <c r="C12" s="11">
        <v>44335</v>
      </c>
      <c r="D12" s="5">
        <v>74</v>
      </c>
    </row>
    <row r="13" spans="1:4" x14ac:dyDescent="0.25">
      <c r="A13">
        <f>IF(COUNTIFS($B$2:B13,B13)=1,A12+1,A12)</f>
        <v>2</v>
      </c>
      <c r="B13" s="6" t="s">
        <v>4</v>
      </c>
      <c r="C13" s="12">
        <v>44336</v>
      </c>
      <c r="D13" s="7">
        <v>64</v>
      </c>
    </row>
    <row r="14" spans="1:4" x14ac:dyDescent="0.25">
      <c r="A14">
        <f>IF(COUNTIFS($B$2:B14,B14)=1,A13+1,A13)</f>
        <v>2</v>
      </c>
      <c r="B14" s="4" t="s">
        <v>4</v>
      </c>
      <c r="C14" s="11">
        <v>44337</v>
      </c>
      <c r="D14" s="5">
        <v>54</v>
      </c>
    </row>
    <row r="15" spans="1:4" x14ac:dyDescent="0.25">
      <c r="A15">
        <f>IF(COUNTIFS($B$2:B15,B15)=1,A14+1,A14)</f>
        <v>2</v>
      </c>
      <c r="B15" s="6" t="s">
        <v>4</v>
      </c>
      <c r="C15" s="12">
        <v>44338</v>
      </c>
      <c r="D15" s="7">
        <v>80</v>
      </c>
    </row>
    <row r="16" spans="1:4" x14ac:dyDescent="0.25">
      <c r="A16">
        <f>IF(COUNTIFS($B$2:B16,B16)=1,A15+1,A15)</f>
        <v>3</v>
      </c>
      <c r="B16" s="4" t="s">
        <v>5</v>
      </c>
      <c r="C16" s="11">
        <v>44337</v>
      </c>
      <c r="D16" s="5">
        <v>58</v>
      </c>
    </row>
    <row r="17" spans="1:4" x14ac:dyDescent="0.25">
      <c r="A17">
        <f>IF(COUNTIFS($B$2:B17,B17)=1,A16+1,A16)</f>
        <v>3</v>
      </c>
      <c r="B17" s="6" t="s">
        <v>5</v>
      </c>
      <c r="C17" s="12">
        <v>44338</v>
      </c>
      <c r="D17" s="7">
        <v>79</v>
      </c>
    </row>
    <row r="18" spans="1:4" x14ac:dyDescent="0.25">
      <c r="A18">
        <f>IF(COUNTIFS($B$2:B18,B18)=1,A17+1,A17)</f>
        <v>3</v>
      </c>
      <c r="B18" s="4" t="s">
        <v>5</v>
      </c>
      <c r="C18" s="11">
        <v>44339</v>
      </c>
      <c r="D18" s="5">
        <v>78</v>
      </c>
    </row>
    <row r="19" spans="1:4" x14ac:dyDescent="0.25">
      <c r="A19">
        <f>IF(COUNTIFS($B$2:B19,B19)=1,A18+1,A18)</f>
        <v>4</v>
      </c>
      <c r="B19" s="6" t="s">
        <v>6</v>
      </c>
      <c r="C19" s="12">
        <v>44330</v>
      </c>
      <c r="D19" s="7">
        <v>85</v>
      </c>
    </row>
    <row r="20" spans="1:4" x14ac:dyDescent="0.25">
      <c r="A20">
        <f>IF(COUNTIFS($B$2:B20,B20)=1,A19+1,A19)</f>
        <v>4</v>
      </c>
      <c r="B20" s="4" t="s">
        <v>6</v>
      </c>
      <c r="C20" s="11">
        <v>44331</v>
      </c>
      <c r="D20" s="5">
        <v>57</v>
      </c>
    </row>
    <row r="21" spans="1:4" x14ac:dyDescent="0.25">
      <c r="A21">
        <f>IF(COUNTIFS($B$2:B21,B21)=1,A20+1,A20)</f>
        <v>4</v>
      </c>
      <c r="B21" s="6" t="s">
        <v>6</v>
      </c>
      <c r="C21" s="12">
        <v>44332</v>
      </c>
      <c r="D21" s="7">
        <v>73</v>
      </c>
    </row>
    <row r="22" spans="1:4" x14ac:dyDescent="0.25">
      <c r="A22">
        <f>IF(COUNTIFS($B$2:B22,B22)=1,A21+1,A21)</f>
        <v>4</v>
      </c>
      <c r="B22" s="4" t="s">
        <v>6</v>
      </c>
      <c r="C22" s="11">
        <v>44333</v>
      </c>
      <c r="D22" s="5">
        <v>52</v>
      </c>
    </row>
    <row r="23" spans="1:4" x14ac:dyDescent="0.25">
      <c r="A23">
        <f>IF(COUNTIFS($B$2:B23,B23)=1,A22+1,A22)</f>
        <v>4</v>
      </c>
      <c r="B23" s="6" t="s">
        <v>6</v>
      </c>
      <c r="C23" s="12">
        <v>44334</v>
      </c>
      <c r="D23" s="7">
        <v>65</v>
      </c>
    </row>
    <row r="24" spans="1:4" x14ac:dyDescent="0.25">
      <c r="A24">
        <f>IF(COUNTIFS($B$2:B24,B24)=1,A23+1,A23)</f>
        <v>4</v>
      </c>
      <c r="B24" s="4" t="s">
        <v>6</v>
      </c>
      <c r="C24" s="11">
        <v>44335</v>
      </c>
      <c r="D24" s="5">
        <v>84</v>
      </c>
    </row>
    <row r="25" spans="1:4" x14ac:dyDescent="0.25">
      <c r="A25">
        <f>IF(COUNTIFS($B$2:B25,B25)=1,A24+1,A24)</f>
        <v>4</v>
      </c>
      <c r="B25" s="6" t="s">
        <v>6</v>
      </c>
      <c r="C25" s="12">
        <v>44336</v>
      </c>
      <c r="D25" s="7">
        <v>60</v>
      </c>
    </row>
    <row r="26" spans="1:4" x14ac:dyDescent="0.25">
      <c r="A26">
        <f>IF(COUNTIFS($B$2:B26,B26)=1,A25+1,A25)</f>
        <v>4</v>
      </c>
      <c r="B26" s="4" t="s">
        <v>6</v>
      </c>
      <c r="C26" s="11">
        <v>44337</v>
      </c>
      <c r="D26" s="5">
        <v>71</v>
      </c>
    </row>
    <row r="27" spans="1:4" x14ac:dyDescent="0.25">
      <c r="A27">
        <f>IF(COUNTIFS($B$2:B27,B27)=1,A26+1,A26)</f>
        <v>4</v>
      </c>
      <c r="B27" s="6" t="s">
        <v>6</v>
      </c>
      <c r="C27" s="12">
        <v>44338</v>
      </c>
      <c r="D27" s="7">
        <v>58</v>
      </c>
    </row>
    <row r="28" spans="1:4" x14ac:dyDescent="0.25">
      <c r="A28">
        <f>IF(COUNTIFS($B$2:B28,B28)=1,A27+1,A27)</f>
        <v>4</v>
      </c>
      <c r="B28" s="4" t="s">
        <v>6</v>
      </c>
      <c r="C28" s="11">
        <v>44339</v>
      </c>
      <c r="D28" s="5">
        <v>87</v>
      </c>
    </row>
    <row r="29" spans="1:4" x14ac:dyDescent="0.25">
      <c r="A29">
        <f>IF(COUNTIFS($B$2:B29,B29)=1,A28+1,A28)</f>
        <v>4</v>
      </c>
      <c r="B29" s="8" t="s">
        <v>6</v>
      </c>
      <c r="C29" s="13">
        <v>44340</v>
      </c>
      <c r="D29" s="9">
        <v>59</v>
      </c>
    </row>
    <row r="30" spans="1:4" x14ac:dyDescent="0.25">
      <c r="B30" s="8"/>
      <c r="C30" s="13">
        <v>44341</v>
      </c>
      <c r="D30" s="9"/>
    </row>
    <row r="31" spans="1:4" x14ac:dyDescent="0.25">
      <c r="C31" s="13"/>
    </row>
    <row r="32" spans="1:4" x14ac:dyDescent="0.25">
      <c r="C32" s="13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项目进度</vt:lpstr>
      <vt:lpstr>效果</vt:lpstr>
      <vt:lpstr>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shuai zhang</cp:lastModifiedBy>
  <dcterms:created xsi:type="dcterms:W3CDTF">2020-11-23T02:31:00Z</dcterms:created>
  <dcterms:modified xsi:type="dcterms:W3CDTF">2021-07-18T04:03:38Z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2052-11.1.0.10640</vt:lpwstr>
  </property>
  <property fmtid="{D5CDD505-2E9C-101B-9397-08002B2CF9AE}" pid="3" name="ICV">
    <vt:lpwstr>D9B0B22B4C484E31AD8EFD5BA4E16BFA</vt:lpwstr>
  </property>
</Properties>
</file>