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<sst xmlns="http://schemas.openxmlformats.org/spreadsheetml/2006/main" count="109" uniqueCount="31">
  <si>
    <t xml:space="preserve">Tính toán thông số hoạt động cho máy phun PU:</t>
  </si>
  <si>
    <t xml:space="preserve">Part 1: Calculate 2 of 3 inputs</t>
  </si>
  <si>
    <t xml:space="preserve">Nhập 0 cho giá trị cần tính toán, giá trị này sẽ hiển thị trong bảng Cal</t>
  </si>
  <si>
    <t xml:space="preserve">O = C*L</t>
  </si>
  <si>
    <t xml:space="preserve">Cal</t>
  </si>
  <si>
    <t xml:space="preserve">L</t>
  </si>
  <si>
    <t xml:space="preserve">O</t>
  </si>
  <si>
    <t xml:space="preserve">C</t>
  </si>
  <si>
    <t xml:space="preserve">L =</t>
  </si>
  <si>
    <t xml:space="preserve">m/min</t>
  </si>
  <si>
    <t xml:space="preserve">=</t>
  </si>
  <si>
    <t xml:space="preserve">#</t>
  </si>
  <si>
    <t xml:space="preserve">O =</t>
  </si>
  <si>
    <t xml:space="preserve">g/s</t>
  </si>
  <si>
    <t xml:space="preserve">kg/min</t>
  </si>
  <si>
    <t xml:space="preserve">C =</t>
  </si>
  <si>
    <t xml:space="preserve">g/m</t>
  </si>
  <si>
    <t xml:space="preserve">kg/m</t>
  </si>
  <si>
    <t xml:space="preserve">Ratio</t>
  </si>
  <si>
    <t xml:space="preserve">Part 1.1: Tính O ( khi giá trị B8 = 0)</t>
  </si>
  <si>
    <t xml:space="preserve">x4</t>
  </si>
  <si>
    <t xml:space="preserve">x6</t>
  </si>
  <si>
    <t xml:space="preserve">Cal →</t>
  </si>
  <si>
    <t xml:space="preserve">Pol =</t>
  </si>
  <si>
    <t xml:space="preserve">g</t>
  </si>
  <si>
    <t xml:space="preserve">Output</t>
  </si>
  <si>
    <t xml:space="preserve">Iso =</t>
  </si>
  <si>
    <t xml:space="preserve">∑ =</t>
  </si>
  <si>
    <t xml:space="preserve">Result:</t>
  </si>
  <si>
    <t xml:space="preserve">Part 1.2: Tính C (khi giá trị B9=0) thì:</t>
  </si>
  <si>
    <t xml:space="preserve">Part 1.2: Tính L (khi giá trị B7=0) thì: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</si>
</sst>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.0"/>
    <numFmt numFmtId="167" formatCode="0"/>
    <numFmt numFmtId="168" formatCode="#,##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u val="singl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808080"/>
      </patternFill>
    </fill>
    <fill>
      <patternFill patternType="solid">
        <fgColor rgb="FF808080"/>
        <bgColor rgb="FF7F7F7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1" activeCellId="0" sqref="U21"/>
    </sheetView>
  </sheetViews>
  <sheetFormatPr defaultColWidth="12.6328125" defaultRowHeight="15.75" zeroHeight="false" outlineLevelRow="0" outlineLevelCol="0"/>
  <cols>
    <col collapsed="false" customWidth="true" hidden="false" outlineLevel="0" max="3" min="1" style="1" width="7.63"/>
    <col collapsed="false" customWidth="true" hidden="false" outlineLevel="0" max="4" min="4" style="1" width="5.43"/>
    <col collapsed="false" customWidth="true" hidden="false" outlineLevel="0" max="7" min="5" style="1" width="7.63"/>
    <col collapsed="false" customWidth="true" hidden="false" outlineLevel="0" max="8" min="8" style="1" width="10.13"/>
    <col collapsed="false" customWidth="true" hidden="false" outlineLevel="0" max="9" min="9" style="1" width="7.63"/>
    <col collapsed="false" customWidth="true" hidden="false" outlineLevel="0" max="10" min="10" style="1" width="9"/>
    <col collapsed="false" customWidth="true" hidden="false" outlineLevel="0" max="11" min="11" style="1" width="7.25"/>
    <col collapsed="false" customWidth="true" hidden="false" outlineLevel="0" max="26" min="12" style="1" width="7.63"/>
  </cols>
  <sheetData>
    <row r="1" customFormat="false" ht="14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4" t="s">
        <v>2</v>
      </c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4"/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6" t="s">
        <v>3</v>
      </c>
      <c r="B6" s="7"/>
      <c r="C6" s="2"/>
      <c r="D6" s="2"/>
      <c r="E6" s="2"/>
      <c r="F6" s="2"/>
      <c r="G6" s="8" t="s">
        <v>4</v>
      </c>
      <c r="H6" s="8" t="s">
        <v>5</v>
      </c>
      <c r="I6" s="8" t="s">
        <v>6</v>
      </c>
      <c r="J6" s="8" t="s">
        <v>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 t="s">
        <v>8</v>
      </c>
      <c r="B7" s="9" t="n">
        <v>8</v>
      </c>
      <c r="C7" s="2" t="s">
        <v>9</v>
      </c>
      <c r="D7" s="2" t="s">
        <v>10</v>
      </c>
      <c r="E7" s="2" t="n">
        <f aca="false">B7</f>
        <v>8</v>
      </c>
      <c r="F7" s="2" t="s">
        <v>9</v>
      </c>
      <c r="G7" s="8" t="s">
        <v>5</v>
      </c>
      <c r="H7" s="10" t="s">
        <v>11</v>
      </c>
      <c r="I7" s="10" t="n">
        <f aca="false">E9*E7</f>
        <v>0</v>
      </c>
      <c r="J7" s="11" t="n">
        <f aca="false">E8/E7</f>
        <v>0.66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 t="s">
        <v>12</v>
      </c>
      <c r="B8" s="9" t="n">
        <v>88</v>
      </c>
      <c r="C8" s="2" t="s">
        <v>13</v>
      </c>
      <c r="D8" s="2" t="s">
        <v>10</v>
      </c>
      <c r="E8" s="2" t="n">
        <f aca="false">B8*60/1000</f>
        <v>5.28</v>
      </c>
      <c r="F8" s="2" t="s">
        <v>14</v>
      </c>
      <c r="G8" s="8" t="s">
        <v>6</v>
      </c>
      <c r="H8" s="12" t="e">
        <f aca="false">E8/E9</f>
        <v>#DIV/0!</v>
      </c>
      <c r="I8" s="10" t="s">
        <v>11</v>
      </c>
      <c r="J8" s="11" t="n">
        <f aca="false">E8/E7</f>
        <v>0.66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 t="s">
        <v>15</v>
      </c>
      <c r="B9" s="9" t="n">
        <v>0</v>
      </c>
      <c r="C9" s="2" t="s">
        <v>16</v>
      </c>
      <c r="D9" s="2" t="s">
        <v>10</v>
      </c>
      <c r="E9" s="2" t="n">
        <f aca="false">B9/1000</f>
        <v>0</v>
      </c>
      <c r="F9" s="2" t="s">
        <v>17</v>
      </c>
      <c r="G9" s="8" t="s">
        <v>7</v>
      </c>
      <c r="H9" s="12" t="e">
        <f aca="false">E8/E9</f>
        <v>#DIV/0!</v>
      </c>
      <c r="I9" s="10" t="n">
        <f aca="false">E9*E7</f>
        <v>0</v>
      </c>
      <c r="J9" s="10" t="s">
        <v>11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2"/>
      <c r="B10" s="2"/>
      <c r="C10" s="2"/>
      <c r="D10" s="2"/>
      <c r="E10" s="2"/>
      <c r="F10" s="2"/>
      <c r="G10" s="2"/>
      <c r="H10" s="13" t="s">
        <v>9</v>
      </c>
      <c r="I10" s="2" t="s">
        <v>14</v>
      </c>
      <c r="J10" s="2" t="s">
        <v>17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14" t="s">
        <v>18</v>
      </c>
      <c r="B11" s="14" t="n">
        <v>1.65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/>
      <c r="B12" s="2"/>
      <c r="C12" s="2"/>
      <c r="D12" s="2"/>
      <c r="E12" s="2"/>
      <c r="F12" s="2"/>
      <c r="G12" s="8" t="s">
        <v>4</v>
      </c>
      <c r="H12" s="8" t="s">
        <v>5</v>
      </c>
      <c r="I12" s="8" t="s">
        <v>6</v>
      </c>
      <c r="J12" s="8" t="s">
        <v>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/>
      <c r="B13" s="2"/>
      <c r="C13" s="2"/>
      <c r="D13" s="2"/>
      <c r="E13" s="2"/>
      <c r="F13" s="2"/>
      <c r="G13" s="8" t="s">
        <v>5</v>
      </c>
      <c r="H13" s="10" t="s">
        <v>11</v>
      </c>
      <c r="I13" s="15" t="n">
        <f aca="false">I7*1000/60</f>
        <v>0</v>
      </c>
      <c r="J13" s="15" t="n">
        <f aca="false">J7*1000</f>
        <v>660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/>
      <c r="B14" s="2"/>
      <c r="C14" s="2"/>
      <c r="D14" s="2"/>
      <c r="E14" s="2"/>
      <c r="F14" s="2"/>
      <c r="G14" s="8" t="s">
        <v>6</v>
      </c>
      <c r="H14" s="12" t="e">
        <f aca="false">H8</f>
        <v>#DIV/0!</v>
      </c>
      <c r="I14" s="10" t="s">
        <v>11</v>
      </c>
      <c r="J14" s="15" t="n">
        <f aca="false">J8*1000</f>
        <v>660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  <c r="G15" s="8" t="s">
        <v>7</v>
      </c>
      <c r="H15" s="12" t="e">
        <f aca="false">H9</f>
        <v>#DIV/0!</v>
      </c>
      <c r="I15" s="15" t="n">
        <f aca="false">I9*1000/60</f>
        <v>0</v>
      </c>
      <c r="J15" s="10" t="s">
        <v>11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2" t="s">
        <v>9</v>
      </c>
      <c r="I16" s="2" t="s">
        <v>13</v>
      </c>
      <c r="J16" s="2" t="s">
        <v>16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16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 t="s">
        <v>20</v>
      </c>
      <c r="L18" s="2"/>
      <c r="M18" s="2" t="s">
        <v>21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2" t="s">
        <v>18</v>
      </c>
      <c r="B19" s="9" t="n">
        <f aca="false">B11</f>
        <v>1.65</v>
      </c>
      <c r="C19" s="2"/>
      <c r="D19" s="2"/>
      <c r="E19" s="2"/>
      <c r="F19" s="2"/>
      <c r="G19" s="2" t="s">
        <v>22</v>
      </c>
      <c r="H19" s="2" t="s">
        <v>23</v>
      </c>
      <c r="I19" s="17" t="n">
        <f aca="false">B20/(B19+1)</f>
        <v>0</v>
      </c>
      <c r="J19" s="2" t="s">
        <v>24</v>
      </c>
      <c r="K19" s="13" t="n">
        <f aca="false">I19*4</f>
        <v>0</v>
      </c>
      <c r="L19" s="2" t="s">
        <v>24</v>
      </c>
      <c r="M19" s="13" t="n">
        <f aca="false">I19*6</f>
        <v>0</v>
      </c>
      <c r="N19" s="2" t="s">
        <v>24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 t="s">
        <v>25</v>
      </c>
      <c r="B20" s="18" t="n">
        <f aca="false">I15</f>
        <v>0</v>
      </c>
      <c r="C20" s="2" t="s">
        <v>13</v>
      </c>
      <c r="D20" s="2"/>
      <c r="E20" s="2"/>
      <c r="F20" s="2"/>
      <c r="G20" s="2"/>
      <c r="H20" s="2" t="s">
        <v>26</v>
      </c>
      <c r="I20" s="17" t="n">
        <f aca="false">B20*B19/(B19+1)</f>
        <v>0</v>
      </c>
      <c r="J20" s="2" t="s">
        <v>24</v>
      </c>
      <c r="K20" s="13" t="n">
        <f aca="false">I20*4</f>
        <v>0</v>
      </c>
      <c r="L20" s="2" t="s">
        <v>24</v>
      </c>
      <c r="M20" s="13" t="n">
        <f aca="false">I20*6</f>
        <v>0</v>
      </c>
      <c r="N20" s="2" t="s">
        <v>24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2"/>
      <c r="B21" s="2"/>
      <c r="C21" s="2"/>
      <c r="D21" s="2"/>
      <c r="E21" s="2"/>
      <c r="F21" s="2"/>
      <c r="G21" s="2"/>
      <c r="H21" s="19" t="s">
        <v>27</v>
      </c>
      <c r="I21" s="13" t="n">
        <f aca="false">I19+I20</f>
        <v>0</v>
      </c>
      <c r="J21" s="2" t="s">
        <v>24</v>
      </c>
      <c r="K21" s="13" t="n">
        <f aca="false">I21*4</f>
        <v>0</v>
      </c>
      <c r="L21" s="2" t="s">
        <v>24</v>
      </c>
      <c r="M21" s="13" t="n">
        <f aca="false">I21*6</f>
        <v>0</v>
      </c>
      <c r="N21" s="2" t="s">
        <v>24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 t="s">
        <v>28</v>
      </c>
      <c r="B22" s="2" t="s">
        <v>12</v>
      </c>
      <c r="C22" s="20" t="n">
        <f aca="false">I15</f>
        <v>0</v>
      </c>
      <c r="D22" s="2" t="s">
        <v>13</v>
      </c>
      <c r="E22" s="2"/>
      <c r="F22" s="2"/>
      <c r="G22" s="2"/>
      <c r="H22" s="19"/>
      <c r="I22" s="13"/>
      <c r="J22" s="2"/>
      <c r="K22" s="13"/>
      <c r="L22" s="2"/>
      <c r="M22" s="1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16" t="s">
        <v>29</v>
      </c>
      <c r="B23" s="2"/>
      <c r="C23" s="2"/>
      <c r="D23" s="2"/>
      <c r="E23" s="2"/>
      <c r="F23" s="2"/>
      <c r="G23" s="2"/>
      <c r="H23" s="19"/>
      <c r="I23" s="13"/>
      <c r="J23" s="2"/>
      <c r="K23" s="13"/>
      <c r="L23" s="2"/>
      <c r="M23" s="1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16"/>
      <c r="B24" s="2"/>
      <c r="C24" s="2"/>
      <c r="D24" s="2"/>
      <c r="E24" s="2"/>
      <c r="F24" s="2"/>
      <c r="G24" s="2"/>
      <c r="H24" s="2"/>
      <c r="I24" s="2"/>
      <c r="J24" s="2"/>
      <c r="K24" s="2" t="s">
        <v>20</v>
      </c>
      <c r="L24" s="2"/>
      <c r="M24" s="2" t="s">
        <v>21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5" hidden="false" customHeight="true" outlineLevel="0" collapsed="false">
      <c r="A25" s="2" t="s">
        <v>18</v>
      </c>
      <c r="B25" s="9" t="n">
        <f aca="false">B11</f>
        <v>1.65</v>
      </c>
      <c r="C25" s="2"/>
      <c r="D25" s="2"/>
      <c r="E25" s="2"/>
      <c r="F25" s="2"/>
      <c r="G25" s="2" t="s">
        <v>22</v>
      </c>
      <c r="H25" s="2" t="s">
        <v>23</v>
      </c>
      <c r="I25" s="17" t="n">
        <f aca="false">B26/(B25+1)</f>
        <v>33.2075471698113</v>
      </c>
      <c r="J25" s="2" t="s">
        <v>24</v>
      </c>
      <c r="K25" s="13" t="n">
        <f aca="false">I25*4</f>
        <v>132.830188679245</v>
      </c>
      <c r="L25" s="2" t="s">
        <v>24</v>
      </c>
      <c r="M25" s="13" t="n">
        <f aca="false">I25*6</f>
        <v>199.245283018868</v>
      </c>
      <c r="N25" s="2" t="s">
        <v>24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25" hidden="false" customHeight="true" outlineLevel="0" collapsed="false">
      <c r="A26" s="2" t="s">
        <v>25</v>
      </c>
      <c r="B26" s="18" t="n">
        <f aca="false">B8</f>
        <v>88</v>
      </c>
      <c r="C26" s="2" t="s">
        <v>13</v>
      </c>
      <c r="D26" s="2"/>
      <c r="E26" s="2"/>
      <c r="F26" s="2"/>
      <c r="G26" s="2"/>
      <c r="H26" s="2" t="s">
        <v>26</v>
      </c>
      <c r="I26" s="17" t="n">
        <f aca="false">B26*B25/(B25+1)</f>
        <v>54.7924528301887</v>
      </c>
      <c r="J26" s="2" t="s">
        <v>24</v>
      </c>
      <c r="K26" s="13" t="n">
        <f aca="false">I26*4</f>
        <v>219.169811320755</v>
      </c>
      <c r="L26" s="2" t="s">
        <v>24</v>
      </c>
      <c r="M26" s="13" t="n">
        <f aca="false">I26*6</f>
        <v>328.754716981132</v>
      </c>
      <c r="N26" s="2" t="s">
        <v>24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true" outlineLevel="0" collapsed="false">
      <c r="A27" s="2"/>
      <c r="B27" s="2"/>
      <c r="C27" s="2"/>
      <c r="D27" s="2"/>
      <c r="E27" s="2"/>
      <c r="F27" s="2"/>
      <c r="G27" s="2"/>
      <c r="H27" s="19" t="s">
        <v>27</v>
      </c>
      <c r="I27" s="13" t="n">
        <f aca="false">I25+I26</f>
        <v>88</v>
      </c>
      <c r="J27" s="2" t="s">
        <v>24</v>
      </c>
      <c r="K27" s="13" t="n">
        <f aca="false">I27*4</f>
        <v>352</v>
      </c>
      <c r="L27" s="2" t="s">
        <v>24</v>
      </c>
      <c r="M27" s="13" t="n">
        <f aca="false">I27*6</f>
        <v>528</v>
      </c>
      <c r="N27" s="2" t="s">
        <v>24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25" hidden="false" customHeight="true" outlineLevel="0" collapsed="false">
      <c r="A28" s="2" t="s">
        <v>28</v>
      </c>
      <c r="B28" s="2" t="s">
        <v>15</v>
      </c>
      <c r="C28" s="21" t="n">
        <f aca="false">J14</f>
        <v>660</v>
      </c>
      <c r="D28" s="2" t="s">
        <v>16</v>
      </c>
      <c r="E28" s="2"/>
      <c r="F28" s="2"/>
      <c r="G28" s="2"/>
      <c r="H28" s="19"/>
      <c r="I28" s="13"/>
      <c r="J28" s="2"/>
      <c r="K28" s="13"/>
      <c r="L28" s="2"/>
      <c r="M28" s="1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25" hidden="false" customHeight="true" outlineLevel="0" collapsed="false">
      <c r="A29" s="16" t="s">
        <v>30</v>
      </c>
      <c r="B29" s="2"/>
      <c r="C29" s="2"/>
      <c r="D29" s="2"/>
      <c r="E29" s="2"/>
      <c r="F29" s="2"/>
      <c r="G29" s="2"/>
      <c r="H29" s="19"/>
      <c r="I29" s="13"/>
      <c r="J29" s="2"/>
      <c r="K29" s="13"/>
      <c r="L29" s="2"/>
      <c r="M29" s="1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5" hidden="false" customHeight="true" outlineLevel="0" collapsed="false">
      <c r="A30" s="16"/>
      <c r="B30" s="2"/>
      <c r="C30" s="2"/>
      <c r="D30" s="2"/>
      <c r="E30" s="2"/>
      <c r="F30" s="2"/>
      <c r="G30" s="2"/>
      <c r="H30" s="2"/>
      <c r="I30" s="2"/>
      <c r="J30" s="2"/>
      <c r="K30" s="2" t="s">
        <v>20</v>
      </c>
      <c r="L30" s="2"/>
      <c r="M30" s="2" t="s">
        <v>21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5" hidden="false" customHeight="true" outlineLevel="0" collapsed="false">
      <c r="A31" s="2" t="s">
        <v>18</v>
      </c>
      <c r="B31" s="9" t="n">
        <f aca="false">B11</f>
        <v>1.65</v>
      </c>
      <c r="C31" s="2"/>
      <c r="D31" s="2"/>
      <c r="E31" s="2"/>
      <c r="F31" s="2"/>
      <c r="G31" s="2" t="s">
        <v>22</v>
      </c>
      <c r="H31" s="2" t="s">
        <v>23</v>
      </c>
      <c r="I31" s="17" t="n">
        <f aca="false">B32/(B31+1)</f>
        <v>33.2075471698113</v>
      </c>
      <c r="J31" s="2" t="s">
        <v>24</v>
      </c>
      <c r="K31" s="13" t="n">
        <f aca="false">I31*4</f>
        <v>132.830188679245</v>
      </c>
      <c r="L31" s="2" t="s">
        <v>24</v>
      </c>
      <c r="M31" s="13" t="n">
        <f aca="false">I31*6</f>
        <v>199.245283018868</v>
      </c>
      <c r="N31" s="2" t="s">
        <v>24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5" hidden="false" customHeight="true" outlineLevel="0" collapsed="false">
      <c r="A32" s="2" t="s">
        <v>25</v>
      </c>
      <c r="B32" s="18" t="n">
        <f aca="false">B8</f>
        <v>88</v>
      </c>
      <c r="C32" s="2" t="s">
        <v>13</v>
      </c>
      <c r="D32" s="2"/>
      <c r="E32" s="2"/>
      <c r="F32" s="2"/>
      <c r="G32" s="2"/>
      <c r="H32" s="2" t="s">
        <v>26</v>
      </c>
      <c r="I32" s="17" t="n">
        <f aca="false">B32*B31/(B31+1)</f>
        <v>54.7924528301887</v>
      </c>
      <c r="J32" s="2" t="s">
        <v>24</v>
      </c>
      <c r="K32" s="13" t="n">
        <f aca="false">I32*4</f>
        <v>219.169811320755</v>
      </c>
      <c r="L32" s="2" t="s">
        <v>24</v>
      </c>
      <c r="M32" s="13" t="n">
        <f aca="false">I32*6</f>
        <v>328.754716981132</v>
      </c>
      <c r="N32" s="2" t="s">
        <v>24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5" hidden="false" customHeight="true" outlineLevel="0" collapsed="false">
      <c r="A33" s="2"/>
      <c r="B33" s="2"/>
      <c r="C33" s="2"/>
      <c r="D33" s="2"/>
      <c r="E33" s="2"/>
      <c r="F33" s="2"/>
      <c r="G33" s="2"/>
      <c r="H33" s="19" t="s">
        <v>27</v>
      </c>
      <c r="I33" s="13" t="n">
        <f aca="false">I31+I32</f>
        <v>88</v>
      </c>
      <c r="J33" s="2" t="s">
        <v>24</v>
      </c>
      <c r="K33" s="13" t="n">
        <f aca="false">I33*4</f>
        <v>352</v>
      </c>
      <c r="L33" s="2" t="s">
        <v>24</v>
      </c>
      <c r="M33" s="13" t="n">
        <f aca="false">I33*6</f>
        <v>528</v>
      </c>
      <c r="N33" s="2" t="s">
        <v>24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25" hidden="false" customHeight="true" outlineLevel="0" collapsed="false">
      <c r="A34" s="2" t="s">
        <v>28</v>
      </c>
      <c r="B34" s="2" t="s">
        <v>8</v>
      </c>
      <c r="C34" s="13" t="e">
        <f aca="false">H15</f>
        <v>#DIV/0!</v>
      </c>
      <c r="D34" s="2" t="s">
        <v>9</v>
      </c>
      <c r="E34" s="2"/>
      <c r="F34" s="2"/>
      <c r="G34" s="2"/>
      <c r="H34" s="19"/>
      <c r="I34" s="13"/>
      <c r="J34" s="2"/>
      <c r="K34" s="13"/>
      <c r="L34" s="2"/>
      <c r="M34" s="1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25" hidden="false" customHeight="true" outlineLevel="0" collapsed="false">
      <c r="A35" s="2"/>
      <c r="B35" s="2"/>
      <c r="C35" s="13"/>
      <c r="D35" s="2"/>
      <c r="E35" s="2"/>
      <c r="F35" s="2"/>
      <c r="G35" s="2"/>
      <c r="H35" s="19"/>
      <c r="I35" s="13"/>
      <c r="J35" s="2"/>
      <c r="K35" s="13"/>
      <c r="L35" s="2"/>
      <c r="M35" s="1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25" hidden="false" customHeight="true" outlineLevel="0" collapsed="false">
      <c r="A36" s="13"/>
      <c r="B36" s="13"/>
      <c r="C36" s="13"/>
      <c r="D36" s="13"/>
      <c r="E36" s="13"/>
      <c r="F36" s="13"/>
      <c r="G36" s="1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25" hidden="false" customHeight="true" outlineLevel="0" collapsed="false">
      <c r="A37" s="13"/>
      <c r="B37" s="13"/>
      <c r="C37" s="13"/>
      <c r="D37" s="13"/>
      <c r="E37" s="13"/>
      <c r="F37" s="13"/>
      <c r="G37" s="1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2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2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2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2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4.2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4.2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4.2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2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4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4.2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4.2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4.2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4.2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4.2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4.2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4.2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4.2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4.2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4.2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4.2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4.2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4.2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4.2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4.2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4.2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4.2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4.2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4.2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4.2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4.2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4.2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4.2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4.2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4.2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4.2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4.2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4.2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4.2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4.2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4.2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4.2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4.2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4.2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4.2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4.2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4.2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4.2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4.2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4.2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4.2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4.2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4.2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4.2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4.2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4.2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4.2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4.2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4.2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4.2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4.2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4.2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4.2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4.2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4.2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4.2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4.2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4.2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4.2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4.2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4.2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4.2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4.2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4.2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4.2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4.2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4.2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4.2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4.2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4.2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4.2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4.2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4.2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4.2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4.2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4.2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4.2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4.2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4.2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4.2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4.2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4.2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4.2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4.2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4.2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4.2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4.2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4.2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4.2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4.2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4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4.2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4.2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4.2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4.2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4.2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4.2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4.2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4.2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4.2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4.2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4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4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4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4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4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4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4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4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4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4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4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4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4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4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4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4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4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4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4.2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4.2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4.2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4.2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4.2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4.2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4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4.2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4.2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4.2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4.2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4.2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4.2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4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4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4.2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4.2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4.2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4.2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4.2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4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4.2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4.2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4.2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4.2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4.2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4.2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4.2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4.2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4.2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4.2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4.2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4.2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4.2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4.2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4.2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4.2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4.2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4.2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4.2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4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4.2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4.2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4.2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4.2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4.2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4.2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4.2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4.2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4.2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4.2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4.2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4.2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4.2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4.2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4.2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4.2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4.2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4.2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4.2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4.2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4.2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4.2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4.2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4.2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4.2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4.2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4.2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4.2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4.2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4.2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4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4.2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4.2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4.2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4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4.2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4.2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4.2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4.2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4.2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4.2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4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4.2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4.2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4.2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4.2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4.2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4.2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4.2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4.2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4.2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4.2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4.2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4.2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4.2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4.2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4.2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4.2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4.2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4.2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4.2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4.2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4.2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4.2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4.2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4.2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4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4.2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4.2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4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4.2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4.2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4.2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4.2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4.2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4.2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4.2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4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4.2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4.2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4.2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4.2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4.2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4.2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4.2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4.2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4.2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4.2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4.2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4.2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4.2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4.2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4.2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4.2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4.2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4.2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4.2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4.2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4.2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4.2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4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4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4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4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4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4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4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4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4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4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4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4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4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4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4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4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4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4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4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4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4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4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4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4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4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4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4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4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4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4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4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4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4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4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4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4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4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4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4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4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4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4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4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4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4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4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4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4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4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4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4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4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4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4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4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4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4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4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4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4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4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4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4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4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4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4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4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4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4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4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4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4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4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4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4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4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4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4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4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4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4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4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4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4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4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4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4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4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4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4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4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4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4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4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4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4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4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4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4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4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4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4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4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4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4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4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4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4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4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4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4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4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4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4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4.25" hidden="false" customHeight="tru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4.25" hidden="false" customHeight="tru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4.25" hidden="false" customHeight="tru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4.25" hidden="false" customHeight="tru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4.25" hidden="false" customHeight="tru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4.25" hidden="false" customHeight="tru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4.25" hidden="false" customHeight="tru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2025-07-16T17:55:17Z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