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E:\helder-assis\929-pmboknapratica\assets\"/>
    </mc:Choice>
  </mc:AlternateContent>
  <xr:revisionPtr revIDLastSave="0" documentId="10_ncr:100000_{B88400DC-A89C-4A44-BB8F-C47343C0D56C}" xr6:coauthVersionLast="31" xr6:coauthVersionMax="34" xr10:uidLastSave="{00000000-0000-0000-0000-000000000000}"/>
  <bookViews>
    <workbookView xWindow="0" yWindow="915" windowWidth="25605" windowHeight="12300" tabRatio="561" activeTab="1" xr2:uid="{00000000-000D-0000-FFFF-FFFF00000000}"/>
  </bookViews>
  <sheets>
    <sheet name="Instruções" sheetId="4" r:id="rId1"/>
    <sheet name="Matriz de Risco" sheetId="3" r:id="rId2"/>
    <sheet name="BD" sheetId="2" state="hidden" r:id="rId3"/>
  </sheets>
  <definedNames>
    <definedName name="_xlnm._FilterDatabase" localSheetId="1" hidden="1">'Matriz de Risco'!$I$27:$I$63</definedName>
    <definedName name="_xlnm.Print_Area" localSheetId="1">'Matriz de Risco'!$A$1:$G$43</definedName>
    <definedName name="Categoria">Tabela4[Categoria]</definedName>
    <definedName name="Impacto">Tabela7[Impacto]</definedName>
    <definedName name="Origem">Tabela413[Origem]</definedName>
    <definedName name="Probabilidade">Tabela6[Probabilidade]</definedName>
    <definedName name="Projeto">Carteira[Projeto]</definedName>
    <definedName name="Status_PA">Status12[Status]</definedName>
    <definedName name="_xlnm.Print_Titles" localSheetId="1">'Matriz de Risco'!$1:$26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8" i="4" l="1"/>
  <c r="A7" i="4" l="1"/>
  <c r="A6" i="4"/>
  <c r="A5" i="4"/>
  <c r="A4" i="4"/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2" i="2"/>
  <c r="I27" i="3" l="1"/>
  <c r="I63" i="3"/>
  <c r="I61" i="3"/>
  <c r="I59" i="3"/>
  <c r="I57" i="3"/>
  <c r="I55" i="3"/>
  <c r="I53" i="3"/>
  <c r="I51" i="3"/>
  <c r="I49" i="3"/>
  <c r="I47" i="3"/>
  <c r="I45" i="3"/>
  <c r="I43" i="3"/>
  <c r="I41" i="3"/>
  <c r="I39" i="3"/>
  <c r="I37" i="3"/>
  <c r="I35" i="3"/>
  <c r="I33" i="3"/>
  <c r="I31" i="3"/>
  <c r="I29" i="3"/>
  <c r="I62" i="3"/>
  <c r="I60" i="3"/>
  <c r="I58" i="3"/>
  <c r="I56" i="3"/>
  <c r="I54" i="3"/>
  <c r="I52" i="3"/>
  <c r="I50" i="3"/>
  <c r="I48" i="3"/>
  <c r="I46" i="3"/>
  <c r="I44" i="3"/>
  <c r="I42" i="3"/>
  <c r="I40" i="3"/>
  <c r="I38" i="3"/>
  <c r="I36" i="3"/>
  <c r="I34" i="3"/>
  <c r="I32" i="3"/>
  <c r="I30" i="3"/>
  <c r="I2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Helder Assis da Silva</author>
  </authors>
  <commentList>
    <comment ref="G26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- Ativo: risco ainda pode ocorrer
- Ocorrido:tornou-se um problema e deve ser tratado com urgência no Plano de Ação
- Fechado: risco foi resolvido com sucesso ou desconsiderado após análise.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Luiz Gustavo da Cunha Raymundo</author>
  </authors>
  <commentList>
    <comment ref="C20" authorId="0" shapeId="0" xr:uid="{00000000-0006-0000-0300-000001000000}">
      <text>
        <r>
          <rPr>
            <b/>
            <sz val="9"/>
            <color indexed="81"/>
            <rFont val="Segoe UI"/>
            <family val="2"/>
          </rPr>
          <t>Luiz Gustavo da Cunha Raymundo:</t>
        </r>
        <r>
          <rPr>
            <sz val="9"/>
            <color indexed="81"/>
            <rFont val="Segoe UI"/>
            <family val="2"/>
          </rPr>
          <t xml:space="preserve">
Em análise pelo DEREH</t>
        </r>
      </text>
    </comment>
    <comment ref="C29" authorId="0" shapeId="0" xr:uid="{00000000-0006-0000-0300-000002000000}">
      <text>
        <r>
          <rPr>
            <b/>
            <sz val="9"/>
            <color indexed="81"/>
            <rFont val="Segoe UI"/>
            <family val="2"/>
          </rPr>
          <t>Luiz Gustavo da Cunha Raymundo:</t>
        </r>
        <r>
          <rPr>
            <sz val="9"/>
            <color indexed="81"/>
            <rFont val="Segoe UI"/>
            <family val="2"/>
          </rPr>
          <t xml:space="preserve">
Em análise pelo DEREH</t>
        </r>
      </text>
    </comment>
  </commentList>
</comments>
</file>

<file path=xl/sharedStrings.xml><?xml version="1.0" encoding="utf-8"?>
<sst xmlns="http://schemas.openxmlformats.org/spreadsheetml/2006/main" count="226" uniqueCount="144">
  <si>
    <t>Projeto</t>
  </si>
  <si>
    <t>Não há</t>
  </si>
  <si>
    <t>Gerente do Projeto</t>
  </si>
  <si>
    <t>Gerente Substituto</t>
  </si>
  <si>
    <t>Analista GEPRO</t>
  </si>
  <si>
    <t>Gustavo Cunha</t>
  </si>
  <si>
    <t>Ana Carolina Magalhães</t>
  </si>
  <si>
    <t>Patrícia Alvarez</t>
  </si>
  <si>
    <t>Elisabete Ferreira de Andrade</t>
  </si>
  <si>
    <t>Ivna Alana da Silveira</t>
  </si>
  <si>
    <t>Status</t>
  </si>
  <si>
    <t>Não iniciada</t>
  </si>
  <si>
    <t>Em andamento</t>
  </si>
  <si>
    <t>Concluída</t>
  </si>
  <si>
    <t>Suspensa</t>
  </si>
  <si>
    <t>Item</t>
  </si>
  <si>
    <t>Descrição</t>
  </si>
  <si>
    <t>Christiane Marques</t>
  </si>
  <si>
    <t>Letícia Anele</t>
  </si>
  <si>
    <t>Iaralice Medeiros de Souza</t>
  </si>
  <si>
    <t>Categoria</t>
  </si>
  <si>
    <t>Consequência</t>
  </si>
  <si>
    <t>Riscos Tecnológicos</t>
  </si>
  <si>
    <t>Riscos Organizacionais</t>
  </si>
  <si>
    <t>Riscos Externos</t>
  </si>
  <si>
    <t>Riscos de Cronograma</t>
  </si>
  <si>
    <t>Riscos de Custos</t>
  </si>
  <si>
    <t>Probabilidade</t>
  </si>
  <si>
    <t>Impacto</t>
  </si>
  <si>
    <t>Grau do Risco</t>
  </si>
  <si>
    <t>#</t>
  </si>
  <si>
    <t>Risco</t>
  </si>
  <si>
    <t>verde</t>
  </si>
  <si>
    <t>amarelo</t>
  </si>
  <si>
    <t>laranja</t>
  </si>
  <si>
    <t>vermelho</t>
  </si>
  <si>
    <t>Descrever qual a consequência (o impacto) se o risco ocorrer.</t>
  </si>
  <si>
    <t>Descrever qual evento ou condição incerta que, se ocorrer, tem um efeito negativo sobre pelo menos um dos objetivos do projeto.
O gerente do projeto deve verificar as premissas, projetos anteriores e opinião especializada para que o levantamento seja o melhor possível.</t>
  </si>
  <si>
    <t>Está coluna indica a probabilidade do risco ocorrer. Ela está sempre relacionada a causa.
A probabilidade não pode ser perto de 0%  ou 100%, se fosse, não seria mais um risco, mas sim um evento certo. Por isso está dividido nas seguintes opções:
- 20%: muito improvável que isso aconteça;
- 40%: a probabilidade disso não acontecer é maior do que acontecer;
- 60%: a probabilidade de ocorrer é maior do que não acontecer;
- 80%: muito provável que isto aconteça.
O gerente do projeto deve mensurar baseado em informações históricas, opinião especializada, etc.</t>
  </si>
  <si>
    <t>Análise de Risco - Instruções para preenchimento:</t>
  </si>
  <si>
    <t>Origem</t>
  </si>
  <si>
    <t>Avaliação de Projetos</t>
  </si>
  <si>
    <t>Atividade Crítica</t>
  </si>
  <si>
    <t>Riscos</t>
  </si>
  <si>
    <t>Projeto alfapeginterferona 2b humana (recombinante)</t>
  </si>
  <si>
    <t>Projeto anticorpo monoclonal humanizado anti-MRSA</t>
  </si>
  <si>
    <t>Projeto multiteste baseado na plataforma de Microarranjos líquidos</t>
  </si>
  <si>
    <t>Projeto Kit Flex NAT</t>
  </si>
  <si>
    <t>Projeto vacina febre amarela (subunitária)</t>
  </si>
  <si>
    <t>Marcelle Bral de Mello</t>
  </si>
  <si>
    <t>Marcia Archer da Motta</t>
  </si>
  <si>
    <t>Colunas1</t>
  </si>
  <si>
    <t>Flávia Catão</t>
  </si>
  <si>
    <t>Rodrigo Coelho</t>
  </si>
  <si>
    <t>Mariza Cristina</t>
  </si>
  <si>
    <t>Giovana Labanca</t>
  </si>
  <si>
    <t>Alexander da Silva Neves</t>
  </si>
  <si>
    <t>Daniel André Ribeiro</t>
  </si>
  <si>
    <t>Daniele Ramos Rocha</t>
  </si>
  <si>
    <t>Marisa Xavier Souza</t>
  </si>
  <si>
    <t>Daniel Celli</t>
  </si>
  <si>
    <t>Danilo Parmera Vassallo</t>
  </si>
  <si>
    <t>Centro Integrado de Protótipos, Biofármacos e Reativos (CIPBR)</t>
  </si>
  <si>
    <t>Wilson Bucker</t>
  </si>
  <si>
    <t>Adriana Ribeiro Mendonça</t>
  </si>
  <si>
    <t>Rafael Alexandrino</t>
  </si>
  <si>
    <t>Ata de Reunião</t>
  </si>
  <si>
    <t>Letícia Varella Silva</t>
  </si>
  <si>
    <t>Status do Risco</t>
  </si>
  <si>
    <t>Ativo</t>
  </si>
  <si>
    <t>Ocorrido</t>
  </si>
  <si>
    <t>Fechado</t>
  </si>
  <si>
    <t>Marisa de Oliveira Ribeiro</t>
  </si>
  <si>
    <t>Projeto de Ampliação da Capacidade de Produção (Processamento Final) da Vacina de Febre Amarela</t>
  </si>
  <si>
    <t>Projeto da Planta do Rotavírus</t>
  </si>
  <si>
    <t>Projeto Melhorias CPFI</t>
  </si>
  <si>
    <t>Projeto de Transferência de Tecnologia da vacina Sarampo, Caxumba e Rubéola</t>
  </si>
  <si>
    <t>Projeto de transferência de tecnologia da alfaepoetina humana (recombinante)</t>
  </si>
  <si>
    <t>Projeto Vacina Sarampo e Rubéola (atenuada)</t>
  </si>
  <si>
    <t>Projeto do Novo Almoxarifado e Prédio Administrativo - NAPA</t>
  </si>
  <si>
    <t>Projeto Integrado de Melhorias Vacina Febre Amarela (atenuada)</t>
  </si>
  <si>
    <t>Projeto vacina Zika</t>
  </si>
  <si>
    <t>Projeto Vacina meningocócica C (conjugada)</t>
  </si>
  <si>
    <t>Projeto NCPFI</t>
  </si>
  <si>
    <t>Projeto Centro Tecnológico de Plataformas Vegetais (CTPV)</t>
  </si>
  <si>
    <t>Projeto Teste Molecular para Diagnóstico de Zika, Chikungunya e Dengue</t>
  </si>
  <si>
    <t>Projeto KIT NAT Ampliado</t>
  </si>
  <si>
    <t>Projeto de transferência de tecnologia do infliximabe</t>
  </si>
  <si>
    <t>Projeto de transferência de tecnologia da betainterferona 1a</t>
  </si>
  <si>
    <t>Projeto de transferência de tecnologia da alfataliglicerase</t>
  </si>
  <si>
    <t>Projeto de transferência de tecnologia da vacina sarampo, caxumba, rubéola e varicela (atenuada) fração varicela</t>
  </si>
  <si>
    <t>Projeto Melhorias DEQUA</t>
  </si>
  <si>
    <t>Projeto Vacina dengue (tetravalente,inativada)</t>
  </si>
  <si>
    <t>Projeto de Implantação da Planta Piloto</t>
  </si>
  <si>
    <t>Projeto de transferência de tecnologia da vacina poliomelite 1, 2 e 3 (inativada)</t>
  </si>
  <si>
    <t>Projeto de transferência de tecnologia de vacina rotavírus humana (atenuada)</t>
  </si>
  <si>
    <t>Projeto de Melhoria do Sistema da Qualidade</t>
  </si>
  <si>
    <t>Projeto de transferência de tecnologia da vacina pneumocócica 10-valente (conjugada)</t>
  </si>
  <si>
    <t>Projeto DPP Zika</t>
  </si>
  <si>
    <t>Projeto de Transferência de tecnologia de Kits para diagnóstico na Plataforma DPP (DUAL PATH PLATAFORM)</t>
  </si>
  <si>
    <t>Projeto Harmonia</t>
  </si>
  <si>
    <t>Projeto Vacina febre amarela (inativada)</t>
  </si>
  <si>
    <t>Projeto Vacina multivalente combinada para meningite meningocócica</t>
  </si>
  <si>
    <t>Helder Assis</t>
  </si>
  <si>
    <t>Daniel Areas da Silva Pinto</t>
  </si>
  <si>
    <t>Fabio Henrique Gonçalez</t>
  </si>
  <si>
    <t>Luiz Carlos Penna</t>
  </si>
  <si>
    <t>Mauro França da Silva</t>
  </si>
  <si>
    <t xml:space="preserve">Tatiana Motta Ghedini </t>
  </si>
  <si>
    <t>Artur Couto (Interino)</t>
  </si>
  <si>
    <t>Joaquim Lins</t>
  </si>
  <si>
    <t>Beatriz  de Castro Fialho</t>
  </si>
  <si>
    <t>Gisele Albuquerque Chads</t>
  </si>
  <si>
    <t>Vivian Christina Pereira</t>
  </si>
  <si>
    <t>Artur Boechat Andrade</t>
  </si>
  <si>
    <t>Débora Michele Morone D Aiuto</t>
  </si>
  <si>
    <t>Leidiane Dolavale Pires</t>
  </si>
  <si>
    <t>Denise Vianna Alves da Silva</t>
  </si>
  <si>
    <t>Fernando Serva Cavalcanti Leite</t>
  </si>
  <si>
    <t>Simone da Silva Araujo Arrais Rosal</t>
  </si>
  <si>
    <t>Daniela Annes de Almeida</t>
  </si>
  <si>
    <t>Luciane Gaspar</t>
  </si>
  <si>
    <t>José Procópio Moreno Senna</t>
  </si>
  <si>
    <t>Anna Erika Vieira de Araujo</t>
  </si>
  <si>
    <t>Ellen Jessouroun (Interino)</t>
  </si>
  <si>
    <t>Marilza Batista Corrêa</t>
  </si>
  <si>
    <t>Leila Lahas</t>
  </si>
  <si>
    <t>Plano de Desempenho</t>
  </si>
  <si>
    <r>
      <t xml:space="preserve">Maria Beatriz Borges
</t>
    </r>
    <r>
      <rPr>
        <sz val="11"/>
        <color rgb="FFFF0000"/>
        <rFont val="Calibri"/>
        <family val="2"/>
        <scheme val="minor"/>
      </rPr>
      <t xml:space="preserve">Gerente Tecnológico
</t>
    </r>
    <r>
      <rPr>
        <sz val="11"/>
        <rFont val="Calibri"/>
        <family val="2"/>
        <scheme val="minor"/>
      </rPr>
      <t>Paulo Martins Garchet Junior</t>
    </r>
    <r>
      <rPr>
        <sz val="11"/>
        <color rgb="FFFF0000"/>
        <rFont val="Calibri"/>
        <family val="2"/>
        <scheme val="minor"/>
      </rPr>
      <t xml:space="preserve">
Gerente Executivo</t>
    </r>
  </si>
  <si>
    <t>Matriz de Risco</t>
  </si>
  <si>
    <t>Descrição do Risco</t>
  </si>
  <si>
    <t xml:space="preserve">Resistência dos profissionais técnicos em manuteção </t>
  </si>
  <si>
    <t>Plano de Resposta</t>
  </si>
  <si>
    <t>Planejar Workshops de Sensibilização</t>
  </si>
  <si>
    <t>Treinamento ineficiente dos profissionais técnicos em manutenção</t>
  </si>
  <si>
    <t>Não alocação de profissionais adequados na fase de Testes</t>
  </si>
  <si>
    <t>Atraso no cronograma</t>
  </si>
  <si>
    <t>Colocar em pauta na próxima reunião com o Patrocinador</t>
  </si>
  <si>
    <t>Essa coluna indica o impacto caso o risco ocorra. Ela é sempre relacionada a consequência.
2: impacto insignificante no projeto;
4: impacto administrável, sem impacto na conclusão do projeto;
6: impacto administrável, com impacto na conclusão do projeto;
8: impacto muito significativo para a conclusão do projeto.</t>
  </si>
  <si>
    <t>Está relacionada ao cruzamento das informações de probabilidade e impacto. Dividida por cores nos seguintes níveis:
- Muito Baixo: verde
- Baixo: amarelo
- Médio: laranja
- Alto: vermelho</t>
  </si>
  <si>
    <r>
      <t xml:space="preserve">Essa coluna indica a situação atual do risco, podendo ser 3 situações diferentes. São elas:
</t>
    </r>
    <r>
      <rPr>
        <b/>
        <sz val="10"/>
        <rFont val="Arial"/>
        <family val="2"/>
      </rPr>
      <t xml:space="preserve">- Ativo: </t>
    </r>
    <r>
      <rPr>
        <sz val="10"/>
        <rFont val="Arial"/>
        <family val="2"/>
      </rPr>
      <t xml:space="preserve">o risco ainda pode ocorrer.
</t>
    </r>
    <r>
      <rPr>
        <b/>
        <sz val="10"/>
        <rFont val="Arial"/>
        <family val="2"/>
      </rPr>
      <t xml:space="preserve">- Ocorrido: </t>
    </r>
    <r>
      <rPr>
        <sz val="10"/>
        <rFont val="Arial"/>
        <family val="2"/>
      </rPr>
      <t xml:space="preserve">o risco aconteceu e tornou-se um problema. 
</t>
    </r>
    <r>
      <rPr>
        <b/>
        <sz val="10"/>
        <rFont val="Arial"/>
        <family val="2"/>
      </rPr>
      <t xml:space="preserve">- Fechado: </t>
    </r>
    <r>
      <rPr>
        <sz val="10"/>
        <rFont val="Arial"/>
        <family val="2"/>
      </rPr>
      <t>o risco foi resolvido com sucesso ou desconsiderado após análise.</t>
    </r>
  </si>
  <si>
    <t>Dificuldades no avanço do projeto</t>
  </si>
  <si>
    <t>Dificuldades na utilização do sistema pós-implantação</t>
  </si>
  <si>
    <t>Planejar treinamentos e operação assistida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</si>
</sst>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rgb="FFC00000"/>
      <name val="Arial"/>
      <family val="2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justify" vertical="center" wrapText="1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justify" vertical="center" wrapText="1"/>
    </xf>
    <xf numFmtId="0" fontId="0" fillId="2" borderId="0" xfId="0" applyFont="1" applyFill="1" applyAlignment="1" applyProtection="1">
      <alignment vertical="center"/>
    </xf>
    <xf numFmtId="0" fontId="0" fillId="0" borderId="0" xfId="0" applyFont="1" applyBorder="1" applyAlignment="1" applyProtection="1">
      <alignment horizontal="center" vertical="center" wrapText="1"/>
    </xf>
    <xf numFmtId="0" fontId="12" fillId="4" borderId="2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0" xfId="0" applyBorder="1" applyProtection="1">
      <protection locked="0"/>
    </xf>
    <xf numFmtId="0" fontId="4" fillId="0" borderId="0" xfId="0" applyFont="1" applyBorder="1" applyAlignment="1" applyProtection="1">
      <alignment vertical="center" wrapText="1"/>
      <protection locked="0"/>
    </xf>
    <xf numFmtId="0" fontId="4" fillId="0" borderId="0" xfId="0" applyFont="1" applyProtection="1">
      <protection locked="0"/>
    </xf>
    <xf numFmtId="0" fontId="4" fillId="0" borderId="0" xfId="0" applyFont="1" applyAlignment="1" applyProtection="1">
      <alignment horizontal="left" vertical="center"/>
      <protection locked="0"/>
    </xf>
    <xf numFmtId="0" fontId="0" fillId="0" borderId="0" xfId="0" quotePrefix="1" applyAlignment="1" applyProtection="1">
      <alignment horizontal="left" vertical="center"/>
      <protection locked="0"/>
    </xf>
    <xf numFmtId="0" fontId="2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ont="1" applyFill="1" applyAlignment="1" applyProtection="1">
      <alignment horizontal="center" vertical="center"/>
      <protection locked="0"/>
    </xf>
    <xf numFmtId="0" fontId="0" fillId="2" borderId="0" xfId="0" applyFont="1" applyFill="1" applyAlignment="1" applyProtection="1">
      <alignment horizontal="left" vertical="center"/>
      <protection locked="0"/>
    </xf>
    <xf numFmtId="0" fontId="6" fillId="2" borderId="0" xfId="0" applyFont="1" applyFill="1" applyAlignment="1" applyProtection="1">
      <alignment horizontal="center" vertical="center"/>
      <protection locked="0"/>
    </xf>
    <xf numFmtId="0" fontId="6" fillId="2" borderId="0" xfId="0" applyFont="1" applyFill="1" applyAlignment="1" applyProtection="1">
      <alignment horizontal="center" vertical="center" wrapText="1"/>
      <protection locked="0"/>
    </xf>
    <xf numFmtId="0" fontId="6" fillId="2" borderId="0" xfId="0" applyFont="1" applyFill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Font="1" applyAlignment="1" applyProtection="1">
      <alignment horizontal="center" vertical="center" wrapText="1"/>
      <protection locked="0"/>
    </xf>
    <xf numFmtId="0" fontId="0" fillId="0" borderId="0" xfId="0" applyFont="1" applyAlignment="1" applyProtection="1">
      <alignment horizontal="left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0" fontId="6" fillId="0" borderId="0" xfId="0" applyFont="1" applyBorder="1" applyAlignment="1" applyProtection="1">
      <alignment horizontal="center" vertical="center" wrapText="1"/>
      <protection locked="0"/>
    </xf>
    <xf numFmtId="0" fontId="0" fillId="0" borderId="0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left" vertical="center" wrapText="1"/>
      <protection locked="0"/>
    </xf>
    <xf numFmtId="0" fontId="0" fillId="0" borderId="0" xfId="0" applyFont="1" applyFill="1" applyAlignment="1" applyProtection="1">
      <alignment horizontal="left" vertical="center" wrapText="1"/>
      <protection locked="0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3" fillId="2" borderId="0" xfId="0" applyFont="1" applyFill="1" applyBorder="1" applyAlignment="1" applyProtection="1">
      <alignment horizontal="center" vertical="center"/>
      <protection locked="0"/>
    </xf>
    <xf numFmtId="0" fontId="0" fillId="2" borderId="0" xfId="0" applyFont="1" applyFill="1" applyAlignment="1" applyProtection="1">
      <alignment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left" vertical="center"/>
      <protection locked="0"/>
    </xf>
    <xf numFmtId="0" fontId="2" fillId="0" borderId="1" xfId="0" applyFont="1" applyFill="1" applyBorder="1" applyAlignment="1" applyProtection="1">
      <alignment horizontal="left" vertical="center"/>
      <protection locked="0"/>
    </xf>
  </cellXfs>
  <cellStyles count="1">
    <cellStyle name="Normal" xfId="0" builtinId="0"/>
  </cellStyles>
  <dxfs count="45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center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alignment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0" tint="-0.249977111117893"/>
        </patternFill>
      </fill>
      <alignment vertical="center" textRotation="0" indent="0" justifyLastLine="0" shrinkToFit="0" readingOrder="0"/>
      <protection locked="0" hidden="0"/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alignment horizontal="justify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sz="1200"/>
              <a:t>Análise de Risco </a:t>
            </a:r>
            <a:r>
              <a:rPr lang="pt-BR" sz="1200" baseline="0"/>
              <a:t>- Visão Geral</a:t>
            </a:r>
            <a:endParaRPr lang="pt-BR" sz="1200"/>
          </a:p>
        </c:rich>
      </c:tx>
      <c:layout>
        <c:manualLayout>
          <c:xMode val="edge"/>
          <c:yMode val="edge"/>
          <c:x val="0.36545508030384249"/>
          <c:y val="4.24198297328619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250818270959994E-2"/>
          <c:y val="8.1662585714097791E-2"/>
          <c:w val="0.91441953577337121"/>
          <c:h val="0.90038795671120941"/>
        </c:manualLayout>
      </c:layout>
      <c:bubbleChart>
        <c:varyColors val="0"/>
        <c:ser>
          <c:idx val="25"/>
          <c:order val="0"/>
          <c:tx>
            <c:strRef>
              <c:f>'Matriz de Risco'!$A$27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'Matriz de Risco'!$D$27</c:f>
              <c:numCache>
                <c:formatCode>General</c:formatCode>
                <c:ptCount val="1"/>
                <c:pt idx="0">
                  <c:v>0.4</c:v>
                </c:pt>
              </c:numCache>
            </c:numRef>
          </c:xVal>
          <c:yVal>
            <c:numRef>
              <c:f>'Matriz de Risco'!$E$27</c:f>
              <c:numCache>
                <c:formatCode>General</c:formatCode>
                <c:ptCount val="1"/>
                <c:pt idx="0">
                  <c:v>6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8A5F-4B80-8F85-30473A5DEEE7}"/>
            </c:ext>
          </c:extLst>
        </c:ser>
        <c:ser>
          <c:idx val="0"/>
          <c:order val="1"/>
          <c:tx>
            <c:strRef>
              <c:f>'Matriz de Risco'!$A$28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25400"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'Matriz de Risco'!$D$28</c:f>
              <c:numCache>
                <c:formatCode>General</c:formatCode>
                <c:ptCount val="1"/>
                <c:pt idx="0">
                  <c:v>0.6</c:v>
                </c:pt>
              </c:numCache>
            </c:numRef>
          </c:xVal>
          <c:yVal>
            <c:numRef>
              <c:f>'Matriz de Risco'!$E$28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8A5F-4B80-8F85-30473A5DEEE7}"/>
            </c:ext>
          </c:extLst>
        </c:ser>
        <c:ser>
          <c:idx val="1"/>
          <c:order val="2"/>
          <c:tx>
            <c:strRef>
              <c:f>'Matriz de Risco'!$A$29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25400"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'Matriz de Risco'!$D$29</c:f>
              <c:numCache>
                <c:formatCode>General</c:formatCode>
                <c:ptCount val="1"/>
                <c:pt idx="0">
                  <c:v>0.2</c:v>
                </c:pt>
              </c:numCache>
            </c:numRef>
          </c:xVal>
          <c:yVal>
            <c:numRef>
              <c:f>'Matriz de Risco'!$E$29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2-8A5F-4B80-8F85-30473A5DEEE7}"/>
            </c:ext>
          </c:extLst>
        </c:ser>
        <c:ser>
          <c:idx val="2"/>
          <c:order val="3"/>
          <c:tx>
            <c:strRef>
              <c:f>'Matriz de Risco'!$A$30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25400"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'Matriz de Risco'!$D$30</c:f>
              <c:numCache>
                <c:formatCode>General</c:formatCode>
                <c:ptCount val="1"/>
              </c:numCache>
            </c:numRef>
          </c:xVal>
          <c:yVal>
            <c:numRef>
              <c:f>'Matriz de Risco'!$E$30</c:f>
              <c:numCache>
                <c:formatCode>General</c:formatCode>
                <c:ptCount val="1"/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3-8A5F-4B80-8F85-30473A5DEEE7}"/>
            </c:ext>
          </c:extLst>
        </c:ser>
        <c:ser>
          <c:idx val="3"/>
          <c:order val="4"/>
          <c:tx>
            <c:strRef>
              <c:f>'Matriz de Risco'!$A$31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25400"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'Matriz de Risco'!$D$31</c:f>
              <c:numCache>
                <c:formatCode>General</c:formatCode>
                <c:ptCount val="1"/>
              </c:numCache>
            </c:numRef>
          </c:xVal>
          <c:yVal>
            <c:numRef>
              <c:f>'Matriz de Risco'!$E$31</c:f>
              <c:numCache>
                <c:formatCode>General</c:formatCode>
                <c:ptCount val="1"/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4-8A5F-4B80-8F85-30473A5DEEE7}"/>
            </c:ext>
          </c:extLst>
        </c:ser>
        <c:ser>
          <c:idx val="7"/>
          <c:order val="5"/>
          <c:tx>
            <c:strRef>
              <c:f>'Matriz de Risco'!$A$32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25400"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'Matriz de Risco'!$D$32</c:f>
              <c:numCache>
                <c:formatCode>General</c:formatCode>
                <c:ptCount val="1"/>
              </c:numCache>
            </c:numRef>
          </c:xVal>
          <c:yVal>
            <c:numRef>
              <c:f>'Matriz de Risco'!$E$32</c:f>
              <c:numCache>
                <c:formatCode>General</c:formatCode>
                <c:ptCount val="1"/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5-8A5F-4B80-8F85-30473A5DEEE7}"/>
            </c:ext>
          </c:extLst>
        </c:ser>
        <c:ser>
          <c:idx val="9"/>
          <c:order val="6"/>
          <c:tx>
            <c:strRef>
              <c:f>'Matriz de Risco'!$A$33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25400"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'Matriz de Risco'!$D$33</c:f>
              <c:numCache>
                <c:formatCode>General</c:formatCode>
                <c:ptCount val="1"/>
              </c:numCache>
            </c:numRef>
          </c:xVal>
          <c:yVal>
            <c:numRef>
              <c:f>'Matriz de Risco'!$E$33</c:f>
              <c:numCache>
                <c:formatCode>General</c:formatCode>
                <c:ptCount val="1"/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6-8A5F-4B80-8F85-30473A5DEEE7}"/>
            </c:ext>
          </c:extLst>
        </c:ser>
        <c:ser>
          <c:idx val="10"/>
          <c:order val="7"/>
          <c:tx>
            <c:strRef>
              <c:f>'Matriz de Risco'!$A$34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25400"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'Matriz de Risco'!$D$34</c:f>
              <c:numCache>
                <c:formatCode>General</c:formatCode>
                <c:ptCount val="1"/>
              </c:numCache>
            </c:numRef>
          </c:xVal>
          <c:yVal>
            <c:numRef>
              <c:f>'Matriz de Risco'!$E$34</c:f>
              <c:numCache>
                <c:formatCode>General</c:formatCode>
                <c:ptCount val="1"/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7-8A5F-4B80-8F85-30473A5DEEE7}"/>
            </c:ext>
          </c:extLst>
        </c:ser>
        <c:ser>
          <c:idx val="11"/>
          <c:order val="8"/>
          <c:tx>
            <c:strRef>
              <c:f>'Matriz de Risco'!$A$35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25400"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'Matriz de Risco'!$D$35</c:f>
              <c:numCache>
                <c:formatCode>General</c:formatCode>
                <c:ptCount val="1"/>
              </c:numCache>
            </c:numRef>
          </c:xVal>
          <c:yVal>
            <c:numRef>
              <c:f>'Matriz de Risco'!$E$35</c:f>
              <c:numCache>
                <c:formatCode>General</c:formatCode>
                <c:ptCount val="1"/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8-8A5F-4B80-8F85-30473A5DEEE7}"/>
            </c:ext>
          </c:extLst>
        </c:ser>
        <c:ser>
          <c:idx val="13"/>
          <c:order val="9"/>
          <c:tx>
            <c:strRef>
              <c:f>'Matriz de Risco'!$A$36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25400"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'Matriz de Risco'!$D$36</c:f>
              <c:numCache>
                <c:formatCode>General</c:formatCode>
                <c:ptCount val="1"/>
              </c:numCache>
            </c:numRef>
          </c:xVal>
          <c:yVal>
            <c:numRef>
              <c:f>'Matriz de Risco'!$E$36</c:f>
              <c:numCache>
                <c:formatCode>General</c:formatCode>
                <c:ptCount val="1"/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9-8A5F-4B80-8F85-30473A5DEEE7}"/>
            </c:ext>
          </c:extLst>
        </c:ser>
        <c:ser>
          <c:idx val="14"/>
          <c:order val="10"/>
          <c:tx>
            <c:strRef>
              <c:f>'Matriz de Risco'!$A$37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25400"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'Matriz de Risco'!$D$37</c:f>
              <c:numCache>
                <c:formatCode>General</c:formatCode>
                <c:ptCount val="1"/>
              </c:numCache>
            </c:numRef>
          </c:xVal>
          <c:yVal>
            <c:numRef>
              <c:f>'Matriz de Risco'!$E$37</c:f>
              <c:numCache>
                <c:formatCode>General</c:formatCode>
                <c:ptCount val="1"/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A-8A5F-4B80-8F85-30473A5DEEE7}"/>
            </c:ext>
          </c:extLst>
        </c:ser>
        <c:ser>
          <c:idx val="16"/>
          <c:order val="11"/>
          <c:tx>
            <c:strRef>
              <c:f>'Matriz de Risco'!$A$38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25400"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'Matriz de Risco'!$D$38</c:f>
              <c:numCache>
                <c:formatCode>General</c:formatCode>
                <c:ptCount val="1"/>
              </c:numCache>
            </c:numRef>
          </c:xVal>
          <c:yVal>
            <c:numRef>
              <c:f>'Matriz de Risco'!$E$38</c:f>
              <c:numCache>
                <c:formatCode>General</c:formatCode>
                <c:ptCount val="1"/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B-8A5F-4B80-8F85-30473A5DEEE7}"/>
            </c:ext>
          </c:extLst>
        </c:ser>
        <c:ser>
          <c:idx val="19"/>
          <c:order val="12"/>
          <c:tx>
            <c:strRef>
              <c:f>'Matriz de Risco'!$A$39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25400"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'Matriz de Risco'!$D$39</c:f>
              <c:numCache>
                <c:formatCode>General</c:formatCode>
                <c:ptCount val="1"/>
              </c:numCache>
            </c:numRef>
          </c:xVal>
          <c:yVal>
            <c:numRef>
              <c:f>'Matriz de Risco'!$E$39</c:f>
              <c:numCache>
                <c:formatCode>General</c:formatCode>
                <c:ptCount val="1"/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C-8A5F-4B80-8F85-30473A5DEEE7}"/>
            </c:ext>
          </c:extLst>
        </c:ser>
        <c:ser>
          <c:idx val="4"/>
          <c:order val="13"/>
          <c:tx>
            <c:strRef>
              <c:f>'Matriz de Risco'!$A$40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 prstMaterial="dkEdge"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'Matriz de Risco'!$D$40</c:f>
              <c:numCache>
                <c:formatCode>General</c:formatCode>
                <c:ptCount val="1"/>
              </c:numCache>
            </c:numRef>
          </c:xVal>
          <c:yVal>
            <c:numRef>
              <c:f>'Matriz de Risco'!$E$40</c:f>
              <c:numCache>
                <c:formatCode>General</c:formatCode>
                <c:ptCount val="1"/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D-8A5F-4B80-8F85-30473A5DEEE7}"/>
            </c:ext>
          </c:extLst>
        </c:ser>
        <c:ser>
          <c:idx val="20"/>
          <c:order val="14"/>
          <c:tx>
            <c:strRef>
              <c:f>'Matriz de Risco'!$A$41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25400"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'Matriz de Risco'!$D$41</c:f>
              <c:numCache>
                <c:formatCode>General</c:formatCode>
                <c:ptCount val="1"/>
              </c:numCache>
            </c:numRef>
          </c:xVal>
          <c:yVal>
            <c:numRef>
              <c:f>'Matriz de Risco'!$E$41</c:f>
              <c:numCache>
                <c:formatCode>General</c:formatCode>
                <c:ptCount val="1"/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E-8A5F-4B80-8F85-30473A5DEEE7}"/>
            </c:ext>
          </c:extLst>
        </c:ser>
        <c:ser>
          <c:idx val="5"/>
          <c:order val="15"/>
          <c:tx>
            <c:strRef>
              <c:f>'Matriz de Risco'!$A$42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25400"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'Matriz de Risco'!$D$42</c:f>
              <c:numCache>
                <c:formatCode>General</c:formatCode>
                <c:ptCount val="1"/>
              </c:numCache>
            </c:numRef>
          </c:xVal>
          <c:yVal>
            <c:numRef>
              <c:f>'Matriz de Risco'!$E$42</c:f>
              <c:numCache>
                <c:formatCode>General</c:formatCode>
                <c:ptCount val="1"/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F-8A5F-4B80-8F85-30473A5DEEE7}"/>
            </c:ext>
          </c:extLst>
        </c:ser>
        <c:ser>
          <c:idx val="6"/>
          <c:order val="16"/>
          <c:tx>
            <c:strRef>
              <c:f>'Matriz de Risco'!$A$43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25400"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pt-BR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'Matriz de Risco'!$D$43</c:f>
              <c:numCache>
                <c:formatCode>General</c:formatCode>
                <c:ptCount val="1"/>
              </c:numCache>
            </c:numRef>
          </c:xVal>
          <c:yVal>
            <c:numRef>
              <c:f>'Matriz de Risco'!$E$43</c:f>
              <c:numCache>
                <c:formatCode>General</c:formatCode>
                <c:ptCount val="1"/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10-8A5F-4B80-8F85-30473A5DEEE7}"/>
            </c:ext>
          </c:extLst>
        </c:ser>
        <c:ser>
          <c:idx val="8"/>
          <c:order val="17"/>
          <c:tx>
            <c:strRef>
              <c:f>'Matriz de Risco'!$A$44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25400"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'Matriz de Risco'!$D$44</c:f>
              <c:numCache>
                <c:formatCode>General</c:formatCode>
                <c:ptCount val="1"/>
              </c:numCache>
            </c:numRef>
          </c:xVal>
          <c:yVal>
            <c:numRef>
              <c:f>'Matriz de Risco'!$E$44</c:f>
              <c:numCache>
                <c:formatCode>General</c:formatCode>
                <c:ptCount val="1"/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11-8A5F-4B80-8F85-30473A5DEEE7}"/>
            </c:ext>
          </c:extLst>
        </c:ser>
        <c:ser>
          <c:idx val="12"/>
          <c:order val="18"/>
          <c:tx>
            <c:strRef>
              <c:f>'Matriz de Risco'!$A$45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25400"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'Matriz de Risco'!$D$45</c:f>
              <c:numCache>
                <c:formatCode>General</c:formatCode>
                <c:ptCount val="1"/>
              </c:numCache>
            </c:numRef>
          </c:xVal>
          <c:yVal>
            <c:numRef>
              <c:f>'Matriz de Risco'!$E$45</c:f>
              <c:numCache>
                <c:formatCode>General</c:formatCode>
                <c:ptCount val="1"/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12-8A5F-4B80-8F85-30473A5DEEE7}"/>
            </c:ext>
          </c:extLst>
        </c:ser>
        <c:ser>
          <c:idx val="15"/>
          <c:order val="19"/>
          <c:tx>
            <c:strRef>
              <c:f>'Matriz de Risco'!$A$46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25400"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dLbl>
              <c:idx val="0"/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A50-42E1-AE1A-AD87A2EF00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'Matriz de Risco'!$D$46</c:f>
              <c:numCache>
                <c:formatCode>General</c:formatCode>
                <c:ptCount val="1"/>
              </c:numCache>
            </c:numRef>
          </c:xVal>
          <c:yVal>
            <c:numRef>
              <c:f>'Matriz de Risco'!$E$46</c:f>
              <c:numCache>
                <c:formatCode>General</c:formatCode>
                <c:ptCount val="1"/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14-8A5F-4B80-8F85-30473A5DEEE7}"/>
            </c:ext>
          </c:extLst>
        </c:ser>
        <c:ser>
          <c:idx val="17"/>
          <c:order val="20"/>
          <c:tx>
            <c:strRef>
              <c:f>'Matriz de Risco'!$A$47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25400"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'Matriz de Risco'!$D$47</c:f>
              <c:numCache>
                <c:formatCode>General</c:formatCode>
                <c:ptCount val="1"/>
              </c:numCache>
            </c:numRef>
          </c:xVal>
          <c:yVal>
            <c:numRef>
              <c:f>'Matriz de Risco'!$E$47</c:f>
              <c:numCache>
                <c:formatCode>General</c:formatCode>
                <c:ptCount val="1"/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15-8A5F-4B80-8F85-30473A5DEEE7}"/>
            </c:ext>
          </c:extLst>
        </c:ser>
        <c:ser>
          <c:idx val="18"/>
          <c:order val="21"/>
          <c:tx>
            <c:strRef>
              <c:f>'Matriz de Risco'!$A$48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25400"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'Matriz de Risco'!$D$48</c:f>
              <c:numCache>
                <c:formatCode>General</c:formatCode>
                <c:ptCount val="1"/>
              </c:numCache>
            </c:numRef>
          </c:xVal>
          <c:yVal>
            <c:numRef>
              <c:f>'Matriz de Risco'!$E$48</c:f>
              <c:numCache>
                <c:formatCode>General</c:formatCode>
                <c:ptCount val="1"/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16-8A5F-4B80-8F85-30473A5DEEE7}"/>
            </c:ext>
          </c:extLst>
        </c:ser>
        <c:ser>
          <c:idx val="21"/>
          <c:order val="22"/>
          <c:tx>
            <c:strRef>
              <c:f>'Matriz de Risco'!$A$49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25400"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'Matriz de Risco'!$D$49</c:f>
              <c:numCache>
                <c:formatCode>General</c:formatCode>
                <c:ptCount val="1"/>
              </c:numCache>
            </c:numRef>
          </c:xVal>
          <c:yVal>
            <c:numRef>
              <c:f>'Matriz de Risco'!$E$49</c:f>
              <c:numCache>
                <c:formatCode>General</c:formatCode>
                <c:ptCount val="1"/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17-8A5F-4B80-8F85-30473A5DEEE7}"/>
            </c:ext>
          </c:extLst>
        </c:ser>
        <c:ser>
          <c:idx val="22"/>
          <c:order val="23"/>
          <c:tx>
            <c:strRef>
              <c:f>'Matriz de Risco'!$A$50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25400"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'Matriz de Risco'!$D$50</c:f>
              <c:numCache>
                <c:formatCode>General</c:formatCode>
                <c:ptCount val="1"/>
              </c:numCache>
            </c:numRef>
          </c:xVal>
          <c:yVal>
            <c:numRef>
              <c:f>'Matriz de Risco'!$E$50</c:f>
              <c:numCache>
                <c:formatCode>General</c:formatCode>
                <c:ptCount val="1"/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18-8A5F-4B80-8F85-30473A5DEEE7}"/>
            </c:ext>
          </c:extLst>
        </c:ser>
        <c:ser>
          <c:idx val="23"/>
          <c:order val="24"/>
          <c:tx>
            <c:strRef>
              <c:f>'Matriz de Risco'!$A$51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25400"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'Matriz de Risco'!$D$51</c:f>
              <c:numCache>
                <c:formatCode>General</c:formatCode>
                <c:ptCount val="1"/>
              </c:numCache>
            </c:numRef>
          </c:xVal>
          <c:yVal>
            <c:numRef>
              <c:f>'Matriz de Risco'!$E$51</c:f>
              <c:numCache>
                <c:formatCode>General</c:formatCode>
                <c:ptCount val="1"/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19-8A5F-4B80-8F85-30473A5DEEE7}"/>
            </c:ext>
          </c:extLst>
        </c:ser>
        <c:ser>
          <c:idx val="24"/>
          <c:order val="25"/>
          <c:tx>
            <c:strRef>
              <c:f>'Matriz de Risco'!$A$52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25400"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'Matriz de Risco'!$D$52</c:f>
              <c:numCache>
                <c:formatCode>General</c:formatCode>
                <c:ptCount val="1"/>
              </c:numCache>
            </c:numRef>
          </c:xVal>
          <c:yVal>
            <c:numRef>
              <c:f>'Matriz de Risco'!$E$52</c:f>
              <c:numCache>
                <c:formatCode>General</c:formatCode>
                <c:ptCount val="1"/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1A-8A5F-4B80-8F85-30473A5DEEE7}"/>
            </c:ext>
          </c:extLst>
        </c:ser>
        <c:ser>
          <c:idx val="26"/>
          <c:order val="26"/>
          <c:tx>
            <c:strRef>
              <c:f>'Matriz de Risco'!$A$53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25400"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'Matriz de Risco'!$D$53</c:f>
              <c:numCache>
                <c:formatCode>General</c:formatCode>
                <c:ptCount val="1"/>
              </c:numCache>
            </c:numRef>
          </c:xVal>
          <c:yVal>
            <c:numRef>
              <c:f>'Matriz de Risco'!$E$53</c:f>
              <c:numCache>
                <c:formatCode>General</c:formatCode>
                <c:ptCount val="1"/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1B-8A5F-4B80-8F85-30473A5DEEE7}"/>
            </c:ext>
          </c:extLst>
        </c:ser>
        <c:ser>
          <c:idx val="27"/>
          <c:order val="27"/>
          <c:tx>
            <c:strRef>
              <c:f>'Matriz de Risco'!$A$54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25400"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'Matriz de Risco'!$D$54</c:f>
              <c:numCache>
                <c:formatCode>General</c:formatCode>
                <c:ptCount val="1"/>
              </c:numCache>
            </c:numRef>
          </c:xVal>
          <c:yVal>
            <c:numRef>
              <c:f>'Matriz de Risco'!$E$54</c:f>
              <c:numCache>
                <c:formatCode>General</c:formatCode>
                <c:ptCount val="1"/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1C-8A5F-4B80-8F85-30473A5DEEE7}"/>
            </c:ext>
          </c:extLst>
        </c:ser>
        <c:ser>
          <c:idx val="28"/>
          <c:order val="28"/>
          <c:tx>
            <c:strRef>
              <c:f>'Matriz de Risco'!$A$55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25400"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'Matriz de Risco'!$D$55</c:f>
              <c:numCache>
                <c:formatCode>General</c:formatCode>
                <c:ptCount val="1"/>
              </c:numCache>
            </c:numRef>
          </c:xVal>
          <c:yVal>
            <c:numRef>
              <c:f>'Matriz de Risco'!$E$55</c:f>
              <c:numCache>
                <c:formatCode>General</c:formatCode>
                <c:ptCount val="1"/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1D-8A5F-4B80-8F85-30473A5DEEE7}"/>
            </c:ext>
          </c:extLst>
        </c:ser>
        <c:ser>
          <c:idx val="29"/>
          <c:order val="29"/>
          <c:tx>
            <c:strRef>
              <c:f>'Matriz de Risco'!$A$56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25400"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'Matriz de Risco'!$D$56</c:f>
              <c:numCache>
                <c:formatCode>General</c:formatCode>
                <c:ptCount val="1"/>
              </c:numCache>
            </c:numRef>
          </c:xVal>
          <c:yVal>
            <c:numRef>
              <c:f>'Matriz de Risco'!$E$56</c:f>
              <c:numCache>
                <c:formatCode>General</c:formatCode>
                <c:ptCount val="1"/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1E-8A5F-4B80-8F85-30473A5DEEE7}"/>
            </c:ext>
          </c:extLst>
        </c:ser>
        <c:ser>
          <c:idx val="30"/>
          <c:order val="30"/>
          <c:tx>
            <c:strRef>
              <c:f>'Matriz de Risco'!$A$57</c:f>
              <c:strCache>
                <c:ptCount val="1"/>
                <c:pt idx="0">
                  <c:v>31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25400"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'Matriz de Risco'!$D$57</c:f>
              <c:numCache>
                <c:formatCode>General</c:formatCode>
                <c:ptCount val="1"/>
              </c:numCache>
            </c:numRef>
          </c:xVal>
          <c:yVal>
            <c:numRef>
              <c:f>'Matriz de Risco'!$E$57</c:f>
              <c:numCache>
                <c:formatCode>General</c:formatCode>
                <c:ptCount val="1"/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1F-8A5F-4B80-8F85-30473A5DEEE7}"/>
            </c:ext>
          </c:extLst>
        </c:ser>
        <c:ser>
          <c:idx val="31"/>
          <c:order val="31"/>
          <c:tx>
            <c:strRef>
              <c:f>'Matriz de Risco'!$A$58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25400"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'Matriz de Risco'!$D$58</c:f>
              <c:numCache>
                <c:formatCode>General</c:formatCode>
                <c:ptCount val="1"/>
              </c:numCache>
            </c:numRef>
          </c:xVal>
          <c:yVal>
            <c:numRef>
              <c:f>'Matriz de Risco'!$E$58</c:f>
              <c:numCache>
                <c:formatCode>General</c:formatCode>
                <c:ptCount val="1"/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20-8A5F-4B80-8F85-30473A5DEEE7}"/>
            </c:ext>
          </c:extLst>
        </c:ser>
        <c:ser>
          <c:idx val="32"/>
          <c:order val="32"/>
          <c:tx>
            <c:strRef>
              <c:f>'Matriz de Risco'!$A$59</c:f>
              <c:strCache>
                <c:ptCount val="1"/>
                <c:pt idx="0">
                  <c:v>33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25400"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'Matriz de Risco'!$D$59</c:f>
              <c:numCache>
                <c:formatCode>General</c:formatCode>
                <c:ptCount val="1"/>
              </c:numCache>
            </c:numRef>
          </c:xVal>
          <c:yVal>
            <c:numRef>
              <c:f>'Matriz de Risco'!$E$59</c:f>
              <c:numCache>
                <c:formatCode>General</c:formatCode>
                <c:ptCount val="1"/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21-8A5F-4B80-8F85-30473A5DEEE7}"/>
            </c:ext>
          </c:extLst>
        </c:ser>
        <c:ser>
          <c:idx val="33"/>
          <c:order val="33"/>
          <c:tx>
            <c:strRef>
              <c:f>'Matriz de Risco'!$A$60</c:f>
              <c:strCache>
                <c:ptCount val="1"/>
                <c:pt idx="0">
                  <c:v>34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25400"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'Matriz de Risco'!$D$60</c:f>
              <c:numCache>
                <c:formatCode>General</c:formatCode>
                <c:ptCount val="1"/>
              </c:numCache>
            </c:numRef>
          </c:xVal>
          <c:yVal>
            <c:numRef>
              <c:f>'Matriz de Risco'!$E$60</c:f>
              <c:numCache>
                <c:formatCode>General</c:formatCode>
                <c:ptCount val="1"/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22-8A5F-4B80-8F85-30473A5DEEE7}"/>
            </c:ext>
          </c:extLst>
        </c:ser>
        <c:ser>
          <c:idx val="34"/>
          <c:order val="34"/>
          <c:tx>
            <c:strRef>
              <c:f>'Matriz de Risco'!$A$61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25400"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'Matriz de Risco'!$D$61</c:f>
              <c:numCache>
                <c:formatCode>General</c:formatCode>
                <c:ptCount val="1"/>
              </c:numCache>
            </c:numRef>
          </c:xVal>
          <c:yVal>
            <c:numRef>
              <c:f>'Matriz de Risco'!$E$61</c:f>
              <c:numCache>
                <c:formatCode>General</c:formatCode>
                <c:ptCount val="1"/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23-8A5F-4B80-8F85-30473A5DEEE7}"/>
            </c:ext>
          </c:extLst>
        </c:ser>
        <c:ser>
          <c:idx val="35"/>
          <c:order val="35"/>
          <c:tx>
            <c:strRef>
              <c:f>'Matriz de Risco'!$A$62</c:f>
              <c:strCache>
                <c:ptCount val="1"/>
                <c:pt idx="0">
                  <c:v>36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25400"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'Matriz de Risco'!$D$62</c:f>
              <c:numCache>
                <c:formatCode>General</c:formatCode>
                <c:ptCount val="1"/>
              </c:numCache>
            </c:numRef>
          </c:xVal>
          <c:yVal>
            <c:numRef>
              <c:f>'Matriz de Risco'!$E$62</c:f>
              <c:numCache>
                <c:formatCode>General</c:formatCode>
                <c:ptCount val="1"/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24-8A5F-4B80-8F85-30473A5DEEE7}"/>
            </c:ext>
          </c:extLst>
        </c:ser>
        <c:ser>
          <c:idx val="36"/>
          <c:order val="36"/>
          <c:tx>
            <c:strRef>
              <c:f>'Matriz de Risco'!$A$63</c:f>
              <c:strCache>
                <c:ptCount val="1"/>
                <c:pt idx="0">
                  <c:v>37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25400"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'Matriz de Risco'!$D$63</c:f>
              <c:numCache>
                <c:formatCode>General</c:formatCode>
                <c:ptCount val="1"/>
              </c:numCache>
            </c:numRef>
          </c:xVal>
          <c:yVal>
            <c:numRef>
              <c:f>'Matriz de Risco'!$E$63</c:f>
              <c:numCache>
                <c:formatCode>General</c:formatCode>
                <c:ptCount val="1"/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25-8A5F-4B80-8F85-30473A5DEEE7}"/>
            </c:ext>
          </c:extLst>
        </c:ser>
        <c:ser>
          <c:idx val="37"/>
          <c:order val="37"/>
          <c:tx>
            <c:strRef>
              <c:f>'Matriz de Risco'!#REF!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'Matriz de Risco'!#REF!</c:f>
            </c:numRef>
          </c:xVal>
          <c:yVal>
            <c:numRef>
              <c:f>'Matriz de Risco'!#REF!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26-8A5F-4B80-8F85-30473A5DEEE7}"/>
            </c:ext>
          </c:extLst>
        </c:ser>
        <c:ser>
          <c:idx val="38"/>
          <c:order val="38"/>
          <c:tx>
            <c:strRef>
              <c:f>'Matriz de Risco'!#REF!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'Matriz de Risco'!#REF!</c:f>
            </c:numRef>
          </c:xVal>
          <c:yVal>
            <c:numRef>
              <c:f>'Matriz de Risco'!#REF!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27-8A5F-4B80-8F85-30473A5DEEE7}"/>
            </c:ext>
          </c:extLst>
        </c:ser>
        <c:ser>
          <c:idx val="39"/>
          <c:order val="39"/>
          <c:tx>
            <c:strRef>
              <c:f>'Matriz de Risco'!#REF!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'Matriz de Risco'!#REF!</c:f>
            </c:numRef>
          </c:xVal>
          <c:yVal>
            <c:numRef>
              <c:f>'Matriz de Risco'!#REF!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28-8A5F-4B80-8F85-30473A5DEEE7}"/>
            </c:ext>
          </c:extLst>
        </c:ser>
        <c:ser>
          <c:idx val="40"/>
          <c:order val="40"/>
          <c:tx>
            <c:strRef>
              <c:f>'Matriz de Risco'!#REF!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'Matriz de Risco'!#REF!</c:f>
            </c:numRef>
          </c:xVal>
          <c:yVal>
            <c:numRef>
              <c:f>'Matriz de Risco'!#REF!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29-8A5F-4B80-8F85-30473A5DEEE7}"/>
            </c:ext>
          </c:extLst>
        </c:ser>
        <c:ser>
          <c:idx val="41"/>
          <c:order val="41"/>
          <c:tx>
            <c:strRef>
              <c:f>'Matriz de Risco'!#REF!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'Matriz de Risco'!#REF!</c:f>
            </c:numRef>
          </c:xVal>
          <c:yVal>
            <c:numRef>
              <c:f>'Matriz de Risco'!#REF!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2A-8A5F-4B80-8F85-30473A5DEEE7}"/>
            </c:ext>
          </c:extLst>
        </c:ser>
        <c:ser>
          <c:idx val="42"/>
          <c:order val="42"/>
          <c:tx>
            <c:strRef>
              <c:f>'Matriz de Risco'!#REF!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'Matriz de Risco'!#REF!</c:f>
            </c:numRef>
          </c:xVal>
          <c:yVal>
            <c:numRef>
              <c:f>'Matriz de Risco'!#REF!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2B-8A5F-4B80-8F85-30473A5DEEE7}"/>
            </c:ext>
          </c:extLst>
        </c:ser>
        <c:ser>
          <c:idx val="43"/>
          <c:order val="43"/>
          <c:tx>
            <c:strRef>
              <c:f>'Matriz de Risco'!#REF!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'Matriz de Risco'!#REF!</c:f>
            </c:numRef>
          </c:xVal>
          <c:yVal>
            <c:numRef>
              <c:f>'Matriz de Risco'!#REF!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2C-8A5F-4B80-8F85-30473A5DEEE7}"/>
            </c:ext>
          </c:extLst>
        </c:ser>
        <c:ser>
          <c:idx val="44"/>
          <c:order val="44"/>
          <c:tx>
            <c:strRef>
              <c:f>'Matriz de Risco'!#REF!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'Matriz de Risco'!#REF!</c:f>
            </c:numRef>
          </c:xVal>
          <c:yVal>
            <c:numRef>
              <c:f>'Matriz de Risco'!#REF!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2D-8A5F-4B80-8F85-30473A5DEEE7}"/>
            </c:ext>
          </c:extLst>
        </c:ser>
        <c:ser>
          <c:idx val="45"/>
          <c:order val="45"/>
          <c:tx>
            <c:strRef>
              <c:f>'Matriz de Risco'!#REF!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'Matriz de Risco'!#REF!</c:f>
            </c:numRef>
          </c:xVal>
          <c:yVal>
            <c:numRef>
              <c:f>'Matriz de Risco'!#REF!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2E-8A5F-4B80-8F85-30473A5DEEE7}"/>
            </c:ext>
          </c:extLst>
        </c:ser>
        <c:ser>
          <c:idx val="46"/>
          <c:order val="46"/>
          <c:tx>
            <c:strRef>
              <c:f>'Matriz de Risco'!#REF!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'Matriz de Risco'!#REF!</c:f>
            </c:numRef>
          </c:xVal>
          <c:yVal>
            <c:numRef>
              <c:f>'Matriz de Risco'!#REF!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2F-8A5F-4B80-8F85-30473A5DEEE7}"/>
            </c:ext>
          </c:extLst>
        </c:ser>
        <c:ser>
          <c:idx val="47"/>
          <c:order val="47"/>
          <c:tx>
            <c:strRef>
              <c:f>'Matriz de Risco'!#REF!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'Matriz de Risco'!#REF!</c:f>
            </c:numRef>
          </c:xVal>
          <c:yVal>
            <c:numRef>
              <c:f>'Matriz de Risco'!#REF!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30-8A5F-4B80-8F85-30473A5DEEE7}"/>
            </c:ext>
          </c:extLst>
        </c:ser>
        <c:ser>
          <c:idx val="48"/>
          <c:order val="48"/>
          <c:tx>
            <c:strRef>
              <c:f>'Matriz de Risco'!#REF!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'Matriz de Risco'!#REF!</c:f>
            </c:numRef>
          </c:xVal>
          <c:yVal>
            <c:numRef>
              <c:f>'Matriz de Risco'!#REF!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31-8A5F-4B80-8F85-30473A5DEEE7}"/>
            </c:ext>
          </c:extLst>
        </c:ser>
        <c:ser>
          <c:idx val="49"/>
          <c:order val="49"/>
          <c:tx>
            <c:strRef>
              <c:f>'Matriz de Risco'!#REF!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'Matriz de Risco'!#REF!</c:f>
            </c:numRef>
          </c:xVal>
          <c:yVal>
            <c:numRef>
              <c:f>'Matriz de Risco'!#REF!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32-8A5F-4B80-8F85-30473A5DE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0"/>
        <c:showNegBubbles val="0"/>
        <c:axId val="163311496"/>
        <c:axId val="163311888"/>
      </c:bubbleChart>
      <c:valAx>
        <c:axId val="163311496"/>
        <c:scaling>
          <c:orientation val="minMax"/>
          <c:max val="0.99"/>
          <c:min val="0"/>
        </c:scaling>
        <c:delete val="1"/>
        <c:axPos val="b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900" b="1"/>
                  <a:t>PROBABILIDADE</a:t>
                </a:r>
              </a:p>
            </c:rich>
          </c:tx>
          <c:layout>
            <c:manualLayout>
              <c:xMode val="edge"/>
              <c:yMode val="edge"/>
              <c:x val="0.44756498975582354"/>
              <c:y val="0.90458228647347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163311888"/>
        <c:crosses val="autoZero"/>
        <c:crossBetween val="midCat"/>
        <c:majorUnit val="0.33000000000000318"/>
      </c:valAx>
      <c:valAx>
        <c:axId val="163311888"/>
        <c:scaling>
          <c:orientation val="minMax"/>
          <c:max val="9.9"/>
          <c:min val="0"/>
        </c:scaling>
        <c:delete val="1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/>
                  <a:t>IMPACTO</a:t>
                </a:r>
              </a:p>
            </c:rich>
          </c:tx>
          <c:layout>
            <c:manualLayout>
              <c:xMode val="edge"/>
              <c:yMode val="edge"/>
              <c:x val="6.5997585930037961E-2"/>
              <c:y val="0.46335740860432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163311496"/>
        <c:crosses val="autoZero"/>
        <c:crossBetween val="midCat"/>
        <c:majorUnit val="3.3"/>
      </c:valAx>
      <c:spPr>
        <a:noFill/>
        <a:ln w="25400">
          <a:noFill/>
        </a:ln>
        <a:effectLst/>
      </c:spPr>
    </c:plotArea>
    <c:plotVisOnly val="0"/>
    <c:dispBlanksAs val="span"/>
    <c:showDLblsOverMax val="0"/>
  </c:chart>
  <c:spPr>
    <a:noFill/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385" footer="0.3149606200000038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154771</xdr:colOff>
      <xdr:row>4</xdr:row>
      <xdr:rowOff>161320</xdr:rowOff>
    </xdr:from>
    <xdr:to>
      <xdr:col>5</xdr:col>
      <xdr:colOff>498361</xdr:colOff>
      <xdr:row>22</xdr:row>
      <xdr:rowOff>135902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79896" y="1471008"/>
          <a:ext cx="4560104" cy="31859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2258786</xdr:colOff>
      <xdr:row>2</xdr:row>
      <xdr:rowOff>137591</xdr:rowOff>
    </xdr:from>
    <xdr:to>
      <xdr:col>5</xdr:col>
      <xdr:colOff>714034</xdr:colOff>
      <xdr:row>25</xdr:row>
      <xdr:rowOff>38440</xdr:rowOff>
    </xdr:to>
    <xdr:graphicFrame macro="">
      <xdr:nvGraphicFramePr>
        <xdr:cNvPr id="5" name="Gráfico 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ela5" displayName="Tabela5" ref="A3:B9" totalsRowShown="0">
  <tableColumns count="2">
    <tableColumn id="1" xr3:uid="{00000000-0010-0000-0000-000001000000}" name="Item" dataDxfId="44"/>
    <tableColumn id="2" xr3:uid="{00000000-0010-0000-0000-000002000000}" name="Descrição" dataDxfId="4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a3" displayName="Tabela3" ref="A26:I63" totalsRowShown="0" headerRowDxfId="38" dataDxfId="37">
  <autoFilter ref="A26:I63" xr:uid="{00000000-0009-0000-0100-000003000000}"/>
  <tableColumns count="9">
    <tableColumn id="8" xr3:uid="{00000000-0010-0000-0200-000008000000}" name="#" dataDxfId="36">
      <calculatedColumnFormula>A26+1</calculatedColumnFormula>
    </tableColumn>
    <tableColumn id="1" xr3:uid="{00000000-0010-0000-0200-000001000000}" name="Descrição do Risco" dataDxfId="35"/>
    <tableColumn id="4" xr3:uid="{00000000-0010-0000-0200-000004000000}" name="Consequência" dataDxfId="34"/>
    <tableColumn id="5" xr3:uid="{00000000-0010-0000-0200-000005000000}" name="Probabilidade" dataDxfId="33"/>
    <tableColumn id="6" xr3:uid="{00000000-0010-0000-0200-000006000000}" name="Impacto" dataDxfId="32"/>
    <tableColumn id="7" xr3:uid="{00000000-0010-0000-0200-000007000000}" name="Grau do Risco" dataDxfId="31"/>
    <tableColumn id="11" xr3:uid="{00000000-0010-0000-0200-00000B000000}" name="Status do Risco" dataDxfId="30"/>
    <tableColumn id="2" xr3:uid="{0520420A-8DFC-462D-8659-BA9A1A5AE016}" name="Plano de Resposta" dataDxfId="29"/>
    <tableColumn id="9" xr3:uid="{00000000-0010-0000-0200-000009000000}" name="Colunas1" dataDxfId="28">
      <calculatedColumnFormula>IF(ISERROR(VLOOKUP(Tabela3[[#This Row],[Probabilidade]]&amp;Tabela3[[#This Row],[Impacto]],BD!N:O,2,0)),"",VLOOKUP(Tabela3[[#This Row],[Probabilidade]]&amp;Tabela3[[#This Row],[Impacto]],BD!N:O,2,0))</calculatedColumnFormula>
    </tableColumn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4000000}" name="Carteira" displayName="Carteira" ref="A1:D37" totalsRowShown="0" headerRowDxfId="27" dataDxfId="26">
  <autoFilter ref="A1:D37" xr:uid="{00000000-0009-0000-0100-000001000000}"/>
  <tableColumns count="4">
    <tableColumn id="1" xr3:uid="{00000000-0010-0000-0400-000001000000}" name="Projeto" dataDxfId="25"/>
    <tableColumn id="2" xr3:uid="{00000000-0010-0000-0400-000002000000}" name="Gerente do Projeto" dataDxfId="24"/>
    <tableColumn id="3" xr3:uid="{00000000-0010-0000-0400-000003000000}" name="Gerente Substituto" dataDxfId="23"/>
    <tableColumn id="4" xr3:uid="{00000000-0010-0000-0400-000004000000}" name="Analista GEPRO" dataDxfId="2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5000000}" name="Tabela4" displayName="Tabela4" ref="F1:F6" totalsRowShown="0" headerRowDxfId="21" dataDxfId="20">
  <autoFilter ref="F1:F6" xr:uid="{00000000-0009-0000-0100-000004000000}"/>
  <tableColumns count="1">
    <tableColumn id="1" xr3:uid="{00000000-0010-0000-0500-000001000000}" name="Categoria" dataDxfId="1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Tabela6" displayName="Tabela6" ref="H1:H5" totalsRowShown="0" headerRowDxfId="18" dataDxfId="17">
  <autoFilter ref="H1:H5" xr:uid="{00000000-0009-0000-0100-000006000000}"/>
  <tableColumns count="1">
    <tableColumn id="1" xr3:uid="{00000000-0010-0000-0600-000001000000}" name="Probabilidade" dataDxfId="1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7000000}" name="Tabela7" displayName="Tabela7" ref="J1:J5" totalsRowShown="0" headerRowDxfId="15" dataDxfId="14">
  <autoFilter ref="J1:J5" xr:uid="{00000000-0009-0000-0100-000007000000}"/>
  <tableColumns count="1">
    <tableColumn id="1" xr3:uid="{00000000-0010-0000-0700-000001000000}" name="Impacto" dataDxfId="1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8000000}" name="Tabela8" displayName="Tabela8" ref="L1:P17" totalsRowShown="0" headerRowDxfId="12" dataDxfId="11">
  <tableColumns count="5">
    <tableColumn id="1" xr3:uid="{00000000-0010-0000-0800-000001000000}" name="Probabilidade" dataDxfId="10"/>
    <tableColumn id="2" xr3:uid="{00000000-0010-0000-0800-000002000000}" name="Impacto" dataDxfId="9"/>
    <tableColumn id="3" xr3:uid="{00000000-0010-0000-0800-000003000000}" name="Risco" dataDxfId="8">
      <calculatedColumnFormula>L2&amp;M2</calculatedColumnFormula>
    </tableColumn>
    <tableColumn id="4" xr3:uid="{00000000-0010-0000-0800-000004000000}" name="#" dataDxfId="7"/>
    <tableColumn id="5" xr3:uid="{00000000-0010-0000-0800-000005000000}" name="Grau do Risco" dataDxfId="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9000000}" name="Status12" displayName="Status12" ref="R1:R5" totalsRowShown="0" headerRowDxfId="5" dataDxfId="4">
  <autoFilter ref="R1:R5" xr:uid="{00000000-0009-0000-0100-00000B000000}"/>
  <tableColumns count="1">
    <tableColumn id="1" xr3:uid="{00000000-0010-0000-0900-000001000000}" name="Status" dataDxfId="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A000000}" name="Tabela413" displayName="Tabela413" ref="T1:T6" totalsRowShown="0" headerRowDxfId="2" dataDxfId="1">
  <autoFilter ref="T1:T6" xr:uid="{00000000-0009-0000-0100-00000C000000}"/>
  <tableColumns count="1">
    <tableColumn id="1" xr3:uid="{00000000-0010-0000-0A00-000001000000}" name="Origem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10" Type="http://schemas.openxmlformats.org/officeDocument/2006/relationships/comments" Target="../comments2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showGridLines="0" topLeftCell="A4" zoomScale="90" zoomScaleNormal="90" workbookViewId="0">
      <selection activeCell="C6" sqref="C6"/>
    </sheetView>
  </sheetViews>
  <sheetFormatPr defaultColWidth="8.85546875" defaultRowHeight="12.75" x14ac:dyDescent="0.2"/>
  <cols>
    <col min="1" max="1" width="19.28515625" style="2" customWidth="1"/>
    <col min="2" max="2" width="71.42578125" style="4" customWidth="1"/>
  </cols>
  <sheetData>
    <row r="1" spans="1:2" ht="15.75" x14ac:dyDescent="0.2">
      <c r="A1" s="1" t="s">
        <v>39</v>
      </c>
    </row>
    <row r="2" spans="1:2" ht="6" customHeight="1" x14ac:dyDescent="0.2"/>
    <row r="3" spans="1:2" x14ac:dyDescent="0.2">
      <c r="A3" s="2" t="s">
        <v>15</v>
      </c>
      <c r="B3" s="4" t="s">
        <v>16</v>
      </c>
    </row>
    <row r="4" spans="1:2" ht="63.75" x14ac:dyDescent="0.2">
      <c r="A4" s="3" t="str">
        <f>Tabela3[[#Headers],[Descrição do Risco]]</f>
        <v>Descrição do Risco</v>
      </c>
      <c r="B4" s="4" t="s">
        <v>37</v>
      </c>
    </row>
    <row r="5" spans="1:2" x14ac:dyDescent="0.2">
      <c r="A5" s="3" t="str">
        <f>Tabela3[[#Headers],[Consequência]]</f>
        <v>Consequência</v>
      </c>
      <c r="B5" s="6" t="s">
        <v>36</v>
      </c>
    </row>
    <row r="6" spans="1:2" ht="158.25" customHeight="1" x14ac:dyDescent="0.2">
      <c r="A6" s="3" t="str">
        <f>Tabela3[[#Headers],[Probabilidade]]</f>
        <v>Probabilidade</v>
      </c>
      <c r="B6" s="6" t="s">
        <v>38</v>
      </c>
    </row>
    <row r="7" spans="1:2" ht="98.25" customHeight="1" x14ac:dyDescent="0.2">
      <c r="A7" s="3" t="str">
        <f>Tabela3[[#Headers],[Impacto]]</f>
        <v>Impacto</v>
      </c>
      <c r="B7" s="9" t="s">
        <v>138</v>
      </c>
    </row>
    <row r="8" spans="1:2" ht="76.5" x14ac:dyDescent="0.2">
      <c r="A8" s="3" t="str">
        <f>Tabela3[[#Headers],[Grau do Risco]]</f>
        <v>Grau do Risco</v>
      </c>
      <c r="B8" s="6" t="s">
        <v>139</v>
      </c>
    </row>
    <row r="9" spans="1:2" ht="76.5" x14ac:dyDescent="0.2">
      <c r="A9" s="3" t="s">
        <v>68</v>
      </c>
      <c r="B9" s="6" t="s">
        <v>140</v>
      </c>
    </row>
    <row r="10" spans="1:2" x14ac:dyDescent="0.2">
      <c r="A10" s="3"/>
      <c r="B10" s="6"/>
    </row>
  </sheetData>
  <pageMargins left="0.511811024" right="0.511811024" top="0.78740157499999996" bottom="0.78740157499999996" header="0.31496062000000002" footer="0.31496062000000002"/>
  <pageSetup paperSize="9" orientation="portrait" r:id="rId1"/>
  <rowBreaks count="1" manualBreakCount="1">
    <brk id="10" max="16383" man="1"/>
  </rowBreak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63"/>
  <sheetViews>
    <sheetView showGridLines="0" tabSelected="1" topLeftCell="A17" zoomScaleNormal="100" zoomScalePageLayoutView="70" workbookViewId="0">
      <selection activeCell="B27" sqref="B27"/>
    </sheetView>
  </sheetViews>
  <sheetFormatPr defaultColWidth="9.140625" defaultRowHeight="12.75" x14ac:dyDescent="0.2"/>
  <cols>
    <col min="1" max="1" width="7.140625" style="16" customWidth="1"/>
    <col min="2" max="2" width="40.7109375" style="17" customWidth="1"/>
    <col min="3" max="3" width="29.42578125" style="16" customWidth="1"/>
    <col min="4" max="5" width="16.7109375" style="16" customWidth="1"/>
    <col min="6" max="6" width="12.140625" style="16" customWidth="1"/>
    <col min="7" max="7" width="19.42578125" style="16" bestFit="1" customWidth="1"/>
    <col min="8" max="8" width="31" style="16" customWidth="1"/>
    <col min="9" max="9" width="20.42578125" style="16" hidden="1" customWidth="1"/>
    <col min="10" max="10" width="9.140625" style="16"/>
    <col min="11" max="11" width="9.140625" style="16" customWidth="1"/>
    <col min="12" max="16384" width="9.140625" style="16"/>
  </cols>
  <sheetData>
    <row r="1" spans="1:10" x14ac:dyDescent="0.2">
      <c r="G1" s="18"/>
      <c r="H1" s="18"/>
      <c r="I1" s="18"/>
      <c r="J1" s="18"/>
    </row>
    <row r="2" spans="1:10" ht="18" x14ac:dyDescent="0.2">
      <c r="A2" s="44" t="s">
        <v>129</v>
      </c>
      <c r="B2" s="44"/>
      <c r="C2" s="44"/>
      <c r="D2" s="44"/>
      <c r="E2" s="44"/>
      <c r="F2" s="44"/>
      <c r="G2" s="44"/>
      <c r="H2" s="42"/>
      <c r="I2" s="18"/>
      <c r="J2" s="18"/>
    </row>
    <row r="3" spans="1:10" x14ac:dyDescent="0.2">
      <c r="G3" s="18"/>
      <c r="H3" s="18"/>
      <c r="I3" s="18"/>
      <c r="J3" s="18"/>
    </row>
    <row r="4" spans="1:10" ht="33" customHeight="1" x14ac:dyDescent="0.2">
      <c r="A4" s="45" t="s">
        <v>0</v>
      </c>
      <c r="B4" s="45"/>
      <c r="C4" s="19"/>
      <c r="D4" s="20"/>
      <c r="E4" s="20"/>
      <c r="G4" s="18"/>
      <c r="H4" s="18"/>
      <c r="I4" s="18"/>
      <c r="J4" s="18"/>
    </row>
    <row r="5" spans="1:10" ht="14.25" x14ac:dyDescent="0.2">
      <c r="B5" s="21"/>
      <c r="C5" s="20"/>
      <c r="D5" s="20"/>
      <c r="E5" s="20"/>
      <c r="G5" s="18"/>
      <c r="H5" s="18"/>
      <c r="I5" s="18"/>
      <c r="J5" s="18"/>
    </row>
    <row r="6" spans="1:10" ht="15" x14ac:dyDescent="0.2">
      <c r="A6" s="45" t="s">
        <v>2</v>
      </c>
      <c r="B6" s="45"/>
      <c r="C6" s="20"/>
      <c r="D6" s="20"/>
      <c r="E6" s="20"/>
      <c r="G6" s="18"/>
      <c r="H6" s="18"/>
      <c r="I6" s="18"/>
      <c r="J6" s="18"/>
    </row>
    <row r="7" spans="1:10" ht="15" x14ac:dyDescent="0.2">
      <c r="A7" s="46"/>
      <c r="B7" s="46"/>
      <c r="G7" s="18"/>
      <c r="H7" s="18"/>
      <c r="I7" s="18"/>
      <c r="J7" s="18"/>
    </row>
    <row r="8" spans="1:10" x14ac:dyDescent="0.2">
      <c r="B8" s="22"/>
      <c r="G8" s="18"/>
      <c r="H8" s="18"/>
      <c r="I8" s="18"/>
      <c r="J8" s="18"/>
    </row>
    <row r="9" spans="1:10" x14ac:dyDescent="0.2">
      <c r="B9" s="22"/>
      <c r="G9" s="18"/>
      <c r="H9" s="18"/>
      <c r="I9" s="18"/>
      <c r="J9" s="18"/>
    </row>
    <row r="10" spans="1:10" x14ac:dyDescent="0.2">
      <c r="B10" s="22"/>
      <c r="G10" s="18"/>
      <c r="H10" s="18"/>
      <c r="I10" s="18"/>
      <c r="J10" s="18"/>
    </row>
    <row r="11" spans="1:10" x14ac:dyDescent="0.2">
      <c r="B11" s="22"/>
      <c r="G11" s="18"/>
      <c r="H11" s="18"/>
      <c r="I11" s="18"/>
      <c r="J11" s="18"/>
    </row>
    <row r="12" spans="1:10" x14ac:dyDescent="0.2">
      <c r="B12" s="22"/>
      <c r="G12" s="18"/>
      <c r="H12" s="18"/>
      <c r="I12" s="18"/>
      <c r="J12" s="18"/>
    </row>
    <row r="13" spans="1:10" x14ac:dyDescent="0.2">
      <c r="B13" s="22"/>
      <c r="G13" s="18"/>
      <c r="H13" s="18"/>
      <c r="I13" s="18"/>
      <c r="J13" s="18"/>
    </row>
    <row r="14" spans="1:10" x14ac:dyDescent="0.2">
      <c r="B14" s="22"/>
      <c r="G14" s="18"/>
      <c r="H14" s="18"/>
      <c r="I14" s="18"/>
      <c r="J14" s="18"/>
    </row>
    <row r="15" spans="1:10" x14ac:dyDescent="0.2">
      <c r="B15" s="22"/>
      <c r="G15" s="18"/>
      <c r="H15" s="18"/>
      <c r="I15" s="18"/>
      <c r="J15" s="18"/>
    </row>
    <row r="16" spans="1:10" x14ac:dyDescent="0.2">
      <c r="B16" s="22"/>
      <c r="G16" s="18"/>
      <c r="H16" s="18"/>
      <c r="I16" s="18"/>
      <c r="J16" s="18"/>
    </row>
    <row r="17" spans="1:10" x14ac:dyDescent="0.2">
      <c r="B17" s="22"/>
      <c r="G17" s="18"/>
      <c r="H17" s="18"/>
      <c r="I17" s="18"/>
      <c r="J17" s="18"/>
    </row>
    <row r="18" spans="1:10" ht="15" x14ac:dyDescent="0.2">
      <c r="A18" s="23"/>
      <c r="B18" s="23"/>
      <c r="G18" s="18"/>
      <c r="H18" s="18"/>
      <c r="I18" s="18"/>
      <c r="J18" s="18"/>
    </row>
    <row r="19" spans="1:10" ht="15" x14ac:dyDescent="0.2">
      <c r="A19" s="23"/>
      <c r="B19" s="23"/>
      <c r="G19" s="18"/>
      <c r="H19" s="18"/>
      <c r="I19" s="18"/>
      <c r="J19" s="18"/>
    </row>
    <row r="20" spans="1:10" ht="15" x14ac:dyDescent="0.2">
      <c r="A20" s="23"/>
      <c r="B20" s="23"/>
      <c r="G20" s="18"/>
      <c r="H20" s="18"/>
      <c r="I20" s="18"/>
      <c r="J20" s="18"/>
    </row>
    <row r="21" spans="1:10" ht="15" x14ac:dyDescent="0.2">
      <c r="A21" s="23"/>
      <c r="B21" s="23"/>
      <c r="G21" s="18"/>
      <c r="H21" s="18"/>
      <c r="I21" s="18"/>
      <c r="J21" s="18"/>
    </row>
    <row r="22" spans="1:10" ht="15" x14ac:dyDescent="0.2">
      <c r="A22" s="23"/>
      <c r="B22" s="23"/>
      <c r="G22" s="18"/>
      <c r="H22" s="18"/>
      <c r="I22" s="18"/>
      <c r="J22" s="18"/>
    </row>
    <row r="23" spans="1:10" ht="15" x14ac:dyDescent="0.2">
      <c r="A23" s="23"/>
      <c r="B23" s="23"/>
      <c r="G23" s="18"/>
      <c r="H23" s="18"/>
      <c r="I23" s="18"/>
      <c r="J23" s="18"/>
    </row>
    <row r="24" spans="1:10" x14ac:dyDescent="0.2">
      <c r="G24" s="18"/>
      <c r="H24" s="18"/>
      <c r="I24" s="18"/>
      <c r="J24" s="18"/>
    </row>
    <row r="25" spans="1:10" x14ac:dyDescent="0.2">
      <c r="G25" s="18"/>
      <c r="H25" s="18"/>
      <c r="I25" s="18"/>
      <c r="J25" s="18"/>
    </row>
    <row r="26" spans="1:10" s="29" customFormat="1" ht="25.5" x14ac:dyDescent="0.2">
      <c r="A26" s="24" t="s">
        <v>30</v>
      </c>
      <c r="B26" s="25" t="s">
        <v>130</v>
      </c>
      <c r="C26" s="25" t="s">
        <v>21</v>
      </c>
      <c r="D26" s="26" t="s">
        <v>27</v>
      </c>
      <c r="E26" s="26" t="s">
        <v>28</v>
      </c>
      <c r="F26" s="27" t="s">
        <v>29</v>
      </c>
      <c r="G26" s="28" t="s">
        <v>68</v>
      </c>
      <c r="H26" s="43" t="s">
        <v>132</v>
      </c>
      <c r="I26" s="10" t="s">
        <v>51</v>
      </c>
      <c r="J26" s="16"/>
    </row>
    <row r="27" spans="1:10" ht="25.5" x14ac:dyDescent="0.2">
      <c r="A27" s="30">
        <v>1</v>
      </c>
      <c r="B27" s="31" t="s">
        <v>131</v>
      </c>
      <c r="C27" s="31" t="s">
        <v>141</v>
      </c>
      <c r="D27" s="32">
        <v>0.4</v>
      </c>
      <c r="E27" s="32">
        <v>6</v>
      </c>
      <c r="F27" s="32"/>
      <c r="G27" s="33" t="s">
        <v>69</v>
      </c>
      <c r="H27" s="31" t="s">
        <v>133</v>
      </c>
      <c r="I27" s="11">
        <f>IF(ISERROR(VLOOKUP(Tabela3[[#This Row],[Probabilidade]]&amp;Tabela3[[#This Row],[Impacto]],BD!N:O,2,0)),"",VLOOKUP(Tabela3[[#This Row],[Probabilidade]]&amp;Tabela3[[#This Row],[Impacto]],BD!N:O,2,0))</f>
        <v>2</v>
      </c>
      <c r="J27" s="34"/>
    </row>
    <row r="28" spans="1:10" ht="25.5" x14ac:dyDescent="0.2">
      <c r="A28" s="30">
        <v>2</v>
      </c>
      <c r="B28" s="31" t="s">
        <v>134</v>
      </c>
      <c r="C28" s="31" t="s">
        <v>142</v>
      </c>
      <c r="D28" s="32">
        <v>0.6</v>
      </c>
      <c r="E28" s="32">
        <v>8</v>
      </c>
      <c r="F28" s="32"/>
      <c r="G28" s="33" t="s">
        <v>69</v>
      </c>
      <c r="H28" s="31" t="s">
        <v>143</v>
      </c>
      <c r="I28" s="11">
        <f>IF(ISERROR(VLOOKUP(Tabela3[[#This Row],[Probabilidade]]&amp;Tabela3[[#This Row],[Impacto]],BD!N:O,2,0)),"",VLOOKUP(Tabela3[[#This Row],[Probabilidade]]&amp;Tabela3[[#This Row],[Impacto]],BD!N:O,2,0))</f>
        <v>4</v>
      </c>
      <c r="J28" s="34"/>
    </row>
    <row r="29" spans="1:10" ht="28.5" customHeight="1" x14ac:dyDescent="0.2">
      <c r="A29" s="30">
        <v>3</v>
      </c>
      <c r="B29" s="31" t="s">
        <v>135</v>
      </c>
      <c r="C29" s="31" t="s">
        <v>136</v>
      </c>
      <c r="D29" s="32">
        <v>0.2</v>
      </c>
      <c r="E29" s="32">
        <v>4</v>
      </c>
      <c r="F29" s="32"/>
      <c r="G29" s="33" t="s">
        <v>71</v>
      </c>
      <c r="H29" s="31" t="s">
        <v>137</v>
      </c>
      <c r="I29" s="11">
        <f>IF(ISERROR(VLOOKUP(Tabela3[[#This Row],[Probabilidade]]&amp;Tabela3[[#This Row],[Impacto]],BD!N:O,2,0)),"",VLOOKUP(Tabela3[[#This Row],[Probabilidade]]&amp;Tabela3[[#This Row],[Impacto]],BD!N:O,2,0))</f>
        <v>1</v>
      </c>
      <c r="J29" s="34"/>
    </row>
    <row r="30" spans="1:10" x14ac:dyDescent="0.2">
      <c r="A30" s="30">
        <v>4</v>
      </c>
      <c r="B30" s="31"/>
      <c r="C30" s="31"/>
      <c r="D30" s="32"/>
      <c r="E30" s="32"/>
      <c r="F30" s="32"/>
      <c r="G30" s="33"/>
      <c r="H30" s="31"/>
      <c r="I30" s="11" t="str">
        <f>IF(ISERROR(VLOOKUP(Tabela3[[#This Row],[Probabilidade]]&amp;Tabela3[[#This Row],[Impacto]],BD!N:O,2,0)),"",VLOOKUP(Tabela3[[#This Row],[Probabilidade]]&amp;Tabela3[[#This Row],[Impacto]],BD!N:O,2,0))</f>
        <v/>
      </c>
      <c r="J30" s="34"/>
    </row>
    <row r="31" spans="1:10" x14ac:dyDescent="0.2">
      <c r="A31" s="30">
        <v>5</v>
      </c>
      <c r="B31" s="31"/>
      <c r="C31" s="35"/>
      <c r="D31" s="32"/>
      <c r="E31" s="32"/>
      <c r="F31" s="32"/>
      <c r="G31" s="33"/>
      <c r="H31" s="31"/>
      <c r="I31" s="11" t="str">
        <f>IF(ISERROR(VLOOKUP(Tabela3[[#This Row],[Probabilidade]]&amp;Tabela3[[#This Row],[Impacto]],BD!N:O,2,0)),"",VLOOKUP(Tabela3[[#This Row],[Probabilidade]]&amp;Tabela3[[#This Row],[Impacto]],BD!N:O,2,0))</f>
        <v/>
      </c>
      <c r="J31" s="34"/>
    </row>
    <row r="32" spans="1:10" x14ac:dyDescent="0.2">
      <c r="A32" s="30">
        <v>6</v>
      </c>
      <c r="B32" s="31"/>
      <c r="C32" s="31"/>
      <c r="D32" s="32"/>
      <c r="E32" s="32"/>
      <c r="F32" s="32"/>
      <c r="G32" s="33"/>
      <c r="H32" s="31"/>
      <c r="I32" s="11" t="str">
        <f>IF(ISERROR(VLOOKUP(Tabela3[[#This Row],[Probabilidade]]&amp;Tabela3[[#This Row],[Impacto]],BD!N:O,2,0)),"",VLOOKUP(Tabela3[[#This Row],[Probabilidade]]&amp;Tabela3[[#This Row],[Impacto]],BD!N:O,2,0))</f>
        <v/>
      </c>
      <c r="J32" s="34"/>
    </row>
    <row r="33" spans="1:10" x14ac:dyDescent="0.2">
      <c r="A33" s="30">
        <v>7</v>
      </c>
      <c r="B33" s="31"/>
      <c r="C33" s="31"/>
      <c r="D33" s="32"/>
      <c r="E33" s="32"/>
      <c r="F33" s="32"/>
      <c r="G33" s="33"/>
      <c r="H33" s="31"/>
      <c r="I33" s="11" t="str">
        <f>IF(ISERROR(VLOOKUP(Tabela3[[#This Row],[Probabilidade]]&amp;Tabela3[[#This Row],[Impacto]],BD!N:O,2,0)),"",VLOOKUP(Tabela3[[#This Row],[Probabilidade]]&amp;Tabela3[[#This Row],[Impacto]],BD!N:O,2,0))</f>
        <v/>
      </c>
      <c r="J33" s="34"/>
    </row>
    <row r="34" spans="1:10" x14ac:dyDescent="0.2">
      <c r="A34" s="30">
        <v>8</v>
      </c>
      <c r="B34" s="31"/>
      <c r="C34" s="31"/>
      <c r="D34" s="32"/>
      <c r="E34" s="32"/>
      <c r="F34" s="32"/>
      <c r="G34" s="33"/>
      <c r="H34" s="31"/>
      <c r="I34" s="11" t="str">
        <f>IF(ISERROR(VLOOKUP(Tabela3[[#This Row],[Probabilidade]]&amp;Tabela3[[#This Row],[Impacto]],BD!N:O,2,0)),"",VLOOKUP(Tabela3[[#This Row],[Probabilidade]]&amp;Tabela3[[#This Row],[Impacto]],BD!N:O,2,0))</f>
        <v/>
      </c>
      <c r="J34" s="34"/>
    </row>
    <row r="35" spans="1:10" x14ac:dyDescent="0.2">
      <c r="A35" s="30">
        <v>9</v>
      </c>
      <c r="B35" s="31"/>
      <c r="C35" s="31"/>
      <c r="D35" s="32"/>
      <c r="E35" s="32"/>
      <c r="F35" s="32"/>
      <c r="G35" s="33"/>
      <c r="H35" s="31"/>
      <c r="I35" s="11" t="str">
        <f>IF(ISERROR(VLOOKUP(Tabela3[[#This Row],[Probabilidade]]&amp;Tabela3[[#This Row],[Impacto]],BD!N:O,2,0)),"",VLOOKUP(Tabela3[[#This Row],[Probabilidade]]&amp;Tabela3[[#This Row],[Impacto]],BD!N:O,2,0))</f>
        <v/>
      </c>
      <c r="J35" s="34"/>
    </row>
    <row r="36" spans="1:10" x14ac:dyDescent="0.2">
      <c r="A36" s="30">
        <v>10</v>
      </c>
      <c r="B36" s="31"/>
      <c r="C36" s="31"/>
      <c r="D36" s="32"/>
      <c r="E36" s="32"/>
      <c r="F36" s="32"/>
      <c r="G36" s="33"/>
      <c r="H36" s="31"/>
      <c r="I36" s="11" t="str">
        <f>IF(ISERROR(VLOOKUP(Tabela3[[#This Row],[Probabilidade]]&amp;Tabela3[[#This Row],[Impacto]],BD!N:O,2,0)),"",VLOOKUP(Tabela3[[#This Row],[Probabilidade]]&amp;Tabela3[[#This Row],[Impacto]],BD!N:O,2,0))</f>
        <v/>
      </c>
      <c r="J36" s="34"/>
    </row>
    <row r="37" spans="1:10" x14ac:dyDescent="0.2">
      <c r="A37" s="30">
        <v>11</v>
      </c>
      <c r="B37" s="31"/>
      <c r="C37" s="31"/>
      <c r="D37" s="32"/>
      <c r="E37" s="32"/>
      <c r="F37" s="32"/>
      <c r="G37" s="33"/>
      <c r="H37" s="31"/>
      <c r="I37" s="11" t="str">
        <f>IF(ISERROR(VLOOKUP(Tabela3[[#This Row],[Probabilidade]]&amp;Tabela3[[#This Row],[Impacto]],BD!N:O,2,0)),"",VLOOKUP(Tabela3[[#This Row],[Probabilidade]]&amp;Tabela3[[#This Row],[Impacto]],BD!N:O,2,0))</f>
        <v/>
      </c>
      <c r="J37" s="34"/>
    </row>
    <row r="38" spans="1:10" x14ac:dyDescent="0.2">
      <c r="A38" s="30">
        <v>12</v>
      </c>
      <c r="B38" s="31"/>
      <c r="C38" s="31"/>
      <c r="D38" s="32"/>
      <c r="E38" s="32"/>
      <c r="F38" s="32"/>
      <c r="G38" s="33"/>
      <c r="H38" s="31"/>
      <c r="I38" s="11" t="str">
        <f>IF(ISERROR(VLOOKUP(Tabela3[[#This Row],[Probabilidade]]&amp;Tabela3[[#This Row],[Impacto]],BD!N:O,2,0)),"",VLOOKUP(Tabela3[[#This Row],[Probabilidade]]&amp;Tabela3[[#This Row],[Impacto]],BD!N:O,2,0))</f>
        <v/>
      </c>
      <c r="J38" s="34"/>
    </row>
    <row r="39" spans="1:10" x14ac:dyDescent="0.2">
      <c r="A39" s="30">
        <v>13</v>
      </c>
      <c r="B39" s="31"/>
      <c r="C39" s="31"/>
      <c r="D39" s="32"/>
      <c r="E39" s="32"/>
      <c r="F39" s="32"/>
      <c r="G39" s="33"/>
      <c r="H39" s="31"/>
      <c r="I39" s="11" t="str">
        <f>IF(ISERROR(VLOOKUP(Tabela3[[#This Row],[Probabilidade]]&amp;Tabela3[[#This Row],[Impacto]],BD!N:O,2,0)),"",VLOOKUP(Tabela3[[#This Row],[Probabilidade]]&amp;Tabela3[[#This Row],[Impacto]],BD!N:O,2,0))</f>
        <v/>
      </c>
      <c r="J39" s="34"/>
    </row>
    <row r="40" spans="1:10" x14ac:dyDescent="0.2">
      <c r="A40" s="30">
        <v>14</v>
      </c>
      <c r="B40" s="31"/>
      <c r="C40" s="31"/>
      <c r="D40" s="32"/>
      <c r="E40" s="32"/>
      <c r="F40" s="32"/>
      <c r="G40" s="33"/>
      <c r="H40" s="31"/>
      <c r="I40" s="11" t="str">
        <f>IF(ISERROR(VLOOKUP(Tabela3[[#This Row],[Probabilidade]]&amp;Tabela3[[#This Row],[Impacto]],BD!N:O,2,0)),"",VLOOKUP(Tabela3[[#This Row],[Probabilidade]]&amp;Tabela3[[#This Row],[Impacto]],BD!N:O,2,0))</f>
        <v/>
      </c>
      <c r="J40" s="34"/>
    </row>
    <row r="41" spans="1:10" x14ac:dyDescent="0.2">
      <c r="A41" s="30">
        <v>15</v>
      </c>
      <c r="B41" s="31"/>
      <c r="C41" s="31"/>
      <c r="D41" s="32"/>
      <c r="E41" s="32"/>
      <c r="F41" s="32"/>
      <c r="G41" s="33"/>
      <c r="H41" s="31"/>
      <c r="I41" s="11" t="str">
        <f>IF(ISERROR(VLOOKUP(Tabela3[[#This Row],[Probabilidade]]&amp;Tabela3[[#This Row],[Impacto]],BD!N:O,2,0)),"",VLOOKUP(Tabela3[[#This Row],[Probabilidade]]&amp;Tabela3[[#This Row],[Impacto]],BD!N:O,2,0))</f>
        <v/>
      </c>
      <c r="J41" s="34"/>
    </row>
    <row r="42" spans="1:10" x14ac:dyDescent="0.2">
      <c r="A42" s="30">
        <v>16</v>
      </c>
      <c r="B42" s="36"/>
      <c r="C42" s="31"/>
      <c r="D42" s="32"/>
      <c r="E42" s="32"/>
      <c r="F42" s="32"/>
      <c r="G42" s="33"/>
      <c r="H42" s="31"/>
      <c r="I42" s="11" t="str">
        <f>IF(ISERROR(VLOOKUP(Tabela3[[#This Row],[Probabilidade]]&amp;Tabela3[[#This Row],[Impacto]],BD!N:O,2,0)),"",VLOOKUP(Tabela3[[#This Row],[Probabilidade]]&amp;Tabela3[[#This Row],[Impacto]],BD!N:O,2,0))</f>
        <v/>
      </c>
      <c r="J42" s="34"/>
    </row>
    <row r="43" spans="1:10" x14ac:dyDescent="0.2">
      <c r="A43" s="30">
        <v>17</v>
      </c>
      <c r="B43" s="31"/>
      <c r="C43" s="31"/>
      <c r="D43" s="32"/>
      <c r="E43" s="32"/>
      <c r="F43" s="32"/>
      <c r="G43" s="33"/>
      <c r="H43" s="31"/>
      <c r="I43" s="11" t="str">
        <f>IF(ISERROR(VLOOKUP(Tabela3[[#This Row],[Probabilidade]]&amp;Tabela3[[#This Row],[Impacto]],BD!N:O,2,0)),"",VLOOKUP(Tabela3[[#This Row],[Probabilidade]]&amp;Tabela3[[#This Row],[Impacto]],BD!N:O,2,0))</f>
        <v/>
      </c>
      <c r="J43" s="34"/>
    </row>
    <row r="44" spans="1:10" x14ac:dyDescent="0.2">
      <c r="A44" s="30">
        <v>18</v>
      </c>
      <c r="B44" s="31"/>
      <c r="C44" s="31"/>
      <c r="D44" s="32"/>
      <c r="E44" s="32"/>
      <c r="F44" s="32"/>
      <c r="G44" s="33"/>
      <c r="H44" s="31"/>
      <c r="I44" s="11" t="str">
        <f>IF(ISERROR(VLOOKUP(Tabela3[[#This Row],[Probabilidade]]&amp;Tabela3[[#This Row],[Impacto]],BD!N:O,2,0)),"",VLOOKUP(Tabela3[[#This Row],[Probabilidade]]&amp;Tabela3[[#This Row],[Impacto]],BD!N:O,2,0))</f>
        <v/>
      </c>
      <c r="J44" s="34"/>
    </row>
    <row r="45" spans="1:10" x14ac:dyDescent="0.2">
      <c r="A45" s="30">
        <v>19</v>
      </c>
      <c r="B45" s="31"/>
      <c r="C45" s="31"/>
      <c r="D45" s="32"/>
      <c r="E45" s="32"/>
      <c r="F45" s="32"/>
      <c r="G45" s="33"/>
      <c r="H45" s="31"/>
      <c r="I45" s="11" t="str">
        <f>IF(ISERROR(VLOOKUP(Tabela3[[#This Row],[Probabilidade]]&amp;Tabela3[[#This Row],[Impacto]],BD!N:O,2,0)),"",VLOOKUP(Tabela3[[#This Row],[Probabilidade]]&amp;Tabela3[[#This Row],[Impacto]],BD!N:O,2,0))</f>
        <v/>
      </c>
      <c r="J45" s="34"/>
    </row>
    <row r="46" spans="1:10" x14ac:dyDescent="0.2">
      <c r="A46" s="30">
        <v>20</v>
      </c>
      <c r="B46" s="31"/>
      <c r="C46" s="31"/>
      <c r="D46" s="32"/>
      <c r="E46" s="32"/>
      <c r="F46" s="32"/>
      <c r="G46" s="33"/>
      <c r="H46" s="31"/>
      <c r="I46" s="11" t="str">
        <f>IF(ISERROR(VLOOKUP(Tabela3[[#This Row],[Probabilidade]]&amp;Tabela3[[#This Row],[Impacto]],BD!N:O,2,0)),"",VLOOKUP(Tabela3[[#This Row],[Probabilidade]]&amp;Tabela3[[#This Row],[Impacto]],BD!N:O,2,0))</f>
        <v/>
      </c>
      <c r="J46" s="34"/>
    </row>
    <row r="47" spans="1:10" x14ac:dyDescent="0.2">
      <c r="A47" s="30">
        <v>21</v>
      </c>
      <c r="B47" s="31"/>
      <c r="C47" s="31"/>
      <c r="D47" s="32"/>
      <c r="E47" s="32"/>
      <c r="F47" s="32"/>
      <c r="G47" s="33"/>
      <c r="H47" s="31"/>
      <c r="I47" s="11" t="str">
        <f>IF(ISERROR(VLOOKUP(Tabela3[[#This Row],[Probabilidade]]&amp;Tabela3[[#This Row],[Impacto]],BD!N:O,2,0)),"",VLOOKUP(Tabela3[[#This Row],[Probabilidade]]&amp;Tabela3[[#This Row],[Impacto]],BD!N:O,2,0))</f>
        <v/>
      </c>
      <c r="J47" s="34"/>
    </row>
    <row r="48" spans="1:10" x14ac:dyDescent="0.2">
      <c r="A48" s="30">
        <v>22</v>
      </c>
      <c r="B48" s="31"/>
      <c r="C48" s="31"/>
      <c r="D48" s="32"/>
      <c r="E48" s="32"/>
      <c r="F48" s="32"/>
      <c r="G48" s="33"/>
      <c r="H48" s="31"/>
      <c r="I48" s="11" t="str">
        <f>IF(ISERROR(VLOOKUP(Tabela3[[#This Row],[Probabilidade]]&amp;Tabela3[[#This Row],[Impacto]],BD!N:O,2,0)),"",VLOOKUP(Tabela3[[#This Row],[Probabilidade]]&amp;Tabela3[[#This Row],[Impacto]],BD!N:O,2,0))</f>
        <v/>
      </c>
      <c r="J48" s="34"/>
    </row>
    <row r="49" spans="1:10" x14ac:dyDescent="0.2">
      <c r="A49" s="30">
        <v>23</v>
      </c>
      <c r="B49" s="31"/>
      <c r="C49" s="31"/>
      <c r="D49" s="32"/>
      <c r="E49" s="32"/>
      <c r="F49" s="32"/>
      <c r="G49" s="33"/>
      <c r="H49" s="31"/>
      <c r="I49" s="11" t="str">
        <f>IF(ISERROR(VLOOKUP(Tabela3[[#This Row],[Probabilidade]]&amp;Tabela3[[#This Row],[Impacto]],BD!N:O,2,0)),"",VLOOKUP(Tabela3[[#This Row],[Probabilidade]]&amp;Tabela3[[#This Row],[Impacto]],BD!N:O,2,0))</f>
        <v/>
      </c>
      <c r="J49" s="34"/>
    </row>
    <row r="50" spans="1:10" x14ac:dyDescent="0.2">
      <c r="A50" s="30">
        <v>24</v>
      </c>
      <c r="B50" s="31"/>
      <c r="C50" s="31"/>
      <c r="D50" s="32"/>
      <c r="E50" s="32"/>
      <c r="F50" s="32"/>
      <c r="G50" s="33"/>
      <c r="H50" s="31"/>
      <c r="I50" s="11" t="str">
        <f>IF(ISERROR(VLOOKUP(Tabela3[[#This Row],[Probabilidade]]&amp;Tabela3[[#This Row],[Impacto]],BD!N:O,2,0)),"",VLOOKUP(Tabela3[[#This Row],[Probabilidade]]&amp;Tabela3[[#This Row],[Impacto]],BD!N:O,2,0))</f>
        <v/>
      </c>
      <c r="J50" s="34"/>
    </row>
    <row r="51" spans="1:10" x14ac:dyDescent="0.2">
      <c r="A51" s="30">
        <v>25</v>
      </c>
      <c r="B51" s="31"/>
      <c r="C51" s="31"/>
      <c r="D51" s="32"/>
      <c r="E51" s="32"/>
      <c r="F51" s="32"/>
      <c r="G51" s="33"/>
      <c r="H51" s="31"/>
      <c r="I51" s="11" t="str">
        <f>IF(ISERROR(VLOOKUP(Tabela3[[#This Row],[Probabilidade]]&amp;Tabela3[[#This Row],[Impacto]],BD!N:O,2,0)),"",VLOOKUP(Tabela3[[#This Row],[Probabilidade]]&amp;Tabela3[[#This Row],[Impacto]],BD!N:O,2,0))</f>
        <v/>
      </c>
      <c r="J51" s="34"/>
    </row>
    <row r="52" spans="1:10" x14ac:dyDescent="0.2">
      <c r="A52" s="30">
        <v>26</v>
      </c>
      <c r="B52" s="31"/>
      <c r="C52" s="31"/>
      <c r="D52" s="32"/>
      <c r="E52" s="32"/>
      <c r="F52" s="32"/>
      <c r="G52" s="33"/>
      <c r="H52" s="31"/>
      <c r="I52" s="11" t="str">
        <f>IF(ISERROR(VLOOKUP(Tabela3[[#This Row],[Probabilidade]]&amp;Tabela3[[#This Row],[Impacto]],BD!N:O,2,0)),"",VLOOKUP(Tabela3[[#This Row],[Probabilidade]]&amp;Tabela3[[#This Row],[Impacto]],BD!N:O,2,0))</f>
        <v/>
      </c>
      <c r="J52" s="34"/>
    </row>
    <row r="53" spans="1:10" x14ac:dyDescent="0.2">
      <c r="A53" s="30">
        <v>27</v>
      </c>
      <c r="B53" s="31"/>
      <c r="C53" s="31"/>
      <c r="D53" s="32"/>
      <c r="E53" s="32"/>
      <c r="F53" s="32"/>
      <c r="G53" s="33"/>
      <c r="H53" s="31"/>
      <c r="I53" s="11" t="str">
        <f>IF(ISERROR(VLOOKUP(Tabela3[[#This Row],[Probabilidade]]&amp;Tabela3[[#This Row],[Impacto]],BD!N:O,2,0)),"",VLOOKUP(Tabela3[[#This Row],[Probabilidade]]&amp;Tabela3[[#This Row],[Impacto]],BD!N:O,2,0))</f>
        <v/>
      </c>
      <c r="J53" s="34"/>
    </row>
    <row r="54" spans="1:10" x14ac:dyDescent="0.2">
      <c r="A54" s="30">
        <v>28</v>
      </c>
      <c r="B54" s="31"/>
      <c r="C54" s="31"/>
      <c r="D54" s="32"/>
      <c r="E54" s="32"/>
      <c r="F54" s="32"/>
      <c r="G54" s="33"/>
      <c r="H54" s="31"/>
      <c r="I54" s="11" t="str">
        <f>IF(ISERROR(VLOOKUP(Tabela3[[#This Row],[Probabilidade]]&amp;Tabela3[[#This Row],[Impacto]],BD!N:O,2,0)),"",VLOOKUP(Tabela3[[#This Row],[Probabilidade]]&amp;Tabela3[[#This Row],[Impacto]],BD!N:O,2,0))</f>
        <v/>
      </c>
      <c r="J54" s="34"/>
    </row>
    <row r="55" spans="1:10" x14ac:dyDescent="0.2">
      <c r="A55" s="30">
        <v>29</v>
      </c>
      <c r="B55" s="31"/>
      <c r="C55" s="31"/>
      <c r="D55" s="32"/>
      <c r="E55" s="32"/>
      <c r="F55" s="32"/>
      <c r="G55" s="33"/>
      <c r="H55" s="31"/>
      <c r="I55" s="11" t="str">
        <f>IF(ISERROR(VLOOKUP(Tabela3[[#This Row],[Probabilidade]]&amp;Tabela3[[#This Row],[Impacto]],BD!N:O,2,0)),"",VLOOKUP(Tabela3[[#This Row],[Probabilidade]]&amp;Tabela3[[#This Row],[Impacto]],BD!N:O,2,0))</f>
        <v/>
      </c>
      <c r="J55" s="34"/>
    </row>
    <row r="56" spans="1:10" x14ac:dyDescent="0.2">
      <c r="A56" s="30">
        <v>30</v>
      </c>
      <c r="B56" s="31"/>
      <c r="C56" s="31"/>
      <c r="D56" s="32"/>
      <c r="E56" s="32"/>
      <c r="F56" s="32"/>
      <c r="G56" s="33"/>
      <c r="H56" s="31"/>
      <c r="I56" s="11" t="str">
        <f>IF(ISERROR(VLOOKUP(Tabela3[[#This Row],[Probabilidade]]&amp;Tabela3[[#This Row],[Impacto]],BD!N:O,2,0)),"",VLOOKUP(Tabela3[[#This Row],[Probabilidade]]&amp;Tabela3[[#This Row],[Impacto]],BD!N:O,2,0))</f>
        <v/>
      </c>
      <c r="J56" s="34"/>
    </row>
    <row r="57" spans="1:10" x14ac:dyDescent="0.2">
      <c r="A57" s="30">
        <v>31</v>
      </c>
      <c r="B57" s="31"/>
      <c r="C57" s="31"/>
      <c r="D57" s="32"/>
      <c r="E57" s="32"/>
      <c r="F57" s="32"/>
      <c r="G57" s="33"/>
      <c r="H57" s="31"/>
      <c r="I57" s="11" t="str">
        <f>IF(ISERROR(VLOOKUP(Tabela3[[#This Row],[Probabilidade]]&amp;Tabela3[[#This Row],[Impacto]],BD!N:O,2,0)),"",VLOOKUP(Tabela3[[#This Row],[Probabilidade]]&amp;Tabela3[[#This Row],[Impacto]],BD!N:O,2,0))</f>
        <v/>
      </c>
      <c r="J57" s="34"/>
    </row>
    <row r="58" spans="1:10" x14ac:dyDescent="0.2">
      <c r="A58" s="30">
        <v>32</v>
      </c>
      <c r="B58" s="31"/>
      <c r="C58" s="31"/>
      <c r="D58" s="32"/>
      <c r="E58" s="32"/>
      <c r="F58" s="32"/>
      <c r="G58" s="33"/>
      <c r="H58" s="31"/>
      <c r="I58" s="11" t="str">
        <f>IF(ISERROR(VLOOKUP(Tabela3[[#This Row],[Probabilidade]]&amp;Tabela3[[#This Row],[Impacto]],BD!N:O,2,0)),"",VLOOKUP(Tabela3[[#This Row],[Probabilidade]]&amp;Tabela3[[#This Row],[Impacto]],BD!N:O,2,0))</f>
        <v/>
      </c>
      <c r="J58" s="34"/>
    </row>
    <row r="59" spans="1:10" x14ac:dyDescent="0.2">
      <c r="A59" s="30">
        <v>33</v>
      </c>
      <c r="B59" s="31"/>
      <c r="C59" s="31"/>
      <c r="D59" s="32"/>
      <c r="E59" s="32"/>
      <c r="F59" s="32"/>
      <c r="G59" s="33"/>
      <c r="H59" s="31"/>
      <c r="I59" s="11" t="str">
        <f>IF(ISERROR(VLOOKUP(Tabela3[[#This Row],[Probabilidade]]&amp;Tabela3[[#This Row],[Impacto]],BD!N:O,2,0)),"",VLOOKUP(Tabela3[[#This Row],[Probabilidade]]&amp;Tabela3[[#This Row],[Impacto]],BD!N:O,2,0))</f>
        <v/>
      </c>
      <c r="J59" s="34"/>
    </row>
    <row r="60" spans="1:10" x14ac:dyDescent="0.2">
      <c r="A60" s="30">
        <v>34</v>
      </c>
      <c r="B60" s="31"/>
      <c r="C60" s="31"/>
      <c r="D60" s="32"/>
      <c r="E60" s="32"/>
      <c r="F60" s="32"/>
      <c r="G60" s="33"/>
      <c r="H60" s="31"/>
      <c r="I60" s="11" t="str">
        <f>IF(ISERROR(VLOOKUP(Tabela3[[#This Row],[Probabilidade]]&amp;Tabela3[[#This Row],[Impacto]],BD!N:O,2,0)),"",VLOOKUP(Tabela3[[#This Row],[Probabilidade]]&amp;Tabela3[[#This Row],[Impacto]],BD!N:O,2,0))</f>
        <v/>
      </c>
      <c r="J60" s="34"/>
    </row>
    <row r="61" spans="1:10" x14ac:dyDescent="0.2">
      <c r="A61" s="30">
        <v>35</v>
      </c>
      <c r="B61" s="31"/>
      <c r="C61" s="31"/>
      <c r="D61" s="32"/>
      <c r="E61" s="32"/>
      <c r="F61" s="32"/>
      <c r="G61" s="33"/>
      <c r="H61" s="31"/>
      <c r="I61" s="11" t="str">
        <f>IF(ISERROR(VLOOKUP(Tabela3[[#This Row],[Probabilidade]]&amp;Tabela3[[#This Row],[Impacto]],BD!N:O,2,0)),"",VLOOKUP(Tabela3[[#This Row],[Probabilidade]]&amp;Tabela3[[#This Row],[Impacto]],BD!N:O,2,0))</f>
        <v/>
      </c>
      <c r="J61" s="34"/>
    </row>
    <row r="62" spans="1:10" x14ac:dyDescent="0.2">
      <c r="A62" s="30">
        <v>36</v>
      </c>
      <c r="B62" s="31"/>
      <c r="C62" s="31"/>
      <c r="D62" s="32"/>
      <c r="E62" s="32"/>
      <c r="F62" s="32"/>
      <c r="G62" s="33"/>
      <c r="H62" s="31"/>
      <c r="I62" s="11" t="str">
        <f>IF(ISERROR(VLOOKUP(Tabela3[[#This Row],[Probabilidade]]&amp;Tabela3[[#This Row],[Impacto]],BD!N:O,2,0)),"",VLOOKUP(Tabela3[[#This Row],[Probabilidade]]&amp;Tabela3[[#This Row],[Impacto]],BD!N:O,2,0))</f>
        <v/>
      </c>
      <c r="J62" s="34"/>
    </row>
    <row r="63" spans="1:10" x14ac:dyDescent="0.2">
      <c r="A63" s="30">
        <v>37</v>
      </c>
      <c r="B63" s="31"/>
      <c r="C63" s="31"/>
      <c r="D63" s="32"/>
      <c r="E63" s="32"/>
      <c r="F63" s="32"/>
      <c r="G63" s="33"/>
      <c r="H63" s="31"/>
      <c r="I63" s="11" t="str">
        <f>IF(ISERROR(VLOOKUP(Tabela3[[#This Row],[Probabilidade]]&amp;Tabela3[[#This Row],[Impacto]],BD!N:O,2,0)),"",VLOOKUP(Tabela3[[#This Row],[Probabilidade]]&amp;Tabela3[[#This Row],[Impacto]],BD!N:O,2,0))</f>
        <v/>
      </c>
      <c r="J63" s="34"/>
    </row>
  </sheetData>
  <sheetProtection formatCells="0" formatColumns="0" formatRows="0" insertHyperlinks="0" sort="0" autoFilter="0" pivotTables="0"/>
  <mergeCells count="4">
    <mergeCell ref="A2:G2"/>
    <mergeCell ref="A4:B4"/>
    <mergeCell ref="A6:B6"/>
    <mergeCell ref="A7:B7"/>
  </mergeCells>
  <conditionalFormatting sqref="F27:F66">
    <cfRule type="expression" dxfId="42" priority="5" stopIfTrue="1">
      <formula>I27=1</formula>
    </cfRule>
    <cfRule type="expression" dxfId="41" priority="6" stopIfTrue="1">
      <formula>I27=2</formula>
    </cfRule>
    <cfRule type="expression" dxfId="40" priority="7" stopIfTrue="1">
      <formula>I27=3</formula>
    </cfRule>
    <cfRule type="expression" dxfId="39" priority="8" stopIfTrue="1">
      <formula>I27=4</formula>
    </cfRule>
  </conditionalFormatting>
  <dataValidations count="3">
    <dataValidation type="list" allowBlank="1" showInputMessage="1" showErrorMessage="1" sqref="D27:D63" xr:uid="{00000000-0002-0000-0100-000002000000}">
      <formula1>Probabilidade</formula1>
    </dataValidation>
    <dataValidation type="list" allowBlank="1" showInputMessage="1" showErrorMessage="1" sqref="E27:E63" xr:uid="{00000000-0002-0000-0100-000003000000}">
      <formula1>Impacto</formula1>
    </dataValidation>
    <dataValidation allowBlank="1" showInputMessage="1" showErrorMessage="1" promptTitle="instrução de preenchimento" prompt="Deve -se preencher este item considerando risco como......" sqref="B26" xr:uid="{00000000-0002-0000-0100-000004000000}"/>
  </dataValidations>
  <printOptions horizontalCentered="1"/>
  <pageMargins left="0.31496062992125984" right="0.31496062992125984" top="0.59055118110236227" bottom="0.59055118110236227" header="0.31496062992125984" footer="0.31496062992125984"/>
  <pageSetup paperSize="9" fitToHeight="0" orientation="landscape" r:id="rId1"/>
  <headerFooter>
    <oddFooter>&amp;R&amp;G</oddFooter>
  </headerFooter>
  <ignoredErrors>
    <ignoredError sqref="A28" calculatedColumn="1"/>
  </ignoredErrors>
  <drawing r:id="rId2"/>
  <legacyDrawing r:id="rId3"/>
  <legacyDrawingHF r:id="rId4"/>
  <tableParts count="1"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5000000}">
          <x14:formula1>
            <xm:f>BD!$V$2:$V$4</xm:f>
          </x14:formula1>
          <xm:sqref>G27:G63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38"/>
  <sheetViews>
    <sheetView showGridLines="0" workbookViewId="0">
      <selection activeCell="F18" sqref="F18"/>
    </sheetView>
  </sheetViews>
  <sheetFormatPr defaultColWidth="8.85546875" defaultRowHeight="12.75" x14ac:dyDescent="0.2"/>
  <cols>
    <col min="1" max="1" width="62.42578125" style="3" customWidth="1"/>
    <col min="2" max="2" width="30.42578125" style="3" customWidth="1"/>
    <col min="3" max="3" width="20.42578125" style="3" customWidth="1"/>
    <col min="4" max="4" width="17.42578125" style="3" customWidth="1"/>
    <col min="5" max="5" width="3.7109375" customWidth="1"/>
    <col min="6" max="6" width="14.42578125" style="5" customWidth="1"/>
    <col min="7" max="7" width="3.7109375" customWidth="1"/>
    <col min="8" max="8" width="16" style="7" customWidth="1"/>
    <col min="9" max="9" width="3.7109375" customWidth="1"/>
    <col min="10" max="10" width="10.42578125" style="7" customWidth="1"/>
    <col min="11" max="11" width="3.7109375" customWidth="1"/>
    <col min="12" max="12" width="16" style="7" customWidth="1"/>
    <col min="13" max="13" width="10.42578125" style="7" customWidth="1"/>
    <col min="14" max="15" width="9.140625" style="7"/>
    <col min="16" max="16" width="15.85546875" style="7" customWidth="1"/>
    <col min="17" max="17" width="3.7109375" customWidth="1"/>
    <col min="18" max="18" width="16.28515625" style="7" customWidth="1"/>
    <col min="19" max="19" width="3.7109375" customWidth="1"/>
    <col min="20" max="20" width="20.42578125" style="7" customWidth="1"/>
    <col min="21" max="21" width="4.85546875" customWidth="1"/>
    <col min="22" max="22" width="15" bestFit="1" customWidth="1"/>
  </cols>
  <sheetData>
    <row r="1" spans="1:22" x14ac:dyDescent="0.2">
      <c r="A1" s="3" t="s">
        <v>0</v>
      </c>
      <c r="B1" s="3" t="s">
        <v>2</v>
      </c>
      <c r="C1" s="3" t="s">
        <v>3</v>
      </c>
      <c r="D1" s="3" t="s">
        <v>4</v>
      </c>
      <c r="F1" s="5" t="s">
        <v>20</v>
      </c>
      <c r="H1" s="7" t="s">
        <v>27</v>
      </c>
      <c r="J1" s="7" t="s">
        <v>28</v>
      </c>
      <c r="L1" s="7" t="s">
        <v>27</v>
      </c>
      <c r="M1" s="7" t="s">
        <v>28</v>
      </c>
      <c r="N1" s="7" t="s">
        <v>31</v>
      </c>
      <c r="O1" s="7" t="s">
        <v>30</v>
      </c>
      <c r="P1" s="7" t="s">
        <v>29</v>
      </c>
      <c r="R1" s="7" t="s">
        <v>10</v>
      </c>
      <c r="T1" s="5" t="s">
        <v>40</v>
      </c>
      <c r="V1" s="12" t="s">
        <v>68</v>
      </c>
    </row>
    <row r="2" spans="1:22" ht="24.95" customHeight="1" x14ac:dyDescent="0.2">
      <c r="A2" s="37" t="s">
        <v>62</v>
      </c>
      <c r="B2" s="38" t="s">
        <v>63</v>
      </c>
      <c r="C2" s="38" t="s">
        <v>1</v>
      </c>
      <c r="D2" s="38" t="s">
        <v>60</v>
      </c>
      <c r="F2" s="5" t="s">
        <v>22</v>
      </c>
      <c r="H2" s="8">
        <v>0.2</v>
      </c>
      <c r="J2" s="7">
        <v>2</v>
      </c>
      <c r="L2" s="7">
        <v>0.2</v>
      </c>
      <c r="M2" s="7">
        <v>2</v>
      </c>
      <c r="N2" s="7" t="str">
        <f>L2&amp;M2</f>
        <v>0,22</v>
      </c>
      <c r="O2" s="7">
        <v>1</v>
      </c>
      <c r="P2" s="7" t="s">
        <v>32</v>
      </c>
      <c r="R2" s="7" t="s">
        <v>11</v>
      </c>
      <c r="T2" s="5" t="s">
        <v>43</v>
      </c>
      <c r="V2" s="13" t="s">
        <v>69</v>
      </c>
    </row>
    <row r="3" spans="1:22" ht="24.95" customHeight="1" x14ac:dyDescent="0.2">
      <c r="A3" s="37" t="s">
        <v>73</v>
      </c>
      <c r="B3" s="38" t="s">
        <v>67</v>
      </c>
      <c r="C3" s="38" t="s">
        <v>1</v>
      </c>
      <c r="D3" s="39" t="s">
        <v>103</v>
      </c>
      <c r="F3" s="5" t="s">
        <v>23</v>
      </c>
      <c r="H3" s="8">
        <v>0.4</v>
      </c>
      <c r="J3" s="7">
        <v>4</v>
      </c>
      <c r="L3" s="7">
        <v>0.2</v>
      </c>
      <c r="M3" s="7">
        <v>4</v>
      </c>
      <c r="N3" s="7" t="str">
        <f t="shared" ref="N3:N17" si="0">L3&amp;M3</f>
        <v>0,24</v>
      </c>
      <c r="O3" s="15">
        <v>1</v>
      </c>
      <c r="P3" s="15" t="s">
        <v>32</v>
      </c>
      <c r="R3" s="7" t="s">
        <v>12</v>
      </c>
      <c r="T3" s="5" t="s">
        <v>42</v>
      </c>
      <c r="V3" s="14" t="s">
        <v>70</v>
      </c>
    </row>
    <row r="4" spans="1:22" ht="24.95" customHeight="1" x14ac:dyDescent="0.2">
      <c r="A4" s="37" t="s">
        <v>74</v>
      </c>
      <c r="B4" s="39" t="s">
        <v>104</v>
      </c>
      <c r="C4" s="38" t="s">
        <v>1</v>
      </c>
      <c r="D4" s="38" t="s">
        <v>60</v>
      </c>
      <c r="F4" s="5" t="s">
        <v>26</v>
      </c>
      <c r="H4" s="8">
        <v>0.6</v>
      </c>
      <c r="J4" s="7">
        <v>6</v>
      </c>
      <c r="L4" s="7">
        <v>0.2</v>
      </c>
      <c r="M4" s="7">
        <v>6</v>
      </c>
      <c r="N4" s="7" t="str">
        <f t="shared" si="0"/>
        <v>0,26</v>
      </c>
      <c r="O4" s="7">
        <v>2</v>
      </c>
      <c r="P4" s="7" t="s">
        <v>33</v>
      </c>
      <c r="R4" s="7" t="s">
        <v>13</v>
      </c>
      <c r="T4" s="5" t="s">
        <v>41</v>
      </c>
      <c r="V4" s="13" t="s">
        <v>71</v>
      </c>
    </row>
    <row r="5" spans="1:22" ht="24.95" customHeight="1" x14ac:dyDescent="0.2">
      <c r="A5" s="37" t="s">
        <v>75</v>
      </c>
      <c r="B5" s="39" t="s">
        <v>105</v>
      </c>
      <c r="C5" s="38" t="s">
        <v>106</v>
      </c>
      <c r="D5" s="38" t="s">
        <v>60</v>
      </c>
      <c r="F5" s="5" t="s">
        <v>25</v>
      </c>
      <c r="H5" s="8">
        <v>0.8</v>
      </c>
      <c r="J5" s="7">
        <v>8</v>
      </c>
      <c r="L5" s="7">
        <v>0.2</v>
      </c>
      <c r="M5" s="7">
        <v>8</v>
      </c>
      <c r="N5" s="7" t="str">
        <f t="shared" si="0"/>
        <v>0,28</v>
      </c>
      <c r="O5" s="15">
        <v>2</v>
      </c>
      <c r="P5" s="15" t="s">
        <v>33</v>
      </c>
      <c r="R5" s="7" t="s">
        <v>14</v>
      </c>
      <c r="T5" s="5" t="s">
        <v>66</v>
      </c>
    </row>
    <row r="6" spans="1:22" ht="24.95" customHeight="1" x14ac:dyDescent="0.2">
      <c r="A6" s="37" t="s">
        <v>76</v>
      </c>
      <c r="B6" s="38" t="s">
        <v>54</v>
      </c>
      <c r="C6" s="38" t="s">
        <v>107</v>
      </c>
      <c r="D6" s="38" t="s">
        <v>52</v>
      </c>
      <c r="F6" s="5" t="s">
        <v>24</v>
      </c>
      <c r="L6" s="7">
        <v>0.4</v>
      </c>
      <c r="M6" s="7">
        <v>2</v>
      </c>
      <c r="N6" s="7" t="str">
        <f t="shared" si="0"/>
        <v>0,42</v>
      </c>
      <c r="O6" s="15">
        <v>1</v>
      </c>
      <c r="P6" s="15" t="s">
        <v>32</v>
      </c>
      <c r="T6" s="5" t="s">
        <v>127</v>
      </c>
    </row>
    <row r="7" spans="1:22" ht="24.95" customHeight="1" x14ac:dyDescent="0.2">
      <c r="A7" s="37" t="s">
        <v>77</v>
      </c>
      <c r="B7" s="38" t="s">
        <v>53</v>
      </c>
      <c r="C7" s="38" t="s">
        <v>61</v>
      </c>
      <c r="D7" s="38" t="s">
        <v>60</v>
      </c>
      <c r="L7" s="7">
        <v>0.4</v>
      </c>
      <c r="M7" s="7">
        <v>4</v>
      </c>
      <c r="N7" s="7" t="str">
        <f t="shared" si="0"/>
        <v>0,44</v>
      </c>
      <c r="O7" s="15">
        <v>2</v>
      </c>
      <c r="P7" s="15" t="s">
        <v>33</v>
      </c>
      <c r="T7"/>
    </row>
    <row r="8" spans="1:22" ht="24.95" customHeight="1" x14ac:dyDescent="0.2">
      <c r="A8" s="37" t="s">
        <v>78</v>
      </c>
      <c r="B8" s="38" t="s">
        <v>59</v>
      </c>
      <c r="C8" s="38" t="s">
        <v>1</v>
      </c>
      <c r="D8" s="38" t="s">
        <v>5</v>
      </c>
      <c r="L8" s="7">
        <v>0.4</v>
      </c>
      <c r="M8" s="7">
        <v>6</v>
      </c>
      <c r="N8" s="7" t="str">
        <f t="shared" si="0"/>
        <v>0,46</v>
      </c>
      <c r="O8" s="15">
        <v>2</v>
      </c>
      <c r="P8" s="15" t="s">
        <v>33</v>
      </c>
    </row>
    <row r="9" spans="1:22" ht="24.95" customHeight="1" x14ac:dyDescent="0.2">
      <c r="A9" s="37" t="s">
        <v>79</v>
      </c>
      <c r="B9" s="38" t="s">
        <v>108</v>
      </c>
      <c r="C9" s="38" t="s">
        <v>1</v>
      </c>
      <c r="D9" s="38" t="s">
        <v>60</v>
      </c>
      <c r="L9" s="7">
        <v>0.4</v>
      </c>
      <c r="M9" s="7">
        <v>8</v>
      </c>
      <c r="N9" s="7" t="str">
        <f t="shared" si="0"/>
        <v>0,48</v>
      </c>
      <c r="O9" s="15">
        <v>3</v>
      </c>
      <c r="P9" s="15" t="s">
        <v>34</v>
      </c>
    </row>
    <row r="10" spans="1:22" ht="24.95" customHeight="1" x14ac:dyDescent="0.2">
      <c r="A10" s="37" t="s">
        <v>80</v>
      </c>
      <c r="B10" s="38" t="s">
        <v>59</v>
      </c>
      <c r="C10" s="38" t="s">
        <v>1</v>
      </c>
      <c r="D10" s="38" t="s">
        <v>5</v>
      </c>
      <c r="L10" s="7">
        <v>0.6</v>
      </c>
      <c r="M10" s="7">
        <v>2</v>
      </c>
      <c r="N10" s="7" t="str">
        <f t="shared" si="0"/>
        <v>0,62</v>
      </c>
      <c r="O10" s="7">
        <v>2</v>
      </c>
      <c r="P10" s="7" t="s">
        <v>33</v>
      </c>
    </row>
    <row r="11" spans="1:22" ht="24.95" customHeight="1" x14ac:dyDescent="0.2">
      <c r="A11" s="37" t="s">
        <v>81</v>
      </c>
      <c r="B11" s="38" t="s">
        <v>50</v>
      </c>
      <c r="C11" s="38" t="s">
        <v>1</v>
      </c>
      <c r="D11" s="38" t="s">
        <v>5</v>
      </c>
      <c r="L11" s="7">
        <v>0.6</v>
      </c>
      <c r="M11" s="7">
        <v>4</v>
      </c>
      <c r="N11" s="7" t="str">
        <f t="shared" si="0"/>
        <v>0,64</v>
      </c>
      <c r="O11" s="15">
        <v>2</v>
      </c>
      <c r="P11" s="15" t="s">
        <v>33</v>
      </c>
    </row>
    <row r="12" spans="1:22" ht="60" customHeight="1" x14ac:dyDescent="0.2">
      <c r="A12" s="37" t="s">
        <v>92</v>
      </c>
      <c r="B12" s="38" t="s">
        <v>128</v>
      </c>
      <c r="C12" s="38" t="s">
        <v>1</v>
      </c>
      <c r="D12" s="38" t="s">
        <v>5</v>
      </c>
      <c r="L12" s="7">
        <v>0.6</v>
      </c>
      <c r="M12" s="7">
        <v>6</v>
      </c>
      <c r="N12" s="7" t="str">
        <f t="shared" si="0"/>
        <v>0,66</v>
      </c>
      <c r="O12" s="7">
        <v>3</v>
      </c>
      <c r="P12" s="7" t="s">
        <v>34</v>
      </c>
    </row>
    <row r="13" spans="1:22" ht="30" x14ac:dyDescent="0.2">
      <c r="A13" s="37" t="s">
        <v>82</v>
      </c>
      <c r="B13" s="38" t="s">
        <v>9</v>
      </c>
      <c r="C13" s="38" t="s">
        <v>19</v>
      </c>
      <c r="D13" s="38" t="s">
        <v>5</v>
      </c>
      <c r="L13" s="7">
        <v>0.6</v>
      </c>
      <c r="M13" s="7">
        <v>8</v>
      </c>
      <c r="N13" s="7" t="str">
        <f t="shared" si="0"/>
        <v>0,68</v>
      </c>
      <c r="O13" s="7">
        <v>4</v>
      </c>
      <c r="P13" s="7" t="s">
        <v>35</v>
      </c>
    </row>
    <row r="14" spans="1:22" ht="24.95" customHeight="1" x14ac:dyDescent="0.2">
      <c r="A14" s="37" t="s">
        <v>83</v>
      </c>
      <c r="B14" s="39" t="s">
        <v>109</v>
      </c>
      <c r="C14" s="38" t="s">
        <v>110</v>
      </c>
      <c r="D14" s="38" t="s">
        <v>60</v>
      </c>
      <c r="L14" s="7">
        <v>0.8</v>
      </c>
      <c r="M14" s="7">
        <v>2</v>
      </c>
      <c r="N14" s="7" t="str">
        <f t="shared" si="0"/>
        <v>0,82</v>
      </c>
      <c r="O14" s="15">
        <v>2</v>
      </c>
      <c r="P14" s="15" t="s">
        <v>33</v>
      </c>
    </row>
    <row r="15" spans="1:22" ht="24.95" customHeight="1" x14ac:dyDescent="0.2">
      <c r="A15" s="37" t="s">
        <v>84</v>
      </c>
      <c r="B15" s="38" t="s">
        <v>111</v>
      </c>
      <c r="C15" s="38" t="s">
        <v>1</v>
      </c>
      <c r="D15" s="38" t="s">
        <v>103</v>
      </c>
      <c r="L15" s="7">
        <v>0.8</v>
      </c>
      <c r="M15" s="7">
        <v>4</v>
      </c>
      <c r="N15" s="7" t="str">
        <f t="shared" si="0"/>
        <v>0,84</v>
      </c>
      <c r="O15" s="15">
        <v>3</v>
      </c>
      <c r="P15" s="15" t="s">
        <v>34</v>
      </c>
    </row>
    <row r="16" spans="1:22" ht="15" x14ac:dyDescent="0.2">
      <c r="A16" s="37" t="s">
        <v>93</v>
      </c>
      <c r="B16" s="38" t="s">
        <v>112</v>
      </c>
      <c r="C16" s="38" t="s">
        <v>1</v>
      </c>
      <c r="D16" s="38" t="s">
        <v>103</v>
      </c>
      <c r="L16" s="7">
        <v>0.8</v>
      </c>
      <c r="M16" s="7">
        <v>6</v>
      </c>
      <c r="N16" s="7" t="str">
        <f t="shared" si="0"/>
        <v>0,86</v>
      </c>
      <c r="O16" s="7">
        <v>4</v>
      </c>
      <c r="P16" s="7" t="s">
        <v>35</v>
      </c>
    </row>
    <row r="17" spans="1:16" ht="30" x14ac:dyDescent="0.2">
      <c r="A17" s="37" t="s">
        <v>94</v>
      </c>
      <c r="B17" s="38" t="s">
        <v>55</v>
      </c>
      <c r="C17" s="38" t="s">
        <v>113</v>
      </c>
      <c r="D17" s="38" t="s">
        <v>52</v>
      </c>
      <c r="L17" s="7">
        <v>0.8</v>
      </c>
      <c r="M17" s="7">
        <v>8</v>
      </c>
      <c r="N17" s="7" t="str">
        <f t="shared" si="0"/>
        <v>0,88</v>
      </c>
      <c r="O17" s="7">
        <v>4</v>
      </c>
      <c r="P17" s="7" t="s">
        <v>35</v>
      </c>
    </row>
    <row r="18" spans="1:16" ht="24.95" customHeight="1" x14ac:dyDescent="0.2">
      <c r="A18" s="37" t="s">
        <v>95</v>
      </c>
      <c r="B18" s="39" t="s">
        <v>104</v>
      </c>
      <c r="C18" s="39" t="s">
        <v>114</v>
      </c>
      <c r="D18" s="38" t="s">
        <v>60</v>
      </c>
    </row>
    <row r="19" spans="1:16" ht="24.95" customHeight="1" x14ac:dyDescent="0.2">
      <c r="A19" s="37" t="s">
        <v>96</v>
      </c>
      <c r="B19" s="39" t="s">
        <v>115</v>
      </c>
      <c r="C19" s="39" t="s">
        <v>1</v>
      </c>
      <c r="D19" s="38" t="s">
        <v>103</v>
      </c>
    </row>
    <row r="20" spans="1:16" ht="31.5" customHeight="1" x14ac:dyDescent="0.2">
      <c r="A20" s="37" t="s">
        <v>85</v>
      </c>
      <c r="B20" s="39" t="s">
        <v>7</v>
      </c>
      <c r="C20" s="39" t="s">
        <v>72</v>
      </c>
      <c r="D20" s="38" t="s">
        <v>52</v>
      </c>
    </row>
    <row r="21" spans="1:16" ht="24.95" customHeight="1" x14ac:dyDescent="0.2">
      <c r="A21" s="37" t="s">
        <v>86</v>
      </c>
      <c r="B21" s="39" t="s">
        <v>58</v>
      </c>
      <c r="C21" s="39" t="s">
        <v>8</v>
      </c>
      <c r="D21" s="38" t="s">
        <v>52</v>
      </c>
    </row>
    <row r="22" spans="1:16" ht="24.95" customHeight="1" x14ac:dyDescent="0.2">
      <c r="A22" s="37" t="s">
        <v>47</v>
      </c>
      <c r="B22" s="39" t="s">
        <v>8</v>
      </c>
      <c r="C22" s="39" t="s">
        <v>7</v>
      </c>
      <c r="D22" s="38" t="s">
        <v>52</v>
      </c>
    </row>
    <row r="23" spans="1:16" ht="24.95" customHeight="1" x14ac:dyDescent="0.2">
      <c r="A23" s="37" t="s">
        <v>97</v>
      </c>
      <c r="B23" s="39" t="s">
        <v>64</v>
      </c>
      <c r="C23" s="39" t="s">
        <v>116</v>
      </c>
      <c r="D23" s="38" t="s">
        <v>18</v>
      </c>
    </row>
    <row r="24" spans="1:16" ht="24.95" customHeight="1" x14ac:dyDescent="0.2">
      <c r="A24" s="41" t="s">
        <v>98</v>
      </c>
      <c r="B24" s="40" t="s">
        <v>65</v>
      </c>
      <c r="C24" s="40" t="s">
        <v>1</v>
      </c>
      <c r="D24" s="40" t="s">
        <v>52</v>
      </c>
    </row>
    <row r="25" spans="1:16" ht="24.95" customHeight="1" x14ac:dyDescent="0.2">
      <c r="A25" s="37" t="s">
        <v>99</v>
      </c>
      <c r="B25" s="38" t="s">
        <v>65</v>
      </c>
      <c r="C25" s="38" t="s">
        <v>1</v>
      </c>
      <c r="D25" s="38" t="s">
        <v>52</v>
      </c>
    </row>
    <row r="26" spans="1:16" ht="24.95" customHeight="1" x14ac:dyDescent="0.2">
      <c r="A26" s="37" t="s">
        <v>87</v>
      </c>
      <c r="B26" s="38" t="s">
        <v>56</v>
      </c>
      <c r="C26" s="38" t="s">
        <v>1</v>
      </c>
      <c r="D26" s="38" t="s">
        <v>18</v>
      </c>
    </row>
    <row r="27" spans="1:16" ht="24.95" customHeight="1" x14ac:dyDescent="0.2">
      <c r="A27" s="37" t="s">
        <v>88</v>
      </c>
      <c r="B27" s="38" t="s">
        <v>117</v>
      </c>
      <c r="C27" s="38" t="s">
        <v>1</v>
      </c>
      <c r="D27" s="38" t="s">
        <v>18</v>
      </c>
    </row>
    <row r="28" spans="1:16" ht="24.95" customHeight="1" x14ac:dyDescent="0.2">
      <c r="A28" s="37" t="s">
        <v>89</v>
      </c>
      <c r="B28" s="38" t="s">
        <v>57</v>
      </c>
      <c r="C28" s="38" t="s">
        <v>1</v>
      </c>
      <c r="D28" s="38" t="s">
        <v>18</v>
      </c>
    </row>
    <row r="29" spans="1:16" ht="24.95" customHeight="1" x14ac:dyDescent="0.2">
      <c r="A29" s="37" t="s">
        <v>100</v>
      </c>
      <c r="B29" s="38" t="s">
        <v>118</v>
      </c>
      <c r="C29" s="39" t="s">
        <v>119</v>
      </c>
      <c r="D29" s="38" t="s">
        <v>103</v>
      </c>
    </row>
    <row r="30" spans="1:16" ht="24.95" customHeight="1" x14ac:dyDescent="0.2">
      <c r="A30" s="37" t="s">
        <v>48</v>
      </c>
      <c r="B30" s="38" t="s">
        <v>120</v>
      </c>
      <c r="C30" s="38" t="s">
        <v>1</v>
      </c>
      <c r="D30" s="38" t="s">
        <v>5</v>
      </c>
    </row>
    <row r="31" spans="1:16" ht="24.95" customHeight="1" x14ac:dyDescent="0.2">
      <c r="A31" s="37" t="s">
        <v>101</v>
      </c>
      <c r="B31" s="38" t="s">
        <v>121</v>
      </c>
      <c r="C31" s="38" t="s">
        <v>120</v>
      </c>
      <c r="D31" s="38" t="s">
        <v>5</v>
      </c>
    </row>
    <row r="32" spans="1:16" ht="24.95" customHeight="1" x14ac:dyDescent="0.2">
      <c r="A32" s="37" t="s">
        <v>45</v>
      </c>
      <c r="B32" s="38" t="s">
        <v>122</v>
      </c>
      <c r="C32" s="39" t="s">
        <v>123</v>
      </c>
      <c r="D32" s="38" t="s">
        <v>18</v>
      </c>
    </row>
    <row r="33" spans="1:4" ht="24.75" customHeight="1" x14ac:dyDescent="0.2">
      <c r="A33" s="37" t="s">
        <v>46</v>
      </c>
      <c r="B33" s="38" t="s">
        <v>17</v>
      </c>
      <c r="C33" s="38" t="s">
        <v>49</v>
      </c>
      <c r="D33" s="38" t="s">
        <v>52</v>
      </c>
    </row>
    <row r="34" spans="1:4" ht="30" x14ac:dyDescent="0.2">
      <c r="A34" s="37" t="s">
        <v>90</v>
      </c>
      <c r="B34" s="38" t="s">
        <v>107</v>
      </c>
      <c r="C34" s="38" t="s">
        <v>1</v>
      </c>
      <c r="D34" s="38" t="s">
        <v>18</v>
      </c>
    </row>
    <row r="35" spans="1:4" ht="15" x14ac:dyDescent="0.2">
      <c r="A35" s="37" t="s">
        <v>44</v>
      </c>
      <c r="B35" s="38" t="s">
        <v>6</v>
      </c>
      <c r="C35" s="38" t="s">
        <v>1</v>
      </c>
      <c r="D35" s="38" t="s">
        <v>18</v>
      </c>
    </row>
    <row r="36" spans="1:4" ht="30" x14ac:dyDescent="0.2">
      <c r="A36" s="37" t="s">
        <v>102</v>
      </c>
      <c r="B36" s="39" t="s">
        <v>124</v>
      </c>
      <c r="C36" s="38" t="s">
        <v>125</v>
      </c>
      <c r="D36" s="38" t="s">
        <v>5</v>
      </c>
    </row>
    <row r="37" spans="1:4" ht="15" x14ac:dyDescent="0.2">
      <c r="A37" s="37" t="s">
        <v>91</v>
      </c>
      <c r="B37" s="39" t="s">
        <v>126</v>
      </c>
      <c r="C37" s="38" t="s">
        <v>1</v>
      </c>
      <c r="D37" s="38" t="s">
        <v>103</v>
      </c>
    </row>
    <row r="38" spans="1:4" ht="24.75" customHeight="1" x14ac:dyDescent="0.2"/>
  </sheetData>
  <pageMargins left="0.511811024" right="0.511811024" top="0.78740157499999996" bottom="0.78740157499999996" header="0.31496062000000002" footer="0.31496062000000002"/>
  <pageSetup paperSize="9" orientation="portrait" verticalDpi="0" r:id="rId1"/>
  <legacy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8</vt:i4>
      </vt:variant>
    </vt:vector>
  </HeadingPairs>
  <TitlesOfParts>
    <vt:vector size="11" baseType="lpstr">
      <vt:lpstr>Instruções</vt:lpstr>
      <vt:lpstr>Matriz de Risco</vt:lpstr>
      <vt:lpstr>BD</vt:lpstr>
      <vt:lpstr>'Matriz de Risco'!Area_de_impressao</vt:lpstr>
      <vt:lpstr>Categoria</vt:lpstr>
      <vt:lpstr>Impacto</vt:lpstr>
      <vt:lpstr>Origem</vt:lpstr>
      <vt:lpstr>Probabilidade</vt:lpstr>
      <vt:lpstr>Projeto</vt:lpstr>
      <vt:lpstr>Status_PA</vt:lpstr>
      <vt:lpstr>'Matriz de Risco'!Titulos_de_impressao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de Riscos</dc:title>
  <dc:subject/>
  <dc:creator/>
  <cp:keywords/>
  <dc:description/>
  <cp:lastModifiedBy>ALURA</cp:lastModifiedBy>
  <cp:lastPrinted>2018-04-27T14:41:03Z</cp:lastPrinted>
  <dcterms:created xsi:type="dcterms:W3CDTF">2014-05-20T20:13:01Z</dcterms:created>
  <dcterms:modified xsi:type="dcterms:W3CDTF">2018-10-20T18:34:35Z</dcterms:modified>
  <cp:category/>
</cp:coreProperties>
</file>