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binsongjin/Dropbox/101_投稿中/MS_Yuru/submit PeerJ/data/figure5/"/>
    </mc:Choice>
  </mc:AlternateContent>
  <xr:revisionPtr revIDLastSave="0" documentId="13_ncr:1_{74A42FE2-6702-1343-BA46-5E9F92BF70A7}" xr6:coauthVersionLast="47" xr6:coauthVersionMax="47" xr10:uidLastSave="{00000000-0000-0000-0000-000000000000}"/>
  <bookViews>
    <workbookView xWindow="25600" yWindow="500" windowWidth="25600" windowHeight="26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I20" i="1"/>
  <c r="E20" i="1"/>
  <c r="I19" i="1"/>
  <c r="J19" i="1" s="1"/>
  <c r="E19" i="1"/>
  <c r="I18" i="1"/>
  <c r="J18" i="1" s="1"/>
  <c r="E18" i="1"/>
  <c r="E21" i="1" s="1"/>
  <c r="J16" i="1"/>
  <c r="I16" i="1"/>
  <c r="E16" i="1"/>
  <c r="I15" i="1"/>
  <c r="J15" i="1" s="1"/>
  <c r="E15" i="1"/>
  <c r="I14" i="1"/>
  <c r="I17" i="1" s="1"/>
  <c r="E14" i="1"/>
  <c r="E17" i="1" s="1"/>
  <c r="I12" i="1"/>
  <c r="J12" i="1" s="1"/>
  <c r="E12" i="1"/>
  <c r="I11" i="1"/>
  <c r="J11" i="1" s="1"/>
  <c r="E11" i="1"/>
  <c r="I10" i="1"/>
  <c r="J10" i="1" s="1"/>
  <c r="E10" i="1"/>
  <c r="E13" i="1" s="1"/>
  <c r="I8" i="1"/>
  <c r="I9" i="1" s="1"/>
  <c r="J9" i="1" s="1"/>
  <c r="E8" i="1"/>
  <c r="E9" i="1" s="1"/>
  <c r="I7" i="1"/>
  <c r="J7" i="1" s="1"/>
  <c r="E7" i="1"/>
  <c r="I6" i="1"/>
  <c r="J6" i="1" s="1"/>
  <c r="E6" i="1"/>
  <c r="I4" i="1"/>
  <c r="J4" i="1" s="1"/>
  <c r="E4" i="1"/>
  <c r="J3" i="1"/>
  <c r="I3" i="1"/>
  <c r="E3" i="1"/>
  <c r="I2" i="1"/>
  <c r="I5" i="1" s="1"/>
  <c r="E2" i="1"/>
  <c r="E5" i="1" s="1"/>
  <c r="J13" i="1" l="1"/>
  <c r="J21" i="1"/>
  <c r="J5" i="1"/>
  <c r="K19" i="1" s="1"/>
  <c r="L19" i="1" s="1"/>
  <c r="J2" i="1"/>
  <c r="I13" i="1"/>
  <c r="J14" i="1"/>
  <c r="J8" i="1"/>
  <c r="I21" i="1"/>
  <c r="K4" i="1" l="1"/>
  <c r="L4" i="1" s="1"/>
  <c r="K16" i="1"/>
  <c r="L16" i="1" s="1"/>
  <c r="K15" i="1"/>
  <c r="L15" i="1" s="1"/>
  <c r="K20" i="1"/>
  <c r="L20" i="1" s="1"/>
  <c r="K6" i="1"/>
  <c r="L6" i="1" s="1"/>
  <c r="K10" i="1"/>
  <c r="L10" i="1" s="1"/>
  <c r="K11" i="1"/>
  <c r="L11" i="1" s="1"/>
  <c r="K7" i="1"/>
  <c r="L7" i="1" s="1"/>
  <c r="K12" i="1"/>
  <c r="L12" i="1" s="1"/>
  <c r="K3" i="1"/>
  <c r="L3" i="1" s="1"/>
  <c r="K8" i="1"/>
  <c r="L8" i="1" s="1"/>
  <c r="K18" i="1"/>
  <c r="L18" i="1" s="1"/>
  <c r="J17" i="1"/>
  <c r="K14" i="1"/>
  <c r="L14" i="1" s="1"/>
  <c r="K2" i="1"/>
  <c r="L2" i="1" s="1"/>
  <c r="T8" i="1" l="1"/>
  <c r="T12" i="1"/>
  <c r="T7" i="1"/>
  <c r="N11" i="1"/>
  <c r="R4" i="1" s="1"/>
  <c r="T10" i="1"/>
  <c r="M11" i="1"/>
  <c r="T6" i="1"/>
  <c r="M6" i="1"/>
  <c r="N6" i="1"/>
  <c r="R3" i="1" s="1"/>
  <c r="T20" i="1"/>
  <c r="N2" i="1"/>
  <c r="R2" i="1" s="1"/>
  <c r="M2" i="1"/>
  <c r="T2" i="1"/>
  <c r="T15" i="1"/>
  <c r="T14" i="1"/>
  <c r="N14" i="1"/>
  <c r="R5" i="1" s="1"/>
  <c r="M14" i="1"/>
  <c r="T16" i="1"/>
  <c r="T4" i="1"/>
  <c r="M19" i="1"/>
  <c r="Q6" i="1" s="1"/>
  <c r="T18" i="1"/>
  <c r="N19" i="1"/>
  <c r="R6" i="1" s="1"/>
  <c r="O6" i="1" l="1"/>
  <c r="Q3" i="1"/>
  <c r="Q4" i="1"/>
  <c r="O11" i="1"/>
  <c r="Q5" i="1"/>
  <c r="O14" i="1"/>
  <c r="T13" i="1"/>
  <c r="T9" i="1"/>
  <c r="T5" i="1"/>
  <c r="Q2" i="1"/>
  <c r="T17" i="1"/>
  <c r="T19" i="1"/>
  <c r="T11" i="1"/>
  <c r="T3" i="1"/>
</calcChain>
</file>

<file path=xl/sharedStrings.xml><?xml version="1.0" encoding="utf-8"?>
<sst xmlns="http://schemas.openxmlformats.org/spreadsheetml/2006/main" count="32" uniqueCount="28">
  <si>
    <t>TRE5</t>
  </si>
  <si>
    <t>SE</t>
  </si>
  <si>
    <t>CK-1</t>
  </si>
  <si>
    <t>CK</t>
  </si>
  <si>
    <t>CK-2</t>
  </si>
  <si>
    <t>RAW</t>
  </si>
  <si>
    <t>CK-3</t>
  </si>
  <si>
    <t>NFRO</t>
  </si>
  <si>
    <t>MBR</t>
  </si>
  <si>
    <t>RAw-1</t>
  </si>
  <si>
    <t>A</t>
  </si>
  <si>
    <t>RAW-2</t>
  </si>
  <si>
    <t>RAW-3</t>
  </si>
  <si>
    <t>NFRO-1</t>
  </si>
  <si>
    <t>NFRO-2</t>
  </si>
  <si>
    <t>NFRO-3</t>
  </si>
  <si>
    <t>MBR-1</t>
  </si>
  <si>
    <t>MBR-2</t>
  </si>
  <si>
    <t>MBR-3</t>
  </si>
  <si>
    <t>A-1</t>
  </si>
  <si>
    <t>A-2</t>
  </si>
  <si>
    <t>A-3</t>
  </si>
  <si>
    <t>Inhibitor</t>
    <phoneticPr fontId="2" type="noConversion"/>
  </si>
  <si>
    <t>Internal reference gene (rpl10)</t>
    <phoneticPr fontId="2" type="noConversion"/>
  </si>
  <si>
    <t>mean</t>
    <phoneticPr fontId="2" type="noConversion"/>
  </si>
  <si>
    <t>Gene Ct value - internal reference</t>
    <phoneticPr fontId="2" type="noConversion"/>
  </si>
  <si>
    <t>J - Control Group</t>
    <phoneticPr fontId="2" type="noConversion"/>
  </si>
  <si>
    <t>ct value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</si>
</sst>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selection activeCell="M26" sqref="M26"/>
    </sheetView>
  </sheetViews>
  <sheetFormatPr baseColWidth="10" defaultColWidth="9.1640625" defaultRowHeight="15"/>
  <cols>
    <col min="1" max="1" width="11" bestFit="1" customWidth="1"/>
    <col min="2" max="2" width="11" customWidth="1"/>
    <col min="3" max="4" width="7" bestFit="1" customWidth="1"/>
    <col min="5" max="5" width="13" bestFit="1" customWidth="1"/>
    <col min="6" max="8" width="7" bestFit="1" customWidth="1"/>
    <col min="9" max="9" width="13" bestFit="1" customWidth="1"/>
    <col min="10" max="11" width="14.1640625" bestFit="1" customWidth="1"/>
    <col min="12" max="15" width="13" bestFit="1" customWidth="1"/>
    <col min="16" max="16" width="6" bestFit="1" customWidth="1"/>
    <col min="17" max="18" width="13" bestFit="1" customWidth="1"/>
    <col min="20" max="20" width="13" bestFit="1" customWidth="1"/>
  </cols>
  <sheetData>
    <row r="1" spans="1:20">
      <c r="A1" s="1" t="s">
        <v>22</v>
      </c>
      <c r="B1" s="1" t="s">
        <v>23</v>
      </c>
      <c r="E1" s="1" t="s">
        <v>24</v>
      </c>
      <c r="F1" t="s">
        <v>0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24</v>
      </c>
      <c r="N1" t="s">
        <v>1</v>
      </c>
      <c r="Q1" s="1" t="s">
        <v>24</v>
      </c>
      <c r="R1" t="s">
        <v>1</v>
      </c>
    </row>
    <row r="2" spans="1:20">
      <c r="A2" t="s">
        <v>2</v>
      </c>
      <c r="B2">
        <v>21.06</v>
      </c>
      <c r="C2">
        <v>21.03</v>
      </c>
      <c r="D2">
        <v>20.61</v>
      </c>
      <c r="E2">
        <f t="shared" ref="E2:E8" si="0">AVERAGE(B2:D2)</f>
        <v>20.900000000000002</v>
      </c>
      <c r="F2">
        <v>20.100000000000001</v>
      </c>
      <c r="G2">
        <v>20.56</v>
      </c>
      <c r="H2">
        <v>20.010000000000002</v>
      </c>
      <c r="I2">
        <f t="shared" ref="I2:I8" si="1">AVERAGE(F2:H2)</f>
        <v>20.223333333333333</v>
      </c>
      <c r="J2">
        <f t="shared" ref="J2:J12" si="2">I2-E2</f>
        <v>-0.67666666666666941</v>
      </c>
      <c r="K2">
        <f>J2-J5</f>
        <v>0.82777777777777573</v>
      </c>
      <c r="L2">
        <f t="shared" ref="L2:L8" si="3">2^-K2</f>
        <v>0.56339638903619083</v>
      </c>
      <c r="M2">
        <f>AVERAGE(L2:L4)</f>
        <v>1.2352883448393337</v>
      </c>
      <c r="N2">
        <f>STDEV(L2:L4)/SQRT(3)</f>
        <v>0.58663081630615477</v>
      </c>
      <c r="P2" t="s">
        <v>3</v>
      </c>
      <c r="Q2">
        <f>M2</f>
        <v>1.2352883448393337</v>
      </c>
      <c r="R2">
        <f>N2</f>
        <v>0.58663081630615477</v>
      </c>
      <c r="T2">
        <f t="shared" ref="T2:T20" si="4">L2/$M$2</f>
        <v>0.45608492251213484</v>
      </c>
    </row>
    <row r="3" spans="1:20">
      <c r="A3" t="s">
        <v>4</v>
      </c>
      <c r="B3">
        <v>22.26</v>
      </c>
      <c r="C3">
        <v>21.48</v>
      </c>
      <c r="D3">
        <v>21.89</v>
      </c>
      <c r="E3">
        <f t="shared" si="0"/>
        <v>21.876666666666665</v>
      </c>
      <c r="F3">
        <v>20.86</v>
      </c>
      <c r="G3">
        <v>20.75</v>
      </c>
      <c r="H3">
        <v>20.82</v>
      </c>
      <c r="I3">
        <f t="shared" si="1"/>
        <v>20.81</v>
      </c>
      <c r="J3">
        <f t="shared" si="2"/>
        <v>-1.0666666666666664</v>
      </c>
      <c r="K3">
        <f>J3-$J$5</f>
        <v>0.43777777777777871</v>
      </c>
      <c r="L3">
        <f t="shared" si="3"/>
        <v>0.73827091195064309</v>
      </c>
      <c r="P3" t="s">
        <v>5</v>
      </c>
      <c r="Q3">
        <f>M6</f>
        <v>4.1483059455306508</v>
      </c>
      <c r="R3">
        <f>N6</f>
        <v>1.5322535725894613</v>
      </c>
      <c r="T3">
        <f t="shared" si="4"/>
        <v>0.59765067405915295</v>
      </c>
    </row>
    <row r="4" spans="1:20">
      <c r="A4" t="s">
        <v>6</v>
      </c>
      <c r="B4">
        <v>26.34</v>
      </c>
      <c r="C4">
        <v>26.34</v>
      </c>
      <c r="D4">
        <v>26.81</v>
      </c>
      <c r="E4">
        <f t="shared" si="0"/>
        <v>26.496666666666666</v>
      </c>
      <c r="F4">
        <v>23.66</v>
      </c>
      <c r="G4">
        <v>23.6</v>
      </c>
      <c r="H4">
        <v>23.92</v>
      </c>
      <c r="I4">
        <f t="shared" si="1"/>
        <v>23.72666666666667</v>
      </c>
      <c r="J4">
        <f t="shared" si="2"/>
        <v>-2.769999999999996</v>
      </c>
      <c r="K4">
        <f>J4-$J$5</f>
        <v>-1.2655555555555509</v>
      </c>
      <c r="L4">
        <f t="shared" si="3"/>
        <v>2.4041977335311673</v>
      </c>
      <c r="P4" t="s">
        <v>7</v>
      </c>
      <c r="Q4">
        <f>M11</f>
        <v>8.9378327298549092</v>
      </c>
      <c r="R4">
        <f>N11</f>
        <v>5.3842580352563969</v>
      </c>
      <c r="T4">
        <f t="shared" si="4"/>
        <v>1.9462644034287124</v>
      </c>
    </row>
    <row r="5" spans="1:20">
      <c r="E5">
        <f>AVERAGE(E2:E4)</f>
        <v>23.091111111111115</v>
      </c>
      <c r="I5">
        <f>AVERAGE(I2:I4)</f>
        <v>21.58666666666667</v>
      </c>
      <c r="J5">
        <f t="shared" si="2"/>
        <v>-1.5044444444444451</v>
      </c>
      <c r="P5" t="s">
        <v>8</v>
      </c>
      <c r="Q5">
        <f>M14</f>
        <v>2.4684229927074397</v>
      </c>
      <c r="R5">
        <f>N14</f>
        <v>0.84067777544623878</v>
      </c>
      <c r="T5">
        <f t="shared" si="4"/>
        <v>0</v>
      </c>
    </row>
    <row r="6" spans="1:20">
      <c r="A6" t="s">
        <v>9</v>
      </c>
      <c r="B6">
        <v>25.22</v>
      </c>
      <c r="C6">
        <v>25.18</v>
      </c>
      <c r="D6">
        <v>25.87</v>
      </c>
      <c r="E6">
        <f t="shared" si="0"/>
        <v>25.423333333333332</v>
      </c>
      <c r="F6">
        <v>22.64</v>
      </c>
      <c r="G6">
        <v>22.51</v>
      </c>
      <c r="H6">
        <v>23.02</v>
      </c>
      <c r="I6">
        <f t="shared" si="1"/>
        <v>22.723333333333333</v>
      </c>
      <c r="J6">
        <f t="shared" si="2"/>
        <v>-2.6999999999999993</v>
      </c>
      <c r="K6">
        <f>J6-$J$5</f>
        <v>-1.1955555555555542</v>
      </c>
      <c r="L6">
        <f t="shared" si="3"/>
        <v>2.2903301157729081</v>
      </c>
      <c r="M6">
        <f>AVERAGE(L6:L8)</f>
        <v>4.1483059455306508</v>
      </c>
      <c r="N6">
        <f>STDEV(L6:L8)/SQRT(3)</f>
        <v>1.5322535725894613</v>
      </c>
      <c r="O6">
        <f>M6/3</f>
        <v>1.3827686485102169</v>
      </c>
      <c r="P6" t="s">
        <v>10</v>
      </c>
      <c r="Q6">
        <f>M19</f>
        <v>3.9160516025387682</v>
      </c>
      <c r="R6">
        <f>N19</f>
        <v>0.94577544915161915</v>
      </c>
      <c r="T6">
        <f t="shared" si="4"/>
        <v>1.8540854249465109</v>
      </c>
    </row>
    <row r="7" spans="1:20">
      <c r="A7" t="s">
        <v>11</v>
      </c>
      <c r="B7">
        <v>29.02</v>
      </c>
      <c r="C7">
        <v>29.01</v>
      </c>
      <c r="D7">
        <v>28.31</v>
      </c>
      <c r="E7">
        <f t="shared" si="0"/>
        <v>28.78</v>
      </c>
      <c r="F7">
        <v>26.13</v>
      </c>
      <c r="G7">
        <v>23.14</v>
      </c>
      <c r="H7">
        <v>24.02</v>
      </c>
      <c r="I7">
        <f t="shared" si="1"/>
        <v>24.429999999999996</v>
      </c>
      <c r="J7">
        <f t="shared" si="2"/>
        <v>-4.350000000000005</v>
      </c>
      <c r="K7">
        <f>J7-$J$5</f>
        <v>-2.8455555555555598</v>
      </c>
      <c r="L7">
        <f t="shared" si="3"/>
        <v>7.1878263510778195</v>
      </c>
      <c r="T7">
        <f t="shared" si="4"/>
        <v>5.818743762220711</v>
      </c>
    </row>
    <row r="8" spans="1:20">
      <c r="A8" t="s">
        <v>12</v>
      </c>
      <c r="B8">
        <v>27.35</v>
      </c>
      <c r="C8">
        <v>27.64</v>
      </c>
      <c r="D8">
        <v>26.95</v>
      </c>
      <c r="E8">
        <f t="shared" si="0"/>
        <v>27.313333333333333</v>
      </c>
      <c r="F8">
        <v>24.62</v>
      </c>
      <c r="G8">
        <v>23.95</v>
      </c>
      <c r="H8">
        <v>24.15</v>
      </c>
      <c r="I8">
        <f t="shared" si="1"/>
        <v>24.24</v>
      </c>
      <c r="J8">
        <f t="shared" si="2"/>
        <v>-3.0733333333333341</v>
      </c>
      <c r="K8">
        <f>J8-$J$5</f>
        <v>-1.568888888888889</v>
      </c>
      <c r="L8">
        <f t="shared" si="3"/>
        <v>2.9667613697412256</v>
      </c>
      <c r="T8">
        <f t="shared" si="4"/>
        <v>2.4016751895502533</v>
      </c>
    </row>
    <row r="9" spans="1:20">
      <c r="E9">
        <f>AVERAGE(E6:E8)</f>
        <v>27.172222222222221</v>
      </c>
      <c r="I9">
        <f>AVERAGE(I6:I8)</f>
        <v>23.797777777777778</v>
      </c>
      <c r="J9">
        <f t="shared" si="2"/>
        <v>-3.3744444444444426</v>
      </c>
      <c r="T9">
        <f t="shared" si="4"/>
        <v>0</v>
      </c>
    </row>
    <row r="10" spans="1:20">
      <c r="A10" t="s">
        <v>13</v>
      </c>
      <c r="B10">
        <v>29.14</v>
      </c>
      <c r="C10">
        <v>27.85</v>
      </c>
      <c r="D10">
        <v>29.41</v>
      </c>
      <c r="E10">
        <f t="shared" ref="E10:E12" si="5">AVERAGE(B10:D10)</f>
        <v>28.8</v>
      </c>
      <c r="F10">
        <v>24.48</v>
      </c>
      <c r="G10">
        <v>24.28</v>
      </c>
      <c r="H10">
        <v>24.87</v>
      </c>
      <c r="I10">
        <f t="shared" ref="I10:I12" si="6">AVERAGE(F10:H10)</f>
        <v>24.543333333333337</v>
      </c>
      <c r="J10">
        <f t="shared" si="2"/>
        <v>-4.2566666666666642</v>
      </c>
      <c r="K10">
        <f>J10-$J$5</f>
        <v>-2.752222222222219</v>
      </c>
      <c r="L10">
        <f t="shared" ref="L10:L12" si="7">2^-K10</f>
        <v>6.7375413506750723</v>
      </c>
      <c r="T10">
        <f t="shared" si="4"/>
        <v>5.4542256298478904</v>
      </c>
    </row>
    <row r="11" spans="1:20">
      <c r="A11" t="s">
        <v>14</v>
      </c>
      <c r="C11">
        <v>32.35</v>
      </c>
      <c r="D11">
        <v>31.46</v>
      </c>
      <c r="E11">
        <f t="shared" si="5"/>
        <v>31.905000000000001</v>
      </c>
      <c r="F11">
        <v>25.72</v>
      </c>
      <c r="G11">
        <v>26.83</v>
      </c>
      <c r="H11">
        <v>25.87</v>
      </c>
      <c r="I11">
        <f t="shared" si="6"/>
        <v>26.14</v>
      </c>
      <c r="J11">
        <f t="shared" si="2"/>
        <v>-5.7650000000000006</v>
      </c>
      <c r="K11">
        <f>J11-$J$5</f>
        <v>-4.2605555555555554</v>
      </c>
      <c r="L11">
        <f t="shared" si="7"/>
        <v>19.167038730106565</v>
      </c>
      <c r="M11">
        <f>AVERAGE(L10:L12)</f>
        <v>8.9378327298549092</v>
      </c>
      <c r="N11">
        <f>STDEV(L10:L12)/SQRT(3)</f>
        <v>5.3842580352563969</v>
      </c>
      <c r="O11">
        <f>M11/3</f>
        <v>2.9792775766183031</v>
      </c>
      <c r="T11">
        <f t="shared" si="4"/>
        <v>15.516246721003025</v>
      </c>
    </row>
    <row r="12" spans="1:20">
      <c r="A12" t="s">
        <v>15</v>
      </c>
      <c r="B12">
        <v>24.3</v>
      </c>
      <c r="C12">
        <v>24.37</v>
      </c>
      <c r="D12">
        <v>24.63</v>
      </c>
      <c r="E12">
        <f t="shared" si="5"/>
        <v>24.433333333333334</v>
      </c>
      <c r="F12">
        <v>23</v>
      </c>
      <c r="G12">
        <v>23.18</v>
      </c>
      <c r="H12">
        <v>23.02</v>
      </c>
      <c r="I12">
        <f t="shared" si="6"/>
        <v>23.066666666666666</v>
      </c>
      <c r="J12">
        <f t="shared" si="2"/>
        <v>-1.3666666666666671</v>
      </c>
      <c r="K12">
        <f>J12-$J$5</f>
        <v>0.137777777777778</v>
      </c>
      <c r="L12">
        <f t="shared" si="7"/>
        <v>0.90891810878309143</v>
      </c>
      <c r="T12">
        <f t="shared" si="4"/>
        <v>0.73579428849975004</v>
      </c>
    </row>
    <row r="13" spans="1:20">
      <c r="E13">
        <f t="shared" ref="E13:J13" si="8">AVERAGE(E10:E12)</f>
        <v>28.379444444444445</v>
      </c>
      <c r="I13">
        <f t="shared" si="8"/>
        <v>24.583333333333332</v>
      </c>
      <c r="J13">
        <f t="shared" si="8"/>
        <v>-3.7961111111111108</v>
      </c>
      <c r="T13">
        <f t="shared" si="4"/>
        <v>0</v>
      </c>
    </row>
    <row r="14" spans="1:20">
      <c r="A14" t="s">
        <v>16</v>
      </c>
      <c r="B14">
        <v>23.16</v>
      </c>
      <c r="C14">
        <v>23.3</v>
      </c>
      <c r="D14">
        <v>22.44</v>
      </c>
      <c r="E14">
        <f t="shared" ref="E14:E16" si="9">AVERAGE(B14:D14)</f>
        <v>22.966666666666669</v>
      </c>
      <c r="F14">
        <v>20.98</v>
      </c>
      <c r="G14">
        <v>20.48</v>
      </c>
      <c r="H14">
        <v>21.58</v>
      </c>
      <c r="I14">
        <f t="shared" ref="I14:I16" si="10">AVERAGE(F14:H14)</f>
        <v>21.013333333333332</v>
      </c>
      <c r="J14">
        <f t="shared" ref="J14:J16" si="11">I14-E14</f>
        <v>-1.9533333333333367</v>
      </c>
      <c r="K14">
        <f>J14-$J$5</f>
        <v>-0.44888888888889156</v>
      </c>
      <c r="L14">
        <f t="shared" ref="L14:L16" si="12">2^-K14</f>
        <v>1.3649885873934098</v>
      </c>
      <c r="M14">
        <f>AVERAGE(L14:L16)</f>
        <v>2.4684229927074397</v>
      </c>
      <c r="N14">
        <f>STDEV(L14:L16)/SQRT(3)</f>
        <v>0.84067777544623878</v>
      </c>
      <c r="O14">
        <f>M14/3</f>
        <v>0.8228076642358132</v>
      </c>
      <c r="T14">
        <f t="shared" si="4"/>
        <v>1.1049959251181516</v>
      </c>
    </row>
    <row r="15" spans="1:20">
      <c r="A15" t="s">
        <v>17</v>
      </c>
      <c r="B15">
        <v>25.56</v>
      </c>
      <c r="C15">
        <v>26.51</v>
      </c>
      <c r="D15">
        <v>26.61</v>
      </c>
      <c r="E15">
        <f t="shared" si="9"/>
        <v>26.22666666666667</v>
      </c>
      <c r="F15">
        <v>22.32</v>
      </c>
      <c r="G15">
        <v>22.85</v>
      </c>
      <c r="H15">
        <v>22.87</v>
      </c>
      <c r="I15">
        <f t="shared" si="10"/>
        <v>22.680000000000003</v>
      </c>
      <c r="J15">
        <f t="shared" si="11"/>
        <v>-3.5466666666666669</v>
      </c>
      <c r="K15">
        <f>J15-$J$5</f>
        <v>-2.0422222222222217</v>
      </c>
      <c r="L15">
        <f t="shared" si="12"/>
        <v>4.11879471397559</v>
      </c>
      <c r="T15">
        <f t="shared" si="4"/>
        <v>3.3342779693362168</v>
      </c>
    </row>
    <row r="16" spans="1:20">
      <c r="A16" t="s">
        <v>18</v>
      </c>
      <c r="B16">
        <v>22.13</v>
      </c>
      <c r="C16">
        <v>21.96</v>
      </c>
      <c r="D16">
        <v>22.12</v>
      </c>
      <c r="E16">
        <f t="shared" si="9"/>
        <v>22.070000000000004</v>
      </c>
      <c r="F16">
        <v>19.420000000000002</v>
      </c>
      <c r="G16">
        <v>19.760000000000002</v>
      </c>
      <c r="H16">
        <v>19.690000000000001</v>
      </c>
      <c r="I16">
        <f t="shared" si="10"/>
        <v>19.623333333333335</v>
      </c>
      <c r="J16">
        <f t="shared" si="11"/>
        <v>-2.446666666666669</v>
      </c>
      <c r="K16">
        <f>J16-$J$5</f>
        <v>-0.94222222222222385</v>
      </c>
      <c r="L16">
        <f t="shared" si="12"/>
        <v>1.9214856767533199</v>
      </c>
      <c r="T16">
        <f t="shared" si="4"/>
        <v>1.5554956741725234</v>
      </c>
    </row>
    <row r="17" spans="1:20">
      <c r="E17">
        <f t="shared" ref="E17:J17" si="13">AVERAGE(E14:E16)</f>
        <v>23.754444444444449</v>
      </c>
      <c r="I17">
        <f t="shared" si="13"/>
        <v>21.105555555555558</v>
      </c>
      <c r="J17">
        <f t="shared" si="13"/>
        <v>-2.6488888888888908</v>
      </c>
      <c r="T17">
        <f t="shared" si="4"/>
        <v>0</v>
      </c>
    </row>
    <row r="18" spans="1:20">
      <c r="A18" t="s">
        <v>19</v>
      </c>
      <c r="B18">
        <v>25.28</v>
      </c>
      <c r="C18">
        <v>25.32</v>
      </c>
      <c r="D18">
        <v>25.52</v>
      </c>
      <c r="E18">
        <f t="shared" ref="E18:E20" si="14">AVERAGE(B18:D18)</f>
        <v>25.373333333333335</v>
      </c>
      <c r="F18">
        <v>22.62</v>
      </c>
      <c r="G18">
        <v>22.54</v>
      </c>
      <c r="H18">
        <v>22.83</v>
      </c>
      <c r="I18">
        <f t="shared" ref="I18:I20" si="15">AVERAGE(F18:H18)</f>
        <v>22.66333333333333</v>
      </c>
      <c r="J18">
        <f t="shared" ref="J18:J20" si="16">I18-E18</f>
        <v>-2.7100000000000044</v>
      </c>
      <c r="K18">
        <f>J18-$J$5</f>
        <v>-1.2055555555555593</v>
      </c>
      <c r="L18">
        <f t="shared" ref="L18:L20" si="17">2^-K18</f>
        <v>2.3062606215395851</v>
      </c>
      <c r="T18">
        <f t="shared" si="4"/>
        <v>1.8669816089291655</v>
      </c>
    </row>
    <row r="19" spans="1:20">
      <c r="A19" t="s">
        <v>20</v>
      </c>
      <c r="B19">
        <v>32.78</v>
      </c>
      <c r="D19">
        <v>33.090000000000003</v>
      </c>
      <c r="E19">
        <f t="shared" si="14"/>
        <v>32.935000000000002</v>
      </c>
      <c r="F19">
        <v>28.8</v>
      </c>
      <c r="G19">
        <v>29.03</v>
      </c>
      <c r="H19">
        <v>29.02</v>
      </c>
      <c r="I19">
        <f t="shared" si="15"/>
        <v>28.95</v>
      </c>
      <c r="J19">
        <f t="shared" si="16"/>
        <v>-3.985000000000003</v>
      </c>
      <c r="K19">
        <f>J19-$J$5</f>
        <v>-2.4805555555555578</v>
      </c>
      <c r="L19">
        <f t="shared" si="17"/>
        <v>5.5811234405242143</v>
      </c>
      <c r="M19">
        <f>AVERAGE(L18:L20)</f>
        <v>3.9160516025387682</v>
      </c>
      <c r="N19">
        <f>STDEV(L18:L20)/SQRT(3)</f>
        <v>0.94577544915161915</v>
      </c>
      <c r="T19">
        <f t="shared" si="4"/>
        <v>4.5180734229708257</v>
      </c>
    </row>
    <row r="20" spans="1:20">
      <c r="A20" t="s">
        <v>21</v>
      </c>
      <c r="B20">
        <v>31.17</v>
      </c>
      <c r="C20">
        <v>30.86</v>
      </c>
      <c r="D20">
        <v>28.59</v>
      </c>
      <c r="E20">
        <f t="shared" si="14"/>
        <v>30.206666666666667</v>
      </c>
      <c r="F20">
        <v>26.75</v>
      </c>
      <c r="G20">
        <v>26.58</v>
      </c>
      <c r="H20">
        <v>26.93</v>
      </c>
      <c r="I20">
        <f t="shared" si="15"/>
        <v>26.75333333333333</v>
      </c>
      <c r="J20">
        <f t="shared" si="16"/>
        <v>-3.4533333333333367</v>
      </c>
      <c r="K20">
        <f>J20-$J$5</f>
        <v>-1.9488888888888916</v>
      </c>
      <c r="L20">
        <f t="shared" si="17"/>
        <v>3.8607707455525051</v>
      </c>
      <c r="T20">
        <f t="shared" si="4"/>
        <v>3.1254004473381896</v>
      </c>
    </row>
    <row r="21" spans="1:20">
      <c r="E21">
        <f t="shared" ref="E21:J21" si="18">AVERAGE(E18:E20)</f>
        <v>29.504999999999999</v>
      </c>
      <c r="I21">
        <f t="shared" si="18"/>
        <v>26.12222222222222</v>
      </c>
      <c r="J21">
        <f t="shared" si="18"/>
        <v>-3.3827777777777812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JIN</cp:lastModifiedBy>
  <dcterms:created xsi:type="dcterms:W3CDTF">2024-01-07T15:02:28Z</dcterms:created>
  <dcterms:modified xsi:type="dcterms:W3CDTF">2024-01-10T11:03:59Z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