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binsongjin/Dropbox/101_投稿中/MS_Yuru/submit PeerJ/data/figure5/"/>
    </mc:Choice>
  </mc:AlternateContent>
  <xr:revisionPtr revIDLastSave="0" documentId="13_ncr:1_{5E2A8D04-3726-5041-A52E-CA67112DF557}" xr6:coauthVersionLast="47" xr6:coauthVersionMax="47" xr10:uidLastSave="{00000000-0000-0000-0000-000000000000}"/>
  <bookViews>
    <workbookView xWindow="0" yWindow="500" windowWidth="19100" windowHeight="13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16" i="1" s="1"/>
  <c r="E16" i="1"/>
  <c r="I15" i="1"/>
  <c r="J15" i="1" s="1"/>
  <c r="E15" i="1"/>
  <c r="I14" i="1"/>
  <c r="J14" i="1" s="1"/>
  <c r="E14" i="1"/>
  <c r="J12" i="1"/>
  <c r="I12" i="1"/>
  <c r="E12" i="1"/>
  <c r="I11" i="1"/>
  <c r="J11" i="1" s="1"/>
  <c r="E11" i="1"/>
  <c r="E13" i="1" s="1"/>
  <c r="I10" i="1"/>
  <c r="J10" i="1" s="1"/>
  <c r="E10" i="1"/>
  <c r="I8" i="1"/>
  <c r="J8" i="1" s="1"/>
  <c r="E8" i="1"/>
  <c r="I7" i="1"/>
  <c r="E7" i="1"/>
  <c r="J7" i="1" s="1"/>
  <c r="I6" i="1"/>
  <c r="J6" i="1" s="1"/>
  <c r="E6" i="1"/>
  <c r="E9" i="1" s="1"/>
  <c r="I4" i="1"/>
  <c r="J4" i="1" s="1"/>
  <c r="E4" i="1"/>
  <c r="I3" i="1"/>
  <c r="I5" i="1" s="1"/>
  <c r="E3" i="1"/>
  <c r="E5" i="1" s="1"/>
  <c r="I2" i="1"/>
  <c r="J2" i="1" s="1"/>
  <c r="E2" i="1"/>
  <c r="J13" i="1" l="1"/>
  <c r="J5" i="1"/>
  <c r="K2" i="1" s="1"/>
  <c r="L2" i="1" s="1"/>
  <c r="K7" i="1"/>
  <c r="L7" i="1" s="1"/>
  <c r="K15" i="1"/>
  <c r="L15" i="1" s="1"/>
  <c r="J3" i="1"/>
  <c r="I9" i="1"/>
  <c r="J9" i="1" s="1"/>
  <c r="I13" i="1"/>
  <c r="K6" i="1" l="1"/>
  <c r="L6" i="1" s="1"/>
  <c r="K10" i="1"/>
  <c r="L10" i="1" s="1"/>
  <c r="K8" i="1"/>
  <c r="L8" i="1" s="1"/>
  <c r="K14" i="1"/>
  <c r="L14" i="1" s="1"/>
  <c r="K12" i="1"/>
  <c r="L12" i="1" s="1"/>
  <c r="K4" i="1"/>
  <c r="L4" i="1" s="1"/>
  <c r="K3" i="1"/>
  <c r="L3" i="1" s="1"/>
  <c r="N2" i="1" s="1"/>
  <c r="R2" i="1" s="1"/>
  <c r="K11" i="1"/>
  <c r="L11" i="1" s="1"/>
  <c r="K16" i="1"/>
  <c r="L16" i="1" s="1"/>
  <c r="M14" i="1" l="1"/>
  <c r="N14" i="1"/>
  <c r="R5" i="1" s="1"/>
  <c r="M11" i="1"/>
  <c r="N11" i="1"/>
  <c r="R4" i="1" s="1"/>
  <c r="M6" i="1"/>
  <c r="N6" i="1"/>
  <c r="R3" i="1" s="1"/>
  <c r="M2" i="1"/>
  <c r="Q2" i="1" s="1"/>
  <c r="Q3" i="1" l="1"/>
  <c r="O6" i="1"/>
  <c r="O11" i="1"/>
  <c r="Q4" i="1"/>
  <c r="Q5" i="1"/>
  <c r="O14" i="1"/>
</calcChain>
</file>

<file path=xl/sharedStrings.xml><?xml version="1.0" encoding="utf-8"?>
<sst xmlns="http://schemas.openxmlformats.org/spreadsheetml/2006/main" count="28" uniqueCount="24">
  <si>
    <t>TRE5</t>
  </si>
  <si>
    <t>SE</t>
  </si>
  <si>
    <t>CK-1</t>
  </si>
  <si>
    <t>CK</t>
  </si>
  <si>
    <t>CK-2</t>
  </si>
  <si>
    <t>RAW</t>
  </si>
  <si>
    <t>CK-3</t>
  </si>
  <si>
    <t>NFRO</t>
  </si>
  <si>
    <t>MBR</t>
  </si>
  <si>
    <t>RAw-1</t>
  </si>
  <si>
    <t>RAW-2</t>
  </si>
  <si>
    <t>RAW-3</t>
  </si>
  <si>
    <t>NFRO-1</t>
  </si>
  <si>
    <t>NFRO-2</t>
  </si>
  <si>
    <t>NFRO-3</t>
  </si>
  <si>
    <t>MBR-1</t>
  </si>
  <si>
    <t>MBR-2</t>
  </si>
  <si>
    <t>MBR-3</t>
  </si>
  <si>
    <t>Inhibitor</t>
    <phoneticPr fontId="3" type="noConversion"/>
  </si>
  <si>
    <t>Internal reference gene (rpl10)</t>
    <phoneticPr fontId="3" type="noConversion"/>
  </si>
  <si>
    <t>mean</t>
    <phoneticPr fontId="3" type="noConversion"/>
  </si>
  <si>
    <t>Gene Ct value - internal reference</t>
    <phoneticPr fontId="3" type="noConversion"/>
  </si>
  <si>
    <t>J - Control Group</t>
    <phoneticPr fontId="3" type="noConversion"/>
  </si>
  <si>
    <t>ct 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</si>
</sst>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sqref="A1:XFD1"/>
    </sheetView>
  </sheetViews>
  <sheetFormatPr baseColWidth="10" defaultColWidth="9.1640625" defaultRowHeight="15"/>
  <cols>
    <col min="5" max="5" width="12.83203125"/>
    <col min="9" max="9" width="12.83203125"/>
    <col min="10" max="11" width="14"/>
    <col min="12" max="15" width="12.83203125"/>
    <col min="17" max="18" width="12.83203125"/>
    <col min="22" max="22" width="12.83203125"/>
  </cols>
  <sheetData>
    <row r="1" spans="1:20">
      <c r="A1" s="2" t="s">
        <v>18</v>
      </c>
      <c r="B1" s="2" t="s">
        <v>19</v>
      </c>
      <c r="E1" s="2" t="s">
        <v>20</v>
      </c>
      <c r="F1" t="s">
        <v>0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20</v>
      </c>
      <c r="N1" t="s">
        <v>1</v>
      </c>
      <c r="Q1" s="2" t="s">
        <v>20</v>
      </c>
      <c r="R1" t="s">
        <v>1</v>
      </c>
    </row>
    <row r="2" spans="1:20">
      <c r="A2" t="s">
        <v>2</v>
      </c>
      <c r="B2">
        <v>21.57</v>
      </c>
      <c r="C2">
        <v>20.63</v>
      </c>
      <c r="D2">
        <v>21.68</v>
      </c>
      <c r="E2">
        <f t="shared" ref="E2:E8" si="0">AVERAGE(B2:D2)</f>
        <v>21.293333333333333</v>
      </c>
      <c r="F2">
        <v>21.54</v>
      </c>
      <c r="G2">
        <v>21.19</v>
      </c>
      <c r="H2">
        <v>22.33</v>
      </c>
      <c r="I2">
        <f t="shared" ref="I2:I8" si="1">AVERAGE(F2:H2)</f>
        <v>21.686666666666667</v>
      </c>
      <c r="J2">
        <f t="shared" ref="J2:J12" si="2">I2-E2</f>
        <v>0.39333333333333442</v>
      </c>
      <c r="K2">
        <f>J2-J5</f>
        <v>0.55000000000000426</v>
      </c>
      <c r="L2">
        <f t="shared" ref="L2:L8" si="3">2^-K2</f>
        <v>0.68302012837719583</v>
      </c>
      <c r="M2">
        <f>AVERAGE(L2:L4)</f>
        <v>1.297114771502841</v>
      </c>
      <c r="N2">
        <f>STDEV(L2:L4)/SQRT(3)</f>
        <v>0.68119612885959635</v>
      </c>
      <c r="P2" t="s">
        <v>3</v>
      </c>
      <c r="Q2">
        <f>M2</f>
        <v>1.297114771502841</v>
      </c>
      <c r="R2">
        <f>N2</f>
        <v>0.68119612885959635</v>
      </c>
      <c r="S2" s="1"/>
      <c r="T2" s="1"/>
    </row>
    <row r="3" spans="1:20">
      <c r="A3" t="s">
        <v>4</v>
      </c>
      <c r="B3">
        <v>21.52</v>
      </c>
      <c r="C3">
        <v>22.12</v>
      </c>
      <c r="D3">
        <v>21.42</v>
      </c>
      <c r="E3">
        <f t="shared" si="0"/>
        <v>21.686666666666667</v>
      </c>
      <c r="F3">
        <v>21.48</v>
      </c>
      <c r="G3">
        <v>22.7</v>
      </c>
      <c r="H3">
        <v>22.99</v>
      </c>
      <c r="I3">
        <f t="shared" si="1"/>
        <v>22.39</v>
      </c>
      <c r="J3">
        <f t="shared" si="2"/>
        <v>0.70333333333333314</v>
      </c>
      <c r="K3">
        <f>J3-$J$5</f>
        <v>0.86000000000000298</v>
      </c>
      <c r="L3">
        <f t="shared" si="3"/>
        <v>0.55095255793830422</v>
      </c>
      <c r="P3" t="s">
        <v>5</v>
      </c>
      <c r="Q3">
        <f>M6</f>
        <v>6.415257015137894</v>
      </c>
      <c r="R3">
        <f>N6</f>
        <v>3.6017420072906638</v>
      </c>
      <c r="S3" s="1"/>
      <c r="T3" s="1"/>
    </row>
    <row r="4" spans="1:20">
      <c r="A4" t="s">
        <v>6</v>
      </c>
      <c r="B4">
        <v>25.72</v>
      </c>
      <c r="C4">
        <v>26.27</v>
      </c>
      <c r="D4">
        <v>25.91</v>
      </c>
      <c r="E4">
        <f t="shared" si="0"/>
        <v>25.966666666666665</v>
      </c>
      <c r="F4">
        <v>24.15</v>
      </c>
      <c r="G4">
        <v>24.58</v>
      </c>
      <c r="H4">
        <v>24.47</v>
      </c>
      <c r="I4">
        <f t="shared" si="1"/>
        <v>24.399999999999995</v>
      </c>
      <c r="J4">
        <f t="shared" si="2"/>
        <v>-1.56666666666667</v>
      </c>
      <c r="K4">
        <f>J4-$J$5</f>
        <v>-1.4100000000000001</v>
      </c>
      <c r="L4">
        <f t="shared" si="3"/>
        <v>2.6573716281930233</v>
      </c>
      <c r="P4" t="s">
        <v>7</v>
      </c>
      <c r="Q4">
        <f>M11</f>
        <v>49.015305819646777</v>
      </c>
      <c r="R4">
        <f>N11</f>
        <v>25.191205374059475</v>
      </c>
      <c r="S4" s="1"/>
      <c r="T4" s="1"/>
    </row>
    <row r="5" spans="1:20">
      <c r="E5">
        <f>AVERAGE(E2:E4)</f>
        <v>22.982222222222223</v>
      </c>
      <c r="I5">
        <f>AVERAGE(I2:I4)</f>
        <v>22.825555555555553</v>
      </c>
      <c r="J5">
        <f t="shared" si="2"/>
        <v>-0.15666666666666984</v>
      </c>
      <c r="P5" t="s">
        <v>8</v>
      </c>
      <c r="Q5">
        <f>M14</f>
        <v>1.2839014428053852</v>
      </c>
      <c r="R5">
        <f>N14</f>
        <v>0.59553131842370666</v>
      </c>
      <c r="S5" s="1"/>
      <c r="T5" s="1"/>
    </row>
    <row r="6" spans="1:20">
      <c r="A6" t="s">
        <v>9</v>
      </c>
      <c r="B6">
        <v>25.19</v>
      </c>
      <c r="C6">
        <v>25.1</v>
      </c>
      <c r="D6">
        <v>24.71</v>
      </c>
      <c r="E6">
        <f t="shared" si="0"/>
        <v>25</v>
      </c>
      <c r="F6">
        <v>24.89</v>
      </c>
      <c r="G6">
        <v>23.77</v>
      </c>
      <c r="H6">
        <v>23.61</v>
      </c>
      <c r="I6">
        <f t="shared" si="1"/>
        <v>24.09</v>
      </c>
      <c r="J6">
        <f t="shared" si="2"/>
        <v>-0.91000000000000014</v>
      </c>
      <c r="K6">
        <f>J6-$J$5</f>
        <v>-0.7533333333333303</v>
      </c>
      <c r="L6">
        <f t="shared" si="3"/>
        <v>1.685683089509395</v>
      </c>
      <c r="M6">
        <f>AVERAGE(L6:L8)</f>
        <v>6.415257015137894</v>
      </c>
      <c r="N6">
        <f>STDEV(L6:L8)/SQRT(3)</f>
        <v>3.6017420072906638</v>
      </c>
      <c r="O6">
        <f>M6/3</f>
        <v>2.1384190050459648</v>
      </c>
      <c r="S6" s="1"/>
      <c r="T6" s="1"/>
    </row>
    <row r="7" spans="1:20">
      <c r="A7" t="s">
        <v>10</v>
      </c>
      <c r="B7">
        <v>27.18</v>
      </c>
      <c r="C7">
        <v>28.75</v>
      </c>
      <c r="D7">
        <v>30.49</v>
      </c>
      <c r="E7">
        <f t="shared" si="0"/>
        <v>28.806666666666668</v>
      </c>
      <c r="F7">
        <v>27.25</v>
      </c>
      <c r="G7">
        <v>26.43</v>
      </c>
      <c r="H7">
        <v>26.19</v>
      </c>
      <c r="I7">
        <f t="shared" si="1"/>
        <v>26.623333333333335</v>
      </c>
      <c r="J7">
        <f t="shared" si="2"/>
        <v>-2.1833333333333336</v>
      </c>
      <c r="K7">
        <f>J7-$J$5</f>
        <v>-2.0266666666666637</v>
      </c>
      <c r="L7">
        <f t="shared" si="3"/>
        <v>4.0746232398291609</v>
      </c>
      <c r="S7" s="1"/>
      <c r="T7" s="1"/>
    </row>
    <row r="8" spans="1:20">
      <c r="A8" t="s">
        <v>11</v>
      </c>
      <c r="B8">
        <v>28.75</v>
      </c>
      <c r="C8">
        <v>29.76</v>
      </c>
      <c r="D8">
        <v>29.18</v>
      </c>
      <c r="E8">
        <f t="shared" si="0"/>
        <v>29.23</v>
      </c>
      <c r="F8">
        <v>25.36</v>
      </c>
      <c r="G8">
        <v>25.45</v>
      </c>
      <c r="H8">
        <v>25.15</v>
      </c>
      <c r="I8">
        <f t="shared" si="1"/>
        <v>25.320000000000004</v>
      </c>
      <c r="J8">
        <f t="shared" si="2"/>
        <v>-3.9099999999999966</v>
      </c>
      <c r="K8">
        <f>J8-$J$5</f>
        <v>-3.7533333333333267</v>
      </c>
      <c r="L8">
        <f t="shared" si="3"/>
        <v>13.485464716075125</v>
      </c>
      <c r="S8" s="1"/>
      <c r="T8" s="1"/>
    </row>
    <row r="9" spans="1:20">
      <c r="E9">
        <f>AVERAGE(E6:E8)</f>
        <v>27.678888888888892</v>
      </c>
      <c r="I9">
        <f>AVERAGE(I6:I8)</f>
        <v>25.344444444444449</v>
      </c>
      <c r="J9">
        <f t="shared" si="2"/>
        <v>-2.3344444444444434</v>
      </c>
      <c r="S9" s="1"/>
      <c r="T9" s="1"/>
    </row>
    <row r="10" spans="1:20">
      <c r="A10" t="s">
        <v>12</v>
      </c>
      <c r="B10">
        <v>28.46</v>
      </c>
      <c r="C10">
        <v>28.21</v>
      </c>
      <c r="D10">
        <v>27.68</v>
      </c>
      <c r="E10">
        <f t="shared" ref="E10:E12" si="4">AVERAGE(B10:D10)</f>
        <v>28.116666666666664</v>
      </c>
      <c r="F10">
        <v>23.15</v>
      </c>
      <c r="G10">
        <v>21.68</v>
      </c>
      <c r="H10">
        <v>21.45</v>
      </c>
      <c r="I10">
        <f t="shared" ref="I10:I12" si="5">AVERAGE(F10:H10)</f>
        <v>22.093333333333334</v>
      </c>
      <c r="J10">
        <f t="shared" si="2"/>
        <v>-6.0233333333333299</v>
      </c>
      <c r="K10">
        <f>J10-$J$5</f>
        <v>-5.86666666666666</v>
      </c>
      <c r="L10">
        <f t="shared" ref="L10:L12" si="6">2^-K10</f>
        <v>58.350239267725613</v>
      </c>
      <c r="S10" s="1"/>
      <c r="T10" s="1"/>
    </row>
    <row r="11" spans="1:20">
      <c r="A11" t="s">
        <v>13</v>
      </c>
      <c r="B11">
        <v>31.38</v>
      </c>
      <c r="C11">
        <v>29.71</v>
      </c>
      <c r="D11">
        <v>31.11</v>
      </c>
      <c r="E11">
        <f t="shared" si="4"/>
        <v>30.733333333333334</v>
      </c>
      <c r="F11">
        <v>24.54</v>
      </c>
      <c r="G11">
        <v>24.29</v>
      </c>
      <c r="H11">
        <v>23.56</v>
      </c>
      <c r="I11">
        <f t="shared" si="5"/>
        <v>24.13</v>
      </c>
      <c r="J11">
        <f t="shared" si="2"/>
        <v>-6.6033333333333353</v>
      </c>
      <c r="K11">
        <f>J11-$J$5</f>
        <v>-6.4466666666666654</v>
      </c>
      <c r="L11">
        <f t="shared" si="6"/>
        <v>87.224811327028775</v>
      </c>
      <c r="M11">
        <f>AVERAGE(L10:L12)</f>
        <v>49.015305819646777</v>
      </c>
      <c r="N11">
        <f>STDEV(L10:L12)/SQRT(3)</f>
        <v>25.191205374059475</v>
      </c>
      <c r="O11">
        <f>M11/3</f>
        <v>16.338435273215591</v>
      </c>
      <c r="S11" s="1"/>
      <c r="T11" s="1"/>
    </row>
    <row r="12" spans="1:20">
      <c r="A12" t="s">
        <v>14</v>
      </c>
      <c r="B12">
        <v>25.08</v>
      </c>
      <c r="C12">
        <v>24.61</v>
      </c>
      <c r="D12">
        <v>25.14</v>
      </c>
      <c r="E12">
        <f t="shared" si="4"/>
        <v>24.943333333333332</v>
      </c>
      <c r="F12">
        <v>24.86</v>
      </c>
      <c r="G12">
        <v>24.48</v>
      </c>
      <c r="H12">
        <v>23.35</v>
      </c>
      <c r="I12">
        <f t="shared" si="5"/>
        <v>24.23</v>
      </c>
      <c r="J12">
        <f t="shared" si="2"/>
        <v>-0.71333333333333115</v>
      </c>
      <c r="K12">
        <f>J12-$J$5</f>
        <v>-0.55666666666666131</v>
      </c>
      <c r="L12">
        <f t="shared" si="6"/>
        <v>1.4708668641859444</v>
      </c>
      <c r="S12" s="1"/>
      <c r="T12" s="1"/>
    </row>
    <row r="13" spans="1:20">
      <c r="E13">
        <f t="shared" ref="E13:J13" si="7">AVERAGE(E10:E12)</f>
        <v>27.931111111111107</v>
      </c>
      <c r="I13">
        <f t="shared" si="7"/>
        <v>23.484444444444446</v>
      </c>
      <c r="J13">
        <f t="shared" si="7"/>
        <v>-4.4466666666666654</v>
      </c>
      <c r="S13" s="1"/>
      <c r="T13" s="1"/>
    </row>
    <row r="14" spans="1:20">
      <c r="A14" t="s">
        <v>15</v>
      </c>
      <c r="B14">
        <v>23.06</v>
      </c>
      <c r="C14">
        <v>22.59</v>
      </c>
      <c r="D14">
        <v>22.66</v>
      </c>
      <c r="E14">
        <f t="shared" ref="E14:E16" si="8">AVERAGE(B14:D14)</f>
        <v>22.77</v>
      </c>
      <c r="F14">
        <v>22.59</v>
      </c>
      <c r="G14">
        <v>22.95</v>
      </c>
      <c r="H14">
        <v>23.03</v>
      </c>
      <c r="I14">
        <f t="shared" ref="I14:I16" si="9">AVERAGE(F14:H14)</f>
        <v>22.856666666666666</v>
      </c>
      <c r="J14">
        <f t="shared" ref="J14:J16" si="10">I14-E14</f>
        <v>8.6666666666666003E-2</v>
      </c>
      <c r="K14">
        <f>J14-$J$5</f>
        <v>0.24333333333333584</v>
      </c>
      <c r="L14">
        <f t="shared" ref="L14:L16" si="11">2^-K14</f>
        <v>0.84479117365502243</v>
      </c>
      <c r="M14">
        <f>AVERAGE(L14:L16)</f>
        <v>1.2839014428053852</v>
      </c>
      <c r="N14">
        <f>STDEV(L14:L16)/SQRT(3)</f>
        <v>0.59553131842370666</v>
      </c>
      <c r="O14">
        <f>M14/3</f>
        <v>0.42796714760179505</v>
      </c>
      <c r="S14" s="1"/>
      <c r="T14" s="1"/>
    </row>
    <row r="15" spans="1:20">
      <c r="A15" t="s">
        <v>16</v>
      </c>
      <c r="B15">
        <v>26.75</v>
      </c>
      <c r="C15">
        <v>26.53</v>
      </c>
      <c r="D15">
        <v>26.47</v>
      </c>
      <c r="E15">
        <f t="shared" si="8"/>
        <v>26.583333333333332</v>
      </c>
      <c r="F15">
        <v>24.97</v>
      </c>
      <c r="G15">
        <v>24.58</v>
      </c>
      <c r="H15">
        <v>25.83</v>
      </c>
      <c r="I15">
        <f t="shared" si="9"/>
        <v>25.126666666666665</v>
      </c>
      <c r="J15">
        <f t="shared" si="10"/>
        <v>-1.456666666666667</v>
      </c>
      <c r="K15">
        <f>J15-$J$5</f>
        <v>-1.2999999999999972</v>
      </c>
      <c r="L15">
        <f t="shared" si="11"/>
        <v>2.4622888266898277</v>
      </c>
      <c r="S15" s="1"/>
      <c r="T15" s="1"/>
    </row>
    <row r="16" spans="1:20">
      <c r="A16" t="s">
        <v>17</v>
      </c>
      <c r="B16">
        <v>22.96</v>
      </c>
      <c r="C16">
        <v>22.78</v>
      </c>
      <c r="D16">
        <v>22.71</v>
      </c>
      <c r="E16">
        <f t="shared" si="8"/>
        <v>22.816666666666666</v>
      </c>
      <c r="F16">
        <v>23.96</v>
      </c>
      <c r="G16">
        <v>23.47</v>
      </c>
      <c r="H16">
        <v>23.18</v>
      </c>
      <c r="I16">
        <f t="shared" si="9"/>
        <v>23.536666666666665</v>
      </c>
      <c r="J16">
        <f t="shared" si="10"/>
        <v>0.71999999999999886</v>
      </c>
      <c r="K16">
        <f>J16-$J$5</f>
        <v>0.8766666666666687</v>
      </c>
      <c r="L16">
        <f t="shared" si="11"/>
        <v>0.54462432807130534</v>
      </c>
      <c r="S16" s="1"/>
      <c r="T16" s="1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JIN</cp:lastModifiedBy>
  <dcterms:created xsi:type="dcterms:W3CDTF">2024-01-07T14:56:47Z</dcterms:created>
  <dcterms:modified xsi:type="dcterms:W3CDTF">2024-01-10T08:28:22Z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