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8\DQ Lab\Capstone\"/>
    </mc:Choice>
  </mc:AlternateContent>
  <xr:revisionPtr revIDLastSave="0" documentId="13_ncr:1_{29456362-658D-4285-8E48-C50568B00FC8}" xr6:coauthVersionLast="47" xr6:coauthVersionMax="47" xr10:uidLastSave="{00000000-0000-0000-0000-000000000000}"/>
  <bookViews>
    <workbookView minimized="1" xWindow="7800" yWindow="5040" windowWidth="14424" windowHeight="7200" xr2:uid="{01C09EB0-E557-4BB7-849F-8F51A1CCE859}"/>
  </bookViews>
  <sheets>
    <sheet name="Nilai Kriteria" sheetId="1" r:id="rId1"/>
    <sheet name="Halase" sheetId="2" r:id="rId2"/>
    <sheet name="Kemiskinan" sheetId="3" r:id="rId3"/>
    <sheet name="WiFi" sheetId="6" r:id="rId4"/>
    <sheet name="Uhah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7" l="1"/>
  <c r="I5" i="7" s="1"/>
  <c r="E4" i="7"/>
  <c r="E3" i="7"/>
  <c r="E2" i="7"/>
  <c r="D3" i="7"/>
  <c r="D2" i="7"/>
  <c r="C2" i="7"/>
  <c r="C6" i="7" s="1"/>
  <c r="N3" i="7" s="1"/>
  <c r="I4" i="7"/>
  <c r="I3" i="7"/>
  <c r="I2" i="7"/>
  <c r="N6" i="6"/>
  <c r="J2" i="6"/>
  <c r="J5" i="6"/>
  <c r="J4" i="6"/>
  <c r="J3" i="6"/>
  <c r="J2" i="3"/>
  <c r="I5" i="6"/>
  <c r="I4" i="6"/>
  <c r="I3" i="6"/>
  <c r="I2" i="6"/>
  <c r="C6" i="6"/>
  <c r="D6" i="6"/>
  <c r="E6" i="6"/>
  <c r="B6" i="6"/>
  <c r="E4" i="6"/>
  <c r="E3" i="6"/>
  <c r="D3" i="6"/>
  <c r="E2" i="6"/>
  <c r="D2" i="6"/>
  <c r="C2" i="6"/>
  <c r="L2" i="6"/>
  <c r="K3" i="6"/>
  <c r="L5" i="6"/>
  <c r="K5" i="6"/>
  <c r="L3" i="6"/>
  <c r="N6" i="3"/>
  <c r="E6" i="3"/>
  <c r="D5" i="3"/>
  <c r="D6" i="3" s="1"/>
  <c r="C5" i="3"/>
  <c r="C4" i="3"/>
  <c r="B5" i="3"/>
  <c r="B4" i="3"/>
  <c r="B3" i="3"/>
  <c r="R3" i="2"/>
  <c r="R1" i="2"/>
  <c r="R1" i="1"/>
  <c r="N6" i="2"/>
  <c r="O6" i="2"/>
  <c r="O3" i="2"/>
  <c r="O4" i="2"/>
  <c r="O5" i="2"/>
  <c r="O2" i="2"/>
  <c r="M6" i="2"/>
  <c r="M3" i="2"/>
  <c r="M4" i="2"/>
  <c r="M5" i="2"/>
  <c r="M2" i="2"/>
  <c r="J6" i="2"/>
  <c r="K6" i="2"/>
  <c r="L6" i="2"/>
  <c r="I6" i="2"/>
  <c r="I3" i="2"/>
  <c r="J3" i="2"/>
  <c r="K3" i="2"/>
  <c r="L3" i="2"/>
  <c r="I4" i="2"/>
  <c r="J4" i="2"/>
  <c r="K4" i="2"/>
  <c r="L4" i="2"/>
  <c r="I5" i="2"/>
  <c r="J5" i="2"/>
  <c r="K5" i="2"/>
  <c r="L5" i="2"/>
  <c r="J2" i="2"/>
  <c r="K2" i="2"/>
  <c r="L2" i="2"/>
  <c r="I2" i="2"/>
  <c r="C6" i="2"/>
  <c r="D6" i="2"/>
  <c r="E6" i="2"/>
  <c r="B6" i="2"/>
  <c r="E4" i="2"/>
  <c r="E3" i="2"/>
  <c r="E2" i="2"/>
  <c r="D3" i="2"/>
  <c r="D2" i="2"/>
  <c r="C2" i="2"/>
  <c r="H2" i="1"/>
  <c r="M2" i="1"/>
  <c r="L2" i="1"/>
  <c r="C4" i="1"/>
  <c r="B4" i="1"/>
  <c r="E2" i="1"/>
  <c r="E3" i="1"/>
  <c r="E4" i="1"/>
  <c r="C6" i="1"/>
  <c r="I3" i="1" s="1"/>
  <c r="D6" i="1"/>
  <c r="J2" i="1" s="1"/>
  <c r="E6" i="7" l="1"/>
  <c r="N5" i="7" s="1"/>
  <c r="D6" i="7"/>
  <c r="N4" i="7" s="1"/>
  <c r="N2" i="7"/>
  <c r="J4" i="7"/>
  <c r="J2" i="7"/>
  <c r="J3" i="7"/>
  <c r="J5" i="7"/>
  <c r="L2" i="7"/>
  <c r="L4" i="7"/>
  <c r="L5" i="7"/>
  <c r="L3" i="7"/>
  <c r="I6" i="7"/>
  <c r="L4" i="6"/>
  <c r="L6" i="6" s="1"/>
  <c r="M3" i="6"/>
  <c r="O3" i="6" s="1"/>
  <c r="K2" i="6"/>
  <c r="K4" i="6"/>
  <c r="C6" i="3"/>
  <c r="B6" i="3"/>
  <c r="I5" i="3" s="1"/>
  <c r="I3" i="3"/>
  <c r="I4" i="3"/>
  <c r="K3" i="3"/>
  <c r="L5" i="3"/>
  <c r="E6" i="1"/>
  <c r="K2" i="1" s="1"/>
  <c r="B6" i="1"/>
  <c r="J3" i="1"/>
  <c r="J5" i="1"/>
  <c r="J4" i="1"/>
  <c r="I2" i="1"/>
  <c r="I4" i="1"/>
  <c r="I5" i="1"/>
  <c r="K2" i="7" l="1"/>
  <c r="K5" i="7"/>
  <c r="K3" i="7"/>
  <c r="N6" i="7"/>
  <c r="M5" i="7"/>
  <c r="O5" i="7" s="1"/>
  <c r="M3" i="7"/>
  <c r="O3" i="7" s="1"/>
  <c r="K4" i="7"/>
  <c r="M4" i="7" s="1"/>
  <c r="O4" i="7" s="1"/>
  <c r="L6" i="7"/>
  <c r="J6" i="7"/>
  <c r="M2" i="7"/>
  <c r="O2" i="7" s="1"/>
  <c r="M4" i="6"/>
  <c r="O4" i="6" s="1"/>
  <c r="M5" i="6"/>
  <c r="O5" i="6" s="1"/>
  <c r="K6" i="6"/>
  <c r="J6" i="6"/>
  <c r="I6" i="6"/>
  <c r="M2" i="6"/>
  <c r="I2" i="3"/>
  <c r="I6" i="3"/>
  <c r="J4" i="3"/>
  <c r="J3" i="3"/>
  <c r="J5" i="3"/>
  <c r="L2" i="3"/>
  <c r="L3" i="3"/>
  <c r="K4" i="3"/>
  <c r="K5" i="3"/>
  <c r="L4" i="3"/>
  <c r="K2" i="3"/>
  <c r="K3" i="1"/>
  <c r="K4" i="1"/>
  <c r="K5" i="1"/>
  <c r="H5" i="1"/>
  <c r="H4" i="1"/>
  <c r="H3" i="1"/>
  <c r="J6" i="1"/>
  <c r="I6" i="1"/>
  <c r="K6" i="7" l="1"/>
  <c r="M6" i="7"/>
  <c r="O6" i="7"/>
  <c r="R1" i="7" s="1"/>
  <c r="R3" i="7" s="1"/>
  <c r="M6" i="6"/>
  <c r="O2" i="6"/>
  <c r="O6" i="6" s="1"/>
  <c r="R1" i="6" s="1"/>
  <c r="R3" i="6" s="1"/>
  <c r="K6" i="3"/>
  <c r="L6" i="3"/>
  <c r="M5" i="3"/>
  <c r="O5" i="3" s="1"/>
  <c r="M3" i="3"/>
  <c r="O3" i="3" s="1"/>
  <c r="M4" i="3"/>
  <c r="O4" i="3" s="1"/>
  <c r="M2" i="3"/>
  <c r="J6" i="3"/>
  <c r="L4" i="1"/>
  <c r="M4" i="1" s="1"/>
  <c r="K6" i="1"/>
  <c r="L5" i="1"/>
  <c r="M5" i="1" s="1"/>
  <c r="H6" i="1"/>
  <c r="L3" i="1"/>
  <c r="M3" i="1" s="1"/>
  <c r="O2" i="3" l="1"/>
  <c r="O6" i="3" s="1"/>
  <c r="R1" i="3" s="1"/>
  <c r="R3" i="3" s="1"/>
  <c r="M6" i="3"/>
  <c r="M6" i="1"/>
  <c r="R3" i="1" s="1"/>
  <c r="L6" i="1"/>
</calcChain>
</file>

<file path=xl/sharedStrings.xml><?xml version="1.0" encoding="utf-8"?>
<sst xmlns="http://schemas.openxmlformats.org/spreadsheetml/2006/main" count="119" uniqueCount="17">
  <si>
    <t>halase</t>
  </si>
  <si>
    <t>kemiskinan</t>
  </si>
  <si>
    <t>wifi</t>
  </si>
  <si>
    <t>uhahi</t>
  </si>
  <si>
    <t>priority index</t>
  </si>
  <si>
    <t>eigen value</t>
  </si>
  <si>
    <t>CONSISTENCY INDEX</t>
  </si>
  <si>
    <t>RANDOM CONSISTENCY INDEX</t>
  </si>
  <si>
    <t>CR</t>
  </si>
  <si>
    <t>total</t>
  </si>
  <si>
    <t xml:space="preserve">Range 1 </t>
  </si>
  <si>
    <t xml:space="preserve">Range 2 </t>
  </si>
  <si>
    <t>Range 3</t>
  </si>
  <si>
    <t>Range 4</t>
  </si>
  <si>
    <t>sum</t>
  </si>
  <si>
    <t>CI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</si>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</sst>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146538</xdr:rowOff>
    </xdr:from>
    <xdr:to>
      <xdr:col>9</xdr:col>
      <xdr:colOff>394064</xdr:colOff>
      <xdr:row>15</xdr:row>
      <xdr:rowOff>3788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E6BB3-B333-7324-078E-5A318F40C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8492"/>
          <a:ext cx="5880464" cy="1310911"/>
        </a:xfrm>
        <a:prstGeom prst="rect">
          <a:avLst/>
        </a:prstGeom>
      </xdr:spPr>
    </xdr:pic>
    <xdr:clientData/>
  </xdr:twoCellAnchor>
  <xdr:twoCellAnchor editAs="oneCell">
    <xdr:from>
      <xdr:col>10</xdr:col>
      <xdr:colOff>105507</xdr:colOff>
      <xdr:row>7</xdr:row>
      <xdr:rowOff>76199</xdr:rowOff>
    </xdr:from>
    <xdr:to>
      <xdr:col>17</xdr:col>
      <xdr:colOff>218879</xdr:colOff>
      <xdr:row>21</xdr:row>
      <xdr:rowOff>140094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4C2CD7-D9E6-9DEB-1715-351BE6BA5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1507" y="1348153"/>
          <a:ext cx="4380572" cy="2607803"/>
        </a:xfrm>
        <a:prstGeom prst="rect">
          <a:avLst/>
        </a:prstGeom>
      </xdr:spPr>
    </xdr:pic>
    <xdr:clientData/>
  </xdr:twoCellAnchor>
  <xdr:twoCellAnchor>
    <xdr:from>
      <xdr:col>5</xdr:col>
      <xdr:colOff>222738</xdr:colOff>
      <xdr:row>2</xdr:row>
      <xdr:rowOff>111370</xdr:rowOff>
    </xdr:from>
    <xdr:to>
      <xdr:col>6</xdr:col>
      <xdr:colOff>357554</xdr:colOff>
      <xdr:row>2</xdr:row>
      <xdr:rowOff>111370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5B9960B-E9D7-9DD7-1CBB-508673698BA1}"/>
            </a:ext>
          </a:extLst>
        </xdr:cNvPr>
        <xdr:cNvCxnSpPr/>
      </xdr:nvCxnSpPr>
      <xdr:spPr>
        <a:xfrm>
          <a:off x="3270738" y="474785"/>
          <a:ext cx="744416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6</xdr:row>
      <xdr:rowOff>179070</xdr:rowOff>
    </xdr:from>
    <xdr:to>
      <xdr:col>10</xdr:col>
      <xdr:colOff>23166</xdr:colOff>
      <xdr:row>15</xdr:row>
      <xdr:rowOff>36827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B903F5-C365-A9A0-C14C-24CDE6456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8821" y="1261912"/>
          <a:ext cx="3540398" cy="1482020"/>
        </a:xfrm>
        <a:prstGeom prst="rect">
          <a:avLst/>
        </a:prstGeom>
      </xdr:spPr>
    </xdr:pic>
    <xdr:clientData/>
  </xdr:twoCellAnchor>
  <xdr:twoCellAnchor>
    <xdr:from>
      <xdr:col>5</xdr:col>
      <xdr:colOff>222738</xdr:colOff>
      <xdr:row>2</xdr:row>
      <xdr:rowOff>111370</xdr:rowOff>
    </xdr:from>
    <xdr:to>
      <xdr:col>6</xdr:col>
      <xdr:colOff>357554</xdr:colOff>
      <xdr:row>2</xdr:row>
      <xdr:rowOff>111370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1B8CEDA-74FB-49CB-B380-7603A32269B9}"/>
            </a:ext>
          </a:extLst>
        </xdr:cNvPr>
        <xdr:cNvCxnSpPr/>
      </xdr:nvCxnSpPr>
      <xdr:spPr>
        <a:xfrm>
          <a:off x="3270738" y="477130"/>
          <a:ext cx="744416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222738</xdr:colOff>
      <xdr:row>2</xdr:row>
      <xdr:rowOff>111370</xdr:rowOff>
    </xdr:from>
    <xdr:to>
      <xdr:col>6</xdr:col>
      <xdr:colOff>357554</xdr:colOff>
      <xdr:row>2</xdr:row>
      <xdr:rowOff>111370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B04E45F-70FE-4D2F-908E-382557A6CD9F}"/>
            </a:ext>
          </a:extLst>
        </xdr:cNvPr>
        <xdr:cNvCxnSpPr/>
      </xdr:nvCxnSpPr>
      <xdr:spPr>
        <a:xfrm>
          <a:off x="3270738" y="477130"/>
          <a:ext cx="744416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342899</xdr:colOff>
      <xdr:row>6</xdr:row>
      <xdr:rowOff>144780</xdr:rowOff>
    </xdr:from>
    <xdr:to>
      <xdr:col>10</xdr:col>
      <xdr:colOff>420360</xdr:colOff>
      <xdr:row>16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B7F2B5-7BC2-27B6-35C8-81A859732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299" y="1242060"/>
          <a:ext cx="3735061" cy="1844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222738</xdr:colOff>
      <xdr:row>2</xdr:row>
      <xdr:rowOff>111370</xdr:rowOff>
    </xdr:from>
    <xdr:to>
      <xdr:col>6</xdr:col>
      <xdr:colOff>357554</xdr:colOff>
      <xdr:row>2</xdr:row>
      <xdr:rowOff>111370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71DB1D3-279E-4231-A08D-479CC4A41F12}"/>
            </a:ext>
          </a:extLst>
        </xdr:cNvPr>
        <xdr:cNvCxnSpPr/>
      </xdr:nvCxnSpPr>
      <xdr:spPr>
        <a:xfrm>
          <a:off x="3270738" y="477130"/>
          <a:ext cx="744416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350520</xdr:colOff>
      <xdr:row>6</xdr:row>
      <xdr:rowOff>149925</xdr:rowOff>
    </xdr:from>
    <xdr:to>
      <xdr:col>13</xdr:col>
      <xdr:colOff>175260</xdr:colOff>
      <xdr:row>13</xdr:row>
      <xdr:rowOff>75771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46AE6B-0509-EEC1-62E7-F4B34FB01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7720" y="1247205"/>
          <a:ext cx="3482340" cy="1206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83820</xdr:rowOff>
    </xdr:from>
    <xdr:to>
      <xdr:col>7</xdr:col>
      <xdr:colOff>131608</xdr:colOff>
      <xdr:row>20</xdr:row>
      <xdr:rowOff>140420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9E0167-72B3-48D5-859C-A99CF737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1100"/>
          <a:ext cx="4398808" cy="2616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7B03-2D18-4F00-8B93-2EB2D2E0E3A8}">
  <dimension ref="A1:R6"/>
  <sheetViews>
    <sheetView tabSelected="1" zoomScale="132" workbookViewId="0">
      <selection activeCell="K1" sqref="K1:K1048576"/>
    </sheetView>
  </sheetViews>
  <sheetFormatPr defaultRowHeight="14.4" x14ac:dyDescent="0.3"/>
  <cols>
    <col min="14" max="14" width="11.6640625" bestFit="1" customWidth="1"/>
  </cols>
  <sheetData>
    <row r="1" spans="1:1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H1" s="1" t="s">
        <v>0</v>
      </c>
      <c r="I1" s="1" t="s">
        <v>1</v>
      </c>
      <c r="J1" s="1" t="s">
        <v>2</v>
      </c>
      <c r="K1" s="2" t="s">
        <v>3</v>
      </c>
      <c r="L1" s="3" t="s">
        <v>4</v>
      </c>
      <c r="M1" s="3" t="s">
        <v>5</v>
      </c>
      <c r="O1" s="6" t="s">
        <v>6</v>
      </c>
      <c r="P1" s="7"/>
      <c r="Q1" s="8"/>
      <c r="R1" s="1">
        <f>(M6-4)/(4-1)</f>
        <v>1.4046596333993891E-2</v>
      </c>
    </row>
    <row r="2" spans="1:18" x14ac:dyDescent="0.3">
      <c r="A2" s="1" t="s">
        <v>0</v>
      </c>
      <c r="B2" s="1">
        <v>1</v>
      </c>
      <c r="C2" s="1">
        <v>1</v>
      </c>
      <c r="D2" s="1">
        <v>2</v>
      </c>
      <c r="E2" s="1">
        <f>1/B5</f>
        <v>0.25</v>
      </c>
      <c r="G2" s="1" t="s">
        <v>0</v>
      </c>
      <c r="H2" s="1">
        <f>B2/B$6</f>
        <v>0.15384615384615385</v>
      </c>
      <c r="I2" s="1">
        <f>C2/C$6</f>
        <v>0.19047619047619047</v>
      </c>
      <c r="J2" s="1">
        <f t="shared" ref="J2:K5" si="0">D2/D$6</f>
        <v>0.125</v>
      </c>
      <c r="K2" s="1">
        <f t="shared" si="0"/>
        <v>0.14754098360655737</v>
      </c>
      <c r="L2" s="1">
        <f>AVERAGE(H2:K2)</f>
        <v>0.15421583198222544</v>
      </c>
      <c r="M2" s="1">
        <f>L2*B6</f>
        <v>1.0024029078844654</v>
      </c>
      <c r="O2" s="6" t="s">
        <v>7</v>
      </c>
      <c r="P2" s="7"/>
      <c r="Q2" s="8"/>
      <c r="R2" s="1">
        <v>0.9</v>
      </c>
    </row>
    <row r="3" spans="1:18" x14ac:dyDescent="0.3">
      <c r="A3" s="1" t="s">
        <v>1</v>
      </c>
      <c r="B3" s="1">
        <v>1</v>
      </c>
      <c r="C3" s="1">
        <v>1</v>
      </c>
      <c r="D3" s="1">
        <v>4</v>
      </c>
      <c r="E3" s="1">
        <f>1/C5</f>
        <v>0.33333333333333331</v>
      </c>
      <c r="G3" s="4" t="s">
        <v>1</v>
      </c>
      <c r="H3" s="1">
        <f>B3/B$6</f>
        <v>0.15384615384615385</v>
      </c>
      <c r="I3" s="1">
        <f t="shared" ref="I3:I5" si="1">C3/C$6</f>
        <v>0.19047619047619047</v>
      </c>
      <c r="J3" s="1">
        <f t="shared" si="0"/>
        <v>0.25</v>
      </c>
      <c r="K3" s="1">
        <f t="shared" si="0"/>
        <v>0.19672131147540983</v>
      </c>
      <c r="L3" s="1">
        <f>AVERAGE(H3:K3)</f>
        <v>0.19776091394943854</v>
      </c>
      <c r="M3" s="1">
        <f>L3*C6</f>
        <v>1.0382447982345524</v>
      </c>
      <c r="O3" s="6" t="s">
        <v>8</v>
      </c>
      <c r="P3" s="7"/>
      <c r="Q3" s="8"/>
      <c r="R3" s="1">
        <f>R1/R2</f>
        <v>1.5607329259993212E-2</v>
      </c>
    </row>
    <row r="4" spans="1:18" x14ac:dyDescent="0.3">
      <c r="A4" s="1" t="s">
        <v>2</v>
      </c>
      <c r="B4" s="1">
        <f>1/D2</f>
        <v>0.5</v>
      </c>
      <c r="C4" s="1">
        <f>1/D3</f>
        <v>0.25</v>
      </c>
      <c r="D4" s="1">
        <v>1</v>
      </c>
      <c r="E4" s="1">
        <f>1/D5</f>
        <v>0.1111111111111111</v>
      </c>
      <c r="G4" s="1" t="s">
        <v>2</v>
      </c>
      <c r="H4" s="1">
        <f t="shared" ref="H4:H5" si="2">B4/B$6</f>
        <v>7.6923076923076927E-2</v>
      </c>
      <c r="I4" s="1">
        <f t="shared" si="1"/>
        <v>4.7619047619047616E-2</v>
      </c>
      <c r="J4" s="1">
        <f t="shared" si="0"/>
        <v>6.25E-2</v>
      </c>
      <c r="K4" s="1">
        <f t="shared" si="0"/>
        <v>6.5573770491803282E-2</v>
      </c>
      <c r="L4" s="1">
        <f t="shared" ref="L4:L5" si="3">AVERAGE(H4:K4)</f>
        <v>6.315397375848196E-2</v>
      </c>
      <c r="M4" s="1">
        <f>L4*D6</f>
        <v>1.0104635801357114</v>
      </c>
    </row>
    <row r="5" spans="1:18" x14ac:dyDescent="0.3">
      <c r="A5" s="1" t="s">
        <v>3</v>
      </c>
      <c r="B5" s="1">
        <v>4</v>
      </c>
      <c r="C5" s="1">
        <v>3</v>
      </c>
      <c r="D5" s="1">
        <v>9</v>
      </c>
      <c r="E5" s="1">
        <v>1</v>
      </c>
      <c r="G5" s="1" t="s">
        <v>3</v>
      </c>
      <c r="H5" s="1">
        <f t="shared" si="2"/>
        <v>0.61538461538461542</v>
      </c>
      <c r="I5" s="1">
        <f t="shared" si="1"/>
        <v>0.5714285714285714</v>
      </c>
      <c r="J5" s="1">
        <f t="shared" si="0"/>
        <v>0.5625</v>
      </c>
      <c r="K5" s="1">
        <f t="shared" si="0"/>
        <v>0.5901639344262295</v>
      </c>
      <c r="L5" s="1">
        <f t="shared" si="3"/>
        <v>0.58486928030985408</v>
      </c>
      <c r="M5" s="1">
        <f>L5*E6</f>
        <v>0.99102850274725274</v>
      </c>
    </row>
    <row r="6" spans="1:18" x14ac:dyDescent="0.3">
      <c r="A6" s="1" t="s">
        <v>9</v>
      </c>
      <c r="B6" s="1">
        <f>SUM(B2:B5)</f>
        <v>6.5</v>
      </c>
      <c r="C6" s="1">
        <f>SUM(C2:C5)</f>
        <v>5.25</v>
      </c>
      <c r="D6" s="1">
        <f t="shared" ref="D6:E6" si="4">SUM(D2:D5)</f>
        <v>16</v>
      </c>
      <c r="E6" s="1">
        <f t="shared" si="4"/>
        <v>1.6944444444444444</v>
      </c>
      <c r="G6" s="1" t="s">
        <v>9</v>
      </c>
      <c r="H6" s="1">
        <f>SUM(H2:H5)</f>
        <v>1</v>
      </c>
      <c r="I6" s="1">
        <f t="shared" ref="I6:M6" si="5">SUM(I2:I5)</f>
        <v>1</v>
      </c>
      <c r="J6" s="1">
        <f t="shared" si="5"/>
        <v>1</v>
      </c>
      <c r="K6" s="1">
        <f t="shared" si="5"/>
        <v>1</v>
      </c>
      <c r="L6" s="1">
        <f t="shared" si="5"/>
        <v>1</v>
      </c>
      <c r="M6" s="1">
        <f t="shared" si="5"/>
        <v>4.0421397890019817</v>
      </c>
    </row>
  </sheetData>
  <mergeCells count="3">
    <mergeCell ref="O1:Q1"/>
    <mergeCell ref="O2:Q2"/>
    <mergeCell ref="O3:Q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6365-5516-4353-B634-F16213D6D90F}">
  <dimension ref="A1:R7"/>
  <sheetViews>
    <sheetView zoomScale="117" zoomScaleNormal="130" workbookViewId="0">
      <selection activeCell="M4" sqref="M4"/>
    </sheetView>
  </sheetViews>
  <sheetFormatPr defaultRowHeight="14.4" x14ac:dyDescent="0.3"/>
  <sheetData>
    <row r="1" spans="1:18" x14ac:dyDescent="0.3">
      <c r="A1" s="1"/>
      <c r="B1" s="1" t="s">
        <v>10</v>
      </c>
      <c r="C1" s="1" t="s">
        <v>11</v>
      </c>
      <c r="D1" s="1" t="s">
        <v>12</v>
      </c>
      <c r="E1" s="1" t="s">
        <v>13</v>
      </c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4</v>
      </c>
      <c r="N1" s="1" t="s">
        <v>14</v>
      </c>
      <c r="O1" s="1" t="s">
        <v>5</v>
      </c>
      <c r="Q1" t="s">
        <v>15</v>
      </c>
      <c r="R1">
        <f>(O6-4)/(4-1)</f>
        <v>9.5903390780437778E-3</v>
      </c>
    </row>
    <row r="2" spans="1:18" x14ac:dyDescent="0.3">
      <c r="A2" s="1" t="s">
        <v>10</v>
      </c>
      <c r="B2" s="1">
        <v>1</v>
      </c>
      <c r="C2" s="1">
        <f>1/B3</f>
        <v>0.5</v>
      </c>
      <c r="D2" s="1">
        <f>1/B4</f>
        <v>0.25</v>
      </c>
      <c r="E2" s="1">
        <f>1/B5</f>
        <v>0.2</v>
      </c>
      <c r="H2" s="1" t="s">
        <v>10</v>
      </c>
      <c r="I2" s="1">
        <f>B2/B$6</f>
        <v>8.3333333333333329E-2</v>
      </c>
      <c r="J2" s="1">
        <f t="shared" ref="J2:L2" si="0">C2/C$6</f>
        <v>7.6923076923076927E-2</v>
      </c>
      <c r="K2" s="1">
        <f t="shared" si="0"/>
        <v>6.6666666666666666E-2</v>
      </c>
      <c r="L2" s="1">
        <f t="shared" si="0"/>
        <v>9.836065573770493E-2</v>
      </c>
      <c r="M2" s="1">
        <f>AVERAGE(I2:L2)</f>
        <v>8.1320933165195453E-2</v>
      </c>
      <c r="N2" s="1">
        <v>12</v>
      </c>
      <c r="O2" s="1">
        <f>M2*N2</f>
        <v>0.97585119798234543</v>
      </c>
      <c r="Q2" t="s">
        <v>16</v>
      </c>
      <c r="R2">
        <v>0.9</v>
      </c>
    </row>
    <row r="3" spans="1:18" x14ac:dyDescent="0.3">
      <c r="A3" s="1" t="s">
        <v>11</v>
      </c>
      <c r="B3" s="1">
        <v>2</v>
      </c>
      <c r="C3" s="1">
        <v>1</v>
      </c>
      <c r="D3" s="1">
        <f>1/C4</f>
        <v>0.5</v>
      </c>
      <c r="E3" s="1">
        <f>1/C5</f>
        <v>0.33333333333333331</v>
      </c>
      <c r="H3" s="1" t="s">
        <v>11</v>
      </c>
      <c r="I3" s="1">
        <f t="shared" ref="I3:I5" si="1">B3/B$6</f>
        <v>0.16666666666666666</v>
      </c>
      <c r="J3" s="1">
        <f t="shared" ref="J3:J5" si="2">C3/C$6</f>
        <v>0.15384615384615385</v>
      </c>
      <c r="K3" s="1">
        <f t="shared" ref="K3:K5" si="3">D3/D$6</f>
        <v>0.13333333333333333</v>
      </c>
      <c r="L3" s="1">
        <f t="shared" ref="L3:L5" si="4">E3/E$6</f>
        <v>0.16393442622950818</v>
      </c>
      <c r="M3" s="1">
        <f t="shared" ref="M3:M5" si="5">AVERAGE(I3:L3)</f>
        <v>0.15444514501891549</v>
      </c>
      <c r="N3" s="1">
        <v>6.5</v>
      </c>
      <c r="O3" s="1">
        <f t="shared" ref="O3:O5" si="6">M3*N3</f>
        <v>1.0038934426229507</v>
      </c>
      <c r="Q3" t="s">
        <v>8</v>
      </c>
      <c r="R3">
        <f>R1/R2</f>
        <v>1.065593230893753E-2</v>
      </c>
    </row>
    <row r="4" spans="1:18" x14ac:dyDescent="0.3">
      <c r="A4" s="1" t="s">
        <v>12</v>
      </c>
      <c r="B4" s="1">
        <v>4</v>
      </c>
      <c r="C4" s="1">
        <v>2</v>
      </c>
      <c r="D4" s="1">
        <v>1</v>
      </c>
      <c r="E4" s="1">
        <f>1/D5</f>
        <v>0.5</v>
      </c>
      <c r="H4" s="1" t="s">
        <v>12</v>
      </c>
      <c r="I4" s="1">
        <f t="shared" si="1"/>
        <v>0.33333333333333331</v>
      </c>
      <c r="J4" s="1">
        <f t="shared" si="2"/>
        <v>0.30769230769230771</v>
      </c>
      <c r="K4" s="1">
        <f t="shared" si="3"/>
        <v>0.26666666666666666</v>
      </c>
      <c r="L4" s="1">
        <f t="shared" si="4"/>
        <v>0.24590163934426232</v>
      </c>
      <c r="M4" s="1">
        <f t="shared" si="5"/>
        <v>0.28839848675914248</v>
      </c>
      <c r="N4" s="1">
        <v>3.75</v>
      </c>
      <c r="O4" s="1">
        <f t="shared" si="6"/>
        <v>1.0814943253467844</v>
      </c>
    </row>
    <row r="5" spans="1:18" x14ac:dyDescent="0.3">
      <c r="A5" s="1" t="s">
        <v>13</v>
      </c>
      <c r="B5" s="1">
        <v>5</v>
      </c>
      <c r="C5" s="1">
        <v>3</v>
      </c>
      <c r="D5" s="1">
        <v>2</v>
      </c>
      <c r="E5" s="1">
        <v>1</v>
      </c>
      <c r="H5" s="1" t="s">
        <v>13</v>
      </c>
      <c r="I5" s="1">
        <f t="shared" si="1"/>
        <v>0.41666666666666669</v>
      </c>
      <c r="J5" s="1">
        <f t="shared" si="2"/>
        <v>0.46153846153846156</v>
      </c>
      <c r="K5" s="1">
        <f t="shared" si="3"/>
        <v>0.53333333333333333</v>
      </c>
      <c r="L5" s="1">
        <f t="shared" si="4"/>
        <v>0.49180327868852464</v>
      </c>
      <c r="M5" s="1">
        <f t="shared" si="5"/>
        <v>0.47583543505674653</v>
      </c>
      <c r="N5" s="1">
        <v>2.0333333333333332</v>
      </c>
      <c r="O5" s="1">
        <f t="shared" si="6"/>
        <v>0.96753205128205122</v>
      </c>
    </row>
    <row r="6" spans="1:18" x14ac:dyDescent="0.3">
      <c r="A6" s="1" t="s">
        <v>9</v>
      </c>
      <c r="B6" s="1">
        <f>SUM(B2:B5)</f>
        <v>12</v>
      </c>
      <c r="C6" s="1">
        <f t="shared" ref="C6:E6" si="7">SUM(C2:C5)</f>
        <v>6.5</v>
      </c>
      <c r="D6" s="1">
        <f t="shared" si="7"/>
        <v>3.75</v>
      </c>
      <c r="E6" s="1">
        <f t="shared" si="7"/>
        <v>2.0333333333333332</v>
      </c>
      <c r="H6" s="1" t="s">
        <v>9</v>
      </c>
      <c r="I6" s="1">
        <f>SUM(I2:I5)</f>
        <v>1</v>
      </c>
      <c r="J6" s="1">
        <f t="shared" ref="J6:M6" si="8">SUM(J2:J5)</f>
        <v>1</v>
      </c>
      <c r="K6" s="1">
        <f t="shared" si="8"/>
        <v>1</v>
      </c>
      <c r="L6" s="1">
        <f t="shared" si="8"/>
        <v>1</v>
      </c>
      <c r="M6" s="1">
        <f t="shared" si="8"/>
        <v>0.99999999999999989</v>
      </c>
      <c r="N6" s="1">
        <f t="shared" ref="N6" si="9">SUM(N2:N5)</f>
        <v>24.283333333333331</v>
      </c>
      <c r="O6" s="1">
        <f t="shared" ref="O6" si="10">SUM(O2:O5)</f>
        <v>4.0287710172341313</v>
      </c>
    </row>
    <row r="7" spans="1:18" x14ac:dyDescent="0.3">
      <c r="A7" s="1"/>
      <c r="B7" s="1"/>
      <c r="C7" s="1"/>
      <c r="D7" s="1"/>
      <c r="E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4B53-363B-4D96-9390-595775A2EAF5}">
  <dimension ref="A1:R6"/>
  <sheetViews>
    <sheetView topLeftCell="B1" zoomScale="129" workbookViewId="0">
      <selection activeCell="M5" sqref="M5"/>
    </sheetView>
  </sheetViews>
  <sheetFormatPr defaultRowHeight="14.4" x14ac:dyDescent="0.3"/>
  <sheetData>
    <row r="1" spans="1:18" x14ac:dyDescent="0.3">
      <c r="A1" s="1"/>
      <c r="B1" s="1" t="s">
        <v>10</v>
      </c>
      <c r="C1" s="1" t="s">
        <v>11</v>
      </c>
      <c r="D1" s="1" t="s">
        <v>12</v>
      </c>
      <c r="E1" s="1" t="s">
        <v>13</v>
      </c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4</v>
      </c>
      <c r="N1" s="1" t="s">
        <v>14</v>
      </c>
      <c r="O1" s="1" t="s">
        <v>5</v>
      </c>
      <c r="Q1" t="s">
        <v>15</v>
      </c>
      <c r="R1">
        <f>(O6-4)/(4-1)</f>
        <v>5.9147105418474233E-2</v>
      </c>
    </row>
    <row r="2" spans="1:18" x14ac:dyDescent="0.3">
      <c r="A2" s="1" t="s">
        <v>10</v>
      </c>
      <c r="B2" s="1">
        <v>1</v>
      </c>
      <c r="C2" s="1">
        <v>2</v>
      </c>
      <c r="D2" s="1">
        <v>5</v>
      </c>
      <c r="E2" s="1">
        <v>5</v>
      </c>
      <c r="H2" s="1" t="s">
        <v>10</v>
      </c>
      <c r="I2" s="1">
        <f>B2/B$6</f>
        <v>0.52631578947368418</v>
      </c>
      <c r="J2" s="1">
        <f>C2/C$6</f>
        <v>0.58823529411764697</v>
      </c>
      <c r="K2" s="1">
        <f t="shared" ref="J2:L5" si="0">D2/D$6</f>
        <v>0.43478260869565216</v>
      </c>
      <c r="L2" s="1">
        <f t="shared" si="0"/>
        <v>0.38461538461538464</v>
      </c>
      <c r="M2" s="1">
        <f>AVERAGE(I2:L2)</f>
        <v>0.48348726922559199</v>
      </c>
      <c r="N2" s="1">
        <v>1.9</v>
      </c>
      <c r="O2" s="1">
        <f>M2*N2</f>
        <v>0.91862581152862477</v>
      </c>
      <c r="Q2" t="s">
        <v>16</v>
      </c>
      <c r="R2">
        <v>0.9</v>
      </c>
    </row>
    <row r="3" spans="1:18" x14ac:dyDescent="0.3">
      <c r="A3" s="1" t="s">
        <v>11</v>
      </c>
      <c r="B3" s="1">
        <f>1/C2</f>
        <v>0.5</v>
      </c>
      <c r="C3" s="1">
        <v>1</v>
      </c>
      <c r="D3" s="1">
        <v>5</v>
      </c>
      <c r="E3" s="1">
        <v>5</v>
      </c>
      <c r="H3" s="1" t="s">
        <v>11</v>
      </c>
      <c r="I3" s="1">
        <f t="shared" ref="I3:I5" si="1">B3/B$6</f>
        <v>0.26315789473684209</v>
      </c>
      <c r="J3" s="1">
        <f t="shared" si="0"/>
        <v>0.29411764705882348</v>
      </c>
      <c r="K3" s="1">
        <f t="shared" si="0"/>
        <v>0.43478260869565216</v>
      </c>
      <c r="L3" s="1">
        <f t="shared" si="0"/>
        <v>0.38461538461538464</v>
      </c>
      <c r="M3" s="1">
        <f t="shared" ref="M3:M5" si="2">AVERAGE(I3:L3)</f>
        <v>0.34416838377667558</v>
      </c>
      <c r="N3" s="1">
        <v>3.4000000000000004</v>
      </c>
      <c r="O3" s="1">
        <f t="shared" ref="O3:O5" si="3">M3*N3</f>
        <v>1.170172504840697</v>
      </c>
      <c r="Q3" t="s">
        <v>8</v>
      </c>
      <c r="R3">
        <f>R1/R2</f>
        <v>6.5719006020526924E-2</v>
      </c>
    </row>
    <row r="4" spans="1:18" x14ac:dyDescent="0.3">
      <c r="A4" s="1" t="s">
        <v>12</v>
      </c>
      <c r="B4" s="1">
        <f>1/D2</f>
        <v>0.2</v>
      </c>
      <c r="C4" s="1">
        <f>1/D3</f>
        <v>0.2</v>
      </c>
      <c r="D4" s="1">
        <v>1</v>
      </c>
      <c r="E4" s="1">
        <v>2</v>
      </c>
      <c r="H4" s="1" t="s">
        <v>12</v>
      </c>
      <c r="I4" s="1">
        <f t="shared" si="1"/>
        <v>0.10526315789473685</v>
      </c>
      <c r="J4" s="1">
        <f t="shared" si="0"/>
        <v>5.8823529411764705E-2</v>
      </c>
      <c r="K4" s="1">
        <f t="shared" si="0"/>
        <v>8.6956521739130432E-2</v>
      </c>
      <c r="L4" s="1">
        <f t="shared" si="0"/>
        <v>0.15384615384615385</v>
      </c>
      <c r="M4" s="1">
        <f t="shared" si="2"/>
        <v>0.10122234072294646</v>
      </c>
      <c r="N4" s="1">
        <v>11.5</v>
      </c>
      <c r="O4" s="1">
        <f t="shared" si="3"/>
        <v>1.1640569183138842</v>
      </c>
    </row>
    <row r="5" spans="1:18" x14ac:dyDescent="0.3">
      <c r="A5" s="1" t="s">
        <v>13</v>
      </c>
      <c r="B5" s="1">
        <f>1/E2</f>
        <v>0.2</v>
      </c>
      <c r="C5" s="1">
        <f>1/E3</f>
        <v>0.2</v>
      </c>
      <c r="D5" s="1">
        <f>1/E4</f>
        <v>0.5</v>
      </c>
      <c r="E5" s="1">
        <v>1</v>
      </c>
      <c r="H5" s="1" t="s">
        <v>13</v>
      </c>
      <c r="I5" s="1">
        <f t="shared" si="1"/>
        <v>0.10526315789473685</v>
      </c>
      <c r="J5" s="1">
        <f t="shared" si="0"/>
        <v>5.8823529411764705E-2</v>
      </c>
      <c r="K5" s="1">
        <f t="shared" si="0"/>
        <v>4.3478260869565216E-2</v>
      </c>
      <c r="L5" s="1">
        <f t="shared" si="0"/>
        <v>7.6923076923076927E-2</v>
      </c>
      <c r="M5" s="1">
        <f t="shared" si="2"/>
        <v>7.1122006274785932E-2</v>
      </c>
      <c r="N5" s="1">
        <v>13</v>
      </c>
      <c r="O5" s="1">
        <f t="shared" si="3"/>
        <v>0.92458608157221711</v>
      </c>
    </row>
    <row r="6" spans="1:18" x14ac:dyDescent="0.3">
      <c r="A6" s="1" t="s">
        <v>9</v>
      </c>
      <c r="B6" s="1">
        <f>SUM(B2:B5)</f>
        <v>1.9</v>
      </c>
      <c r="C6" s="1">
        <f t="shared" ref="C6:E6" si="4">SUM(C2:C5)</f>
        <v>3.4000000000000004</v>
      </c>
      <c r="D6" s="1">
        <f t="shared" si="4"/>
        <v>11.5</v>
      </c>
      <c r="E6" s="1">
        <f t="shared" si="4"/>
        <v>13</v>
      </c>
      <c r="H6" s="1" t="s">
        <v>9</v>
      </c>
      <c r="I6" s="1">
        <f>SUM(I2:I5)</f>
        <v>1</v>
      </c>
      <c r="J6" s="1">
        <f t="shared" ref="J6:O6" si="5">SUM(J2:J5)</f>
        <v>0.99999999999999989</v>
      </c>
      <c r="K6" s="1">
        <f t="shared" si="5"/>
        <v>1</v>
      </c>
      <c r="L6" s="1">
        <f t="shared" si="5"/>
        <v>1</v>
      </c>
      <c r="M6" s="1">
        <f t="shared" si="5"/>
        <v>1</v>
      </c>
      <c r="N6" s="1">
        <f>SUM(N2:N5)</f>
        <v>29.8</v>
      </c>
      <c r="O6" s="1">
        <f t="shared" si="5"/>
        <v>4.1774413162554227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F16E-C68F-4970-823F-5637BB45D4C6}">
  <dimension ref="A1:R21"/>
  <sheetViews>
    <sheetView topLeftCell="B1" zoomScale="130" zoomScaleNormal="130" workbookViewId="0">
      <selection activeCell="M5" sqref="M5"/>
    </sheetView>
  </sheetViews>
  <sheetFormatPr defaultRowHeight="14.4" x14ac:dyDescent="0.3"/>
  <sheetData>
    <row r="1" spans="1:18" x14ac:dyDescent="0.3">
      <c r="A1" s="1"/>
      <c r="B1" s="1" t="s">
        <v>10</v>
      </c>
      <c r="C1" s="1" t="s">
        <v>11</v>
      </c>
      <c r="D1" s="1" t="s">
        <v>12</v>
      </c>
      <c r="E1" s="1" t="s">
        <v>13</v>
      </c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4</v>
      </c>
      <c r="N1" s="1" t="s">
        <v>14</v>
      </c>
      <c r="O1" s="1" t="s">
        <v>5</v>
      </c>
      <c r="Q1" t="s">
        <v>15</v>
      </c>
      <c r="R1">
        <f>(O6-4)/(4-1)</f>
        <v>8.1084713708648046E-2</v>
      </c>
    </row>
    <row r="2" spans="1:18" x14ac:dyDescent="0.3">
      <c r="A2" s="1" t="s">
        <v>10</v>
      </c>
      <c r="B2" s="1">
        <v>1</v>
      </c>
      <c r="C2">
        <f>1/B3</f>
        <v>0.5</v>
      </c>
      <c r="D2" s="1">
        <f>1/B4</f>
        <v>0.2</v>
      </c>
      <c r="E2" s="1">
        <f>1/B5</f>
        <v>0.1111111111111111</v>
      </c>
      <c r="H2" s="1" t="s">
        <v>10</v>
      </c>
      <c r="I2" s="1">
        <f t="shared" ref="I2:J5" si="0">B2/B$6</f>
        <v>5.8823529411764705E-2</v>
      </c>
      <c r="J2" s="1">
        <f t="shared" si="0"/>
        <v>4.7619047619047616E-2</v>
      </c>
      <c r="K2" s="1">
        <f t="shared" ref="K2:L5" si="1">D2/D$6</f>
        <v>3.669724770642202E-2</v>
      </c>
      <c r="L2" s="1">
        <f t="shared" si="1"/>
        <v>7.1174377224199281E-2</v>
      </c>
      <c r="M2" s="1">
        <f>AVERAGE(I2:L2)</f>
        <v>5.3578550490358409E-2</v>
      </c>
      <c r="N2">
        <v>17</v>
      </c>
      <c r="O2" s="1">
        <f>M2*N2</f>
        <v>0.91083535833609297</v>
      </c>
      <c r="Q2" t="s">
        <v>16</v>
      </c>
      <c r="R2">
        <v>0.9</v>
      </c>
    </row>
    <row r="3" spans="1:18" x14ac:dyDescent="0.3">
      <c r="A3" s="1" t="s">
        <v>11</v>
      </c>
      <c r="B3" s="1">
        <v>2</v>
      </c>
      <c r="C3" s="1">
        <v>1</v>
      </c>
      <c r="D3" s="1">
        <f>1/C4</f>
        <v>0.25</v>
      </c>
      <c r="E3" s="1">
        <f>1/C5</f>
        <v>0.2</v>
      </c>
      <c r="H3" s="1" t="s">
        <v>11</v>
      </c>
      <c r="I3" s="1">
        <f t="shared" si="0"/>
        <v>0.11764705882352941</v>
      </c>
      <c r="J3" s="1">
        <f t="shared" si="0"/>
        <v>9.5238095238095233E-2</v>
      </c>
      <c r="K3" s="1">
        <f t="shared" si="1"/>
        <v>4.5871559633027519E-2</v>
      </c>
      <c r="L3" s="1">
        <f t="shared" si="1"/>
        <v>0.12811387900355872</v>
      </c>
      <c r="M3" s="1">
        <f t="shared" ref="M3:M5" si="2">AVERAGE(I3:L3)</f>
        <v>9.6717648174552723E-2</v>
      </c>
      <c r="N3">
        <v>10.5</v>
      </c>
      <c r="O3" s="1">
        <f t="shared" ref="O3:O5" si="3">M3*N3</f>
        <v>1.0155353058328036</v>
      </c>
      <c r="Q3" t="s">
        <v>8</v>
      </c>
      <c r="R3">
        <f>R1/R2</f>
        <v>9.0094126342942268E-2</v>
      </c>
    </row>
    <row r="4" spans="1:18" x14ac:dyDescent="0.3">
      <c r="A4" s="1" t="s">
        <v>12</v>
      </c>
      <c r="B4" s="1">
        <v>5</v>
      </c>
      <c r="C4" s="1">
        <v>4</v>
      </c>
      <c r="D4" s="1">
        <v>1</v>
      </c>
      <c r="E4" s="1">
        <f>1/D5</f>
        <v>0.25</v>
      </c>
      <c r="H4" s="1" t="s">
        <v>12</v>
      </c>
      <c r="I4" s="1">
        <f t="shared" si="0"/>
        <v>0.29411764705882354</v>
      </c>
      <c r="J4" s="1">
        <f t="shared" si="0"/>
        <v>0.38095238095238093</v>
      </c>
      <c r="K4" s="1">
        <f t="shared" si="1"/>
        <v>0.18348623853211007</v>
      </c>
      <c r="L4" s="1">
        <f t="shared" si="1"/>
        <v>0.16014234875444841</v>
      </c>
      <c r="M4" s="1">
        <f t="shared" si="2"/>
        <v>0.25467465382444077</v>
      </c>
      <c r="N4">
        <v>5.45</v>
      </c>
      <c r="O4" s="1">
        <f t="shared" si="3"/>
        <v>1.3879768633432021</v>
      </c>
    </row>
    <row r="5" spans="1:18" x14ac:dyDescent="0.3">
      <c r="A5" s="1" t="s">
        <v>13</v>
      </c>
      <c r="B5" s="1">
        <v>9</v>
      </c>
      <c r="C5" s="1">
        <v>5</v>
      </c>
      <c r="D5" s="1">
        <v>4</v>
      </c>
      <c r="E5" s="1">
        <v>1</v>
      </c>
      <c r="H5" s="1" t="s">
        <v>13</v>
      </c>
      <c r="I5" s="1">
        <f t="shared" si="0"/>
        <v>0.52941176470588236</v>
      </c>
      <c r="J5" s="1">
        <f t="shared" si="0"/>
        <v>0.47619047619047616</v>
      </c>
      <c r="K5" s="1">
        <f t="shared" si="1"/>
        <v>0.7339449541284403</v>
      </c>
      <c r="L5" s="1">
        <f t="shared" si="1"/>
        <v>0.64056939501779364</v>
      </c>
      <c r="M5" s="1">
        <f t="shared" si="2"/>
        <v>0.59502914751064817</v>
      </c>
      <c r="N5">
        <v>1.5611111111111111</v>
      </c>
      <c r="O5" s="1">
        <f t="shared" si="3"/>
        <v>0.92890661361384519</v>
      </c>
    </row>
    <row r="6" spans="1:18" x14ac:dyDescent="0.3">
      <c r="A6" s="1" t="s">
        <v>9</v>
      </c>
      <c r="B6" s="1">
        <f>SUM(B2:B5)</f>
        <v>17</v>
      </c>
      <c r="C6" s="1">
        <f t="shared" ref="C6:E6" si="4">SUM(C2:C5)</f>
        <v>10.5</v>
      </c>
      <c r="D6" s="1">
        <f t="shared" si="4"/>
        <v>5.45</v>
      </c>
      <c r="E6" s="1">
        <f t="shared" si="4"/>
        <v>1.5611111111111111</v>
      </c>
      <c r="H6" s="1" t="s">
        <v>9</v>
      </c>
      <c r="I6" s="1">
        <f>SUM(I2:I5)</f>
        <v>1</v>
      </c>
      <c r="J6" s="1">
        <f t="shared" ref="J6:O6" si="5">SUM(J2:J5)</f>
        <v>0.99999999999999989</v>
      </c>
      <c r="K6" s="1">
        <f t="shared" si="5"/>
        <v>0.99999999999999989</v>
      </c>
      <c r="L6" s="1">
        <f t="shared" si="5"/>
        <v>1</v>
      </c>
      <c r="M6" s="1">
        <f t="shared" si="5"/>
        <v>1</v>
      </c>
      <c r="N6" s="1">
        <f>SUM(N2:N5)</f>
        <v>34.511111111111113</v>
      </c>
      <c r="O6" s="1">
        <f t="shared" si="5"/>
        <v>4.2432541411259441</v>
      </c>
    </row>
    <row r="21" spans="10:10" x14ac:dyDescent="0.3">
      <c r="J2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4993-4A00-4ED7-8DC4-4AACD879A67E}">
  <dimension ref="A1:R6"/>
  <sheetViews>
    <sheetView zoomScale="118" workbookViewId="0">
      <selection activeCell="M5" sqref="M5"/>
    </sheetView>
  </sheetViews>
  <sheetFormatPr defaultRowHeight="14.4" x14ac:dyDescent="0.3"/>
  <sheetData>
    <row r="1" spans="1:18" x14ac:dyDescent="0.3">
      <c r="A1" s="1"/>
      <c r="B1" s="1" t="s">
        <v>10</v>
      </c>
      <c r="C1" s="1" t="s">
        <v>11</v>
      </c>
      <c r="D1" s="1" t="s">
        <v>12</v>
      </c>
      <c r="E1" s="1" t="s">
        <v>13</v>
      </c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4</v>
      </c>
      <c r="N1" s="1" t="s">
        <v>14</v>
      </c>
      <c r="O1" s="1" t="s">
        <v>5</v>
      </c>
      <c r="Q1" t="s">
        <v>15</v>
      </c>
      <c r="R1">
        <f>(O6-4)/(4-1)</f>
        <v>1.9928114092873688E-2</v>
      </c>
    </row>
    <row r="2" spans="1:18" x14ac:dyDescent="0.3">
      <c r="A2" s="1" t="s">
        <v>10</v>
      </c>
      <c r="B2" s="1">
        <v>1</v>
      </c>
      <c r="C2">
        <f>1/B3</f>
        <v>0.5</v>
      </c>
      <c r="D2" s="1">
        <f>1/B4</f>
        <v>0.33333333333333331</v>
      </c>
      <c r="E2" s="1">
        <f>1/B5</f>
        <v>0.2</v>
      </c>
      <c r="H2" s="1" t="s">
        <v>10</v>
      </c>
      <c r="I2" s="1">
        <f t="shared" ref="I2:J5" si="0">B2/B$6</f>
        <v>9.0909090909090912E-2</v>
      </c>
      <c r="J2" s="1">
        <f t="shared" si="0"/>
        <v>5.8823529411764705E-2</v>
      </c>
      <c r="K2" s="1">
        <f t="shared" ref="K2:L5" si="1">D2/D$6</f>
        <v>8.6956521739130432E-2</v>
      </c>
      <c r="L2" s="1">
        <f t="shared" si="1"/>
        <v>0.10526315789473685</v>
      </c>
      <c r="M2" s="1">
        <f>AVERAGE(I2:L2)</f>
        <v>8.5488074988680718E-2</v>
      </c>
      <c r="N2" s="5">
        <f>B6</f>
        <v>11</v>
      </c>
      <c r="O2" s="1">
        <f>M2*N2</f>
        <v>0.9403688248754879</v>
      </c>
      <c r="Q2" t="s">
        <v>16</v>
      </c>
      <c r="R2">
        <v>0.9</v>
      </c>
    </row>
    <row r="3" spans="1:18" x14ac:dyDescent="0.3">
      <c r="A3" s="1" t="s">
        <v>11</v>
      </c>
      <c r="B3" s="1">
        <v>2</v>
      </c>
      <c r="C3" s="1">
        <v>1</v>
      </c>
      <c r="D3" s="1">
        <f>1/C4</f>
        <v>0.5</v>
      </c>
      <c r="E3" s="1">
        <f>1/C5</f>
        <v>0.2</v>
      </c>
      <c r="H3" s="1" t="s">
        <v>11</v>
      </c>
      <c r="I3" s="1">
        <f t="shared" si="0"/>
        <v>0.18181818181818182</v>
      </c>
      <c r="J3" s="1">
        <f t="shared" si="0"/>
        <v>0.11764705882352941</v>
      </c>
      <c r="K3" s="1">
        <f t="shared" si="1"/>
        <v>0.13043478260869565</v>
      </c>
      <c r="L3" s="1">
        <f t="shared" si="1"/>
        <v>0.10526315789473685</v>
      </c>
      <c r="M3" s="1">
        <f t="shared" ref="M3:M5" si="2">AVERAGE(I3:L3)</f>
        <v>0.13379079528628593</v>
      </c>
      <c r="N3" s="5">
        <f>C6</f>
        <v>8.5</v>
      </c>
      <c r="O3" s="1">
        <f t="shared" ref="O3:O5" si="3">M3*N3</f>
        <v>1.1372217599334304</v>
      </c>
      <c r="Q3" t="s">
        <v>8</v>
      </c>
      <c r="R3">
        <f>R1/R2</f>
        <v>2.2142348992081874E-2</v>
      </c>
    </row>
    <row r="4" spans="1:18" x14ac:dyDescent="0.3">
      <c r="A4" s="1" t="s">
        <v>12</v>
      </c>
      <c r="B4" s="1">
        <v>3</v>
      </c>
      <c r="C4" s="1">
        <v>2</v>
      </c>
      <c r="D4" s="1">
        <v>1</v>
      </c>
      <c r="E4" s="1">
        <f>1/D5</f>
        <v>0.5</v>
      </c>
      <c r="H4" s="1" t="s">
        <v>12</v>
      </c>
      <c r="I4" s="1">
        <f t="shared" si="0"/>
        <v>0.27272727272727271</v>
      </c>
      <c r="J4" s="1">
        <f t="shared" si="0"/>
        <v>0.23529411764705882</v>
      </c>
      <c r="K4" s="1">
        <f t="shared" si="1"/>
        <v>0.2608695652173913</v>
      </c>
      <c r="L4" s="1">
        <f t="shared" si="1"/>
        <v>0.26315789473684209</v>
      </c>
      <c r="M4" s="1">
        <f t="shared" si="2"/>
        <v>0.25801221258214124</v>
      </c>
      <c r="N4" s="5">
        <f>D6</f>
        <v>3.833333333333333</v>
      </c>
      <c r="O4" s="1">
        <f t="shared" si="3"/>
        <v>0.989046814898208</v>
      </c>
    </row>
    <row r="5" spans="1:18" x14ac:dyDescent="0.3">
      <c r="A5" s="1" t="s">
        <v>13</v>
      </c>
      <c r="B5" s="1">
        <v>5</v>
      </c>
      <c r="C5" s="1">
        <v>5</v>
      </c>
      <c r="D5" s="1">
        <v>2</v>
      </c>
      <c r="E5" s="1">
        <v>1</v>
      </c>
      <c r="H5" s="1" t="s">
        <v>13</v>
      </c>
      <c r="I5" s="1">
        <f t="shared" si="0"/>
        <v>0.45454545454545453</v>
      </c>
      <c r="J5" s="1">
        <f t="shared" si="0"/>
        <v>0.58823529411764708</v>
      </c>
      <c r="K5" s="1">
        <f t="shared" si="1"/>
        <v>0.52173913043478259</v>
      </c>
      <c r="L5" s="1">
        <f t="shared" si="1"/>
        <v>0.52631578947368418</v>
      </c>
      <c r="M5" s="1">
        <f t="shared" si="2"/>
        <v>0.52270891714289203</v>
      </c>
      <c r="N5" s="5">
        <f>E6</f>
        <v>1.9</v>
      </c>
      <c r="O5" s="1">
        <f t="shared" si="3"/>
        <v>0.99314694257149483</v>
      </c>
    </row>
    <row r="6" spans="1:18" x14ac:dyDescent="0.3">
      <c r="A6" s="1" t="s">
        <v>9</v>
      </c>
      <c r="B6" s="1">
        <f>SUM(B2:B5)</f>
        <v>11</v>
      </c>
      <c r="C6" s="1">
        <f t="shared" ref="C6:E6" si="4">SUM(C2:C5)</f>
        <v>8.5</v>
      </c>
      <c r="D6" s="1">
        <f t="shared" si="4"/>
        <v>3.833333333333333</v>
      </c>
      <c r="E6" s="1">
        <f t="shared" si="4"/>
        <v>1.9</v>
      </c>
      <c r="H6" s="1" t="s">
        <v>9</v>
      </c>
      <c r="I6" s="1">
        <f>SUM(I2:I5)</f>
        <v>1</v>
      </c>
      <c r="J6" s="1">
        <f t="shared" ref="J6:O6" si="5">SUM(J2:J5)</f>
        <v>1</v>
      </c>
      <c r="K6" s="1">
        <f t="shared" si="5"/>
        <v>1</v>
      </c>
      <c r="L6" s="1">
        <f t="shared" si="5"/>
        <v>1</v>
      </c>
      <c r="M6" s="1">
        <f t="shared" si="5"/>
        <v>0.99999999999999989</v>
      </c>
      <c r="N6" s="1">
        <f>SUM(N2:N5)</f>
        <v>25.233333333333331</v>
      </c>
      <c r="O6" s="1">
        <f t="shared" si="5"/>
        <v>4.0597843422786211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Nilai Kriteria</vt:lpstr>
      <vt:lpstr>Halase</vt:lpstr>
      <vt:lpstr>Kemiskinan</vt:lpstr>
      <vt:lpstr>WiFi</vt:lpstr>
      <vt:lpstr>Uhahi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Bintang Abelian</dc:creator>
  <cp:lastModifiedBy>Bintang Abelian</cp:lastModifiedBy>
  <dcterms:created xsi:type="dcterms:W3CDTF">2024-02-15T10:51:53Z</dcterms:created>
  <dcterms:modified xsi:type="dcterms:W3CDTF">2024-02-19T05:07:23Z</dcterms:modified>
</cp:coreProperties>
</file>