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sirgueykls/La Fabrique Dropbox/Projects/KLS/Produit/02. Agency/Reprise de stock/Stock Nord de France/"/>
    </mc:Choice>
  </mc:AlternateContent>
  <xr:revisionPtr revIDLastSave="0" documentId="13_ncr:1_{C23E7CD0-E58D-9E46-8CD1-E225DA71AF0E}" xr6:coauthVersionLast="47" xr6:coauthVersionMax="47" xr10:uidLastSave="{00000000-0000-0000-0000-000000000000}"/>
  <bookViews>
    <workbookView xWindow="0" yWindow="500" windowWidth="28800" windowHeight="15180" activeTab="3" xr2:uid="{00000000-000D-0000-FFFF-FFFF00000000}"/>
  </bookViews>
  <sheets>
    <sheet name="Infos" sheetId="1" r:id="rId1"/>
    <sheet name="Emprunteurs" sheetId="3" r:id="rId2"/>
    <sheet name="Participants" sheetId="5" r:id="rId3"/>
    <sheet name="Tranches" sheetId="2" r:id="rId4"/>
    <sheet name="Engagements " sheetId="4" r:id="rId5"/>
    <sheet name="Data" sheetId="6" r:id="rId6"/>
  </sheets>
  <definedNames>
    <definedName name="_xlnm._FilterDatabase" localSheetId="5" hidden="1">Data!$A$1:$Q$1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D8" i="2"/>
  <c r="D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tc={E29A375E-0785-274A-B834-0D7285AC9125}</author>
  </authors>
  <commentList>
    <comment ref="E1" authorId="0" shapeId="0" xr:uid="{00000000-0006-0000-00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Objet du dossier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tc={D1B37373-A05D-7546-A115-B2C5C620B198}</author>
    <author>tc={A6AF9C00-D7C0-9E4D-BF7B-55709C4ABAA3}</author>
  </authors>
  <commentList>
    <comment ref="C1" authorId="0" shapeId="0" xr:uid="{00000000-0006-0000-0100-000001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N°, rue, code postal, ville
</t>
      </text>
    </comment>
    <comment ref="E1" authorId="1" shapeId="0" xr:uid="{00000000-0006-0000-0100-000002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Forme Juridique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CROP Myriam</author>
  </authors>
  <commentList>
    <comment ref="A3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CROP Myriam: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CIC Nord Ouest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tc={BA6CFF19-E08F-E446-93A5-4132FCD8033A}</author>
    <author>tc={69AE2C03-A114-D247-ABF9-8495D785BDB4}</author>
    <author>tc={41B09561-93E3-9040-AA7A-051481D9245F}</author>
  </authors>
  <commentList>
    <comment ref="B1" authorId="0" shapeId="0" xr:uid="{00000000-0006-0000-03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 nom sera restitué aux participants</t>
      </text>
    </comment>
    <comment ref="E1" authorId="1" shapeId="0" xr:uid="{00000000-0006-0000-03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date de validité pour les tirages de la tranche</t>
      </text>
    </comment>
    <comment ref="O1" authorId="2" shapeId="0" xr:uid="{00000000-0006-0000-0300-00000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précisions qui seront visibles des participants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tc={640CCF11-048B-EE4D-8E25-05EA26BD88BC}</author>
    <author>tc={CAF228A3-8833-0444-A963-0D068DB047E1}</author>
  </authors>
  <commentList>
    <comment ref="F1" authorId="0" shapeId="0" xr:uid="{00000000-0006-0000-04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1ère date test correspond à la date à laquelle les engagements deviennent théoriquement accessibles EX: pour une entreprise qui clôture au 31 décembre, la première date test des ratios sera le 1er janvier. La date limite de réception d ratio sera calculée comme suit: date test + 180 jours (délais de réponse)</t>
      </text>
    </comment>
    <comment ref="K1" authorId="1" shapeId="0" xr:uid="{00000000-0006-0000-04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 la valeur attendue de l'engagement est-elle la même tout au long de la durée de vie du crédit ?</t>
      </text>
    </comment>
  </commentList>
</comments>
</file>

<file path=xl/sharedStrings.xml><?xml version="1.0" encoding="utf-8"?>
<sst xmlns="http://schemas.openxmlformats.org/spreadsheetml/2006/main" count="690" uniqueCount="412">
  <si>
    <t>N° Tranche</t>
  </si>
  <si>
    <t>Nom</t>
  </si>
  <si>
    <t xml:space="preserve">Syndiquée </t>
  </si>
  <si>
    <t>Montant</t>
  </si>
  <si>
    <t>Type de Taux/Index</t>
  </si>
  <si>
    <t>Type de Floor</t>
  </si>
  <si>
    <t>Oui</t>
  </si>
  <si>
    <t>Non</t>
  </si>
  <si>
    <t>Date de closing</t>
  </si>
  <si>
    <t>Date de fin de contrat</t>
  </si>
  <si>
    <t>Nom du groupe de risque</t>
  </si>
  <si>
    <t>Notation</t>
  </si>
  <si>
    <t>Libellé du dossier</t>
  </si>
  <si>
    <t>Montant total</t>
  </si>
  <si>
    <t>Marché</t>
  </si>
  <si>
    <t>Nom du contact agency</t>
  </si>
  <si>
    <t>Prénom du contact Agency</t>
  </si>
  <si>
    <t>Téléphone</t>
  </si>
  <si>
    <t>Mail</t>
  </si>
  <si>
    <t>Raison Sociale</t>
  </si>
  <si>
    <t>SIREN</t>
  </si>
  <si>
    <t xml:space="preserve">Siège social </t>
  </si>
  <si>
    <t>RCS</t>
  </si>
  <si>
    <t>Forme juridique</t>
  </si>
  <si>
    <t xml:space="preserve">Nom Représentant </t>
  </si>
  <si>
    <t xml:space="preserve">Prénom Représentant </t>
  </si>
  <si>
    <t>Mail Représentant</t>
  </si>
  <si>
    <t>Nom Référent</t>
  </si>
  <si>
    <t>Prénom Référent</t>
  </si>
  <si>
    <t>Mail Référent</t>
  </si>
  <si>
    <t>Type de tranche</t>
  </si>
  <si>
    <t>Modalité de remboursement</t>
  </si>
  <si>
    <t>Commision</t>
  </si>
  <si>
    <t>Taux de commission</t>
  </si>
  <si>
    <t>SIREN Emprunteur #1</t>
  </si>
  <si>
    <t>Commentaire</t>
  </si>
  <si>
    <t>Montant Emprunteur #1</t>
  </si>
  <si>
    <t>SIREN Emprunteur #2</t>
  </si>
  <si>
    <t>Montant Emprunteur #2</t>
  </si>
  <si>
    <t>SIREN Emprunteur #3</t>
  </si>
  <si>
    <t>Montant Emprunteur #3</t>
  </si>
  <si>
    <t>SIREN Emprunteur #4</t>
  </si>
  <si>
    <t>Montant Emprunteur #4</t>
  </si>
  <si>
    <t>SIREN Emprunteur #5</t>
  </si>
  <si>
    <t>Montant Emprunteur #5</t>
  </si>
  <si>
    <t>SIREN Emprunteur #6</t>
  </si>
  <si>
    <t>Montant Emprunteur #6</t>
  </si>
  <si>
    <t>SIREN Emprunteur #7</t>
  </si>
  <si>
    <t>Montant Emprunteur #7</t>
  </si>
  <si>
    <t>SIREN Emprunteur #8</t>
  </si>
  <si>
    <t>Montant Emprunteur #8</t>
  </si>
  <si>
    <t>SIREN Emprunteur #9</t>
  </si>
  <si>
    <t>Montant Emprunteur #9</t>
  </si>
  <si>
    <t>SIREN Emprunteur #10</t>
  </si>
  <si>
    <t>Montant Emprunteur #10</t>
  </si>
  <si>
    <t>Arrangeur</t>
  </si>
  <si>
    <t>Co-Arrangeur</t>
  </si>
  <si>
    <t>Agent</t>
  </si>
  <si>
    <t>Commission Participation</t>
  </si>
  <si>
    <t>Allocation finale</t>
  </si>
  <si>
    <t>Tranche #1</t>
  </si>
  <si>
    <t>Tranche #2</t>
  </si>
  <si>
    <t>Tranche #3</t>
  </si>
  <si>
    <t>Tranche #4</t>
  </si>
  <si>
    <t>Tranche #5</t>
  </si>
  <si>
    <t>Tranche #6</t>
  </si>
  <si>
    <t>Tranche #7</t>
  </si>
  <si>
    <t>Tranche #8</t>
  </si>
  <si>
    <t>Tranche #9</t>
  </si>
  <si>
    <t>Tranche #10</t>
  </si>
  <si>
    <t>Nature</t>
  </si>
  <si>
    <t xml:space="preserve">Libellé </t>
  </si>
  <si>
    <t>Article du contrat</t>
  </si>
  <si>
    <t>Extrait du contrat</t>
  </si>
  <si>
    <t>Première date de test</t>
  </si>
  <si>
    <t>Délai de réponse</t>
  </si>
  <si>
    <t>Périodicité</t>
  </si>
  <si>
    <t>Ratio Financier</t>
  </si>
  <si>
    <t>Elément Financier</t>
  </si>
  <si>
    <t>Aucune</t>
  </si>
  <si>
    <t>LBO</t>
  </si>
  <si>
    <t>FSA</t>
  </si>
  <si>
    <t>Spécificité</t>
  </si>
  <si>
    <t>ABN AMRO</t>
  </si>
  <si>
    <t>Banque Neuflize OBC</t>
  </si>
  <si>
    <t>Barclays</t>
  </si>
  <si>
    <t>BNP Paribas</t>
  </si>
  <si>
    <t>BPI France</t>
  </si>
  <si>
    <t>Crédit du Nord et Société marseillaise de crédit</t>
  </si>
  <si>
    <t>FORTIS BANQUE</t>
  </si>
  <si>
    <t>Groupe Crédit du Nord</t>
  </si>
  <si>
    <t>HSBC</t>
  </si>
  <si>
    <t>La banque postale</t>
  </si>
  <si>
    <t>Monte Paschi</t>
  </si>
  <si>
    <t>RABOBANK</t>
  </si>
  <si>
    <t>Société Générale</t>
  </si>
  <si>
    <t>Banque Populaire</t>
  </si>
  <si>
    <t>Banque Populaire Alsace Lorraine Champagne</t>
  </si>
  <si>
    <t>Banque Populaire Aquitaine Centre Atlantique</t>
  </si>
  <si>
    <t>Banque Populaire Auvergne Rhône Alpes</t>
  </si>
  <si>
    <t>Banque Populaire Bourgogne franche comte</t>
  </si>
  <si>
    <t>Banque Populaire du Nord</t>
  </si>
  <si>
    <t>Banque Populaire du Sud</t>
  </si>
  <si>
    <t>Banque Populaire Grand Ouest</t>
  </si>
  <si>
    <t>Banque Populaire Méditéranée</t>
  </si>
  <si>
    <t>Banque Populaire Occitane</t>
  </si>
  <si>
    <t>Banque Populaire Rives de Paris</t>
  </si>
  <si>
    <t>Banque Populaire Val de France</t>
  </si>
  <si>
    <t>Banque régionale d’escompte et de dépôts</t>
  </si>
  <si>
    <t>Caisse d’Epargne</t>
  </si>
  <si>
    <t>Caisse d’Epargne Aquitaine Poitou-Charentes</t>
  </si>
  <si>
    <t>Caisse d’Epargne Bretagne Pays de Loire</t>
  </si>
  <si>
    <t>Caisse d’Epargne CEPAC</t>
  </si>
  <si>
    <t>Caisse d’Epargne Cote d’Azur</t>
  </si>
  <si>
    <t>Caisse d’Epargne d’Auvergne et du Limousin</t>
  </si>
  <si>
    <t>Caisse d’Epargne de Bourgogne Franche-Comte</t>
  </si>
  <si>
    <t>Caisse d’Epargne de Midi-Pyrenees</t>
  </si>
  <si>
    <t>Caisse d’Epargne Grand Est Europe</t>
  </si>
  <si>
    <t>Caisse d’Epargne Hauts de France</t>
  </si>
  <si>
    <t>Caisse d’Epargne Ile-de-France</t>
  </si>
  <si>
    <t>Caisse d’Epargne Languedoc-Roussillon</t>
  </si>
  <si>
    <t>Caisse d’Epargne Loire Drome Ardeche</t>
  </si>
  <si>
    <t>Caisse d’Epargne Loire-Centre</t>
  </si>
  <si>
    <t>Caisse d’Epargne Normandie</t>
  </si>
  <si>
    <t>Caisse d’Epargne Rhône Alpes</t>
  </si>
  <si>
    <t>Crédit Cooperatif</t>
  </si>
  <si>
    <t>La banque Palatine</t>
  </si>
  <si>
    <t>Natixis</t>
  </si>
  <si>
    <t>CA Alpes Provence</t>
  </si>
  <si>
    <t>CA Alsace Vosges</t>
  </si>
  <si>
    <t>CA Anjou et Maine</t>
  </si>
  <si>
    <t>CA Aquitaine</t>
  </si>
  <si>
    <t>CA Atlantique Vendée</t>
  </si>
  <si>
    <t>CA Brie Picardie</t>
  </si>
  <si>
    <t>CA Centre France</t>
  </si>
  <si>
    <t>CA Centre Loire</t>
  </si>
  <si>
    <t>CA Centre Ouest</t>
  </si>
  <si>
    <t>CA Centre-Est</t>
  </si>
  <si>
    <t>CA Champagne-Bourgogne</t>
  </si>
  <si>
    <t>CA Charente Maritime Deux-Sèvres</t>
  </si>
  <si>
    <t>CA Charente-Périgord</t>
  </si>
  <si>
    <t>CA Corse</t>
  </si>
  <si>
    <t>CA Côtes d’Armor</t>
  </si>
  <si>
    <t>CA des Savoie</t>
  </si>
  <si>
    <t>CA Finistère</t>
  </si>
  <si>
    <t>CA Franche-Comté</t>
  </si>
  <si>
    <t>CA Guadeloupe</t>
  </si>
  <si>
    <t>CA Ille-et-Vilaine</t>
  </si>
  <si>
    <t>CA La Réunion</t>
  </si>
  <si>
    <t>CA Languedoc</t>
  </si>
  <si>
    <t>CA Leasing &amp; Factoring / Unifergie</t>
  </si>
  <si>
    <t>CA Lending Services</t>
  </si>
  <si>
    <t>CA Loire Haute-Loire</t>
  </si>
  <si>
    <t>CA Lorraine</t>
  </si>
  <si>
    <t>CA Martinique-Guyane</t>
  </si>
  <si>
    <t>CA Morbihan</t>
  </si>
  <si>
    <t>CA Nord de France</t>
  </si>
  <si>
    <t>CA Nord Est</t>
  </si>
  <si>
    <t>CA Nord Midi Pyrénées</t>
  </si>
  <si>
    <t>CA Normandie</t>
  </si>
  <si>
    <t>CA Normandie-Seine</t>
  </si>
  <si>
    <t>CA Paris et Ile-de-France</t>
  </si>
  <si>
    <t>CA Provence Côte d’Azur</t>
  </si>
  <si>
    <t>CA Pyrénées Gascogne</t>
  </si>
  <si>
    <t>CA Sud Méditerranée</t>
  </si>
  <si>
    <t>CA Sud Rhône Alpes</t>
  </si>
  <si>
    <t>CA Toulouse 31</t>
  </si>
  <si>
    <t>CA Touraine Poitou</t>
  </si>
  <si>
    <t>CA Val de France</t>
  </si>
  <si>
    <t>CA-CIB</t>
  </si>
  <si>
    <t>LCL</t>
  </si>
  <si>
    <t>CIC</t>
  </si>
  <si>
    <t>Crédit Mutuel</t>
  </si>
  <si>
    <t>Crédit Mutuel Anjou</t>
  </si>
  <si>
    <t>Crédit Mutuel Arkéa</t>
  </si>
  <si>
    <t>Crédit Mutuel Centre-Est Europe</t>
  </si>
  <si>
    <t>Crédit Mutuel Dauphine Vivarais</t>
  </si>
  <si>
    <t>Crédit Mutuel de Bretagne</t>
  </si>
  <si>
    <t>Crédit Mutuel du Centre</t>
  </si>
  <si>
    <t>Crédit Mutuel du Sud-Ouest</t>
  </si>
  <si>
    <t>Crédit Mutuel Ile de France</t>
  </si>
  <si>
    <t>Crédit Mutuel Loire-Atlantique, Centre-Ouest</t>
  </si>
  <si>
    <t>Crédit Mutuel Massif Central</t>
  </si>
  <si>
    <t>Crédit Mutuel Méditéranéen</t>
  </si>
  <si>
    <t>Crédit Mutuel Midi-Atlantique</t>
  </si>
  <si>
    <t>Crédit Mutuel Normandie</t>
  </si>
  <si>
    <t>Crédit Mutuel Savoie Mont Blanc</t>
  </si>
  <si>
    <t>Crédit Mutuel Sud-Est</t>
  </si>
  <si>
    <t>Bool</t>
  </si>
  <si>
    <t>Type d'engagement</t>
  </si>
  <si>
    <t>spécificité du financement</t>
  </si>
  <si>
    <t>Particiapnts</t>
  </si>
  <si>
    <t>forme juridique</t>
  </si>
  <si>
    <t>garanties</t>
  </si>
  <si>
    <t>Index</t>
  </si>
  <si>
    <t>Floor</t>
  </si>
  <si>
    <t>type de tranche</t>
  </si>
  <si>
    <t>modalité de remboursement</t>
  </si>
  <si>
    <t>commission</t>
  </si>
  <si>
    <t>notations</t>
  </si>
  <si>
    <t>A</t>
  </si>
  <si>
    <t>B+</t>
  </si>
  <si>
    <t>B</t>
  </si>
  <si>
    <t>C+</t>
  </si>
  <si>
    <t>C</t>
  </si>
  <si>
    <t>C-</t>
  </si>
  <si>
    <t>D+</t>
  </si>
  <si>
    <t>D</t>
  </si>
  <si>
    <t>D-</t>
  </si>
  <si>
    <t>E+</t>
  </si>
  <si>
    <t>E</t>
  </si>
  <si>
    <t>E-</t>
  </si>
  <si>
    <t>F</t>
  </si>
  <si>
    <t>Z</t>
  </si>
  <si>
    <t>Capital constant</t>
  </si>
  <si>
    <t>Échéance constante</t>
  </si>
  <si>
    <t>In fine</t>
  </si>
  <si>
    <t>Atypique</t>
  </si>
  <si>
    <t>Term loan</t>
  </si>
  <si>
    <t>RCF</t>
  </si>
  <si>
    <t>Court terme</t>
  </si>
  <si>
    <t>Stand by</t>
  </si>
  <si>
    <t>Engagement par signature</t>
  </si>
  <si>
    <t>Fixe</t>
  </si>
  <si>
    <t>E1M</t>
  </si>
  <si>
    <t>E3M</t>
  </si>
  <si>
    <t>E6M</t>
  </si>
  <si>
    <t>E12M</t>
  </si>
  <si>
    <t>EONIA</t>
  </si>
  <si>
    <t>SONIA</t>
  </si>
  <si>
    <t>LIBOR</t>
  </si>
  <si>
    <t>CHFTOIS</t>
  </si>
  <si>
    <t>FFER</t>
  </si>
  <si>
    <t>€STR</t>
  </si>
  <si>
    <t>Marchés</t>
  </si>
  <si>
    <t>Promotion immobilière</t>
  </si>
  <si>
    <t>Collectivités publiques</t>
  </si>
  <si>
    <t>Patrimonial</t>
  </si>
  <si>
    <t>Partenariat Public Privé</t>
  </si>
  <si>
    <t>Énergies renouvelables</t>
  </si>
  <si>
    <t>Entreprise</t>
  </si>
  <si>
    <t>Agriculture</t>
  </si>
  <si>
    <t>Pro</t>
  </si>
  <si>
    <t>SARL</t>
  </si>
  <si>
    <t>SAS</t>
  </si>
  <si>
    <t>SASU</t>
  </si>
  <si>
    <t>EURL</t>
  </si>
  <si>
    <t>SA</t>
  </si>
  <si>
    <t>Caution solidaire</t>
  </si>
  <si>
    <t>Garantie à la première demande</t>
  </si>
  <si>
    <t>Caution BPI</t>
  </si>
  <si>
    <t>Cession daily</t>
  </si>
  <si>
    <t>Délégations de loyer</t>
  </si>
  <si>
    <t>Délégations d’assurance</t>
  </si>
  <si>
    <t>Hypothèque</t>
  </si>
  <si>
    <t>Nantissement titres</t>
  </si>
  <si>
    <t>Nantissement matériel</t>
  </si>
  <si>
    <t>Warrant</t>
  </si>
  <si>
    <t>Autres</t>
  </si>
  <si>
    <t>Auncun</t>
  </si>
  <si>
    <t>Index+Marge</t>
  </si>
  <si>
    <t>Valeur Taux/Index</t>
  </si>
  <si>
    <t>Valeur Taux Floor</t>
  </si>
  <si>
    <t>Non utilisation</t>
  </si>
  <si>
    <t>Engagement</t>
  </si>
  <si>
    <t>Annuelle</t>
  </si>
  <si>
    <t>Semestrielle</t>
  </si>
  <si>
    <t>Trimestrielle</t>
  </si>
  <si>
    <t>Valeur fixe</t>
  </si>
  <si>
    <t>Règles</t>
  </si>
  <si>
    <t>&gt;</t>
  </si>
  <si>
    <t>&lt;</t>
  </si>
  <si>
    <t>&gt;=</t>
  </si>
  <si>
    <t>&lt;=</t>
  </si>
  <si>
    <t>=</t>
  </si>
  <si>
    <t>=/=</t>
  </si>
  <si>
    <t>Valeur #1</t>
  </si>
  <si>
    <t>Règle #1</t>
  </si>
  <si>
    <t>Règle #2</t>
  </si>
  <si>
    <t>Valeur #2</t>
  </si>
  <si>
    <t>Règle #3</t>
  </si>
  <si>
    <t>Valeur #3</t>
  </si>
  <si>
    <t>Règle #4</t>
  </si>
  <si>
    <t>Valeur #4</t>
  </si>
  <si>
    <t>Règle #5</t>
  </si>
  <si>
    <t>Valeur #5</t>
  </si>
  <si>
    <t>Règle #6</t>
  </si>
  <si>
    <t>Valeur #6</t>
  </si>
  <si>
    <t>Règle #7</t>
  </si>
  <si>
    <t>Valeur #7</t>
  </si>
  <si>
    <t>Règle #8</t>
  </si>
  <si>
    <t>Valeur #8</t>
  </si>
  <si>
    <t>Règle #9</t>
  </si>
  <si>
    <t>Valeur #9</t>
  </si>
  <si>
    <t>Règle #10</t>
  </si>
  <si>
    <t>Valeur #10</t>
  </si>
  <si>
    <t>Résumé de l'opération</t>
  </si>
  <si>
    <t>Maturité (mois)</t>
  </si>
  <si>
    <t>Description</t>
  </si>
  <si>
    <t>Libellé</t>
  </si>
  <si>
    <t>Garantie Emprunteur #1</t>
  </si>
  <si>
    <t>Date de fin de contrôle</t>
  </si>
  <si>
    <t>Type de Valeur</t>
  </si>
  <si>
    <t>Type de valeur</t>
  </si>
  <si>
    <t>%</t>
  </si>
  <si>
    <t>Nb</t>
  </si>
  <si>
    <t>Impact sur la marge</t>
  </si>
  <si>
    <t>Règles marge</t>
  </si>
  <si>
    <t>Compris entre</t>
  </si>
  <si>
    <t>Valeur Min</t>
  </si>
  <si>
    <t>Valeur Max</t>
  </si>
  <si>
    <t>Marge à Appliquer sur le taux de la tranche #1</t>
  </si>
  <si>
    <t>Marge à Appliquer sur le taux de la tranche #2</t>
  </si>
  <si>
    <t>Marge à Appliquer sur le taux de la tranche #3</t>
  </si>
  <si>
    <t>Marge à Appliquer sur le taux de la tranche #4</t>
  </si>
  <si>
    <t>Marge à Appliquer sur le taux de la tranche #5</t>
  </si>
  <si>
    <t>Marge à Appliquer sur le taux de la tranche #6</t>
  </si>
  <si>
    <t>Rôle du contact Agency</t>
  </si>
  <si>
    <t>Garantie Emprunteur #2</t>
  </si>
  <si>
    <t>Garantie Emprunteur #3</t>
  </si>
  <si>
    <t>Garantie Emprunteur #4</t>
  </si>
  <si>
    <t>Garantie Emprunteur #5</t>
  </si>
  <si>
    <t>Garantie Emprunteur #6</t>
  </si>
  <si>
    <t>Garantie Emprunteur #7</t>
  </si>
  <si>
    <t>Garantie Emprunteur #8</t>
  </si>
  <si>
    <t>Garantie Emprunteur #9</t>
  </si>
  <si>
    <t>Garantie Emprunteur #10</t>
  </si>
  <si>
    <t>Rôle du Représentant</t>
  </si>
  <si>
    <t>Rôle du Référent</t>
  </si>
  <si>
    <t>Commission Arrangeur</t>
  </si>
  <si>
    <t>Commission Co-Arrangeur</t>
  </si>
  <si>
    <t>Date de validité (de consolidation)</t>
  </si>
  <si>
    <t>Autre - Contrôle à effectuer</t>
  </si>
  <si>
    <t>Autre - Document à fournir</t>
  </si>
  <si>
    <t>SELAS</t>
  </si>
  <si>
    <t>valeur de contrôle de l’engagement</t>
  </si>
  <si>
    <t>Société Civile</t>
  </si>
  <si>
    <t>SCEA</t>
  </si>
  <si>
    <t>Nantissement de fond de commerce</t>
  </si>
  <si>
    <t>Gage de Stock</t>
  </si>
  <si>
    <t>ARKEA BANQUE ENTREPRISES ET INSTITUTIONNELS</t>
  </si>
  <si>
    <t>SIC SUD OUEST</t>
  </si>
  <si>
    <t>Mensuelle</t>
  </si>
  <si>
    <t>ADVITAM</t>
  </si>
  <si>
    <t>Contrat de Crédits</t>
  </si>
  <si>
    <t>Crédits Découvert Autorisé + Crédit d'Investissement + Crédit Renouvelable</t>
  </si>
  <si>
    <t>CROP</t>
  </si>
  <si>
    <t>Myriam</t>
  </si>
  <si>
    <t>03 20 63 80 93</t>
  </si>
  <si>
    <t>STE COOPERATIVE UNEAL</t>
  </si>
  <si>
    <t>385110234</t>
  </si>
  <si>
    <t>1 RUE MARCEL LEBLANC 62223 ST LAURENT BLANGY</t>
  </si>
  <si>
    <t>KERR</t>
  </si>
  <si>
    <t>JEAN-PHILIPPE</t>
  </si>
  <si>
    <t>DAF</t>
  </si>
  <si>
    <t>jean-philippe.kerr@groupe-advitam.fr</t>
  </si>
  <si>
    <t>COGNIEZ</t>
  </si>
  <si>
    <t>CEDRIC</t>
  </si>
  <si>
    <t>TERNOVEO</t>
  </si>
  <si>
    <t>PARC DES AUTOROUTES 804 RUE GEORGES CHARPAK CS90475 02315 ST QUENTIN CEDEX</t>
  </si>
  <si>
    <t>301521928</t>
  </si>
  <si>
    <t>ADVITAM MACHINISME</t>
  </si>
  <si>
    <t>VERTDIS</t>
  </si>
  <si>
    <t>411266687</t>
  </si>
  <si>
    <t>CANNESSON</t>
  </si>
  <si>
    <t>CHRISTOPHE</t>
  </si>
  <si>
    <t>341633725</t>
  </si>
  <si>
    <t>Commission Agent</t>
  </si>
  <si>
    <t>Crédit Découvert Autorisé</t>
  </si>
  <si>
    <t>Crédit Renouvelable TR 1</t>
  </si>
  <si>
    <t>Crédit Renouvelable TR 2</t>
  </si>
  <si>
    <t>Crédit Renouvelable TR 3</t>
  </si>
  <si>
    <t>Crédit Renouvelable TR 4</t>
  </si>
  <si>
    <t>Crédit d'Investissement TR A Immobilier</t>
  </si>
  <si>
    <t>Crédit d'Investissement TR A Mobilier</t>
  </si>
  <si>
    <t>Crédit d'Investissement TR B Immobilier</t>
  </si>
  <si>
    <t>Crédit d'Investissement TR B Mobilier</t>
  </si>
  <si>
    <t>Crédit d'Investissement TR C Immobilier</t>
  </si>
  <si>
    <t>Crédit d'Investissement TR C Mobilier</t>
  </si>
  <si>
    <t>Crédit d'Investissement TR D Immobilier</t>
  </si>
  <si>
    <t>Crédit d'Investissement TR D Mobilier</t>
  </si>
  <si>
    <t>Crédit d'Investissement TR E Immobilier</t>
  </si>
  <si>
    <t>Crédit d'Investissement TR E Mobilier</t>
  </si>
  <si>
    <t>Crédit d'Investissement TR F Immobilier</t>
  </si>
  <si>
    <t>Crédit d'Investissement TR F Mobilier</t>
  </si>
  <si>
    <t>ADVITAM IMMOBILIERE</t>
  </si>
  <si>
    <t>423276757</t>
  </si>
  <si>
    <t>LESAFFRE</t>
  </si>
  <si>
    <t>ARMEL</t>
  </si>
  <si>
    <t>ARRAS</t>
  </si>
  <si>
    <t>SAINT-QUENTIN</t>
  </si>
  <si>
    <t>Tranche #11</t>
  </si>
  <si>
    <t>myriam.crop@ca-norddefrance.fr</t>
  </si>
  <si>
    <t>Chargée Agency</t>
  </si>
  <si>
    <t>Montant non utilisé</t>
  </si>
  <si>
    <t>Tranche #12</t>
  </si>
  <si>
    <t>Tranche #13</t>
  </si>
  <si>
    <t>Tranche #14</t>
  </si>
  <si>
    <t>Tranche #15</t>
  </si>
  <si>
    <t>Tranche #16</t>
  </si>
  <si>
    <t>Tranche #17</t>
  </si>
  <si>
    <t>Tranche #18</t>
  </si>
  <si>
    <t>CIC Nord Ouest</t>
  </si>
  <si>
    <t>Société Coopérative Agricole</t>
  </si>
  <si>
    <t>Colonne1</t>
  </si>
  <si>
    <t>18 871 500 € </t>
  </si>
  <si>
    <t>26 080 000 €</t>
  </si>
  <si>
    <t>100 048 €</t>
  </si>
  <si>
    <t>5 836 128 €</t>
  </si>
  <si>
    <t>20 360 €</t>
  </si>
  <si>
    <t>Crédit du Nord</t>
  </si>
  <si>
    <t>Crédit Mutuel Nord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</si>
</sst>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4" fontId="0" fillId="0" borderId="0" xfId="0" applyNumberFormat="1"/>
    <xf numFmtId="0" fontId="0" fillId="0" borderId="0" xfId="0" quotePrefix="1"/>
    <xf numFmtId="49" fontId="0" fillId="0" borderId="0" xfId="0" applyNumberFormat="1"/>
    <xf numFmtId="3" fontId="0" fillId="0" borderId="0" xfId="0" applyNumberFormat="1"/>
    <xf numFmtId="0" fontId="3" fillId="0" borderId="0" xfId="0" applyFont="1"/>
    <xf numFmtId="0" fontId="0" fillId="2" borderId="0" xfId="0" applyFill="1"/>
    <xf numFmtId="0" fontId="4" fillId="0" borderId="0" xfId="1"/>
    <xf numFmtId="10" fontId="0" fillId="0" borderId="0" xfId="0" applyNumberFormat="1"/>
    <xf numFmtId="3" fontId="0" fillId="0" borderId="0" xfId="0" applyNumberFormat="1" applyFill="1"/>
    <xf numFmtId="0" fontId="0" fillId="0" borderId="0" xfId="0" applyFill="1"/>
    <xf numFmtId="3" fontId="0" fillId="3" borderId="0" xfId="0" applyNumberFormat="1" applyFill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22">
    <dxf>
      <numFmt numFmtId="19" formatCode="dd/mm/yy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scal Sygnet" id="{8FDC92F5-1E0C-2E42-99E5-5BE746DD395F}" userId="S::pascal.sygnet@kls-platform.com::f6da27f9-4326-4671-8ead-8799bb19fbf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au7" displayName="Tableau7" ref="A1:N2" totalsRowShown="0">
  <autoFilter ref="A1:N2" xr:uid="{00000000-0009-0000-0100-000007000000}"/>
  <tableColumns count="14">
    <tableColumn id="1" xr3:uid="{00000000-0010-0000-0000-000001000000}" name="Date de closing" dataDxfId="21"/>
    <tableColumn id="2" xr3:uid="{00000000-0010-0000-0000-000002000000}" name="Date de fin de contrat" dataDxfId="20"/>
    <tableColumn id="3" xr3:uid="{00000000-0010-0000-0000-000003000000}" name="Nom du groupe de risque"/>
    <tableColumn id="4" xr3:uid="{00000000-0010-0000-0000-000004000000}" name="Notation"/>
    <tableColumn id="5" xr3:uid="{00000000-0010-0000-0000-000005000000}" name="Libellé du dossier"/>
    <tableColumn id="6" xr3:uid="{00000000-0010-0000-0000-000006000000}" name="Montant total" dataDxfId="19"/>
    <tableColumn id="7" xr3:uid="{00000000-0010-0000-0000-000007000000}" name="Marché" dataDxfId="18"/>
    <tableColumn id="8" xr3:uid="{00000000-0010-0000-0000-000008000000}" name="Spécificité"/>
    <tableColumn id="9" xr3:uid="{00000000-0010-0000-0000-000009000000}" name="Résumé de l'opération"/>
    <tableColumn id="10" xr3:uid="{00000000-0010-0000-0000-00000A000000}" name="Nom du contact agency"/>
    <tableColumn id="11" xr3:uid="{00000000-0010-0000-0000-00000B000000}" name="Prénom du contact Agency"/>
    <tableColumn id="12" xr3:uid="{00000000-0010-0000-0000-00000C000000}" name="Rôle du contact Agency"/>
    <tableColumn id="13" xr3:uid="{00000000-0010-0000-0000-00000D000000}" name="Téléphone" dataDxfId="17"/>
    <tableColumn id="14" xr3:uid="{00000000-0010-0000-0000-00000E000000}" name="Mail" dataCellStyle="Lien hypertext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au6" displayName="Tableau6" ref="A1:N6" totalsRowShown="0">
  <autoFilter ref="A1:N6" xr:uid="{00000000-0009-0000-0100-000006000000}"/>
  <tableColumns count="14">
    <tableColumn id="1" xr3:uid="{00000000-0010-0000-0100-000001000000}" name="Raison Sociale"/>
    <tableColumn id="2" xr3:uid="{00000000-0010-0000-0100-000002000000}" name="SIREN" dataDxfId="16"/>
    <tableColumn id="3" xr3:uid="{00000000-0010-0000-0100-000003000000}" name="Siège social "/>
    <tableColumn id="4" xr3:uid="{00000000-0010-0000-0100-000004000000}" name="RCS"/>
    <tableColumn id="5" xr3:uid="{00000000-0010-0000-0100-000005000000}" name="Forme juridique"/>
    <tableColumn id="14" xr3:uid="{DCFF2524-0F76-2148-8AEE-2C78B5F0606B}" name="Colonne1"/>
    <tableColumn id="6" xr3:uid="{00000000-0010-0000-0100-000006000000}" name="Nom Représentant "/>
    <tableColumn id="7" xr3:uid="{00000000-0010-0000-0100-000007000000}" name="Prénom Représentant "/>
    <tableColumn id="12" xr3:uid="{00000000-0010-0000-0100-00000C000000}" name="Rôle du Représentant"/>
    <tableColumn id="8" xr3:uid="{00000000-0010-0000-0100-000008000000}" name="Mail Représentant"/>
    <tableColumn id="9" xr3:uid="{00000000-0010-0000-0100-000009000000}" name="Nom Référent"/>
    <tableColumn id="10" xr3:uid="{00000000-0010-0000-0100-00000A000000}" name="Prénom Référent"/>
    <tableColumn id="13" xr3:uid="{00000000-0010-0000-0100-00000D000000}" name="Rôle du Référent"/>
    <tableColumn id="11" xr3:uid="{00000000-0010-0000-0100-00000B000000}" name="Mail Référent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au4" displayName="Tableau4" ref="A1:AA42" totalsRowShown="0">
  <autoFilter ref="A1:AA42" xr:uid="{00000000-0009-0000-0100-000004000000}"/>
  <tableColumns count="27">
    <tableColumn id="1" xr3:uid="{00000000-0010-0000-0200-000001000000}" name="Nom"/>
    <tableColumn id="2" xr3:uid="{00000000-0010-0000-0200-000002000000}" name="Arrangeur"/>
    <tableColumn id="3" xr3:uid="{00000000-0010-0000-0200-000003000000}" name="Co-Arrangeur"/>
    <tableColumn id="4" xr3:uid="{00000000-0010-0000-0200-000004000000}" name="Agent"/>
    <tableColumn id="5" xr3:uid="{00000000-0010-0000-0200-000005000000}" name="Commission Participation"/>
    <tableColumn id="6" xr3:uid="{00000000-0010-0000-0200-000006000000}" name="Commission Arrangeur"/>
    <tableColumn id="19" xr3:uid="{00000000-0010-0000-0200-000013000000}" name="Commission Co-Arrangeur"/>
    <tableColumn id="7" xr3:uid="{00000000-0010-0000-0200-000007000000}" name="Commission Agent"/>
    <tableColumn id="8" xr3:uid="{00000000-0010-0000-0200-000008000000}" name="Allocation finale"/>
    <tableColumn id="9" xr3:uid="{00000000-0010-0000-0200-000009000000}" name="Tranche #1"/>
    <tableColumn id="10" xr3:uid="{00000000-0010-0000-0200-00000A000000}" name="Tranche #2" dataDxfId="15">
      <calculatedColumnFormula>38000000*0.336</calculatedColumnFormula>
    </tableColumn>
    <tableColumn id="11" xr3:uid="{00000000-0010-0000-0200-00000B000000}" name="Tranche #3"/>
    <tableColumn id="12" xr3:uid="{00000000-0010-0000-0200-00000C000000}" name="Tranche #4"/>
    <tableColumn id="13" xr3:uid="{00000000-0010-0000-0200-00000D000000}" name="Tranche #5"/>
    <tableColumn id="14" xr3:uid="{00000000-0010-0000-0200-00000E000000}" name="Tranche #6" dataDxfId="14">
      <calculatedColumnFormula>ROUND(Tranches!D6*0.16,2)</calculatedColumnFormula>
    </tableColumn>
    <tableColumn id="15" xr3:uid="{00000000-0010-0000-0200-00000F000000}" name="Tranche #7" dataDxfId="13">
      <calculatedColumnFormula>Tranches!$D$8-SUM(P3:P8)</calculatedColumnFormula>
    </tableColumn>
    <tableColumn id="16" xr3:uid="{00000000-0010-0000-0200-000010000000}" name="Tranche #8" dataDxfId="12">
      <calculatedColumnFormula>Tranches!$D$9-SUM(Q3:Q8)</calculatedColumnFormula>
    </tableColumn>
    <tableColumn id="17" xr3:uid="{00000000-0010-0000-0200-000011000000}" name="Tranche #9" dataDxfId="11">
      <calculatedColumnFormula>Tranches!$D$10-SUM(R3:R8)</calculatedColumnFormula>
    </tableColumn>
    <tableColumn id="20" xr3:uid="{00000000-0010-0000-0200-000014000000}" name="Tranche #10" dataDxfId="10">
      <calculatedColumnFormula>Tranches!$D$11-SUM(S3:S8)</calculatedColumnFormula>
    </tableColumn>
    <tableColumn id="18" xr3:uid="{00000000-0010-0000-0200-000012000000}" name="Tranche #11" dataDxfId="9">
      <calculatedColumnFormula>Tranches!$D$12-SUM(T3:T8)</calculatedColumnFormula>
    </tableColumn>
    <tableColumn id="21" xr3:uid="{00000000-0010-0000-0200-000015000000}" name="Tranche #12" dataDxfId="8">
      <calculatedColumnFormula>Tranches!$D$13-SUM(U3:U8)</calculatedColumnFormula>
    </tableColumn>
    <tableColumn id="22" xr3:uid="{00000000-0010-0000-0200-000016000000}" name="Tranche #13" dataDxfId="7">
      <calculatedColumnFormula>Tranches!$D$14-SUM(V3:V8)</calculatedColumnFormula>
    </tableColumn>
    <tableColumn id="23" xr3:uid="{00000000-0010-0000-0200-000017000000}" name="Tranche #14" dataDxfId="6">
      <calculatedColumnFormula>Tranches!$D$15-SUM(W3:W8)</calculatedColumnFormula>
    </tableColumn>
    <tableColumn id="24" xr3:uid="{00000000-0010-0000-0200-000018000000}" name="Tranche #15" dataDxfId="5">
      <calculatedColumnFormula>Tranches!$D$16-SUM(X3:X8)</calculatedColumnFormula>
    </tableColumn>
    <tableColumn id="25" xr3:uid="{00000000-0010-0000-0200-000019000000}" name="Tranche #16" dataDxfId="4">
      <calculatedColumnFormula>Tranches!$D$17-SUM(Y3:Y8)</calculatedColumnFormula>
    </tableColumn>
    <tableColumn id="26" xr3:uid="{00000000-0010-0000-0200-00001A000000}" name="Tranche #17" dataDxfId="3">
      <calculatedColumnFormula>Tranches!$D$18-SUM(Z3:Z8)</calculatedColumnFormula>
    </tableColumn>
    <tableColumn id="27" xr3:uid="{00000000-0010-0000-0200-00001B000000}" name="Tranche #18" dataDxfId="2">
      <calculatedColumnFormula>Tranches!$D$19-SUM(AA3:AA8)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au5" displayName="Tableau5" ref="A1:AS19" totalsRowShown="0">
  <autoFilter ref="A1:AS19" xr:uid="{00000000-0009-0000-0100-000005000000}"/>
  <tableColumns count="45">
    <tableColumn id="1" xr3:uid="{00000000-0010-0000-0300-000001000000}" name="N° Tranche"/>
    <tableColumn id="2" xr3:uid="{00000000-0010-0000-0300-000002000000}" name="Libellé"/>
    <tableColumn id="3" xr3:uid="{00000000-0010-0000-0300-000003000000}" name="Syndiquée "/>
    <tableColumn id="4" xr3:uid="{00000000-0010-0000-0300-000004000000}" name="Montant" dataDxfId="1"/>
    <tableColumn id="14" xr3:uid="{00000000-0010-0000-0300-00000E000000}" name="Date de validité (de consolidation)" dataDxfId="0"/>
    <tableColumn id="5" xr3:uid="{00000000-0010-0000-0300-000005000000}" name="Maturité (mois)"/>
    <tableColumn id="6" xr3:uid="{00000000-0010-0000-0300-000006000000}" name="Type de Taux/Index"/>
    <tableColumn id="7" xr3:uid="{00000000-0010-0000-0300-000007000000}" name="Valeur Taux/Index"/>
    <tableColumn id="8" xr3:uid="{00000000-0010-0000-0300-000008000000}" name="Type de Floor"/>
    <tableColumn id="9" xr3:uid="{00000000-0010-0000-0300-000009000000}" name="Valeur Taux Floor"/>
    <tableColumn id="10" xr3:uid="{00000000-0010-0000-0300-00000A000000}" name="Type de tranche"/>
    <tableColumn id="11" xr3:uid="{00000000-0010-0000-0300-00000B000000}" name="Modalité de remboursement"/>
    <tableColumn id="12" xr3:uid="{00000000-0010-0000-0300-00000C000000}" name="Commision"/>
    <tableColumn id="13" xr3:uid="{00000000-0010-0000-0300-00000D000000}" name="Taux de commission"/>
    <tableColumn id="15" xr3:uid="{00000000-0010-0000-0300-00000F000000}" name="Commentaire"/>
    <tableColumn id="16" xr3:uid="{00000000-0010-0000-0300-000010000000}" name="SIREN Emprunteur #1"/>
    <tableColumn id="17" xr3:uid="{00000000-0010-0000-0300-000011000000}" name="Garantie Emprunteur #1"/>
    <tableColumn id="18" xr3:uid="{00000000-0010-0000-0300-000012000000}" name="Montant Emprunteur #1"/>
    <tableColumn id="19" xr3:uid="{00000000-0010-0000-0300-000013000000}" name="SIREN Emprunteur #2"/>
    <tableColumn id="20" xr3:uid="{00000000-0010-0000-0300-000014000000}" name="Garantie Emprunteur #2"/>
    <tableColumn id="21" xr3:uid="{00000000-0010-0000-0300-000015000000}" name="Montant Emprunteur #2"/>
    <tableColumn id="22" xr3:uid="{00000000-0010-0000-0300-000016000000}" name="SIREN Emprunteur #3"/>
    <tableColumn id="23" xr3:uid="{00000000-0010-0000-0300-000017000000}" name="Garantie Emprunteur #3"/>
    <tableColumn id="24" xr3:uid="{00000000-0010-0000-0300-000018000000}" name="Montant Emprunteur #3"/>
    <tableColumn id="25" xr3:uid="{00000000-0010-0000-0300-000019000000}" name="SIREN Emprunteur #4"/>
    <tableColumn id="26" xr3:uid="{00000000-0010-0000-0300-00001A000000}" name="Garantie Emprunteur #4"/>
    <tableColumn id="27" xr3:uid="{00000000-0010-0000-0300-00001B000000}" name="Montant Emprunteur #4"/>
    <tableColumn id="28" xr3:uid="{00000000-0010-0000-0300-00001C000000}" name="SIREN Emprunteur #5"/>
    <tableColumn id="29" xr3:uid="{00000000-0010-0000-0300-00001D000000}" name="Garantie Emprunteur #5"/>
    <tableColumn id="30" xr3:uid="{00000000-0010-0000-0300-00001E000000}" name="Montant Emprunteur #5"/>
    <tableColumn id="31" xr3:uid="{00000000-0010-0000-0300-00001F000000}" name="SIREN Emprunteur #6"/>
    <tableColumn id="32" xr3:uid="{00000000-0010-0000-0300-000020000000}" name="Garantie Emprunteur #6"/>
    <tableColumn id="33" xr3:uid="{00000000-0010-0000-0300-000021000000}" name="Montant Emprunteur #6"/>
    <tableColumn id="34" xr3:uid="{00000000-0010-0000-0300-000022000000}" name="SIREN Emprunteur #7"/>
    <tableColumn id="35" xr3:uid="{00000000-0010-0000-0300-000023000000}" name="Garantie Emprunteur #7"/>
    <tableColumn id="36" xr3:uid="{00000000-0010-0000-0300-000024000000}" name="Montant Emprunteur #7"/>
    <tableColumn id="37" xr3:uid="{00000000-0010-0000-0300-000025000000}" name="SIREN Emprunteur #8"/>
    <tableColumn id="38" xr3:uid="{00000000-0010-0000-0300-000026000000}" name="Garantie Emprunteur #8"/>
    <tableColumn id="39" xr3:uid="{00000000-0010-0000-0300-000027000000}" name="Montant Emprunteur #8"/>
    <tableColumn id="40" xr3:uid="{00000000-0010-0000-0300-000028000000}" name="SIREN Emprunteur #9"/>
    <tableColumn id="41" xr3:uid="{00000000-0010-0000-0300-000029000000}" name="Garantie Emprunteur #9"/>
    <tableColumn id="42" xr3:uid="{00000000-0010-0000-0300-00002A000000}" name="Montant Emprunteur #9"/>
    <tableColumn id="43" xr3:uid="{00000000-0010-0000-0300-00002B000000}" name="SIREN Emprunteur #10"/>
    <tableColumn id="44" xr3:uid="{00000000-0010-0000-0300-00002C000000}" name="Garantie Emprunteur #10"/>
    <tableColumn id="45" xr3:uid="{00000000-0010-0000-0300-00002D000000}" name="Montant Emprunteur #1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au3" displayName="Tableau3" ref="A1:AO60" totalsRowShown="0">
  <autoFilter ref="A1:AO60" xr:uid="{00000000-0009-0000-0100-000003000000}"/>
  <tableColumns count="41">
    <tableColumn id="1" xr3:uid="{00000000-0010-0000-0400-000001000000}" name="Nature"/>
    <tableColumn id="2" xr3:uid="{00000000-0010-0000-0400-000002000000}" name="Libellé "/>
    <tableColumn id="3" xr3:uid="{00000000-0010-0000-0400-000003000000}" name="Article du contrat"/>
    <tableColumn id="4" xr3:uid="{00000000-0010-0000-0400-000004000000}" name="Extrait du contrat"/>
    <tableColumn id="5" xr3:uid="{00000000-0010-0000-0400-000005000000}" name="Description"/>
    <tableColumn id="6" xr3:uid="{00000000-0010-0000-0400-000006000000}" name="Première date de test"/>
    <tableColumn id="7" xr3:uid="{00000000-0010-0000-0400-000007000000}" name="Délai de réponse"/>
    <tableColumn id="8" xr3:uid="{00000000-0010-0000-0400-000008000000}" name="Date de fin de contrôle"/>
    <tableColumn id="9" xr3:uid="{00000000-0010-0000-0400-000009000000}" name="Périodicité"/>
    <tableColumn id="31" xr3:uid="{00000000-0010-0000-0400-00001F000000}" name="Type de Valeur"/>
    <tableColumn id="30" xr3:uid="{00000000-0010-0000-0400-00001E000000}" name="Valeur fixe"/>
    <tableColumn id="10" xr3:uid="{00000000-0010-0000-0400-00000A000000}" name="Règle #1"/>
    <tableColumn id="11" xr3:uid="{00000000-0010-0000-0400-00000B000000}" name="Valeur #1"/>
    <tableColumn id="12" xr3:uid="{00000000-0010-0000-0400-00000C000000}" name="Règle #2"/>
    <tableColumn id="13" xr3:uid="{00000000-0010-0000-0400-00000D000000}" name="Valeur #2"/>
    <tableColumn id="14" xr3:uid="{00000000-0010-0000-0400-00000E000000}" name="Règle #3"/>
    <tableColumn id="15" xr3:uid="{00000000-0010-0000-0400-00000F000000}" name="Valeur #3"/>
    <tableColumn id="16" xr3:uid="{00000000-0010-0000-0400-000010000000}" name="Règle #4"/>
    <tableColumn id="17" xr3:uid="{00000000-0010-0000-0400-000011000000}" name="Valeur #4"/>
    <tableColumn id="18" xr3:uid="{00000000-0010-0000-0400-000012000000}" name="Règle #5"/>
    <tableColumn id="19" xr3:uid="{00000000-0010-0000-0400-000013000000}" name="Valeur #5"/>
    <tableColumn id="20" xr3:uid="{00000000-0010-0000-0400-000014000000}" name="Règle #6"/>
    <tableColumn id="21" xr3:uid="{00000000-0010-0000-0400-000015000000}" name="Valeur #6"/>
    <tableColumn id="22" xr3:uid="{00000000-0010-0000-0400-000016000000}" name="Règle #7"/>
    <tableColumn id="23" xr3:uid="{00000000-0010-0000-0400-000017000000}" name="Valeur #7"/>
    <tableColumn id="24" xr3:uid="{00000000-0010-0000-0400-000018000000}" name="Règle #8"/>
    <tableColumn id="25" xr3:uid="{00000000-0010-0000-0400-000019000000}" name="Valeur #8"/>
    <tableColumn id="26" xr3:uid="{00000000-0010-0000-0400-00001A000000}" name="Règle #9"/>
    <tableColumn id="27" xr3:uid="{00000000-0010-0000-0400-00001B000000}" name="Valeur #9"/>
    <tableColumn id="28" xr3:uid="{00000000-0010-0000-0400-00001C000000}" name="Règle #10"/>
    <tableColumn id="29" xr3:uid="{00000000-0010-0000-0400-00001D000000}" name="Valeur #10"/>
    <tableColumn id="35" xr3:uid="{00000000-0010-0000-0400-000023000000}" name="Impact sur la marge"/>
    <tableColumn id="34" xr3:uid="{00000000-0010-0000-0400-000022000000}" name="valeur de contrôle de l’engagement"/>
    <tableColumn id="44" xr3:uid="{00000000-0010-0000-0400-00002C000000}" name="Valeur Min"/>
    <tableColumn id="43" xr3:uid="{00000000-0010-0000-0400-00002B000000}" name="Valeur Max"/>
    <tableColumn id="36" xr3:uid="{00000000-0010-0000-0400-000024000000}" name="Marge à Appliquer sur le taux de la tranche #1"/>
    <tableColumn id="42" xr3:uid="{00000000-0010-0000-0400-00002A000000}" name="Marge à Appliquer sur le taux de la tranche #2"/>
    <tableColumn id="41" xr3:uid="{00000000-0010-0000-0400-000029000000}" name="Marge à Appliquer sur le taux de la tranche #3"/>
    <tableColumn id="40" xr3:uid="{00000000-0010-0000-0400-000028000000}" name="Marge à Appliquer sur le taux de la tranche #4"/>
    <tableColumn id="39" xr3:uid="{00000000-0010-0000-0400-000027000000}" name="Marge à Appliquer sur le taux de la tranche #5"/>
    <tableColumn id="38" xr3:uid="{00000000-0010-0000-0400-000026000000}" name="Marge à Appliquer sur le taux de la tranche #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2-23T13:19:59.73" personId="{8FDC92F5-1E0C-2E42-99E5-5BE746DD395F}" id="{E29A375E-0785-274A-B834-0D7285AC9125}">
    <text>Objet du dossier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2-08T14:38:15.39" personId="{8FDC92F5-1E0C-2E42-99E5-5BE746DD395F}" id="{D1B37373-A05D-7546-A115-B2C5C620B198}">
    <text xml:space="preserve">N°, rue, code postal, ville
</text>
  </threadedComment>
  <threadedComment ref="E1" dT="2021-02-08T14:27:48.26" personId="{8FDC92F5-1E0C-2E42-99E5-5BE746DD395F}" id="{A6AF9C00-D7C0-9E4D-BF7B-55709C4ABAA3}">
    <text xml:space="preserve">Forme Juridique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2-08T14:33:36.63" personId="{8FDC92F5-1E0C-2E42-99E5-5BE746DD395F}" id="{BA6CFF19-E08F-E446-93A5-4132FCD8033A}">
    <text>ce nom sera restitué aux participants</text>
  </threadedComment>
  <threadedComment ref="E1" dT="2021-02-08T14:36:22.46" personId="{8FDC92F5-1E0C-2E42-99E5-5BE746DD395F}" id="{69AE2C03-A114-D247-ABF9-8495D785BDB4}">
    <text>date de validité pour les tirages de la tranche</text>
  </threadedComment>
  <threadedComment ref="O1" dT="2021-02-08T14:40:48.19" personId="{8FDC92F5-1E0C-2E42-99E5-5BE746DD395F}" id="{41B09561-93E3-9040-AA7A-051481D9245F}">
    <text>précisions qui seront visibles des participants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1-02-08T14:42:02.87" personId="{8FDC92F5-1E0C-2E42-99E5-5BE746DD395F}" id="{640CCF11-048B-EE4D-8E25-05EA26BD88BC}">
    <text>la 1ère date test correspond à la date à laquelle les engagements deviennent théoriquement accessibles EX: pour une entreprise qui clôture au 31 décembre, la première date test des ratios sera le 1er janvier. La date limite de réception d ratio sera calculée comme suit: date test + 180 jours (délais de réponse)</text>
  </threadedComment>
  <threadedComment ref="K1" dT="2021-02-08T14:42:34.87" personId="{8FDC92F5-1E0C-2E42-99E5-5BE746DD395F}" id="{CAF228A3-8833-0444-A963-0D068DB047E1}">
    <text xml:space="preserve"> la valeur attendue de l'engagement est-elle la même tout au long de la durée de vie du crédit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yriam.crop@ca-norddefrance.fr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I2" sqref="I2"/>
    </sheetView>
  </sheetViews>
  <sheetFormatPr baseColWidth="10" defaultRowHeight="16" x14ac:dyDescent="0.2"/>
  <cols>
    <col min="1" max="1" width="16" customWidth="1"/>
    <col min="2" max="2" width="21.33203125" customWidth="1"/>
    <col min="3" max="3" width="24.1640625" customWidth="1"/>
    <col min="4" max="4" width="10.6640625" customWidth="1"/>
    <col min="5" max="5" width="17.6640625" customWidth="1"/>
    <col min="6" max="6" width="14.83203125" customWidth="1"/>
    <col min="7" max="7" width="9.6640625" customWidth="1"/>
    <col min="8" max="8" width="12" bestFit="1" customWidth="1"/>
    <col min="9" max="9" width="22.1640625" bestFit="1" customWidth="1"/>
    <col min="10" max="10" width="23.1640625" bestFit="1" customWidth="1"/>
    <col min="11" max="11" width="26.33203125" bestFit="1" customWidth="1"/>
    <col min="12" max="12" width="23.1640625" bestFit="1" customWidth="1"/>
    <col min="13" max="13" width="12.5" bestFit="1" customWidth="1"/>
    <col min="14" max="14" width="7.33203125" bestFit="1" customWidth="1"/>
  </cols>
  <sheetData>
    <row r="1" spans="1:14" x14ac:dyDescent="0.2">
      <c r="A1" s="7" t="s">
        <v>8</v>
      </c>
      <c r="B1" s="7" t="s">
        <v>9</v>
      </c>
      <c r="C1" s="7" t="s">
        <v>10</v>
      </c>
      <c r="D1" t="s">
        <v>11</v>
      </c>
      <c r="E1" s="7" t="s">
        <v>12</v>
      </c>
      <c r="F1" s="7" t="s">
        <v>13</v>
      </c>
      <c r="G1" s="7" t="s">
        <v>14</v>
      </c>
      <c r="H1" t="s">
        <v>82</v>
      </c>
      <c r="I1" t="s">
        <v>296</v>
      </c>
      <c r="J1" s="7" t="s">
        <v>15</v>
      </c>
      <c r="K1" s="7" t="s">
        <v>16</v>
      </c>
      <c r="L1" s="7" t="s">
        <v>317</v>
      </c>
      <c r="M1" t="s">
        <v>17</v>
      </c>
      <c r="N1" s="7" t="s">
        <v>18</v>
      </c>
    </row>
    <row r="2" spans="1:14" x14ac:dyDescent="0.2">
      <c r="A2" s="1">
        <v>43306</v>
      </c>
      <c r="B2" s="1">
        <v>49490</v>
      </c>
      <c r="C2" t="s">
        <v>343</v>
      </c>
      <c r="D2" t="s">
        <v>205</v>
      </c>
      <c r="E2" t="s">
        <v>344</v>
      </c>
      <c r="F2" s="3">
        <v>281572103</v>
      </c>
      <c r="G2" s="8" t="s">
        <v>240</v>
      </c>
      <c r="H2" t="s">
        <v>79</v>
      </c>
      <c r="I2" t="s">
        <v>345</v>
      </c>
      <c r="J2" t="s">
        <v>346</v>
      </c>
      <c r="K2" t="s">
        <v>347</v>
      </c>
      <c r="L2" t="s">
        <v>393</v>
      </c>
      <c r="M2" s="5" t="s">
        <v>348</v>
      </c>
      <c r="N2" s="9" t="s">
        <v>392</v>
      </c>
    </row>
    <row r="3" spans="1:14" x14ac:dyDescent="0.2">
      <c r="A3" s="1"/>
      <c r="B3" s="1"/>
      <c r="F3" s="3"/>
      <c r="M3" s="5"/>
    </row>
    <row r="4" spans="1:14" x14ac:dyDescent="0.2">
      <c r="A4" s="1"/>
      <c r="B4" s="1"/>
      <c r="F4" s="3"/>
      <c r="M4" s="5"/>
    </row>
  </sheetData>
  <hyperlinks>
    <hyperlink ref="N2" r:id="rId1" xr:uid="{00000000-0004-0000-0000-000000000000}"/>
  </hyperlinks>
  <pageMargins left="0.7" right="0.7" top="0.75" bottom="0.75" header="0.3" footer="0.3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Data!$C$2:$C$4</xm:f>
          </x14:formula1>
          <xm:sqref>H2</xm:sqref>
        </x14:dataValidation>
        <x14:dataValidation type="list" allowBlank="1" showInputMessage="1" showErrorMessage="1" xr:uid="{00000000-0002-0000-0000-000001000000}">
          <x14:formula1>
            <xm:f>Data!$L$2:$L$15</xm:f>
          </x14:formula1>
          <xm:sqref>D2</xm:sqref>
        </x14:dataValidation>
        <x14:dataValidation type="list" allowBlank="1" showInputMessage="1" showErrorMessage="1" xr:uid="{00000000-0002-0000-0000-000002000000}">
          <x14:formula1>
            <xm:f>Data!$M$2:$M$9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zoomScale="106" workbookViewId="0">
      <selection activeCell="F6" sqref="F6"/>
    </sheetView>
  </sheetViews>
  <sheetFormatPr baseColWidth="10" defaultRowHeight="16" x14ac:dyDescent="0.2"/>
  <cols>
    <col min="1" max="1" width="15.33203125" customWidth="1"/>
    <col min="2" max="2" width="8.5" customWidth="1"/>
    <col min="3" max="3" width="13.6640625" bestFit="1" customWidth="1"/>
    <col min="4" max="4" width="6.6640625" customWidth="1"/>
    <col min="5" max="6" width="16.5" customWidth="1"/>
    <col min="7" max="7" width="19.5" customWidth="1"/>
    <col min="8" max="9" width="21.83203125" customWidth="1"/>
    <col min="10" max="10" width="18.6640625" customWidth="1"/>
    <col min="11" max="11" width="15.5" bestFit="1" customWidth="1"/>
    <col min="12" max="12" width="18.1640625" bestFit="1" customWidth="1"/>
    <col min="13" max="13" width="18.1640625" customWidth="1"/>
    <col min="14" max="14" width="14.83203125" customWidth="1"/>
  </cols>
  <sheetData>
    <row r="1" spans="1:14" x14ac:dyDescent="0.2">
      <c r="A1" s="7" t="s">
        <v>19</v>
      </c>
      <c r="B1" s="7" t="s">
        <v>20</v>
      </c>
      <c r="C1" t="s">
        <v>21</v>
      </c>
      <c r="D1" t="s">
        <v>22</v>
      </c>
      <c r="E1" t="s">
        <v>23</v>
      </c>
      <c r="F1" t="s">
        <v>404</v>
      </c>
      <c r="G1" t="s">
        <v>24</v>
      </c>
      <c r="H1" t="s">
        <v>25</v>
      </c>
      <c r="I1" t="s">
        <v>327</v>
      </c>
      <c r="J1" t="s">
        <v>26</v>
      </c>
      <c r="K1" t="s">
        <v>27</v>
      </c>
      <c r="L1" t="s">
        <v>28</v>
      </c>
      <c r="M1" t="s">
        <v>328</v>
      </c>
      <c r="N1" t="s">
        <v>29</v>
      </c>
    </row>
    <row r="2" spans="1:14" x14ac:dyDescent="0.2">
      <c r="A2" t="s">
        <v>349</v>
      </c>
      <c r="B2" s="5" t="s">
        <v>350</v>
      </c>
      <c r="C2" t="s">
        <v>351</v>
      </c>
      <c r="D2" s="12" t="s">
        <v>389</v>
      </c>
      <c r="E2" s="12" t="s">
        <v>403</v>
      </c>
      <c r="F2" t="s">
        <v>405</v>
      </c>
      <c r="G2" t="s">
        <v>356</v>
      </c>
      <c r="H2" t="s">
        <v>357</v>
      </c>
      <c r="K2" t="s">
        <v>352</v>
      </c>
      <c r="L2" t="s">
        <v>353</v>
      </c>
      <c r="M2" t="s">
        <v>354</v>
      </c>
      <c r="N2" t="s">
        <v>355</v>
      </c>
    </row>
    <row r="3" spans="1:14" x14ac:dyDescent="0.2">
      <c r="A3" t="s">
        <v>358</v>
      </c>
      <c r="B3" s="5" t="s">
        <v>360</v>
      </c>
      <c r="C3" t="s">
        <v>359</v>
      </c>
      <c r="D3" s="12" t="s">
        <v>390</v>
      </c>
      <c r="E3" t="s">
        <v>247</v>
      </c>
      <c r="F3" t="s">
        <v>406</v>
      </c>
      <c r="G3" t="s">
        <v>356</v>
      </c>
      <c r="H3" t="s">
        <v>357</v>
      </c>
      <c r="K3" t="s">
        <v>352</v>
      </c>
      <c r="L3" t="s">
        <v>353</v>
      </c>
      <c r="M3" t="s">
        <v>354</v>
      </c>
      <c r="N3" t="s">
        <v>355</v>
      </c>
    </row>
    <row r="4" spans="1:14" x14ac:dyDescent="0.2">
      <c r="A4" t="s">
        <v>361</v>
      </c>
      <c r="B4" s="5" t="s">
        <v>363</v>
      </c>
      <c r="C4" t="s">
        <v>351</v>
      </c>
      <c r="D4" s="12" t="s">
        <v>389</v>
      </c>
      <c r="E4" t="s">
        <v>244</v>
      </c>
      <c r="F4" t="s">
        <v>407</v>
      </c>
      <c r="G4" t="s">
        <v>356</v>
      </c>
      <c r="H4" t="s">
        <v>357</v>
      </c>
      <c r="K4" t="s">
        <v>352</v>
      </c>
      <c r="L4" t="s">
        <v>353</v>
      </c>
      <c r="M4" t="s">
        <v>354</v>
      </c>
      <c r="N4" t="s">
        <v>355</v>
      </c>
    </row>
    <row r="5" spans="1:14" x14ac:dyDescent="0.2">
      <c r="A5" t="s">
        <v>362</v>
      </c>
      <c r="B5" s="5" t="s">
        <v>366</v>
      </c>
      <c r="C5" t="s">
        <v>351</v>
      </c>
      <c r="D5" s="12" t="s">
        <v>389</v>
      </c>
      <c r="E5" t="s">
        <v>244</v>
      </c>
      <c r="F5" t="s">
        <v>408</v>
      </c>
      <c r="G5" t="s">
        <v>364</v>
      </c>
      <c r="H5" t="s">
        <v>365</v>
      </c>
      <c r="K5" t="s">
        <v>352</v>
      </c>
      <c r="L5" t="s">
        <v>353</v>
      </c>
      <c r="M5" t="s">
        <v>354</v>
      </c>
      <c r="N5" t="s">
        <v>355</v>
      </c>
    </row>
    <row r="6" spans="1:14" x14ac:dyDescent="0.2">
      <c r="A6" t="s">
        <v>385</v>
      </c>
      <c r="B6" s="5" t="s">
        <v>386</v>
      </c>
      <c r="C6" t="s">
        <v>351</v>
      </c>
      <c r="D6" t="s">
        <v>389</v>
      </c>
      <c r="E6" t="s">
        <v>243</v>
      </c>
      <c r="F6" t="s">
        <v>409</v>
      </c>
      <c r="G6" t="s">
        <v>387</v>
      </c>
      <c r="H6" t="s">
        <v>388</v>
      </c>
      <c r="K6" t="s">
        <v>352</v>
      </c>
      <c r="L6" t="s">
        <v>353</v>
      </c>
      <c r="M6" t="s">
        <v>354</v>
      </c>
      <c r="N6" t="s">
        <v>355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Data!$E$2:$E$9</xm:f>
          </x14:formula1>
          <xm:sqref>E3:F6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2"/>
  <sheetViews>
    <sheetView topLeftCell="P1" workbookViewId="0">
      <selection activeCell="AD1" sqref="AD1:AD8"/>
    </sheetView>
  </sheetViews>
  <sheetFormatPr baseColWidth="10" defaultRowHeight="16" x14ac:dyDescent="0.2"/>
  <cols>
    <col min="1" max="1" width="26.1640625" customWidth="1"/>
    <col min="2" max="2" width="11.6640625" customWidth="1"/>
    <col min="3" max="3" width="14.33203125" customWidth="1"/>
    <col min="4" max="4" width="8.33203125" customWidth="1"/>
    <col min="5" max="5" width="24.83203125" bestFit="1" customWidth="1"/>
    <col min="6" max="6" width="22.5" bestFit="1" customWidth="1"/>
    <col min="7" max="7" width="25.33203125" bestFit="1" customWidth="1"/>
    <col min="8" max="8" width="20" bestFit="1" customWidth="1"/>
    <col min="9" max="9" width="16.83203125" customWidth="1"/>
    <col min="10" max="19" width="12.5" customWidth="1"/>
    <col min="20" max="20" width="13.5" customWidth="1"/>
    <col min="27" max="27" width="10.6640625" customWidth="1"/>
  </cols>
  <sheetData>
    <row r="1" spans="1:27" x14ac:dyDescent="0.2">
      <c r="A1" t="s">
        <v>1</v>
      </c>
      <c r="B1" t="s">
        <v>55</v>
      </c>
      <c r="C1" t="s">
        <v>56</v>
      </c>
      <c r="D1" t="s">
        <v>57</v>
      </c>
      <c r="E1" t="s">
        <v>58</v>
      </c>
      <c r="F1" t="s">
        <v>329</v>
      </c>
      <c r="G1" t="s">
        <v>330</v>
      </c>
      <c r="H1" t="s">
        <v>367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391</v>
      </c>
      <c r="U1" t="s">
        <v>395</v>
      </c>
      <c r="V1" t="s">
        <v>396</v>
      </c>
      <c r="W1" t="s">
        <v>397</v>
      </c>
      <c r="X1" t="s">
        <v>398</v>
      </c>
      <c r="Y1" t="s">
        <v>399</v>
      </c>
      <c r="Z1" t="s">
        <v>400</v>
      </c>
      <c r="AA1" t="s">
        <v>401</v>
      </c>
    </row>
    <row r="2" spans="1:27" x14ac:dyDescent="0.2">
      <c r="A2" t="s">
        <v>156</v>
      </c>
      <c r="B2" t="s">
        <v>7</v>
      </c>
      <c r="C2" t="s">
        <v>6</v>
      </c>
      <c r="D2" t="s">
        <v>6</v>
      </c>
      <c r="E2" s="10">
        <v>3.0000000000000001E-3</v>
      </c>
      <c r="F2">
        <v>0</v>
      </c>
      <c r="G2">
        <v>250000</v>
      </c>
      <c r="H2">
        <v>38500</v>
      </c>
      <c r="I2">
        <v>112628841.2</v>
      </c>
      <c r="J2" s="12">
        <v>18000000</v>
      </c>
      <c r="K2" s="12">
        <v>12768000</v>
      </c>
      <c r="L2" s="12">
        <v>17472000</v>
      </c>
      <c r="M2" s="12">
        <v>6720000</v>
      </c>
      <c r="N2" s="12">
        <v>5040000</v>
      </c>
      <c r="O2" s="11">
        <v>6826870.7300000042</v>
      </c>
      <c r="P2" s="11">
        <v>12281970.460000005</v>
      </c>
      <c r="Q2" s="11">
        <v>1304000</v>
      </c>
      <c r="R2" s="11">
        <v>5200000</v>
      </c>
      <c r="S2" s="11">
        <v>1080000</v>
      </c>
      <c r="T2" s="11">
        <v>4320000</v>
      </c>
      <c r="U2" s="11">
        <v>1680000</v>
      </c>
      <c r="V2" s="11">
        <v>6720000</v>
      </c>
      <c r="W2" s="11">
        <v>1400000</v>
      </c>
      <c r="X2" s="11">
        <v>5600000</v>
      </c>
      <c r="Y2" s="11">
        <v>1200000</v>
      </c>
      <c r="Z2" s="11">
        <v>4800000</v>
      </c>
      <c r="AA2" s="11">
        <v>216000</v>
      </c>
    </row>
    <row r="3" spans="1:27" x14ac:dyDescent="0.2">
      <c r="A3" s="12" t="s">
        <v>402</v>
      </c>
      <c r="B3" t="s">
        <v>7</v>
      </c>
      <c r="C3" t="s">
        <v>6</v>
      </c>
      <c r="D3" t="s">
        <v>7</v>
      </c>
      <c r="E3" s="10">
        <v>3.0000000000000001E-3</v>
      </c>
      <c r="F3">
        <v>0</v>
      </c>
      <c r="G3">
        <v>0</v>
      </c>
      <c r="H3">
        <v>0</v>
      </c>
      <c r="I3">
        <v>45051536.480000004</v>
      </c>
      <c r="J3" s="12">
        <v>7000000</v>
      </c>
      <c r="K3" s="12">
        <v>5168000</v>
      </c>
      <c r="L3" s="12">
        <v>7072000.0000000009</v>
      </c>
      <c r="M3" s="12">
        <v>2720000</v>
      </c>
      <c r="N3" s="12">
        <v>2040000.0000000002</v>
      </c>
      <c r="O3" s="12">
        <v>2730748.29</v>
      </c>
      <c r="P3" s="12">
        <v>4912788.1900000004</v>
      </c>
      <c r="Q3" s="12">
        <v>521600</v>
      </c>
      <c r="R3" s="12">
        <v>2080000</v>
      </c>
      <c r="S3" s="12">
        <v>432000</v>
      </c>
      <c r="T3" s="12">
        <v>1728000</v>
      </c>
      <c r="U3" s="12">
        <v>672000</v>
      </c>
      <c r="V3" s="12">
        <v>2688000</v>
      </c>
      <c r="W3" s="12">
        <v>560000</v>
      </c>
      <c r="X3" s="12">
        <v>2240000</v>
      </c>
      <c r="Y3" s="12">
        <v>480000</v>
      </c>
      <c r="Z3" s="12">
        <v>1920000</v>
      </c>
      <c r="AA3" s="12">
        <v>86400</v>
      </c>
    </row>
    <row r="4" spans="1:27" x14ac:dyDescent="0.2">
      <c r="A4" t="s">
        <v>411</v>
      </c>
      <c r="B4" t="s">
        <v>7</v>
      </c>
      <c r="C4" t="s">
        <v>7</v>
      </c>
      <c r="D4" t="s">
        <v>7</v>
      </c>
      <c r="E4" s="10">
        <v>3.0000000000000001E-3</v>
      </c>
      <c r="F4">
        <v>0</v>
      </c>
      <c r="G4">
        <v>0</v>
      </c>
      <c r="H4">
        <v>0</v>
      </c>
      <c r="I4">
        <v>32380791.844999999</v>
      </c>
      <c r="J4" s="12">
        <v>0</v>
      </c>
      <c r="K4" s="12">
        <v>5244000</v>
      </c>
      <c r="L4" s="12">
        <v>7176000.0000000009</v>
      </c>
      <c r="M4" s="12">
        <v>2760000</v>
      </c>
      <c r="N4" s="12">
        <v>2070000.0000000002</v>
      </c>
      <c r="O4" s="12">
        <v>1962725.34</v>
      </c>
      <c r="P4" s="12">
        <v>3531066.51</v>
      </c>
      <c r="Q4" s="12">
        <v>374900</v>
      </c>
      <c r="R4" s="12">
        <v>1495000</v>
      </c>
      <c r="S4" s="12">
        <v>310500</v>
      </c>
      <c r="T4" s="12">
        <v>1242000</v>
      </c>
      <c r="U4" s="12">
        <v>483000</v>
      </c>
      <c r="V4" s="12">
        <v>1932000</v>
      </c>
      <c r="W4" s="12">
        <v>402500</v>
      </c>
      <c r="X4" s="12">
        <v>1610000</v>
      </c>
      <c r="Y4" s="12">
        <v>345000</v>
      </c>
      <c r="Z4" s="12">
        <v>1380000</v>
      </c>
      <c r="AA4" s="12">
        <v>62100</v>
      </c>
    </row>
    <row r="5" spans="1:27" x14ac:dyDescent="0.2">
      <c r="A5" s="12" t="s">
        <v>410</v>
      </c>
      <c r="B5" t="s">
        <v>7</v>
      </c>
      <c r="C5" t="s">
        <v>7</v>
      </c>
      <c r="D5" t="s">
        <v>7</v>
      </c>
      <c r="E5" s="10">
        <v>3.0000000000000001E-3</v>
      </c>
      <c r="F5">
        <v>0</v>
      </c>
      <c r="G5">
        <v>0</v>
      </c>
      <c r="H5">
        <v>0</v>
      </c>
      <c r="I5">
        <v>19710047.210000001</v>
      </c>
      <c r="J5" s="12">
        <v>0</v>
      </c>
      <c r="K5" s="12">
        <v>3192000</v>
      </c>
      <c r="L5" s="12">
        <v>4368000</v>
      </c>
      <c r="M5" s="12">
        <v>1680000</v>
      </c>
      <c r="N5" s="12">
        <v>1260000</v>
      </c>
      <c r="O5" s="12">
        <v>1194702.3799999999</v>
      </c>
      <c r="P5" s="12">
        <v>2149344.83</v>
      </c>
      <c r="Q5" s="12">
        <v>228200</v>
      </c>
      <c r="R5" s="12">
        <v>910000</v>
      </c>
      <c r="S5" s="12">
        <v>189000</v>
      </c>
      <c r="T5" s="12">
        <v>756000</v>
      </c>
      <c r="U5" s="12">
        <v>294000</v>
      </c>
      <c r="V5" s="12">
        <v>1176000</v>
      </c>
      <c r="W5" s="12">
        <v>245000</v>
      </c>
      <c r="X5" s="12">
        <v>980000</v>
      </c>
      <c r="Y5" s="12">
        <v>210000</v>
      </c>
      <c r="Z5" s="12">
        <v>840000</v>
      </c>
      <c r="AA5" s="12">
        <v>37800</v>
      </c>
    </row>
    <row r="6" spans="1:27" x14ac:dyDescent="0.2">
      <c r="A6" t="s">
        <v>95</v>
      </c>
      <c r="B6" t="s">
        <v>7</v>
      </c>
      <c r="C6" t="s">
        <v>7</v>
      </c>
      <c r="D6" t="s">
        <v>7</v>
      </c>
      <c r="E6" s="10">
        <v>3.0000000000000001E-3</v>
      </c>
      <c r="F6">
        <v>0</v>
      </c>
      <c r="G6">
        <v>0</v>
      </c>
      <c r="H6">
        <v>0</v>
      </c>
      <c r="I6">
        <v>32380791.844999999</v>
      </c>
      <c r="J6" s="12">
        <v>0</v>
      </c>
      <c r="K6" s="12">
        <v>5244000</v>
      </c>
      <c r="L6" s="12">
        <v>7176000.0000000009</v>
      </c>
      <c r="M6" s="12">
        <v>2760000</v>
      </c>
      <c r="N6" s="12">
        <v>2070000.0000000002</v>
      </c>
      <c r="O6" s="12">
        <v>1962725.34</v>
      </c>
      <c r="P6" s="12">
        <v>3531066.51</v>
      </c>
      <c r="Q6" s="12">
        <v>374900</v>
      </c>
      <c r="R6" s="12">
        <v>1495000</v>
      </c>
      <c r="S6" s="12">
        <v>310500</v>
      </c>
      <c r="T6" s="12">
        <v>1242000</v>
      </c>
      <c r="U6" s="12">
        <v>483000</v>
      </c>
      <c r="V6" s="12">
        <v>1932000</v>
      </c>
      <c r="W6" s="12">
        <v>402500</v>
      </c>
      <c r="X6" s="12">
        <v>1610000</v>
      </c>
      <c r="Y6" s="12">
        <v>345000</v>
      </c>
      <c r="Z6" s="12">
        <v>1380000</v>
      </c>
      <c r="AA6" s="12">
        <v>62100</v>
      </c>
    </row>
    <row r="7" spans="1:27" x14ac:dyDescent="0.2">
      <c r="A7" t="s">
        <v>170</v>
      </c>
      <c r="B7" t="s">
        <v>7</v>
      </c>
      <c r="C7" t="s">
        <v>7</v>
      </c>
      <c r="D7" t="s">
        <v>7</v>
      </c>
      <c r="E7" s="10">
        <v>3.0000000000000001E-3</v>
      </c>
      <c r="F7">
        <v>0</v>
      </c>
      <c r="G7">
        <v>0</v>
      </c>
      <c r="H7">
        <v>0</v>
      </c>
      <c r="I7">
        <v>19710047.210000001</v>
      </c>
      <c r="J7" s="12">
        <v>0</v>
      </c>
      <c r="K7" s="12">
        <v>3192000</v>
      </c>
      <c r="L7" s="12">
        <v>4368000</v>
      </c>
      <c r="M7" s="12">
        <v>1680000</v>
      </c>
      <c r="N7" s="12">
        <v>1260000</v>
      </c>
      <c r="O7" s="12">
        <v>1194702.3799999999</v>
      </c>
      <c r="P7" s="12">
        <v>2149344.83</v>
      </c>
      <c r="Q7" s="12">
        <v>228200</v>
      </c>
      <c r="R7" s="12">
        <v>910000</v>
      </c>
      <c r="S7" s="12">
        <v>189000</v>
      </c>
      <c r="T7" s="12">
        <v>756000</v>
      </c>
      <c r="U7" s="12">
        <v>294000</v>
      </c>
      <c r="V7" s="12">
        <v>1176000</v>
      </c>
      <c r="W7" s="12">
        <v>245000</v>
      </c>
      <c r="X7" s="12">
        <v>980000</v>
      </c>
      <c r="Y7" s="12">
        <v>210000</v>
      </c>
      <c r="Z7" s="12">
        <v>840000</v>
      </c>
      <c r="AA7" s="12">
        <v>37800</v>
      </c>
    </row>
    <row r="8" spans="1:27" x14ac:dyDescent="0.2">
      <c r="A8" t="s">
        <v>118</v>
      </c>
      <c r="B8" t="s">
        <v>7</v>
      </c>
      <c r="C8" t="s">
        <v>7</v>
      </c>
      <c r="D8" t="s">
        <v>7</v>
      </c>
      <c r="E8" s="10">
        <v>3.0000000000000001E-3</v>
      </c>
      <c r="F8">
        <v>0</v>
      </c>
      <c r="G8">
        <v>0</v>
      </c>
      <c r="H8">
        <v>0</v>
      </c>
      <c r="I8">
        <v>19710047.210000001</v>
      </c>
      <c r="J8" s="12">
        <v>0</v>
      </c>
      <c r="K8" s="12">
        <v>3192000</v>
      </c>
      <c r="L8" s="12">
        <v>4368000</v>
      </c>
      <c r="M8" s="12">
        <v>1680000</v>
      </c>
      <c r="N8" s="12">
        <v>1260000</v>
      </c>
      <c r="O8" s="12">
        <v>1194702.3799999999</v>
      </c>
      <c r="P8" s="12">
        <v>2149344.83</v>
      </c>
      <c r="Q8" s="12">
        <v>228200</v>
      </c>
      <c r="R8" s="12">
        <v>910000</v>
      </c>
      <c r="S8" s="12">
        <v>189000</v>
      </c>
      <c r="T8" s="12">
        <v>756000</v>
      </c>
      <c r="U8" s="12">
        <v>294000</v>
      </c>
      <c r="V8" s="12">
        <v>1176000</v>
      </c>
      <c r="W8" s="12">
        <v>245000</v>
      </c>
      <c r="X8" s="12">
        <v>980000</v>
      </c>
      <c r="Y8" s="12">
        <v>210000</v>
      </c>
      <c r="Z8" s="12">
        <v>840000</v>
      </c>
      <c r="AA8" s="12">
        <v>37800</v>
      </c>
    </row>
    <row r="9" spans="1:27" x14ac:dyDescent="0.2"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"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"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"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"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"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"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"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6:27" x14ac:dyDescent="0.2"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6:27" x14ac:dyDescent="0.2"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6:27" x14ac:dyDescent="0.2"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6:27" x14ac:dyDescent="0.2"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6:27" x14ac:dyDescent="0.2"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6:27" x14ac:dyDescent="0.2"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6:27" x14ac:dyDescent="0.2"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6:27" x14ac:dyDescent="0.2"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6:27" x14ac:dyDescent="0.2"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6:27" x14ac:dyDescent="0.2"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6:27" x14ac:dyDescent="0.2"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6:27" x14ac:dyDescent="0.2"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6:27" x14ac:dyDescent="0.2"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6:27" x14ac:dyDescent="0.2"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6:27" x14ac:dyDescent="0.2"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6:27" x14ac:dyDescent="0.2"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6:27" x14ac:dyDescent="0.2"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6:27" x14ac:dyDescent="0.2"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6:27" x14ac:dyDescent="0.2"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6:27" x14ac:dyDescent="0.2"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6:27" x14ac:dyDescent="0.2"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6:27" x14ac:dyDescent="0.2"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6:27" x14ac:dyDescent="0.2"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6:27" x14ac:dyDescent="0.2"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6:27" x14ac:dyDescent="0.2"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6:27" x14ac:dyDescent="0.2"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Data!$A$2:$A$3</xm:f>
          </x14:formula1>
          <xm:sqref>B2:D42</xm:sqref>
        </x14:dataValidation>
        <x14:dataValidation type="list" allowBlank="1" showInputMessage="1" showErrorMessage="1" xr:uid="{00000000-0002-0000-0200-000001000000}">
          <x14:formula1>
            <xm:f>Data!$D$2:$D$108</xm:f>
          </x14:formula1>
          <xm:sqref>A2 A4:A42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9"/>
  <sheetViews>
    <sheetView tabSelected="1" topLeftCell="Z1" zoomScale="118" workbookViewId="0">
      <selection activeCell="AD18" sqref="AD18"/>
    </sheetView>
  </sheetViews>
  <sheetFormatPr baseColWidth="10" defaultRowHeight="16" x14ac:dyDescent="0.2"/>
  <cols>
    <col min="1" max="1" width="12.83203125" bestFit="1" customWidth="1"/>
    <col min="2" max="2" width="38" customWidth="1"/>
    <col min="3" max="3" width="12.83203125" bestFit="1" customWidth="1"/>
    <col min="4" max="4" width="10.6640625" bestFit="1" customWidth="1"/>
    <col min="5" max="5" width="32.6640625" bestFit="1" customWidth="1"/>
    <col min="6" max="6" width="16.83203125" bestFit="1" customWidth="1"/>
    <col min="7" max="7" width="20.1640625" bestFit="1" customWidth="1"/>
    <col min="8" max="8" width="19" bestFit="1" customWidth="1"/>
    <col min="9" max="9" width="14.83203125" bestFit="1" customWidth="1"/>
    <col min="10" max="10" width="18.1640625" bestFit="1" customWidth="1"/>
    <col min="11" max="11" width="16.83203125" bestFit="1" customWidth="1"/>
    <col min="12" max="12" width="28" bestFit="1" customWidth="1"/>
    <col min="13" max="13" width="12.83203125" bestFit="1" customWidth="1"/>
    <col min="14" max="14" width="20.6640625" bestFit="1" customWidth="1"/>
    <col min="15" max="15" width="13.6640625" customWidth="1"/>
    <col min="16" max="16" width="18.1640625" customWidth="1"/>
    <col min="17" max="17" width="21.5" bestFit="1" customWidth="1"/>
    <col min="18" max="18" width="22.6640625" bestFit="1" customWidth="1"/>
    <col min="19" max="19" width="23.5" bestFit="1" customWidth="1"/>
    <col min="20" max="20" width="23.6640625" bestFit="1" customWidth="1"/>
    <col min="21" max="21" width="22.6640625" bestFit="1" customWidth="1"/>
    <col min="22" max="22" width="23.5" bestFit="1" customWidth="1"/>
    <col min="23" max="23" width="21.5" bestFit="1" customWidth="1"/>
    <col min="24" max="24" width="22.33203125" customWidth="1"/>
    <col min="25" max="25" width="23.1640625" customWidth="1"/>
    <col min="26" max="26" width="21.1640625" customWidth="1"/>
    <col min="27" max="27" width="22.33203125" customWidth="1"/>
    <col min="28" max="28" width="23.1640625" customWidth="1"/>
    <col min="29" max="29" width="25" customWidth="1"/>
    <col min="30" max="30" width="22.33203125" customWidth="1"/>
    <col min="31" max="31" width="23.1640625" customWidth="1"/>
    <col min="32" max="32" width="23" customWidth="1"/>
    <col min="33" max="33" width="22.33203125" customWidth="1"/>
    <col min="34" max="34" width="25.1640625" customWidth="1"/>
    <col min="35" max="35" width="25" customWidth="1"/>
    <col min="36" max="36" width="22.33203125" customWidth="1"/>
    <col min="37" max="37" width="23.1640625" customWidth="1"/>
    <col min="38" max="38" width="21.1640625" customWidth="1"/>
    <col min="39" max="39" width="22.33203125" customWidth="1"/>
    <col min="40" max="40" width="23.1640625" customWidth="1"/>
    <col min="41" max="41" width="21.1640625" customWidth="1"/>
    <col min="42" max="42" width="22.33203125" customWidth="1"/>
    <col min="43" max="43" width="23.1640625" customWidth="1"/>
    <col min="44" max="44" width="22.1640625" customWidth="1"/>
    <col min="45" max="45" width="23.33203125" customWidth="1"/>
    <col min="46" max="46" width="24.1640625" customWidth="1"/>
    <col min="47" max="47" width="25" customWidth="1"/>
    <col min="48" max="48" width="20.1640625" customWidth="1"/>
    <col min="49" max="49" width="23.1640625" customWidth="1"/>
    <col min="50" max="50" width="23" customWidth="1"/>
    <col min="51" max="51" width="22.1640625" customWidth="1"/>
    <col min="52" max="52" width="25.1640625" customWidth="1"/>
    <col min="53" max="53" width="25" customWidth="1"/>
    <col min="54" max="54" width="21.1640625" customWidth="1"/>
    <col min="55" max="55" width="24.1640625" customWidth="1"/>
    <col min="56" max="56" width="24" customWidth="1"/>
    <col min="57" max="57" width="23.1640625" customWidth="1"/>
    <col min="58" max="58" width="26.1640625" customWidth="1"/>
    <col min="59" max="59" width="26" customWidth="1"/>
    <col min="60" max="60" width="12" customWidth="1"/>
  </cols>
  <sheetData>
    <row r="1" spans="1:45" x14ac:dyDescent="0.2">
      <c r="A1" t="s">
        <v>0</v>
      </c>
      <c r="B1" t="s">
        <v>299</v>
      </c>
      <c r="C1" t="s">
        <v>2</v>
      </c>
      <c r="D1" t="s">
        <v>3</v>
      </c>
      <c r="E1" t="s">
        <v>331</v>
      </c>
      <c r="F1" t="s">
        <v>297</v>
      </c>
      <c r="G1" t="s">
        <v>4</v>
      </c>
      <c r="H1" t="s">
        <v>261</v>
      </c>
      <c r="I1" t="s">
        <v>5</v>
      </c>
      <c r="J1" t="s">
        <v>262</v>
      </c>
      <c r="K1" t="s">
        <v>30</v>
      </c>
      <c r="L1" t="s">
        <v>31</v>
      </c>
      <c r="M1" t="s">
        <v>32</v>
      </c>
      <c r="N1" t="s">
        <v>33</v>
      </c>
      <c r="O1" t="s">
        <v>35</v>
      </c>
      <c r="P1" t="s">
        <v>34</v>
      </c>
      <c r="Q1" t="s">
        <v>300</v>
      </c>
      <c r="R1" t="s">
        <v>36</v>
      </c>
      <c r="S1" t="s">
        <v>37</v>
      </c>
      <c r="T1" t="s">
        <v>318</v>
      </c>
      <c r="U1" t="s">
        <v>38</v>
      </c>
      <c r="V1" t="s">
        <v>39</v>
      </c>
      <c r="W1" t="s">
        <v>319</v>
      </c>
      <c r="X1" t="s">
        <v>40</v>
      </c>
      <c r="Y1" t="s">
        <v>41</v>
      </c>
      <c r="Z1" t="s">
        <v>320</v>
      </c>
      <c r="AA1" t="s">
        <v>42</v>
      </c>
      <c r="AB1" t="s">
        <v>43</v>
      </c>
      <c r="AC1" t="s">
        <v>321</v>
      </c>
      <c r="AD1" t="s">
        <v>44</v>
      </c>
      <c r="AE1" t="s">
        <v>45</v>
      </c>
      <c r="AF1" t="s">
        <v>322</v>
      </c>
      <c r="AG1" t="s">
        <v>46</v>
      </c>
      <c r="AH1" t="s">
        <v>47</v>
      </c>
      <c r="AI1" t="s">
        <v>323</v>
      </c>
      <c r="AJ1" t="s">
        <v>48</v>
      </c>
      <c r="AK1" t="s">
        <v>49</v>
      </c>
      <c r="AL1" t="s">
        <v>324</v>
      </c>
      <c r="AM1" t="s">
        <v>50</v>
      </c>
      <c r="AN1" t="s">
        <v>51</v>
      </c>
      <c r="AO1" t="s">
        <v>325</v>
      </c>
      <c r="AP1" t="s">
        <v>52</v>
      </c>
      <c r="AQ1" t="s">
        <v>53</v>
      </c>
      <c r="AR1" t="s">
        <v>326</v>
      </c>
      <c r="AS1" t="s">
        <v>54</v>
      </c>
    </row>
    <row r="2" spans="1:45" x14ac:dyDescent="0.2">
      <c r="A2">
        <v>1</v>
      </c>
      <c r="B2" t="s">
        <v>368</v>
      </c>
      <c r="C2" t="s">
        <v>6</v>
      </c>
      <c r="D2" s="6">
        <v>25000000</v>
      </c>
      <c r="E2" s="1">
        <v>45107</v>
      </c>
      <c r="F2">
        <v>60</v>
      </c>
      <c r="G2" t="s">
        <v>224</v>
      </c>
      <c r="H2">
        <v>0.5</v>
      </c>
      <c r="I2" t="s">
        <v>194</v>
      </c>
      <c r="J2">
        <v>0</v>
      </c>
      <c r="K2" t="s">
        <v>220</v>
      </c>
      <c r="L2" t="s">
        <v>216</v>
      </c>
      <c r="M2" t="s">
        <v>264</v>
      </c>
      <c r="N2" s="10">
        <v>3.0000000000000001E-3</v>
      </c>
      <c r="P2" t="s">
        <v>350</v>
      </c>
      <c r="Q2" t="s">
        <v>254</v>
      </c>
      <c r="R2">
        <v>25000000</v>
      </c>
    </row>
    <row r="3" spans="1:45" x14ac:dyDescent="0.2">
      <c r="A3">
        <v>2</v>
      </c>
      <c r="B3" t="s">
        <v>369</v>
      </c>
      <c r="C3" t="s">
        <v>6</v>
      </c>
      <c r="D3" s="6">
        <v>38000000</v>
      </c>
      <c r="E3" s="1">
        <v>45107</v>
      </c>
      <c r="F3">
        <v>60</v>
      </c>
      <c r="G3" t="s">
        <v>225</v>
      </c>
      <c r="H3">
        <v>0.5</v>
      </c>
      <c r="I3" t="s">
        <v>194</v>
      </c>
      <c r="J3">
        <v>0</v>
      </c>
      <c r="K3" t="s">
        <v>219</v>
      </c>
      <c r="L3" t="s">
        <v>216</v>
      </c>
      <c r="M3" t="s">
        <v>264</v>
      </c>
      <c r="N3" s="10">
        <v>3.0000000000000001E-3</v>
      </c>
      <c r="P3" t="s">
        <v>350</v>
      </c>
      <c r="Q3" t="s">
        <v>254</v>
      </c>
      <c r="R3">
        <v>38000000</v>
      </c>
    </row>
    <row r="4" spans="1:45" x14ac:dyDescent="0.2">
      <c r="A4">
        <v>3</v>
      </c>
      <c r="B4" t="s">
        <v>370</v>
      </c>
      <c r="C4" t="s">
        <v>6</v>
      </c>
      <c r="D4" s="6">
        <v>52000000</v>
      </c>
      <c r="E4" s="1">
        <v>45107</v>
      </c>
      <c r="F4">
        <v>60</v>
      </c>
      <c r="G4" t="s">
        <v>225</v>
      </c>
      <c r="H4">
        <v>0.5</v>
      </c>
      <c r="I4" t="s">
        <v>194</v>
      </c>
      <c r="J4">
        <v>0</v>
      </c>
      <c r="K4" t="s">
        <v>219</v>
      </c>
      <c r="L4" t="s">
        <v>216</v>
      </c>
      <c r="M4" t="s">
        <v>264</v>
      </c>
      <c r="N4" s="10">
        <v>3.0000000000000001E-3</v>
      </c>
      <c r="P4" t="s">
        <v>360</v>
      </c>
      <c r="Q4" t="s">
        <v>254</v>
      </c>
      <c r="R4">
        <v>52000000</v>
      </c>
    </row>
    <row r="5" spans="1:45" x14ac:dyDescent="0.2">
      <c r="A5">
        <v>4</v>
      </c>
      <c r="B5" t="s">
        <v>371</v>
      </c>
      <c r="C5" t="s">
        <v>6</v>
      </c>
      <c r="D5" s="6">
        <v>20000000</v>
      </c>
      <c r="E5" s="1">
        <v>45107</v>
      </c>
      <c r="F5">
        <v>60</v>
      </c>
      <c r="G5" t="s">
        <v>225</v>
      </c>
      <c r="H5">
        <v>0.5</v>
      </c>
      <c r="I5" t="s">
        <v>194</v>
      </c>
      <c r="J5">
        <v>0</v>
      </c>
      <c r="K5" t="s">
        <v>219</v>
      </c>
      <c r="L5" t="s">
        <v>216</v>
      </c>
      <c r="M5" t="s">
        <v>264</v>
      </c>
      <c r="N5" s="10">
        <v>3.0000000000000001E-3</v>
      </c>
      <c r="P5" t="s">
        <v>363</v>
      </c>
      <c r="Q5" t="s">
        <v>254</v>
      </c>
      <c r="R5">
        <v>20000000</v>
      </c>
    </row>
    <row r="6" spans="1:45" x14ac:dyDescent="0.2">
      <c r="A6">
        <v>5</v>
      </c>
      <c r="B6" t="s">
        <v>372</v>
      </c>
      <c r="C6" t="s">
        <v>6</v>
      </c>
      <c r="D6" s="6">
        <v>15000000</v>
      </c>
      <c r="E6" s="1">
        <v>45107</v>
      </c>
      <c r="F6">
        <v>60</v>
      </c>
      <c r="G6" t="s">
        <v>225</v>
      </c>
      <c r="H6">
        <v>0.5</v>
      </c>
      <c r="I6" t="s">
        <v>194</v>
      </c>
      <c r="J6">
        <v>0</v>
      </c>
      <c r="K6" t="s">
        <v>219</v>
      </c>
      <c r="L6" t="s">
        <v>216</v>
      </c>
      <c r="M6" t="s">
        <v>264</v>
      </c>
      <c r="N6" s="10">
        <v>3.0000000000000001E-3</v>
      </c>
      <c r="P6" t="s">
        <v>366</v>
      </c>
      <c r="Q6" t="s">
        <v>254</v>
      </c>
      <c r="R6">
        <v>15000000</v>
      </c>
    </row>
    <row r="7" spans="1:45" x14ac:dyDescent="0.2">
      <c r="A7">
        <v>6</v>
      </c>
      <c r="B7" t="s">
        <v>373</v>
      </c>
      <c r="C7" t="s">
        <v>6</v>
      </c>
      <c r="D7" s="11">
        <f>2609183.72+4896258.48+9561734.64</f>
        <v>17067176.840000004</v>
      </c>
      <c r="E7" s="1">
        <v>43306</v>
      </c>
      <c r="F7" s="14">
        <v>144</v>
      </c>
      <c r="G7" t="s">
        <v>225</v>
      </c>
      <c r="H7">
        <v>1.4</v>
      </c>
      <c r="I7" t="s">
        <v>194</v>
      </c>
      <c r="J7">
        <v>0</v>
      </c>
      <c r="K7" t="s">
        <v>218</v>
      </c>
      <c r="L7" t="s">
        <v>217</v>
      </c>
      <c r="M7" t="s">
        <v>79</v>
      </c>
      <c r="P7" t="s">
        <v>350</v>
      </c>
      <c r="Q7" t="s">
        <v>254</v>
      </c>
      <c r="R7">
        <v>2609183.7200000002</v>
      </c>
      <c r="S7" s="5" t="s">
        <v>360</v>
      </c>
      <c r="T7" t="s">
        <v>254</v>
      </c>
      <c r="U7">
        <v>4896258.4800000004</v>
      </c>
      <c r="V7" s="5">
        <v>423276757</v>
      </c>
      <c r="W7" t="s">
        <v>254</v>
      </c>
      <c r="X7">
        <v>9561734.6400000006</v>
      </c>
    </row>
    <row r="8" spans="1:45" x14ac:dyDescent="0.2">
      <c r="A8">
        <v>7</v>
      </c>
      <c r="B8" t="s">
        <v>374</v>
      </c>
      <c r="C8" t="s">
        <v>6</v>
      </c>
      <c r="D8" s="11">
        <f>14519211.8+7410837.44+1853694.6+6921182.32</f>
        <v>30704926.160000004</v>
      </c>
      <c r="E8" s="1">
        <v>43306</v>
      </c>
      <c r="F8" s="14">
        <v>84</v>
      </c>
      <c r="G8" t="s">
        <v>225</v>
      </c>
      <c r="H8">
        <v>1.1000000000000001</v>
      </c>
      <c r="I8" t="s">
        <v>194</v>
      </c>
      <c r="J8">
        <v>0</v>
      </c>
      <c r="K8" t="s">
        <v>218</v>
      </c>
      <c r="L8" t="s">
        <v>217</v>
      </c>
      <c r="M8" t="s">
        <v>79</v>
      </c>
      <c r="P8" t="s">
        <v>350</v>
      </c>
      <c r="Q8" t="s">
        <v>254</v>
      </c>
      <c r="R8">
        <v>14519211.800000001</v>
      </c>
      <c r="S8" s="5" t="s">
        <v>360</v>
      </c>
      <c r="T8" t="s">
        <v>254</v>
      </c>
      <c r="U8">
        <v>7410837.4400000004</v>
      </c>
      <c r="V8" s="5" t="s">
        <v>363</v>
      </c>
      <c r="W8" t="s">
        <v>254</v>
      </c>
      <c r="X8">
        <v>1853694.6</v>
      </c>
      <c r="Y8" t="s">
        <v>366</v>
      </c>
      <c r="Z8" t="s">
        <v>254</v>
      </c>
      <c r="AA8">
        <v>6921182.3200000003</v>
      </c>
    </row>
    <row r="9" spans="1:45" x14ac:dyDescent="0.2">
      <c r="A9">
        <v>8</v>
      </c>
      <c r="B9" t="s">
        <v>375</v>
      </c>
      <c r="C9" t="s">
        <v>6</v>
      </c>
      <c r="D9" s="11">
        <f>660000+500000+2100000</f>
        <v>3260000</v>
      </c>
      <c r="E9" s="1">
        <v>43646</v>
      </c>
      <c r="F9" s="14">
        <v>144</v>
      </c>
      <c r="G9" t="s">
        <v>225</v>
      </c>
      <c r="H9">
        <v>1.4</v>
      </c>
      <c r="I9" t="s">
        <v>194</v>
      </c>
      <c r="J9">
        <v>0</v>
      </c>
      <c r="K9" t="s">
        <v>218</v>
      </c>
      <c r="L9" t="s">
        <v>214</v>
      </c>
      <c r="M9" t="s">
        <v>79</v>
      </c>
      <c r="P9" t="s">
        <v>350</v>
      </c>
      <c r="Q9" t="s">
        <v>254</v>
      </c>
      <c r="R9">
        <v>660000</v>
      </c>
      <c r="S9" s="5" t="s">
        <v>360</v>
      </c>
      <c r="T9" t="s">
        <v>254</v>
      </c>
      <c r="U9">
        <v>500000</v>
      </c>
      <c r="V9" s="5">
        <v>423276757</v>
      </c>
      <c r="W9" t="s">
        <v>254</v>
      </c>
      <c r="X9">
        <v>2100000</v>
      </c>
    </row>
    <row r="10" spans="1:45" x14ac:dyDescent="0.2">
      <c r="A10">
        <v>9</v>
      </c>
      <c r="B10" t="s">
        <v>376</v>
      </c>
      <c r="C10" t="s">
        <v>6</v>
      </c>
      <c r="D10" s="11">
        <f>7500000+1900000+3600000</f>
        <v>13000000</v>
      </c>
      <c r="E10" s="1">
        <v>43646</v>
      </c>
      <c r="F10" s="14">
        <v>84</v>
      </c>
      <c r="G10" t="s">
        <v>225</v>
      </c>
      <c r="H10">
        <v>1.1000000000000001</v>
      </c>
      <c r="I10" t="s">
        <v>194</v>
      </c>
      <c r="J10">
        <v>0</v>
      </c>
      <c r="K10" t="s">
        <v>218</v>
      </c>
      <c r="L10" t="s">
        <v>214</v>
      </c>
      <c r="M10" t="s">
        <v>79</v>
      </c>
      <c r="P10" t="s">
        <v>350</v>
      </c>
      <c r="Q10" t="s">
        <v>254</v>
      </c>
      <c r="R10">
        <v>7500000</v>
      </c>
      <c r="S10" s="5" t="s">
        <v>360</v>
      </c>
      <c r="T10" t="s">
        <v>254</v>
      </c>
      <c r="U10">
        <v>1900000</v>
      </c>
      <c r="V10" s="5" t="s">
        <v>366</v>
      </c>
      <c r="W10" t="s">
        <v>254</v>
      </c>
      <c r="X10">
        <v>3600000</v>
      </c>
    </row>
    <row r="11" spans="1:45" x14ac:dyDescent="0.2">
      <c r="A11">
        <v>10</v>
      </c>
      <c r="B11" t="s">
        <v>377</v>
      </c>
      <c r="C11" t="s">
        <v>6</v>
      </c>
      <c r="D11" s="11">
        <v>2700000</v>
      </c>
      <c r="E11" s="1">
        <v>44012</v>
      </c>
      <c r="F11" s="14">
        <v>144</v>
      </c>
      <c r="G11" t="s">
        <v>225</v>
      </c>
      <c r="H11">
        <v>1.4</v>
      </c>
      <c r="I11" t="s">
        <v>194</v>
      </c>
      <c r="J11">
        <v>0</v>
      </c>
      <c r="K11" t="s">
        <v>218</v>
      </c>
      <c r="L11" t="s">
        <v>214</v>
      </c>
      <c r="M11" t="s">
        <v>79</v>
      </c>
      <c r="P11" t="s">
        <v>350</v>
      </c>
      <c r="Q11" t="s">
        <v>254</v>
      </c>
      <c r="R11">
        <v>2100000</v>
      </c>
      <c r="S11" s="5">
        <v>423276757</v>
      </c>
      <c r="T11" t="s">
        <v>254</v>
      </c>
      <c r="V11" s="5"/>
      <c r="X11">
        <v>600000</v>
      </c>
    </row>
    <row r="12" spans="1:45" x14ac:dyDescent="0.2">
      <c r="A12">
        <v>11</v>
      </c>
      <c r="B12" t="s">
        <v>378</v>
      </c>
      <c r="C12" t="s">
        <v>6</v>
      </c>
      <c r="D12" s="11">
        <v>10800000</v>
      </c>
      <c r="E12" s="1">
        <v>44012</v>
      </c>
      <c r="F12" s="14">
        <v>84</v>
      </c>
      <c r="G12" t="s">
        <v>225</v>
      </c>
      <c r="H12">
        <v>1.1000000000000001</v>
      </c>
      <c r="I12" t="s">
        <v>194</v>
      </c>
      <c r="J12">
        <v>0</v>
      </c>
      <c r="K12" t="s">
        <v>218</v>
      </c>
      <c r="L12" t="s">
        <v>214</v>
      </c>
      <c r="M12" t="s">
        <v>79</v>
      </c>
      <c r="P12" t="s">
        <v>350</v>
      </c>
      <c r="Q12" t="s">
        <v>254</v>
      </c>
      <c r="R12">
        <v>4400000</v>
      </c>
      <c r="S12" s="5" t="s">
        <v>360</v>
      </c>
      <c r="T12" t="s">
        <v>254</v>
      </c>
      <c r="U12">
        <v>2000000</v>
      </c>
      <c r="V12" s="5" t="s">
        <v>366</v>
      </c>
      <c r="W12" t="s">
        <v>254</v>
      </c>
      <c r="X12">
        <v>4400000</v>
      </c>
    </row>
    <row r="13" spans="1:45" x14ac:dyDescent="0.2">
      <c r="A13">
        <v>12</v>
      </c>
      <c r="B13" t="s">
        <v>379</v>
      </c>
      <c r="C13" t="s">
        <v>6</v>
      </c>
      <c r="D13" s="13">
        <v>4200000</v>
      </c>
      <c r="E13" s="1">
        <v>44377</v>
      </c>
      <c r="F13" s="14">
        <v>144</v>
      </c>
      <c r="G13" t="s">
        <v>225</v>
      </c>
      <c r="H13">
        <v>1.4</v>
      </c>
      <c r="I13" t="s">
        <v>194</v>
      </c>
      <c r="J13">
        <v>0</v>
      </c>
      <c r="K13" t="s">
        <v>218</v>
      </c>
      <c r="L13" t="s">
        <v>214</v>
      </c>
      <c r="M13" t="s">
        <v>79</v>
      </c>
      <c r="P13" s="5" t="s">
        <v>350</v>
      </c>
      <c r="Q13" t="s">
        <v>254</v>
      </c>
      <c r="R13" s="13">
        <v>4200000</v>
      </c>
      <c r="S13" s="5" t="s">
        <v>360</v>
      </c>
      <c r="T13" t="s">
        <v>254</v>
      </c>
      <c r="U13" s="13">
        <v>4200000</v>
      </c>
      <c r="V13" s="5" t="s">
        <v>363</v>
      </c>
      <c r="W13" t="s">
        <v>254</v>
      </c>
      <c r="X13" s="13">
        <v>4200000</v>
      </c>
      <c r="Y13" s="5" t="s">
        <v>366</v>
      </c>
      <c r="Z13" t="s">
        <v>254</v>
      </c>
      <c r="AA13" s="13">
        <v>4200000</v>
      </c>
      <c r="AB13" s="5" t="s">
        <v>386</v>
      </c>
      <c r="AC13" t="s">
        <v>254</v>
      </c>
      <c r="AD13" s="13">
        <v>4200000</v>
      </c>
    </row>
    <row r="14" spans="1:45" x14ac:dyDescent="0.2">
      <c r="A14">
        <v>13</v>
      </c>
      <c r="B14" t="s">
        <v>380</v>
      </c>
      <c r="C14" t="s">
        <v>6</v>
      </c>
      <c r="D14" s="13">
        <v>16800000</v>
      </c>
      <c r="E14" s="1">
        <v>44377</v>
      </c>
      <c r="F14" s="14">
        <v>84</v>
      </c>
      <c r="G14" t="s">
        <v>225</v>
      </c>
      <c r="H14">
        <v>1.1000000000000001</v>
      </c>
      <c r="I14" t="s">
        <v>194</v>
      </c>
      <c r="J14">
        <v>0</v>
      </c>
      <c r="K14" t="s">
        <v>218</v>
      </c>
      <c r="L14" t="s">
        <v>214</v>
      </c>
      <c r="M14" t="s">
        <v>79</v>
      </c>
      <c r="P14" s="5" t="s">
        <v>350</v>
      </c>
      <c r="Q14" t="s">
        <v>254</v>
      </c>
      <c r="R14" s="13">
        <v>16800000</v>
      </c>
      <c r="S14" s="5" t="s">
        <v>360</v>
      </c>
      <c r="T14" t="s">
        <v>254</v>
      </c>
      <c r="U14" s="13">
        <v>16800000</v>
      </c>
      <c r="V14" s="5" t="s">
        <v>363</v>
      </c>
      <c r="W14" t="s">
        <v>254</v>
      </c>
      <c r="X14" s="13">
        <v>16800000</v>
      </c>
      <c r="Y14" s="5" t="s">
        <v>366</v>
      </c>
      <c r="Z14" t="s">
        <v>254</v>
      </c>
      <c r="AA14" s="13">
        <v>16800000</v>
      </c>
      <c r="AB14" s="5" t="s">
        <v>386</v>
      </c>
      <c r="AC14" t="s">
        <v>254</v>
      </c>
      <c r="AD14" s="13">
        <v>16800000</v>
      </c>
    </row>
    <row r="15" spans="1:45" x14ac:dyDescent="0.2">
      <c r="A15">
        <v>14</v>
      </c>
      <c r="B15" t="s">
        <v>381</v>
      </c>
      <c r="C15" t="s">
        <v>6</v>
      </c>
      <c r="D15" s="13">
        <v>3500000</v>
      </c>
      <c r="E15" s="1">
        <v>44742</v>
      </c>
      <c r="F15" s="14">
        <v>144</v>
      </c>
      <c r="G15" t="s">
        <v>225</v>
      </c>
      <c r="H15">
        <v>1.4</v>
      </c>
      <c r="I15" t="s">
        <v>194</v>
      </c>
      <c r="J15">
        <v>0</v>
      </c>
      <c r="K15" t="s">
        <v>218</v>
      </c>
      <c r="L15" t="s">
        <v>214</v>
      </c>
      <c r="M15" t="s">
        <v>79</v>
      </c>
      <c r="P15" s="5" t="s">
        <v>350</v>
      </c>
      <c r="Q15" t="s">
        <v>254</v>
      </c>
      <c r="R15" s="13">
        <v>3500000</v>
      </c>
      <c r="S15" s="5" t="s">
        <v>360</v>
      </c>
      <c r="T15" t="s">
        <v>254</v>
      </c>
      <c r="U15" s="13">
        <v>3500000</v>
      </c>
      <c r="V15" s="5" t="s">
        <v>363</v>
      </c>
      <c r="W15" t="s">
        <v>254</v>
      </c>
      <c r="X15" s="13">
        <v>3500000</v>
      </c>
      <c r="Y15" s="5" t="s">
        <v>366</v>
      </c>
      <c r="Z15" t="s">
        <v>254</v>
      </c>
      <c r="AA15" s="13">
        <v>3500000</v>
      </c>
      <c r="AB15" s="5" t="s">
        <v>386</v>
      </c>
      <c r="AC15" t="s">
        <v>254</v>
      </c>
      <c r="AD15" s="13">
        <v>3500000</v>
      </c>
    </row>
    <row r="16" spans="1:45" x14ac:dyDescent="0.2">
      <c r="A16">
        <v>15</v>
      </c>
      <c r="B16" t="s">
        <v>382</v>
      </c>
      <c r="C16" t="s">
        <v>6</v>
      </c>
      <c r="D16" s="13">
        <v>14000000</v>
      </c>
      <c r="E16" s="1">
        <v>44742</v>
      </c>
      <c r="F16" s="14">
        <v>84</v>
      </c>
      <c r="G16" t="s">
        <v>225</v>
      </c>
      <c r="H16">
        <v>1.1000000000000001</v>
      </c>
      <c r="I16" t="s">
        <v>194</v>
      </c>
      <c r="J16">
        <v>0</v>
      </c>
      <c r="K16" t="s">
        <v>218</v>
      </c>
      <c r="L16" t="s">
        <v>214</v>
      </c>
      <c r="M16" t="s">
        <v>79</v>
      </c>
      <c r="P16" s="5" t="s">
        <v>350</v>
      </c>
      <c r="Q16" t="s">
        <v>254</v>
      </c>
      <c r="R16" s="13">
        <v>14000000</v>
      </c>
      <c r="S16" s="5" t="s">
        <v>360</v>
      </c>
      <c r="T16" t="s">
        <v>254</v>
      </c>
      <c r="U16" s="13">
        <v>14000000</v>
      </c>
      <c r="V16" s="5" t="s">
        <v>363</v>
      </c>
      <c r="W16" t="s">
        <v>254</v>
      </c>
      <c r="X16" s="13">
        <v>14000000</v>
      </c>
      <c r="Y16" s="5" t="s">
        <v>366</v>
      </c>
      <c r="Z16" t="s">
        <v>254</v>
      </c>
      <c r="AA16" s="13">
        <v>14000000</v>
      </c>
      <c r="AB16" s="5" t="s">
        <v>386</v>
      </c>
      <c r="AC16" t="s">
        <v>254</v>
      </c>
      <c r="AD16" s="13">
        <v>14000000</v>
      </c>
    </row>
    <row r="17" spans="1:30" x14ac:dyDescent="0.2">
      <c r="A17">
        <v>16</v>
      </c>
      <c r="B17" t="s">
        <v>383</v>
      </c>
      <c r="C17" t="s">
        <v>6</v>
      </c>
      <c r="D17" s="13">
        <v>3000000</v>
      </c>
      <c r="E17" s="1">
        <v>45107</v>
      </c>
      <c r="F17" s="14">
        <v>144</v>
      </c>
      <c r="G17" t="s">
        <v>225</v>
      </c>
      <c r="H17">
        <v>1.4</v>
      </c>
      <c r="I17" t="s">
        <v>194</v>
      </c>
      <c r="J17">
        <v>0</v>
      </c>
      <c r="K17" t="s">
        <v>218</v>
      </c>
      <c r="L17" t="s">
        <v>214</v>
      </c>
      <c r="M17" t="s">
        <v>79</v>
      </c>
      <c r="P17" s="5" t="s">
        <v>350</v>
      </c>
      <c r="Q17" t="s">
        <v>254</v>
      </c>
      <c r="R17" s="13">
        <v>3000000</v>
      </c>
      <c r="S17" s="5" t="s">
        <v>360</v>
      </c>
      <c r="T17" t="s">
        <v>254</v>
      </c>
      <c r="U17" s="13">
        <v>3000000</v>
      </c>
      <c r="V17" s="5" t="s">
        <v>363</v>
      </c>
      <c r="W17" t="s">
        <v>254</v>
      </c>
      <c r="X17" s="13">
        <v>3000000</v>
      </c>
      <c r="Y17" s="5" t="s">
        <v>366</v>
      </c>
      <c r="Z17" t="s">
        <v>254</v>
      </c>
      <c r="AA17" s="13">
        <v>3000000</v>
      </c>
      <c r="AB17" s="5" t="s">
        <v>386</v>
      </c>
      <c r="AC17" t="s">
        <v>254</v>
      </c>
      <c r="AD17" s="13">
        <v>3000000</v>
      </c>
    </row>
    <row r="18" spans="1:30" x14ac:dyDescent="0.2">
      <c r="A18">
        <v>17</v>
      </c>
      <c r="B18" t="s">
        <v>384</v>
      </c>
      <c r="C18" t="s">
        <v>6</v>
      </c>
      <c r="D18" s="13">
        <v>12000000</v>
      </c>
      <c r="E18" s="1">
        <v>45107</v>
      </c>
      <c r="F18" s="14">
        <v>84</v>
      </c>
      <c r="G18" t="s">
        <v>225</v>
      </c>
      <c r="H18">
        <v>1.1000000000000001</v>
      </c>
      <c r="I18" t="s">
        <v>194</v>
      </c>
      <c r="J18">
        <v>0</v>
      </c>
      <c r="K18" t="s">
        <v>218</v>
      </c>
      <c r="L18" t="s">
        <v>214</v>
      </c>
      <c r="M18" t="s">
        <v>79</v>
      </c>
      <c r="P18" s="5" t="s">
        <v>350</v>
      </c>
      <c r="Q18" t="s">
        <v>254</v>
      </c>
      <c r="R18" s="13">
        <v>12000000</v>
      </c>
      <c r="S18" s="5" t="s">
        <v>360</v>
      </c>
      <c r="T18" t="s">
        <v>254</v>
      </c>
      <c r="U18" s="13">
        <v>12000000</v>
      </c>
      <c r="V18" s="5" t="s">
        <v>363</v>
      </c>
      <c r="W18" t="s">
        <v>254</v>
      </c>
      <c r="X18" s="13">
        <v>12000000</v>
      </c>
      <c r="Y18" s="5" t="s">
        <v>366</v>
      </c>
      <c r="Z18" t="s">
        <v>254</v>
      </c>
      <c r="AA18" s="13">
        <v>12000000</v>
      </c>
      <c r="AB18" s="5" t="s">
        <v>386</v>
      </c>
      <c r="AC18" t="s">
        <v>254</v>
      </c>
      <c r="AD18" s="13">
        <v>12000000</v>
      </c>
    </row>
    <row r="19" spans="1:30" x14ac:dyDescent="0.2">
      <c r="A19">
        <v>18</v>
      </c>
      <c r="B19" t="s">
        <v>394</v>
      </c>
      <c r="C19" t="s">
        <v>6</v>
      </c>
      <c r="D19" s="6">
        <v>540000</v>
      </c>
      <c r="E19" s="1">
        <v>45107</v>
      </c>
      <c r="F19" s="14">
        <v>60</v>
      </c>
      <c r="G19" t="s">
        <v>223</v>
      </c>
      <c r="H19">
        <v>0</v>
      </c>
      <c r="K19" t="s">
        <v>218</v>
      </c>
      <c r="L19" t="s">
        <v>216</v>
      </c>
      <c r="M19" t="s">
        <v>79</v>
      </c>
      <c r="P19" s="5" t="s">
        <v>350</v>
      </c>
      <c r="Q19" t="s">
        <v>254</v>
      </c>
      <c r="R19" s="6">
        <v>540000</v>
      </c>
      <c r="S19" s="5"/>
      <c r="U19" s="6"/>
      <c r="V19" s="5"/>
      <c r="X19" s="6"/>
      <c r="Y19" s="5"/>
      <c r="AA19" s="6"/>
      <c r="AB19" s="5"/>
      <c r="AD19" s="6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0000000}">
          <x14:formula1>
            <xm:f>Data!$A$2:$A$3</xm:f>
          </x14:formula1>
          <xm:sqref>C2</xm:sqref>
        </x14:dataValidation>
        <x14:dataValidation type="list" allowBlank="1" showInputMessage="1" showErrorMessage="1" xr:uid="{00000000-0002-0000-0300-000001000000}">
          <x14:formula1>
            <xm:f>Data!$G$2:$G$12</xm:f>
          </x14:formula1>
          <xm:sqref>G2:G19</xm:sqref>
        </x14:dataValidation>
        <x14:dataValidation type="list" allowBlank="1" showInputMessage="1" showErrorMessage="1" xr:uid="{00000000-0002-0000-0300-000002000000}">
          <x14:formula1>
            <xm:f>Data!$H$2:$H$4</xm:f>
          </x14:formula1>
          <xm:sqref>I2:I48</xm:sqref>
        </x14:dataValidation>
        <x14:dataValidation type="list" allowBlank="1" showInputMessage="1" showErrorMessage="1" xr:uid="{00000000-0002-0000-0300-000003000000}">
          <x14:formula1>
            <xm:f>Data!$I$2:$I$6</xm:f>
          </x14:formula1>
          <xm:sqref>K2:K48</xm:sqref>
        </x14:dataValidation>
        <x14:dataValidation type="list" allowBlank="1" showInputMessage="1" showErrorMessage="1" xr:uid="{00000000-0002-0000-0300-000004000000}">
          <x14:formula1>
            <xm:f>Data!$J$2:$J$5</xm:f>
          </x14:formula1>
          <xm:sqref>L2:L48</xm:sqref>
        </x14:dataValidation>
        <x14:dataValidation type="list" allowBlank="1" showInputMessage="1" showErrorMessage="1" xr:uid="{00000000-0002-0000-0300-000005000000}">
          <x14:formula1>
            <xm:f>Data!$K$2:$K$4</xm:f>
          </x14:formula1>
          <xm:sqref>M2:M48</xm:sqref>
        </x14:dataValidation>
        <x14:dataValidation type="list" allowBlank="1" showInputMessage="1" showErrorMessage="1" xr:uid="{00000000-0002-0000-0300-000006000000}">
          <x14:formula1>
            <xm:f>Data!$F$2:$F$12</xm:f>
          </x14:formula1>
          <xm:sqref>R20:R48</xm:sqref>
        </x14:dataValidation>
        <x14:dataValidation type="list" allowBlank="1" showInputMessage="1" showErrorMessage="1" xr:uid="{00000000-0002-0000-0300-000007000000}">
          <x14:formula1>
            <xm:f>Data!$F$2:$F$14</xm:f>
          </x14:formula1>
          <xm:sqref>AR2:AR19 Z2:Z19 AF2:AF19 AI2:AI19 AL2:AL19 AO2:AO19 AC2:AC19 T2:T19 W2:W19 Q2:Q19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"/>
  <sheetViews>
    <sheetView topLeftCell="A2" workbookViewId="0">
      <selection activeCell="A32" sqref="A32"/>
    </sheetView>
  </sheetViews>
  <sheetFormatPr baseColWidth="10" defaultRowHeight="16" x14ac:dyDescent="0.2"/>
  <cols>
    <col min="1" max="1" width="9.1640625" customWidth="1"/>
    <col min="2" max="2" width="9.33203125" customWidth="1"/>
    <col min="3" max="4" width="17.6640625" customWidth="1"/>
    <col min="5" max="5" width="12.6640625" customWidth="1"/>
    <col min="6" max="6" width="21.33203125" customWidth="1"/>
    <col min="7" max="7" width="17.1640625" customWidth="1"/>
    <col min="8" max="8" width="22.83203125" bestFit="1" customWidth="1"/>
    <col min="9" max="9" width="12.6640625" bestFit="1" customWidth="1"/>
    <col min="10" max="10" width="16" bestFit="1" customWidth="1"/>
    <col min="11" max="11" width="12.6640625" bestFit="1" customWidth="1"/>
    <col min="12" max="12" width="10.6640625" bestFit="1" customWidth="1"/>
    <col min="13" max="13" width="11.5" bestFit="1" customWidth="1"/>
    <col min="14" max="14" width="10.6640625" bestFit="1" customWidth="1"/>
    <col min="15" max="15" width="11.5" bestFit="1" customWidth="1"/>
    <col min="16" max="16" width="10.6640625" bestFit="1" customWidth="1"/>
    <col min="17" max="17" width="11.5" bestFit="1" customWidth="1"/>
    <col min="18" max="18" width="10.6640625" bestFit="1" customWidth="1"/>
    <col min="19" max="19" width="11.5" bestFit="1" customWidth="1"/>
    <col min="20" max="20" width="10.6640625" bestFit="1" customWidth="1"/>
    <col min="21" max="21" width="11.5" bestFit="1" customWidth="1"/>
    <col min="22" max="22" width="10.6640625" bestFit="1" customWidth="1"/>
    <col min="23" max="23" width="11.5" bestFit="1" customWidth="1"/>
    <col min="24" max="24" width="10.6640625" bestFit="1" customWidth="1"/>
    <col min="25" max="25" width="11.5" bestFit="1" customWidth="1"/>
    <col min="26" max="26" width="10.6640625" bestFit="1" customWidth="1"/>
    <col min="27" max="27" width="11.5" bestFit="1" customWidth="1"/>
    <col min="28" max="28" width="10.6640625" bestFit="1" customWidth="1"/>
    <col min="29" max="29" width="11.5" bestFit="1" customWidth="1"/>
    <col min="30" max="30" width="11.6640625" bestFit="1" customWidth="1"/>
    <col min="31" max="31" width="12.5" bestFit="1" customWidth="1"/>
    <col min="32" max="32" width="20.33203125" bestFit="1" customWidth="1"/>
    <col min="33" max="33" width="29.33203125" bestFit="1" customWidth="1"/>
    <col min="34" max="34" width="12.6640625" bestFit="1" customWidth="1"/>
    <col min="35" max="35" width="13.1640625" bestFit="1" customWidth="1"/>
    <col min="36" max="41" width="42.83203125" bestFit="1" customWidth="1"/>
    <col min="54" max="54" width="11.5" bestFit="1" customWidth="1"/>
    <col min="55" max="55" width="11.6640625" bestFit="1" customWidth="1"/>
    <col min="56" max="56" width="12.5" bestFit="1" customWidth="1"/>
  </cols>
  <sheetData>
    <row r="1" spans="1:41" x14ac:dyDescent="0.2">
      <c r="A1" t="s">
        <v>70</v>
      </c>
      <c r="B1" t="s">
        <v>71</v>
      </c>
      <c r="C1" t="s">
        <v>72</v>
      </c>
      <c r="D1" t="s">
        <v>73</v>
      </c>
      <c r="E1" t="s">
        <v>298</v>
      </c>
      <c r="F1" t="s">
        <v>74</v>
      </c>
      <c r="G1" t="s">
        <v>75</v>
      </c>
      <c r="H1" t="s">
        <v>301</v>
      </c>
      <c r="I1" t="s">
        <v>76</v>
      </c>
      <c r="J1" t="s">
        <v>302</v>
      </c>
      <c r="K1" t="s">
        <v>268</v>
      </c>
      <c r="L1" t="s">
        <v>277</v>
      </c>
      <c r="M1" t="s">
        <v>276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  <c r="Y1" t="s">
        <v>289</v>
      </c>
      <c r="Z1" t="s">
        <v>290</v>
      </c>
      <c r="AA1" t="s">
        <v>291</v>
      </c>
      <c r="AB1" t="s">
        <v>292</v>
      </c>
      <c r="AC1" t="s">
        <v>293</v>
      </c>
      <c r="AD1" t="s">
        <v>294</v>
      </c>
      <c r="AE1" t="s">
        <v>295</v>
      </c>
      <c r="AF1" t="s">
        <v>306</v>
      </c>
      <c r="AG1" t="s">
        <v>335</v>
      </c>
      <c r="AH1" t="s">
        <v>309</v>
      </c>
      <c r="AI1" t="s">
        <v>310</v>
      </c>
      <c r="AJ1" t="s">
        <v>311</v>
      </c>
      <c r="AK1" t="s">
        <v>312</v>
      </c>
      <c r="AL1" t="s">
        <v>313</v>
      </c>
      <c r="AM1" t="s">
        <v>314</v>
      </c>
      <c r="AN1" t="s">
        <v>315</v>
      </c>
      <c r="AO1" t="s">
        <v>316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Data!$O$2:$O$7</xm:f>
          </x14:formula1>
          <xm:sqref>N2:N12 P2:P12 R2:R12 T2:T12 V2:V12 X2:X12 Z2:Z12 AB2:AB12 L2:L12 AD2:AD12</xm:sqref>
        </x14:dataValidation>
        <x14:dataValidation type="list" allowBlank="1" showInputMessage="1" showErrorMessage="1" xr:uid="{00000000-0002-0000-0400-000001000000}">
          <x14:formula1>
            <xm:f>Data!$P$2:$P$3</xm:f>
          </x14:formula1>
          <xm:sqref>J2:J60</xm:sqref>
        </x14:dataValidation>
        <x14:dataValidation type="list" allowBlank="1" showInputMessage="1" showErrorMessage="1" xr:uid="{00000000-0002-0000-0400-000002000000}">
          <x14:formula1>
            <xm:f>Data!$B$2:$B$5</xm:f>
          </x14:formula1>
          <xm:sqref>A2:A60</xm:sqref>
        </x14:dataValidation>
        <x14:dataValidation type="list" allowBlank="1" showInputMessage="1" showErrorMessage="1" xr:uid="{00000000-0002-0000-0400-000003000000}">
          <x14:formula1>
            <xm:f>Data!$A$2:$A$3</xm:f>
          </x14:formula1>
          <xm:sqref>K2:K60 AF2:AF60</xm:sqref>
        </x14:dataValidation>
        <x14:dataValidation type="list" allowBlank="1" showInputMessage="1" showErrorMessage="1" xr:uid="{00000000-0002-0000-0400-000004000000}">
          <x14:formula1>
            <xm:f>Data!$Q$2:$Q$6</xm:f>
          </x14:formula1>
          <xm:sqref>AG2:AG60</xm:sqref>
        </x14:dataValidation>
        <x14:dataValidation type="list" allowBlank="1" showInputMessage="1" showErrorMessage="1" xr:uid="{00000000-0002-0000-0400-000005000000}">
          <x14:formula1>
            <xm:f>Data!$N$2:$N$6</xm:f>
          </x14:formula1>
          <xm:sqref>I2:I60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8"/>
  <sheetViews>
    <sheetView workbookViewId="0">
      <selection sqref="A1:Q1"/>
    </sheetView>
  </sheetViews>
  <sheetFormatPr baseColWidth="10" defaultRowHeight="16" x14ac:dyDescent="0.2"/>
  <cols>
    <col min="1" max="1" width="4.5" bestFit="1" customWidth="1"/>
    <col min="2" max="2" width="17.5" bestFit="1" customWidth="1"/>
    <col min="3" max="3" width="23" bestFit="1" customWidth="1"/>
    <col min="4" max="4" width="50.5" bestFit="1" customWidth="1"/>
    <col min="5" max="5" width="13.83203125" bestFit="1" customWidth="1"/>
    <col min="6" max="6" width="28.1640625" bestFit="1" customWidth="1"/>
    <col min="7" max="7" width="8.1640625" bestFit="1" customWidth="1"/>
    <col min="8" max="8" width="11.83203125" bestFit="1" customWidth="1"/>
    <col min="9" max="9" width="23.1640625" bestFit="1" customWidth="1"/>
    <col min="10" max="10" width="25" bestFit="1" customWidth="1"/>
    <col min="11" max="11" width="11" bestFit="1" customWidth="1"/>
    <col min="13" max="13" width="20.33203125" bestFit="1" customWidth="1"/>
    <col min="16" max="16" width="19.33203125" customWidth="1"/>
  </cols>
  <sheetData>
    <row r="1" spans="1:17" x14ac:dyDescent="0.2">
      <c r="A1" t="s">
        <v>188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234</v>
      </c>
      <c r="N1" t="s">
        <v>76</v>
      </c>
      <c r="O1" t="s">
        <v>269</v>
      </c>
      <c r="P1" t="s">
        <v>303</v>
      </c>
      <c r="Q1" t="s">
        <v>307</v>
      </c>
    </row>
    <row r="2" spans="1:17" ht="20" x14ac:dyDescent="0.25">
      <c r="A2" t="s">
        <v>6</v>
      </c>
      <c r="B2" t="s">
        <v>77</v>
      </c>
      <c r="C2" t="s">
        <v>79</v>
      </c>
      <c r="D2" s="2" t="s">
        <v>83</v>
      </c>
      <c r="E2" t="s">
        <v>243</v>
      </c>
      <c r="F2" t="s">
        <v>248</v>
      </c>
      <c r="G2" t="s">
        <v>223</v>
      </c>
      <c r="H2" t="s">
        <v>259</v>
      </c>
      <c r="I2" t="s">
        <v>218</v>
      </c>
      <c r="J2" t="s">
        <v>214</v>
      </c>
      <c r="K2" t="s">
        <v>79</v>
      </c>
      <c r="L2" t="s">
        <v>200</v>
      </c>
      <c r="M2" t="s">
        <v>235</v>
      </c>
      <c r="N2" t="s">
        <v>265</v>
      </c>
      <c r="O2" t="s">
        <v>270</v>
      </c>
      <c r="P2" t="s">
        <v>304</v>
      </c>
      <c r="Q2" t="s">
        <v>271</v>
      </c>
    </row>
    <row r="3" spans="1:17" ht="20" x14ac:dyDescent="0.25">
      <c r="A3" t="s">
        <v>7</v>
      </c>
      <c r="B3" t="s">
        <v>78</v>
      </c>
      <c r="C3" t="s">
        <v>81</v>
      </c>
      <c r="D3" s="2" t="s">
        <v>84</v>
      </c>
      <c r="E3" t="s">
        <v>244</v>
      </c>
      <c r="F3" t="s">
        <v>249</v>
      </c>
      <c r="G3" t="s">
        <v>224</v>
      </c>
      <c r="H3" t="s">
        <v>194</v>
      </c>
      <c r="I3" t="s">
        <v>219</v>
      </c>
      <c r="J3" t="s">
        <v>215</v>
      </c>
      <c r="K3" t="s">
        <v>263</v>
      </c>
      <c r="L3" t="s">
        <v>201</v>
      </c>
      <c r="M3" t="s">
        <v>236</v>
      </c>
      <c r="N3" t="s">
        <v>266</v>
      </c>
      <c r="O3" t="s">
        <v>272</v>
      </c>
      <c r="P3" t="s">
        <v>305</v>
      </c>
      <c r="Q3" t="s">
        <v>273</v>
      </c>
    </row>
    <row r="4" spans="1:17" ht="20" x14ac:dyDescent="0.25">
      <c r="B4" t="s">
        <v>332</v>
      </c>
      <c r="C4" t="s">
        <v>80</v>
      </c>
      <c r="D4" s="2" t="s">
        <v>85</v>
      </c>
      <c r="E4" t="s">
        <v>245</v>
      </c>
      <c r="F4" t="s">
        <v>250</v>
      </c>
      <c r="G4" t="s">
        <v>225</v>
      </c>
      <c r="H4" t="s">
        <v>260</v>
      </c>
      <c r="I4" t="s">
        <v>220</v>
      </c>
      <c r="J4" t="s">
        <v>216</v>
      </c>
      <c r="K4" t="s">
        <v>264</v>
      </c>
      <c r="L4" t="s">
        <v>202</v>
      </c>
      <c r="M4" t="s">
        <v>237</v>
      </c>
      <c r="N4" t="s">
        <v>267</v>
      </c>
      <c r="O4" t="s">
        <v>271</v>
      </c>
      <c r="Q4" t="s">
        <v>270</v>
      </c>
    </row>
    <row r="5" spans="1:17" ht="20" x14ac:dyDescent="0.25">
      <c r="B5" t="s">
        <v>333</v>
      </c>
      <c r="D5" s="2" t="s">
        <v>86</v>
      </c>
      <c r="E5" t="s">
        <v>246</v>
      </c>
      <c r="F5" t="s">
        <v>251</v>
      </c>
      <c r="G5" t="s">
        <v>226</v>
      </c>
      <c r="I5" t="s">
        <v>221</v>
      </c>
      <c r="J5" t="s">
        <v>217</v>
      </c>
      <c r="L5" t="s">
        <v>203</v>
      </c>
      <c r="M5" t="s">
        <v>238</v>
      </c>
      <c r="N5" t="s">
        <v>342</v>
      </c>
      <c r="O5" t="s">
        <v>273</v>
      </c>
      <c r="Q5" t="s">
        <v>272</v>
      </c>
    </row>
    <row r="6" spans="1:17" ht="20" x14ac:dyDescent="0.25">
      <c r="D6" s="2" t="s">
        <v>87</v>
      </c>
      <c r="E6" t="s">
        <v>247</v>
      </c>
      <c r="F6" t="s">
        <v>252</v>
      </c>
      <c r="G6" t="s">
        <v>227</v>
      </c>
      <c r="I6" t="s">
        <v>222</v>
      </c>
      <c r="L6" t="s">
        <v>204</v>
      </c>
      <c r="M6" t="s">
        <v>239</v>
      </c>
      <c r="N6" t="s">
        <v>79</v>
      </c>
      <c r="O6" t="s">
        <v>274</v>
      </c>
      <c r="Q6" t="s">
        <v>308</v>
      </c>
    </row>
    <row r="7" spans="1:17" ht="20" x14ac:dyDescent="0.25">
      <c r="D7" s="2" t="s">
        <v>88</v>
      </c>
      <c r="E7" t="s">
        <v>334</v>
      </c>
      <c r="F7" t="s">
        <v>253</v>
      </c>
      <c r="G7" t="s">
        <v>228</v>
      </c>
      <c r="L7" t="s">
        <v>205</v>
      </c>
      <c r="M7" t="s">
        <v>240</v>
      </c>
      <c r="O7" s="4" t="s">
        <v>275</v>
      </c>
    </row>
    <row r="8" spans="1:17" ht="20" x14ac:dyDescent="0.25">
      <c r="D8" s="2" t="s">
        <v>89</v>
      </c>
      <c r="E8" t="s">
        <v>336</v>
      </c>
      <c r="F8" t="s">
        <v>254</v>
      </c>
      <c r="G8" t="s">
        <v>229</v>
      </c>
      <c r="L8" t="s">
        <v>206</v>
      </c>
      <c r="M8" t="s">
        <v>241</v>
      </c>
    </row>
    <row r="9" spans="1:17" ht="20" x14ac:dyDescent="0.25">
      <c r="D9" s="2" t="s">
        <v>90</v>
      </c>
      <c r="E9" t="s">
        <v>337</v>
      </c>
      <c r="F9" t="s">
        <v>255</v>
      </c>
      <c r="G9" t="s">
        <v>230</v>
      </c>
      <c r="L9" t="s">
        <v>207</v>
      </c>
      <c r="M9" t="s">
        <v>242</v>
      </c>
    </row>
    <row r="10" spans="1:17" ht="20" x14ac:dyDescent="0.25">
      <c r="D10" s="2" t="s">
        <v>91</v>
      </c>
      <c r="F10" t="s">
        <v>256</v>
      </c>
      <c r="G10" t="s">
        <v>231</v>
      </c>
      <c r="L10" t="s">
        <v>208</v>
      </c>
    </row>
    <row r="11" spans="1:17" ht="20" x14ac:dyDescent="0.25">
      <c r="D11" s="2" t="s">
        <v>92</v>
      </c>
      <c r="F11" t="s">
        <v>257</v>
      </c>
      <c r="G11" t="s">
        <v>232</v>
      </c>
      <c r="L11" t="s">
        <v>209</v>
      </c>
    </row>
    <row r="12" spans="1:17" ht="20" x14ac:dyDescent="0.25">
      <c r="D12" s="2" t="s">
        <v>93</v>
      </c>
      <c r="F12" t="s">
        <v>258</v>
      </c>
      <c r="G12" t="s">
        <v>233</v>
      </c>
      <c r="L12" t="s">
        <v>210</v>
      </c>
    </row>
    <row r="13" spans="1:17" ht="20" x14ac:dyDescent="0.25">
      <c r="D13" s="2" t="s">
        <v>94</v>
      </c>
      <c r="F13" t="s">
        <v>338</v>
      </c>
      <c r="L13" t="s">
        <v>211</v>
      </c>
    </row>
    <row r="14" spans="1:17" ht="20" x14ac:dyDescent="0.25">
      <c r="D14" s="2" t="s">
        <v>95</v>
      </c>
      <c r="F14" t="s">
        <v>339</v>
      </c>
      <c r="L14" t="s">
        <v>212</v>
      </c>
    </row>
    <row r="15" spans="1:17" ht="20" x14ac:dyDescent="0.25">
      <c r="D15" s="2" t="s">
        <v>96</v>
      </c>
      <c r="L15" t="s">
        <v>213</v>
      </c>
    </row>
    <row r="16" spans="1:17" ht="20" x14ac:dyDescent="0.25">
      <c r="D16" s="2" t="s">
        <v>97</v>
      </c>
    </row>
    <row r="17" spans="4:4" ht="20" x14ac:dyDescent="0.25">
      <c r="D17" s="2" t="s">
        <v>98</v>
      </c>
    </row>
    <row r="18" spans="4:4" ht="20" x14ac:dyDescent="0.25">
      <c r="D18" s="2" t="s">
        <v>99</v>
      </c>
    </row>
    <row r="19" spans="4:4" ht="20" x14ac:dyDescent="0.25">
      <c r="D19" s="2" t="s">
        <v>100</v>
      </c>
    </row>
    <row r="20" spans="4:4" ht="20" x14ac:dyDescent="0.25">
      <c r="D20" s="2" t="s">
        <v>101</v>
      </c>
    </row>
    <row r="21" spans="4:4" ht="20" x14ac:dyDescent="0.25">
      <c r="D21" s="2" t="s">
        <v>102</v>
      </c>
    </row>
    <row r="22" spans="4:4" ht="20" x14ac:dyDescent="0.25">
      <c r="D22" s="2" t="s">
        <v>103</v>
      </c>
    </row>
    <row r="23" spans="4:4" ht="20" x14ac:dyDescent="0.25">
      <c r="D23" s="2" t="s">
        <v>104</v>
      </c>
    </row>
    <row r="24" spans="4:4" ht="20" x14ac:dyDescent="0.25">
      <c r="D24" s="2" t="s">
        <v>105</v>
      </c>
    </row>
    <row r="25" spans="4:4" ht="20" x14ac:dyDescent="0.25">
      <c r="D25" s="2" t="s">
        <v>106</v>
      </c>
    </row>
    <row r="26" spans="4:4" ht="20" x14ac:dyDescent="0.25">
      <c r="D26" s="2" t="s">
        <v>107</v>
      </c>
    </row>
    <row r="27" spans="4:4" ht="20" x14ac:dyDescent="0.25">
      <c r="D27" s="2" t="s">
        <v>108</v>
      </c>
    </row>
    <row r="28" spans="4:4" ht="20" x14ac:dyDescent="0.25">
      <c r="D28" s="2" t="s">
        <v>109</v>
      </c>
    </row>
    <row r="29" spans="4:4" ht="20" x14ac:dyDescent="0.25">
      <c r="D29" s="2" t="s">
        <v>110</v>
      </c>
    </row>
    <row r="30" spans="4:4" ht="20" x14ac:dyDescent="0.25">
      <c r="D30" s="2" t="s">
        <v>111</v>
      </c>
    </row>
    <row r="31" spans="4:4" ht="20" x14ac:dyDescent="0.25">
      <c r="D31" s="2" t="s">
        <v>112</v>
      </c>
    </row>
    <row r="32" spans="4:4" ht="20" x14ac:dyDescent="0.25">
      <c r="D32" s="2" t="s">
        <v>113</v>
      </c>
    </row>
    <row r="33" spans="4:4" ht="20" x14ac:dyDescent="0.25">
      <c r="D33" s="2" t="s">
        <v>114</v>
      </c>
    </row>
    <row r="34" spans="4:4" ht="20" x14ac:dyDescent="0.25">
      <c r="D34" s="2" t="s">
        <v>115</v>
      </c>
    </row>
    <row r="35" spans="4:4" ht="20" x14ac:dyDescent="0.25">
      <c r="D35" s="2" t="s">
        <v>116</v>
      </c>
    </row>
    <row r="36" spans="4:4" ht="20" x14ac:dyDescent="0.25">
      <c r="D36" s="2" t="s">
        <v>117</v>
      </c>
    </row>
    <row r="37" spans="4:4" ht="20" x14ac:dyDescent="0.25">
      <c r="D37" s="2" t="s">
        <v>118</v>
      </c>
    </row>
    <row r="38" spans="4:4" ht="20" x14ac:dyDescent="0.25">
      <c r="D38" s="2" t="s">
        <v>119</v>
      </c>
    </row>
    <row r="39" spans="4:4" ht="20" x14ac:dyDescent="0.25">
      <c r="D39" s="2" t="s">
        <v>120</v>
      </c>
    </row>
    <row r="40" spans="4:4" ht="20" x14ac:dyDescent="0.25">
      <c r="D40" s="2" t="s">
        <v>121</v>
      </c>
    </row>
    <row r="41" spans="4:4" ht="20" x14ac:dyDescent="0.25">
      <c r="D41" s="2" t="s">
        <v>122</v>
      </c>
    </row>
    <row r="42" spans="4:4" ht="20" x14ac:dyDescent="0.25">
      <c r="D42" s="2" t="s">
        <v>123</v>
      </c>
    </row>
    <row r="43" spans="4:4" ht="20" x14ac:dyDescent="0.25">
      <c r="D43" s="2" t="s">
        <v>124</v>
      </c>
    </row>
    <row r="44" spans="4:4" ht="20" x14ac:dyDescent="0.25">
      <c r="D44" s="2" t="s">
        <v>125</v>
      </c>
    </row>
    <row r="45" spans="4:4" ht="20" x14ac:dyDescent="0.25">
      <c r="D45" s="2" t="s">
        <v>126</v>
      </c>
    </row>
    <row r="46" spans="4:4" ht="20" x14ac:dyDescent="0.25">
      <c r="D46" s="2" t="s">
        <v>127</v>
      </c>
    </row>
    <row r="47" spans="4:4" ht="20" x14ac:dyDescent="0.25">
      <c r="D47" s="2" t="s">
        <v>128</v>
      </c>
    </row>
    <row r="48" spans="4:4" ht="20" x14ac:dyDescent="0.25">
      <c r="D48" s="2" t="s">
        <v>129</v>
      </c>
    </row>
    <row r="49" spans="4:4" ht="20" x14ac:dyDescent="0.25">
      <c r="D49" s="2" t="s">
        <v>130</v>
      </c>
    </row>
    <row r="50" spans="4:4" ht="20" x14ac:dyDescent="0.25">
      <c r="D50" s="2" t="s">
        <v>131</v>
      </c>
    </row>
    <row r="51" spans="4:4" ht="20" x14ac:dyDescent="0.25">
      <c r="D51" s="2" t="s">
        <v>132</v>
      </c>
    </row>
    <row r="52" spans="4:4" ht="20" x14ac:dyDescent="0.25">
      <c r="D52" s="2" t="s">
        <v>133</v>
      </c>
    </row>
    <row r="53" spans="4:4" ht="20" x14ac:dyDescent="0.25">
      <c r="D53" s="2" t="s">
        <v>134</v>
      </c>
    </row>
    <row r="54" spans="4:4" ht="20" x14ac:dyDescent="0.25">
      <c r="D54" s="2" t="s">
        <v>135</v>
      </c>
    </row>
    <row r="55" spans="4:4" ht="20" x14ac:dyDescent="0.25">
      <c r="D55" s="2" t="s">
        <v>136</v>
      </c>
    </row>
    <row r="56" spans="4:4" ht="20" x14ac:dyDescent="0.25">
      <c r="D56" s="2" t="s">
        <v>137</v>
      </c>
    </row>
    <row r="57" spans="4:4" ht="20" x14ac:dyDescent="0.25">
      <c r="D57" s="2" t="s">
        <v>138</v>
      </c>
    </row>
    <row r="58" spans="4:4" ht="20" x14ac:dyDescent="0.25">
      <c r="D58" s="2" t="s">
        <v>139</v>
      </c>
    </row>
    <row r="59" spans="4:4" ht="20" x14ac:dyDescent="0.25">
      <c r="D59" s="2" t="s">
        <v>140</v>
      </c>
    </row>
    <row r="60" spans="4:4" ht="20" x14ac:dyDescent="0.25">
      <c r="D60" s="2" t="s">
        <v>141</v>
      </c>
    </row>
    <row r="61" spans="4:4" ht="20" x14ac:dyDescent="0.25">
      <c r="D61" s="2" t="s">
        <v>142</v>
      </c>
    </row>
    <row r="62" spans="4:4" ht="20" x14ac:dyDescent="0.25">
      <c r="D62" s="2" t="s">
        <v>143</v>
      </c>
    </row>
    <row r="63" spans="4:4" ht="20" x14ac:dyDescent="0.25">
      <c r="D63" s="2" t="s">
        <v>144</v>
      </c>
    </row>
    <row r="64" spans="4:4" ht="20" x14ac:dyDescent="0.25">
      <c r="D64" s="2" t="s">
        <v>145</v>
      </c>
    </row>
    <row r="65" spans="4:4" ht="20" x14ac:dyDescent="0.25">
      <c r="D65" s="2" t="s">
        <v>146</v>
      </c>
    </row>
    <row r="66" spans="4:4" ht="20" x14ac:dyDescent="0.25">
      <c r="D66" s="2" t="s">
        <v>147</v>
      </c>
    </row>
    <row r="67" spans="4:4" ht="20" x14ac:dyDescent="0.25">
      <c r="D67" s="2" t="s">
        <v>148</v>
      </c>
    </row>
    <row r="68" spans="4:4" ht="20" x14ac:dyDescent="0.25">
      <c r="D68" s="2" t="s">
        <v>149</v>
      </c>
    </row>
    <row r="69" spans="4:4" ht="20" x14ac:dyDescent="0.25">
      <c r="D69" s="2" t="s">
        <v>150</v>
      </c>
    </row>
    <row r="70" spans="4:4" ht="20" x14ac:dyDescent="0.25">
      <c r="D70" s="2" t="s">
        <v>151</v>
      </c>
    </row>
    <row r="71" spans="4:4" ht="20" x14ac:dyDescent="0.25">
      <c r="D71" s="2" t="s">
        <v>152</v>
      </c>
    </row>
    <row r="72" spans="4:4" ht="20" x14ac:dyDescent="0.25">
      <c r="D72" s="2" t="s">
        <v>153</v>
      </c>
    </row>
    <row r="73" spans="4:4" ht="20" x14ac:dyDescent="0.25">
      <c r="D73" s="2" t="s">
        <v>154</v>
      </c>
    </row>
    <row r="74" spans="4:4" ht="20" x14ac:dyDescent="0.25">
      <c r="D74" s="2" t="s">
        <v>155</v>
      </c>
    </row>
    <row r="75" spans="4:4" ht="20" x14ac:dyDescent="0.25">
      <c r="D75" s="2" t="s">
        <v>156</v>
      </c>
    </row>
    <row r="76" spans="4:4" ht="20" x14ac:dyDescent="0.25">
      <c r="D76" s="2" t="s">
        <v>157</v>
      </c>
    </row>
    <row r="77" spans="4:4" ht="20" x14ac:dyDescent="0.25">
      <c r="D77" s="2" t="s">
        <v>158</v>
      </c>
    </row>
    <row r="78" spans="4:4" ht="20" x14ac:dyDescent="0.25">
      <c r="D78" s="2" t="s">
        <v>159</v>
      </c>
    </row>
    <row r="79" spans="4:4" ht="20" x14ac:dyDescent="0.25">
      <c r="D79" s="2" t="s">
        <v>160</v>
      </c>
    </row>
    <row r="80" spans="4:4" ht="20" x14ac:dyDescent="0.25">
      <c r="D80" s="2" t="s">
        <v>161</v>
      </c>
    </row>
    <row r="81" spans="4:4" ht="20" x14ac:dyDescent="0.25">
      <c r="D81" s="2" t="s">
        <v>162</v>
      </c>
    </row>
    <row r="82" spans="4:4" ht="20" x14ac:dyDescent="0.25">
      <c r="D82" s="2" t="s">
        <v>163</v>
      </c>
    </row>
    <row r="83" spans="4:4" ht="20" x14ac:dyDescent="0.25">
      <c r="D83" s="2" t="s">
        <v>164</v>
      </c>
    </row>
    <row r="84" spans="4:4" ht="20" x14ac:dyDescent="0.25">
      <c r="D84" s="2" t="s">
        <v>165</v>
      </c>
    </row>
    <row r="85" spans="4:4" ht="20" x14ac:dyDescent="0.25">
      <c r="D85" s="2" t="s">
        <v>166</v>
      </c>
    </row>
    <row r="86" spans="4:4" ht="20" x14ac:dyDescent="0.25">
      <c r="D86" s="2" t="s">
        <v>167</v>
      </c>
    </row>
    <row r="87" spans="4:4" ht="20" x14ac:dyDescent="0.25">
      <c r="D87" s="2" t="s">
        <v>168</v>
      </c>
    </row>
    <row r="88" spans="4:4" ht="20" x14ac:dyDescent="0.25">
      <c r="D88" s="2" t="s">
        <v>169</v>
      </c>
    </row>
    <row r="89" spans="4:4" ht="20" x14ac:dyDescent="0.25">
      <c r="D89" s="2" t="s">
        <v>170</v>
      </c>
    </row>
    <row r="90" spans="4:4" ht="20" x14ac:dyDescent="0.25">
      <c r="D90" s="2" t="s">
        <v>171</v>
      </c>
    </row>
    <row r="91" spans="4:4" ht="20" x14ac:dyDescent="0.25">
      <c r="D91" s="2" t="s">
        <v>172</v>
      </c>
    </row>
    <row r="92" spans="4:4" ht="20" x14ac:dyDescent="0.25">
      <c r="D92" s="2" t="s">
        <v>173</v>
      </c>
    </row>
    <row r="93" spans="4:4" ht="20" x14ac:dyDescent="0.25">
      <c r="D93" s="2" t="s">
        <v>174</v>
      </c>
    </row>
    <row r="94" spans="4:4" ht="20" x14ac:dyDescent="0.25">
      <c r="D94" s="2" t="s">
        <v>175</v>
      </c>
    </row>
    <row r="95" spans="4:4" ht="20" x14ac:dyDescent="0.25">
      <c r="D95" s="2" t="s">
        <v>176</v>
      </c>
    </row>
    <row r="96" spans="4:4" ht="20" x14ac:dyDescent="0.25">
      <c r="D96" s="2" t="s">
        <v>177</v>
      </c>
    </row>
    <row r="97" spans="4:4" ht="20" x14ac:dyDescent="0.25">
      <c r="D97" s="2" t="s">
        <v>178</v>
      </c>
    </row>
    <row r="98" spans="4:4" ht="20" x14ac:dyDescent="0.25">
      <c r="D98" s="2" t="s">
        <v>179</v>
      </c>
    </row>
    <row r="99" spans="4:4" ht="20" x14ac:dyDescent="0.25">
      <c r="D99" s="2" t="s">
        <v>180</v>
      </c>
    </row>
    <row r="100" spans="4:4" ht="20" x14ac:dyDescent="0.25">
      <c r="D100" s="2" t="s">
        <v>181</v>
      </c>
    </row>
    <row r="101" spans="4:4" ht="20" x14ac:dyDescent="0.25">
      <c r="D101" s="2" t="s">
        <v>182</v>
      </c>
    </row>
    <row r="102" spans="4:4" ht="20" x14ac:dyDescent="0.25">
      <c r="D102" s="2" t="s">
        <v>183</v>
      </c>
    </row>
    <row r="103" spans="4:4" ht="20" x14ac:dyDescent="0.25">
      <c r="D103" s="2" t="s">
        <v>184</v>
      </c>
    </row>
    <row r="104" spans="4:4" ht="20" x14ac:dyDescent="0.25">
      <c r="D104" s="2" t="s">
        <v>185</v>
      </c>
    </row>
    <row r="105" spans="4:4" ht="20" x14ac:dyDescent="0.25">
      <c r="D105" s="2" t="s">
        <v>186</v>
      </c>
    </row>
    <row r="106" spans="4:4" ht="20" x14ac:dyDescent="0.25">
      <c r="D106" s="2" t="s">
        <v>187</v>
      </c>
    </row>
    <row r="107" spans="4:4" ht="20" x14ac:dyDescent="0.25">
      <c r="D107" s="2" t="s">
        <v>340</v>
      </c>
    </row>
    <row r="108" spans="4:4" ht="20" x14ac:dyDescent="0.25">
      <c r="D108" s="2" t="s">
        <v>341</v>
      </c>
    </row>
  </sheetData>
  <autoFilter ref="A1:Q1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Infos</vt:lpstr>
      <vt:lpstr>Emprunteurs</vt:lpstr>
      <vt:lpstr>Participants</vt:lpstr>
      <vt:lpstr>Tranches</vt:lpstr>
      <vt:lpstr>Engagements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2021-02-05T15:10:42Z</dcterms:created>
  <dcterms:modified xsi:type="dcterms:W3CDTF">2021-06-08T16:08:24Z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1098791519</vt:i4>
  </property>
  <property fmtid="{D5CDD505-2E9C-101B-9397-08002B2CF9AE}" pid="3" name="_NewReviewCycle">
    <vt:lpwstr/>
  </property>
  <property fmtid="{D5CDD505-2E9C-101B-9397-08002B2CF9AE}" pid="4" name="_EmailSubject">
    <vt:lpwstr>Dossiers agency KLS</vt:lpwstr>
  </property>
  <property fmtid="{D5CDD505-2E9C-101B-9397-08002B2CF9AE}" pid="5" name="_AuthorEmail">
    <vt:lpwstr>Myriam.CROP@ca-norddefrance.fr</vt:lpwstr>
  </property>
  <property fmtid="{D5CDD505-2E9C-101B-9397-08002B2CF9AE}" pid="6" name="_AuthorEmailDisplayName">
    <vt:lpwstr>CROP Myriam</vt:lpwstr>
  </property>
</Properties>
</file>