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ea8cb59c64e86a/Documents/"/>
    </mc:Choice>
  </mc:AlternateContent>
  <xr:revisionPtr revIDLastSave="1" documentId="8_{6C731353-04F0-47DE-9176-D3A3E40BE58F}" xr6:coauthVersionLast="47" xr6:coauthVersionMax="47" xr10:uidLastSave="{A4934482-32A8-457E-B3E4-AAA6C542A244}"/>
  <bookViews>
    <workbookView xWindow="-120" yWindow="-120" windowWidth="20730" windowHeight="11160" xr2:uid="{00000000-000D-0000-FFFF-FFFF00000000}"/>
  </bookViews>
  <sheets>
    <sheet name="Salary 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B1" i="1"/>
  <c r="A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11" i="1"/>
  <c r="P12" i="1"/>
  <c r="S12" i="1" s="1"/>
  <c r="P13" i="1"/>
  <c r="S13" i="1" s="1"/>
  <c r="P14" i="1"/>
  <c r="S14" i="1" s="1"/>
  <c r="P15" i="1"/>
  <c r="P16" i="1"/>
  <c r="S16" i="1" s="1"/>
  <c r="P17" i="1"/>
  <c r="P18" i="1"/>
  <c r="S18" i="1" s="1"/>
  <c r="P19" i="1"/>
  <c r="P20" i="1"/>
  <c r="S20" i="1" s="1"/>
  <c r="P21" i="1"/>
  <c r="P22" i="1"/>
  <c r="S22" i="1" s="1"/>
  <c r="P23" i="1"/>
  <c r="P24" i="1"/>
  <c r="S24" i="1" s="1"/>
  <c r="P25" i="1"/>
  <c r="P26" i="1"/>
  <c r="S26" i="1" s="1"/>
  <c r="P27" i="1"/>
  <c r="P11" i="1"/>
  <c r="S11" i="1" s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11" i="1"/>
  <c r="K12" i="1"/>
  <c r="K13" i="1"/>
  <c r="K14" i="1"/>
  <c r="K15" i="1"/>
  <c r="K16" i="1"/>
  <c r="K17" i="1"/>
  <c r="M17" i="1" s="1"/>
  <c r="K18" i="1"/>
  <c r="K19" i="1"/>
  <c r="K20" i="1"/>
  <c r="K21" i="1"/>
  <c r="M21" i="1" s="1"/>
  <c r="K22" i="1"/>
  <c r="K23" i="1"/>
  <c r="K24" i="1"/>
  <c r="K25" i="1"/>
  <c r="K26" i="1"/>
  <c r="K27" i="1"/>
  <c r="K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11" i="1"/>
  <c r="M27" i="1"/>
  <c r="S25" i="1" l="1"/>
  <c r="S21" i="1"/>
  <c r="S17" i="1"/>
  <c r="M20" i="1"/>
  <c r="N20" i="1" s="1"/>
  <c r="T20" i="1" s="1"/>
  <c r="S27" i="1"/>
  <c r="S23" i="1"/>
  <c r="S19" i="1"/>
  <c r="S15" i="1"/>
  <c r="N27" i="1"/>
  <c r="T27" i="1" s="1"/>
  <c r="N21" i="1"/>
  <c r="T21" i="1" s="1"/>
  <c r="N17" i="1"/>
  <c r="T17" i="1" s="1"/>
  <c r="M16" i="1"/>
  <c r="M15" i="1"/>
  <c r="M22" i="1"/>
  <c r="M14" i="1"/>
  <c r="N14" i="1" s="1"/>
  <c r="T14" i="1" s="1"/>
  <c r="M26" i="1"/>
  <c r="M18" i="1"/>
  <c r="N18" i="1" s="1"/>
  <c r="T18" i="1" s="1"/>
  <c r="M23" i="1"/>
  <c r="M25" i="1"/>
  <c r="N25" i="1" s="1"/>
  <c r="T25" i="1" s="1"/>
  <c r="M13" i="1"/>
  <c r="M11" i="1"/>
  <c r="M24" i="1"/>
  <c r="M12" i="1"/>
  <c r="M19" i="1"/>
  <c r="N19" i="1" s="1"/>
  <c r="T19" i="1" l="1"/>
  <c r="N24" i="1"/>
  <c r="T24" i="1" s="1"/>
  <c r="N23" i="1"/>
  <c r="T23" i="1" s="1"/>
  <c r="N22" i="1"/>
  <c r="T22" i="1" s="1"/>
  <c r="N11" i="1"/>
  <c r="T11" i="1" s="1"/>
  <c r="N12" i="1"/>
  <c r="T12" i="1" s="1"/>
  <c r="N15" i="1"/>
  <c r="T15" i="1" s="1"/>
  <c r="N13" i="1"/>
  <c r="T13" i="1" s="1"/>
  <c r="N16" i="1"/>
  <c r="T16" i="1" s="1"/>
  <c r="N26" i="1"/>
  <c r="T26" i="1" s="1"/>
</calcChain>
</file>

<file path=xl/sharedStrings.xml><?xml version="1.0" encoding="utf-8"?>
<sst xmlns="http://schemas.openxmlformats.org/spreadsheetml/2006/main" count="38" uniqueCount="26">
  <si>
    <t>Employee ID</t>
  </si>
  <si>
    <t>Name</t>
  </si>
  <si>
    <t>Basic Salary</t>
  </si>
  <si>
    <t>Overtime Hours</t>
  </si>
  <si>
    <t>Net Salary</t>
  </si>
  <si>
    <t>Alice</t>
  </si>
  <si>
    <t>Bob</t>
  </si>
  <si>
    <t>Charlie</t>
  </si>
  <si>
    <t>Diana</t>
  </si>
  <si>
    <t>Ethan</t>
  </si>
  <si>
    <t>Attendence</t>
  </si>
  <si>
    <t>Salary</t>
  </si>
  <si>
    <t>Total Overtime Hours</t>
  </si>
  <si>
    <t>Overtime Pay</t>
  </si>
  <si>
    <t>Overtime Salary</t>
  </si>
  <si>
    <t>Deduction</t>
  </si>
  <si>
    <t>House Rent Allowances</t>
  </si>
  <si>
    <t>Medical Allowances</t>
  </si>
  <si>
    <t>Conveyance Allowances</t>
  </si>
  <si>
    <t>Adhoc Relief Allowance@15%</t>
  </si>
  <si>
    <t>Gross Salary</t>
  </si>
  <si>
    <t>Group Insurance</t>
  </si>
  <si>
    <t>Provident Fund@12%</t>
  </si>
  <si>
    <t>Income Tax@12.5%</t>
  </si>
  <si>
    <t>Loan</t>
  </si>
  <si>
    <t>EMPLOYEE  SALARY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</si>
</sst>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48"/>
      <color theme="7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3" fontId="0" fillId="0" borderId="0" xfId="0" applyNumberFormat="1"/>
    <xf numFmtId="3" fontId="0" fillId="5" borderId="1" xfId="0" applyNumberForma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3" fontId="0" fillId="9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2</xdr:row>
      <xdr:rowOff>123825</xdr:rowOff>
    </xdr:from>
    <xdr:to>
      <xdr:col>8</xdr:col>
      <xdr:colOff>304800</xdr:colOff>
      <xdr:row>6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132C96F-563E-4862-BF14-C13E20F0DFE0}"/>
            </a:ext>
          </a:extLst>
        </xdr:cNvPr>
        <xdr:cNvSpPr/>
      </xdr:nvSpPr>
      <xdr:spPr>
        <a:xfrm>
          <a:off x="7829550" y="504825"/>
          <a:ext cx="2657475" cy="73342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 kern="1200">
              <a:solidFill>
                <a:schemeClr val="accent4">
                  <a:lumMod val="50000"/>
                </a:schemeClr>
              </a:solidFill>
            </a:rPr>
            <a:t>Total Employee</a:t>
          </a:r>
          <a:br>
            <a:rPr lang="en-US" sz="2000" b="1" kern="1200">
              <a:solidFill>
                <a:schemeClr val="accent4">
                  <a:lumMod val="50000"/>
                </a:schemeClr>
              </a:solidFill>
            </a:rPr>
          </a:br>
          <a:r>
            <a:rPr lang="en-US" sz="2000" b="1" kern="1200">
              <a:solidFill>
                <a:schemeClr val="accent4">
                  <a:lumMod val="50000"/>
                </a:schemeClr>
              </a:solidFill>
            </a:rPr>
            <a:t>17</a:t>
          </a:r>
        </a:p>
      </xdr:txBody>
    </xdr:sp>
    <xdr:clientData/>
  </xdr:twoCellAnchor>
  <xdr:twoCellAnchor>
    <xdr:from>
      <xdr:col>8</xdr:col>
      <xdr:colOff>361950</xdr:colOff>
      <xdr:row>2</xdr:row>
      <xdr:rowOff>161925</xdr:rowOff>
    </xdr:from>
    <xdr:to>
      <xdr:col>10</xdr:col>
      <xdr:colOff>152400</xdr:colOff>
      <xdr:row>6</xdr:row>
      <xdr:rowOff>133350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77EAB38-4962-4B4A-A35B-CC0FE373ADBE}"/>
            </a:ext>
          </a:extLst>
        </xdr:cNvPr>
        <xdr:cNvSpPr/>
      </xdr:nvSpPr>
      <xdr:spPr>
        <a:xfrm>
          <a:off x="10544175" y="542925"/>
          <a:ext cx="2314575" cy="73342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 kern="1200">
              <a:solidFill>
                <a:schemeClr val="accent4">
                  <a:lumMod val="50000"/>
                </a:schemeClr>
              </a:solidFill>
            </a:rPr>
            <a:t>Total</a:t>
          </a:r>
          <a:r>
            <a:rPr lang="en-US" sz="1600" b="1" kern="1200" baseline="0">
              <a:solidFill>
                <a:schemeClr val="accent4">
                  <a:lumMod val="50000"/>
                </a:schemeClr>
              </a:solidFill>
            </a:rPr>
            <a:t> Overtime Amount</a:t>
          </a:r>
          <a:br>
            <a:rPr lang="en-US" sz="1600" b="1" kern="1200" baseline="0">
              <a:solidFill>
                <a:schemeClr val="accent4">
                  <a:lumMod val="50000"/>
                </a:schemeClr>
              </a:solidFill>
            </a:rPr>
          </a:br>
          <a:r>
            <a:rPr lang="en-US" sz="1600" b="1" kern="1200" baseline="0">
              <a:solidFill>
                <a:schemeClr val="accent4">
                  <a:lumMod val="50000"/>
                </a:schemeClr>
              </a:solidFill>
            </a:rPr>
            <a:t>2,537,304</a:t>
          </a:r>
          <a:endParaRPr lang="en-US" sz="1600" b="1" kern="12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266700</xdr:colOff>
      <xdr:row>2</xdr:row>
      <xdr:rowOff>123825</xdr:rowOff>
    </xdr:from>
    <xdr:to>
      <xdr:col>11</xdr:col>
      <xdr:colOff>676275</xdr:colOff>
      <xdr:row>6</xdr:row>
      <xdr:rowOff>95250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CAE6547-4240-4086-BFC2-BAF516782E45}"/>
            </a:ext>
          </a:extLst>
        </xdr:cNvPr>
        <xdr:cNvSpPr/>
      </xdr:nvSpPr>
      <xdr:spPr>
        <a:xfrm>
          <a:off x="12973050" y="504825"/>
          <a:ext cx="2314575" cy="733425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 kern="1200">
              <a:solidFill>
                <a:schemeClr val="accent4">
                  <a:lumMod val="50000"/>
                </a:schemeClr>
              </a:solidFill>
            </a:rPr>
            <a:t>Total Net Amount</a:t>
          </a:r>
          <a:br>
            <a:rPr lang="en-US" sz="2000" b="1" kern="1200">
              <a:solidFill>
                <a:schemeClr val="accent4">
                  <a:lumMod val="50000"/>
                </a:schemeClr>
              </a:solidFill>
            </a:rPr>
          </a:br>
          <a:r>
            <a:rPr lang="en-US" sz="2000" b="1" kern="1200">
              <a:solidFill>
                <a:schemeClr val="accent4">
                  <a:lumMod val="50000"/>
                </a:schemeClr>
              </a:solidFill>
            </a:rPr>
            <a:t>5,488,346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M43" sqref="M43"/>
    </sheetView>
  </sheetViews>
  <sheetFormatPr defaultRowHeight="15" x14ac:dyDescent="0.25"/>
  <cols>
    <col min="1" max="1" width="21" customWidth="1"/>
    <col min="2" max="3" width="17" customWidth="1"/>
    <col min="4" max="4" width="19.7109375" customWidth="1"/>
    <col min="5" max="5" width="20.85546875" customWidth="1"/>
    <col min="6" max="6" width="20.28515625" customWidth="1"/>
    <col min="7" max="7" width="20.5703125" customWidth="1"/>
    <col min="8" max="9" width="16.28515625" customWidth="1"/>
    <col min="10" max="10" width="21.5703125" customWidth="1"/>
    <col min="11" max="11" width="28.5703125" customWidth="1"/>
    <col min="12" max="12" width="24.140625" customWidth="1"/>
    <col min="13" max="16" width="22.7109375" customWidth="1"/>
    <col min="17" max="17" width="14.85546875" customWidth="1"/>
    <col min="18" max="18" width="19.140625" customWidth="1"/>
    <col min="19" max="19" width="13.28515625" customWidth="1"/>
    <col min="20" max="20" width="13.42578125" customWidth="1"/>
  </cols>
  <sheetData>
    <row r="1" spans="1:20" x14ac:dyDescent="0.25">
      <c r="A1">
        <f>COUNTA(B11:B27)</f>
        <v>17</v>
      </c>
      <c r="B1" s="8">
        <f>SUM(M11:M27)</f>
        <v>2537304.1666666665</v>
      </c>
      <c r="C1" s="8">
        <f>SUM(T11:T27)</f>
        <v>5488345.833333333</v>
      </c>
    </row>
    <row r="2" spans="1:20" x14ac:dyDescent="0.25">
      <c r="A2" s="6" t="s">
        <v>25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9" spans="1:20" ht="15" customHeight="1" x14ac:dyDescent="0.25">
      <c r="A9" s="3" t="s">
        <v>0</v>
      </c>
      <c r="B9" s="3" t="s">
        <v>1</v>
      </c>
      <c r="C9" s="3" t="s">
        <v>2</v>
      </c>
      <c r="D9" s="3" t="s">
        <v>16</v>
      </c>
      <c r="E9" s="3" t="s">
        <v>17</v>
      </c>
      <c r="F9" s="3" t="s">
        <v>18</v>
      </c>
      <c r="G9" s="3" t="s">
        <v>19</v>
      </c>
      <c r="H9" s="2" t="s">
        <v>10</v>
      </c>
      <c r="I9" s="3" t="s">
        <v>11</v>
      </c>
      <c r="J9" s="3" t="s">
        <v>3</v>
      </c>
      <c r="K9" s="3" t="s">
        <v>12</v>
      </c>
      <c r="L9" s="2" t="s">
        <v>13</v>
      </c>
      <c r="M9" s="3" t="s">
        <v>14</v>
      </c>
      <c r="N9" s="3" t="s">
        <v>20</v>
      </c>
      <c r="O9" s="3" t="s">
        <v>21</v>
      </c>
      <c r="P9" s="3" t="s">
        <v>22</v>
      </c>
      <c r="Q9" s="3" t="s">
        <v>23</v>
      </c>
      <c r="R9" s="4" t="s">
        <v>24</v>
      </c>
      <c r="S9" s="3" t="s">
        <v>15</v>
      </c>
      <c r="T9" s="3" t="s">
        <v>4</v>
      </c>
    </row>
    <row r="10" spans="1:20" ht="23.25" customHeight="1" x14ac:dyDescent="0.25">
      <c r="A10" s="3"/>
      <c r="B10" s="3"/>
      <c r="C10" s="3"/>
      <c r="D10" s="3"/>
      <c r="E10" s="3"/>
      <c r="F10" s="3"/>
      <c r="G10" s="3"/>
      <c r="H10" s="2"/>
      <c r="I10" s="3"/>
      <c r="J10" s="3"/>
      <c r="K10" s="3"/>
      <c r="L10" s="2"/>
      <c r="M10" s="3"/>
      <c r="N10" s="3"/>
      <c r="O10" s="3"/>
      <c r="P10" s="3"/>
      <c r="Q10" s="3"/>
      <c r="R10" s="5"/>
      <c r="S10" s="3"/>
      <c r="T10" s="3"/>
    </row>
    <row r="11" spans="1:20" ht="15" customHeight="1" x14ac:dyDescent="0.25">
      <c r="A11" s="1">
        <v>101</v>
      </c>
      <c r="B11" s="1" t="s">
        <v>5</v>
      </c>
      <c r="C11" s="9">
        <v>150000</v>
      </c>
      <c r="D11" s="10">
        <v>5000</v>
      </c>
      <c r="E11" s="10">
        <v>20000</v>
      </c>
      <c r="F11" s="10">
        <v>5000</v>
      </c>
      <c r="G11" s="10">
        <f>C11*15%</f>
        <v>22500</v>
      </c>
      <c r="H11" s="10">
        <v>29</v>
      </c>
      <c r="I11" s="10">
        <f>C11/30*H11</f>
        <v>145000</v>
      </c>
      <c r="J11" s="11">
        <v>10</v>
      </c>
      <c r="K11" s="11">
        <f>J11*H11</f>
        <v>290</v>
      </c>
      <c r="L11" s="11">
        <f>C11/30/8</f>
        <v>625</v>
      </c>
      <c r="M11" s="11">
        <f>L11*K11</f>
        <v>181250</v>
      </c>
      <c r="N11" s="12">
        <f>I11+M11+D11+E11+F11+G11</f>
        <v>378750</v>
      </c>
      <c r="O11" s="13">
        <v>220</v>
      </c>
      <c r="P11" s="13">
        <f>C11*12%</f>
        <v>18000</v>
      </c>
      <c r="Q11" s="13">
        <f>C11*12.5%</f>
        <v>18750</v>
      </c>
      <c r="R11" s="13">
        <v>0</v>
      </c>
      <c r="S11" s="13">
        <f>O11+P11+Q11+R11</f>
        <v>36970</v>
      </c>
      <c r="T11" s="14">
        <f>N11-S11</f>
        <v>341780</v>
      </c>
    </row>
    <row r="12" spans="1:20" x14ac:dyDescent="0.25">
      <c r="A12" s="1">
        <v>102</v>
      </c>
      <c r="B12" s="1" t="s">
        <v>6</v>
      </c>
      <c r="C12" s="9">
        <v>145000</v>
      </c>
      <c r="D12" s="10">
        <v>4000</v>
      </c>
      <c r="E12" s="10">
        <v>10000</v>
      </c>
      <c r="F12" s="10">
        <v>5000</v>
      </c>
      <c r="G12" s="10">
        <f t="shared" ref="G12:G27" si="0">C12*15%</f>
        <v>21750</v>
      </c>
      <c r="H12" s="10">
        <v>28</v>
      </c>
      <c r="I12" s="10">
        <f t="shared" ref="I12:I27" si="1">C12/30*H12</f>
        <v>135333.33333333331</v>
      </c>
      <c r="J12" s="11">
        <v>8</v>
      </c>
      <c r="K12" s="11">
        <f t="shared" ref="K12:K27" si="2">J12*H12</f>
        <v>224</v>
      </c>
      <c r="L12" s="11">
        <f t="shared" ref="L12:L27" si="3">C12/30/8</f>
        <v>604.16666666666663</v>
      </c>
      <c r="M12" s="11">
        <f t="shared" ref="M12:M26" si="4">L12*K12</f>
        <v>135333.33333333331</v>
      </c>
      <c r="N12" s="12">
        <f t="shared" ref="N12:N27" si="5">I12+M12+D12+E12+F12+G12</f>
        <v>311416.66666666663</v>
      </c>
      <c r="O12" s="13">
        <v>220</v>
      </c>
      <c r="P12" s="13">
        <f t="shared" ref="P12:P27" si="6">C12*12%</f>
        <v>17400</v>
      </c>
      <c r="Q12" s="13">
        <f t="shared" ref="Q12:Q27" si="7">C12*12.5%</f>
        <v>18125</v>
      </c>
      <c r="R12" s="13">
        <v>0</v>
      </c>
      <c r="S12" s="13">
        <f t="shared" ref="S12:S27" si="8">O12+P12+Q12+R12</f>
        <v>35745</v>
      </c>
      <c r="T12" s="14">
        <f t="shared" ref="T12:T27" si="9">N12-S12</f>
        <v>275671.66666666663</v>
      </c>
    </row>
    <row r="13" spans="1:20" x14ac:dyDescent="0.25">
      <c r="A13" s="1">
        <v>103</v>
      </c>
      <c r="B13" s="1" t="s">
        <v>7</v>
      </c>
      <c r="C13" s="9">
        <v>155000</v>
      </c>
      <c r="D13" s="10">
        <v>6000</v>
      </c>
      <c r="E13" s="10">
        <v>30000</v>
      </c>
      <c r="F13" s="10">
        <v>5000</v>
      </c>
      <c r="G13" s="10">
        <f t="shared" si="0"/>
        <v>23250</v>
      </c>
      <c r="H13" s="10">
        <v>30</v>
      </c>
      <c r="I13" s="10">
        <f t="shared" si="1"/>
        <v>155000</v>
      </c>
      <c r="J13" s="11">
        <v>5</v>
      </c>
      <c r="K13" s="11">
        <f t="shared" si="2"/>
        <v>150</v>
      </c>
      <c r="L13" s="11">
        <f t="shared" si="3"/>
        <v>645.83333333333337</v>
      </c>
      <c r="M13" s="11">
        <f t="shared" si="4"/>
        <v>96875</v>
      </c>
      <c r="N13" s="12">
        <f t="shared" si="5"/>
        <v>316125</v>
      </c>
      <c r="O13" s="13">
        <v>220</v>
      </c>
      <c r="P13" s="13">
        <f t="shared" si="6"/>
        <v>18600</v>
      </c>
      <c r="Q13" s="13">
        <f t="shared" si="7"/>
        <v>19375</v>
      </c>
      <c r="R13" s="13">
        <v>0</v>
      </c>
      <c r="S13" s="13">
        <f t="shared" si="8"/>
        <v>38195</v>
      </c>
      <c r="T13" s="14">
        <f t="shared" si="9"/>
        <v>277930</v>
      </c>
    </row>
    <row r="14" spans="1:20" x14ac:dyDescent="0.25">
      <c r="A14" s="1">
        <v>104</v>
      </c>
      <c r="B14" s="1" t="s">
        <v>8</v>
      </c>
      <c r="C14" s="9">
        <v>148000</v>
      </c>
      <c r="D14" s="10">
        <v>4500</v>
      </c>
      <c r="E14" s="10">
        <v>20000</v>
      </c>
      <c r="F14" s="10">
        <v>5000</v>
      </c>
      <c r="G14" s="10">
        <f t="shared" si="0"/>
        <v>22200</v>
      </c>
      <c r="H14" s="10">
        <v>30</v>
      </c>
      <c r="I14" s="10">
        <f t="shared" si="1"/>
        <v>148000</v>
      </c>
      <c r="J14" s="11">
        <v>12</v>
      </c>
      <c r="K14" s="11">
        <f t="shared" si="2"/>
        <v>360</v>
      </c>
      <c r="L14" s="11">
        <f t="shared" si="3"/>
        <v>616.66666666666663</v>
      </c>
      <c r="M14" s="11">
        <f t="shared" si="4"/>
        <v>222000</v>
      </c>
      <c r="N14" s="12">
        <f t="shared" si="5"/>
        <v>421700</v>
      </c>
      <c r="O14" s="13">
        <v>220</v>
      </c>
      <c r="P14" s="13">
        <f t="shared" si="6"/>
        <v>17760</v>
      </c>
      <c r="Q14" s="13">
        <f t="shared" si="7"/>
        <v>18500</v>
      </c>
      <c r="R14" s="13">
        <v>0</v>
      </c>
      <c r="S14" s="13">
        <f t="shared" si="8"/>
        <v>36480</v>
      </c>
      <c r="T14" s="14">
        <f t="shared" si="9"/>
        <v>385220</v>
      </c>
    </row>
    <row r="15" spans="1:20" x14ac:dyDescent="0.25">
      <c r="A15" s="1">
        <v>105</v>
      </c>
      <c r="B15" s="1" t="s">
        <v>9</v>
      </c>
      <c r="C15" s="9">
        <v>150000</v>
      </c>
      <c r="D15" s="10">
        <v>4300</v>
      </c>
      <c r="E15" s="10">
        <v>40000</v>
      </c>
      <c r="F15" s="10">
        <v>5000</v>
      </c>
      <c r="G15" s="10">
        <f t="shared" si="0"/>
        <v>22500</v>
      </c>
      <c r="H15" s="10">
        <v>30</v>
      </c>
      <c r="I15" s="10">
        <f t="shared" si="1"/>
        <v>150000</v>
      </c>
      <c r="J15" s="11">
        <v>5</v>
      </c>
      <c r="K15" s="11">
        <f t="shared" si="2"/>
        <v>150</v>
      </c>
      <c r="L15" s="11">
        <f t="shared" si="3"/>
        <v>625</v>
      </c>
      <c r="M15" s="11">
        <f t="shared" si="4"/>
        <v>93750</v>
      </c>
      <c r="N15" s="12">
        <f t="shared" si="5"/>
        <v>315550</v>
      </c>
      <c r="O15" s="13">
        <v>220</v>
      </c>
      <c r="P15" s="13">
        <f t="shared" si="6"/>
        <v>18000</v>
      </c>
      <c r="Q15" s="13">
        <f t="shared" si="7"/>
        <v>18750</v>
      </c>
      <c r="R15" s="13">
        <v>0</v>
      </c>
      <c r="S15" s="13">
        <f t="shared" si="8"/>
        <v>36970</v>
      </c>
      <c r="T15" s="14">
        <f t="shared" si="9"/>
        <v>278580</v>
      </c>
    </row>
    <row r="16" spans="1:20" x14ac:dyDescent="0.25">
      <c r="A16" s="1">
        <v>106</v>
      </c>
      <c r="B16" s="1" t="s">
        <v>9</v>
      </c>
      <c r="C16" s="9">
        <v>159000</v>
      </c>
      <c r="D16" s="10">
        <v>4300</v>
      </c>
      <c r="E16" s="10">
        <v>10000</v>
      </c>
      <c r="F16" s="10">
        <v>5000</v>
      </c>
      <c r="G16" s="10">
        <f t="shared" si="0"/>
        <v>23850</v>
      </c>
      <c r="H16" s="10">
        <v>30</v>
      </c>
      <c r="I16" s="10">
        <f t="shared" si="1"/>
        <v>159000</v>
      </c>
      <c r="J16" s="11">
        <v>0</v>
      </c>
      <c r="K16" s="11">
        <f t="shared" si="2"/>
        <v>0</v>
      </c>
      <c r="L16" s="11">
        <f t="shared" si="3"/>
        <v>662.5</v>
      </c>
      <c r="M16" s="11">
        <f t="shared" si="4"/>
        <v>0</v>
      </c>
      <c r="N16" s="12">
        <f t="shared" si="5"/>
        <v>202150</v>
      </c>
      <c r="O16" s="13">
        <v>220</v>
      </c>
      <c r="P16" s="13">
        <f t="shared" si="6"/>
        <v>19080</v>
      </c>
      <c r="Q16" s="13">
        <f t="shared" si="7"/>
        <v>19875</v>
      </c>
      <c r="R16" s="13">
        <v>50000</v>
      </c>
      <c r="S16" s="13">
        <f>O16+P16+Q16+R16</f>
        <v>89175</v>
      </c>
      <c r="T16" s="14">
        <f t="shared" si="9"/>
        <v>112975</v>
      </c>
    </row>
    <row r="17" spans="1:20" x14ac:dyDescent="0.25">
      <c r="A17" s="1">
        <v>107</v>
      </c>
      <c r="B17" s="1" t="s">
        <v>9</v>
      </c>
      <c r="C17" s="9">
        <v>148000</v>
      </c>
      <c r="D17" s="10">
        <v>4300</v>
      </c>
      <c r="E17" s="10">
        <v>200000</v>
      </c>
      <c r="F17" s="10">
        <v>5000</v>
      </c>
      <c r="G17" s="10">
        <f t="shared" si="0"/>
        <v>22200</v>
      </c>
      <c r="H17" s="10">
        <v>26</v>
      </c>
      <c r="I17" s="10">
        <f t="shared" si="1"/>
        <v>128266.66666666666</v>
      </c>
      <c r="J17" s="11">
        <v>0</v>
      </c>
      <c r="K17" s="11">
        <f t="shared" si="2"/>
        <v>0</v>
      </c>
      <c r="L17" s="11">
        <f t="shared" si="3"/>
        <v>616.66666666666663</v>
      </c>
      <c r="M17" s="11">
        <f t="shared" si="4"/>
        <v>0</v>
      </c>
      <c r="N17" s="12">
        <f t="shared" si="5"/>
        <v>359766.66666666663</v>
      </c>
      <c r="O17" s="13">
        <v>220</v>
      </c>
      <c r="P17" s="13">
        <f t="shared" si="6"/>
        <v>17760</v>
      </c>
      <c r="Q17" s="13">
        <f t="shared" si="7"/>
        <v>18500</v>
      </c>
      <c r="R17" s="13">
        <v>0</v>
      </c>
      <c r="S17" s="13">
        <f t="shared" si="8"/>
        <v>36480</v>
      </c>
      <c r="T17" s="14">
        <f t="shared" si="9"/>
        <v>323286.66666666663</v>
      </c>
    </row>
    <row r="18" spans="1:20" x14ac:dyDescent="0.25">
      <c r="A18" s="1">
        <v>108</v>
      </c>
      <c r="B18" s="1" t="s">
        <v>9</v>
      </c>
      <c r="C18" s="9">
        <v>169000</v>
      </c>
      <c r="D18" s="10">
        <v>4300</v>
      </c>
      <c r="E18" s="10">
        <v>30000</v>
      </c>
      <c r="F18" s="10">
        <v>5000</v>
      </c>
      <c r="G18" s="10">
        <f t="shared" si="0"/>
        <v>25350</v>
      </c>
      <c r="H18" s="10">
        <v>27</v>
      </c>
      <c r="I18" s="10">
        <f t="shared" si="1"/>
        <v>152100</v>
      </c>
      <c r="J18" s="11">
        <v>14</v>
      </c>
      <c r="K18" s="11">
        <f t="shared" si="2"/>
        <v>378</v>
      </c>
      <c r="L18" s="11">
        <f t="shared" si="3"/>
        <v>704.16666666666663</v>
      </c>
      <c r="M18" s="11">
        <f t="shared" si="4"/>
        <v>266175</v>
      </c>
      <c r="N18" s="12">
        <f t="shared" si="5"/>
        <v>482925</v>
      </c>
      <c r="O18" s="13">
        <v>220</v>
      </c>
      <c r="P18" s="13">
        <f t="shared" si="6"/>
        <v>20280</v>
      </c>
      <c r="Q18" s="13">
        <f t="shared" si="7"/>
        <v>21125</v>
      </c>
      <c r="R18" s="13">
        <v>0</v>
      </c>
      <c r="S18" s="13">
        <f t="shared" si="8"/>
        <v>41625</v>
      </c>
      <c r="T18" s="14">
        <f t="shared" si="9"/>
        <v>441300</v>
      </c>
    </row>
    <row r="19" spans="1:20" x14ac:dyDescent="0.25">
      <c r="A19" s="1">
        <v>109</v>
      </c>
      <c r="B19" s="1" t="s">
        <v>9</v>
      </c>
      <c r="C19" s="9">
        <v>155000</v>
      </c>
      <c r="D19" s="10">
        <v>4300</v>
      </c>
      <c r="E19" s="10">
        <v>10000</v>
      </c>
      <c r="F19" s="10">
        <v>5000</v>
      </c>
      <c r="G19" s="10">
        <f t="shared" si="0"/>
        <v>23250</v>
      </c>
      <c r="H19" s="10">
        <v>28</v>
      </c>
      <c r="I19" s="10">
        <f t="shared" si="1"/>
        <v>144666.66666666669</v>
      </c>
      <c r="J19" s="11">
        <v>18</v>
      </c>
      <c r="K19" s="11">
        <f t="shared" si="2"/>
        <v>504</v>
      </c>
      <c r="L19" s="11">
        <f t="shared" si="3"/>
        <v>645.83333333333337</v>
      </c>
      <c r="M19" s="11">
        <f t="shared" si="4"/>
        <v>325500</v>
      </c>
      <c r="N19" s="12">
        <f t="shared" si="5"/>
        <v>512716.66666666669</v>
      </c>
      <c r="O19" s="13">
        <v>220</v>
      </c>
      <c r="P19" s="13">
        <f t="shared" si="6"/>
        <v>18600</v>
      </c>
      <c r="Q19" s="13">
        <f t="shared" si="7"/>
        <v>19375</v>
      </c>
      <c r="R19" s="13">
        <v>0</v>
      </c>
      <c r="S19" s="13">
        <f t="shared" si="8"/>
        <v>38195</v>
      </c>
      <c r="T19" s="14">
        <f t="shared" si="9"/>
        <v>474521.66666666669</v>
      </c>
    </row>
    <row r="20" spans="1:20" x14ac:dyDescent="0.25">
      <c r="A20" s="1">
        <v>110</v>
      </c>
      <c r="B20" s="1" t="s">
        <v>9</v>
      </c>
      <c r="C20" s="9">
        <v>158000</v>
      </c>
      <c r="D20" s="10">
        <v>4300</v>
      </c>
      <c r="E20" s="10">
        <v>10000</v>
      </c>
      <c r="F20" s="10">
        <v>5000</v>
      </c>
      <c r="G20" s="10">
        <f t="shared" si="0"/>
        <v>23700</v>
      </c>
      <c r="H20" s="10">
        <v>29</v>
      </c>
      <c r="I20" s="10">
        <f t="shared" si="1"/>
        <v>152733.33333333334</v>
      </c>
      <c r="J20" s="11">
        <v>14</v>
      </c>
      <c r="K20" s="11">
        <f t="shared" si="2"/>
        <v>406</v>
      </c>
      <c r="L20" s="11">
        <f t="shared" si="3"/>
        <v>658.33333333333337</v>
      </c>
      <c r="M20" s="11">
        <f t="shared" si="4"/>
        <v>267283.33333333337</v>
      </c>
      <c r="N20" s="12">
        <f t="shared" si="5"/>
        <v>463016.66666666674</v>
      </c>
      <c r="O20" s="13">
        <v>220</v>
      </c>
      <c r="P20" s="13">
        <f t="shared" si="6"/>
        <v>18960</v>
      </c>
      <c r="Q20" s="13">
        <f t="shared" si="7"/>
        <v>19750</v>
      </c>
      <c r="R20" s="13">
        <v>0</v>
      </c>
      <c r="S20" s="13">
        <f t="shared" si="8"/>
        <v>38930</v>
      </c>
      <c r="T20" s="14">
        <f t="shared" si="9"/>
        <v>424086.66666666674</v>
      </c>
    </row>
    <row r="21" spans="1:20" x14ac:dyDescent="0.25">
      <c r="A21" s="1">
        <v>111</v>
      </c>
      <c r="B21" s="1" t="s">
        <v>9</v>
      </c>
      <c r="C21" s="9">
        <v>167000</v>
      </c>
      <c r="D21" s="10">
        <v>4300</v>
      </c>
      <c r="E21" s="10">
        <v>10000</v>
      </c>
      <c r="F21" s="10">
        <v>5000</v>
      </c>
      <c r="G21" s="10">
        <f t="shared" si="0"/>
        <v>25050</v>
      </c>
      <c r="H21" s="10">
        <v>29</v>
      </c>
      <c r="I21" s="10">
        <f t="shared" si="1"/>
        <v>161433.33333333334</v>
      </c>
      <c r="J21" s="11">
        <v>3</v>
      </c>
      <c r="K21" s="11">
        <f t="shared" si="2"/>
        <v>87</v>
      </c>
      <c r="L21" s="11">
        <f t="shared" si="3"/>
        <v>695.83333333333337</v>
      </c>
      <c r="M21" s="11">
        <f t="shared" si="4"/>
        <v>60537.5</v>
      </c>
      <c r="N21" s="12">
        <f t="shared" si="5"/>
        <v>266320.83333333337</v>
      </c>
      <c r="O21" s="13">
        <v>220</v>
      </c>
      <c r="P21" s="13">
        <f t="shared" si="6"/>
        <v>20040</v>
      </c>
      <c r="Q21" s="13">
        <f t="shared" si="7"/>
        <v>20875</v>
      </c>
      <c r="R21" s="13">
        <v>0</v>
      </c>
      <c r="S21" s="13">
        <f t="shared" si="8"/>
        <v>41135</v>
      </c>
      <c r="T21" s="14">
        <f t="shared" si="9"/>
        <v>225185.83333333337</v>
      </c>
    </row>
    <row r="22" spans="1:20" x14ac:dyDescent="0.25">
      <c r="A22" s="1">
        <v>112</v>
      </c>
      <c r="B22" s="1" t="s">
        <v>9</v>
      </c>
      <c r="C22" s="9">
        <v>152000</v>
      </c>
      <c r="D22" s="10">
        <v>4300</v>
      </c>
      <c r="E22" s="10">
        <v>50000</v>
      </c>
      <c r="F22" s="10">
        <v>5000</v>
      </c>
      <c r="G22" s="10">
        <f t="shared" si="0"/>
        <v>22800</v>
      </c>
      <c r="H22" s="10">
        <v>29</v>
      </c>
      <c r="I22" s="10">
        <f t="shared" si="1"/>
        <v>146933.33333333334</v>
      </c>
      <c r="J22" s="11">
        <v>12</v>
      </c>
      <c r="K22" s="11">
        <f t="shared" si="2"/>
        <v>348</v>
      </c>
      <c r="L22" s="11">
        <f t="shared" si="3"/>
        <v>633.33333333333337</v>
      </c>
      <c r="M22" s="11">
        <f t="shared" si="4"/>
        <v>220400</v>
      </c>
      <c r="N22" s="12">
        <f t="shared" si="5"/>
        <v>449433.33333333337</v>
      </c>
      <c r="O22" s="13">
        <v>220</v>
      </c>
      <c r="P22" s="13">
        <f t="shared" si="6"/>
        <v>18240</v>
      </c>
      <c r="Q22" s="13">
        <f t="shared" si="7"/>
        <v>19000</v>
      </c>
      <c r="R22" s="13">
        <v>30000</v>
      </c>
      <c r="S22" s="13">
        <f t="shared" si="8"/>
        <v>67460</v>
      </c>
      <c r="T22" s="14">
        <f t="shared" si="9"/>
        <v>381973.33333333337</v>
      </c>
    </row>
    <row r="23" spans="1:20" x14ac:dyDescent="0.25">
      <c r="A23" s="1">
        <v>113</v>
      </c>
      <c r="B23" s="1" t="s">
        <v>9</v>
      </c>
      <c r="C23" s="9">
        <v>140000</v>
      </c>
      <c r="D23" s="10">
        <v>4300</v>
      </c>
      <c r="E23" s="10">
        <v>20000</v>
      </c>
      <c r="F23" s="10">
        <v>5000</v>
      </c>
      <c r="G23" s="10">
        <f t="shared" si="0"/>
        <v>21000</v>
      </c>
      <c r="H23" s="10">
        <v>30</v>
      </c>
      <c r="I23" s="10">
        <f t="shared" si="1"/>
        <v>140000</v>
      </c>
      <c r="J23" s="11">
        <v>0</v>
      </c>
      <c r="K23" s="11">
        <f t="shared" si="2"/>
        <v>0</v>
      </c>
      <c r="L23" s="11">
        <f t="shared" si="3"/>
        <v>583.33333333333337</v>
      </c>
      <c r="M23" s="11">
        <f t="shared" si="4"/>
        <v>0</v>
      </c>
      <c r="N23" s="12">
        <f t="shared" si="5"/>
        <v>190300</v>
      </c>
      <c r="O23" s="13">
        <v>220</v>
      </c>
      <c r="P23" s="13">
        <f t="shared" si="6"/>
        <v>16800</v>
      </c>
      <c r="Q23" s="13">
        <f t="shared" si="7"/>
        <v>17500</v>
      </c>
      <c r="R23" s="13">
        <v>10000</v>
      </c>
      <c r="S23" s="13">
        <f t="shared" si="8"/>
        <v>44520</v>
      </c>
      <c r="T23" s="14">
        <f t="shared" si="9"/>
        <v>145780</v>
      </c>
    </row>
    <row r="24" spans="1:20" x14ac:dyDescent="0.25">
      <c r="A24" s="1">
        <v>114</v>
      </c>
      <c r="B24" s="1" t="s">
        <v>9</v>
      </c>
      <c r="C24" s="9">
        <v>160000</v>
      </c>
      <c r="D24" s="10">
        <v>4300</v>
      </c>
      <c r="E24" s="10">
        <v>20000</v>
      </c>
      <c r="F24" s="10">
        <v>5000</v>
      </c>
      <c r="G24" s="10">
        <f t="shared" si="0"/>
        <v>24000</v>
      </c>
      <c r="H24" s="10">
        <v>30</v>
      </c>
      <c r="I24" s="10">
        <f t="shared" si="1"/>
        <v>160000</v>
      </c>
      <c r="J24" s="11">
        <v>8</v>
      </c>
      <c r="K24" s="11">
        <f t="shared" si="2"/>
        <v>240</v>
      </c>
      <c r="L24" s="11">
        <f t="shared" si="3"/>
        <v>666.66666666666663</v>
      </c>
      <c r="M24" s="11">
        <f t="shared" si="4"/>
        <v>160000</v>
      </c>
      <c r="N24" s="12">
        <f t="shared" si="5"/>
        <v>373300</v>
      </c>
      <c r="O24" s="13">
        <v>220</v>
      </c>
      <c r="P24" s="13">
        <f t="shared" si="6"/>
        <v>19200</v>
      </c>
      <c r="Q24" s="13">
        <f t="shared" si="7"/>
        <v>20000</v>
      </c>
      <c r="R24" s="13">
        <v>0</v>
      </c>
      <c r="S24" s="13">
        <f t="shared" si="8"/>
        <v>39420</v>
      </c>
      <c r="T24" s="14">
        <f t="shared" si="9"/>
        <v>333880</v>
      </c>
    </row>
    <row r="25" spans="1:20" x14ac:dyDescent="0.25">
      <c r="A25" s="1">
        <v>115</v>
      </c>
      <c r="B25" s="1" t="s">
        <v>9</v>
      </c>
      <c r="C25" s="9">
        <v>170000</v>
      </c>
      <c r="D25" s="10">
        <v>4300</v>
      </c>
      <c r="E25" s="10">
        <v>30000</v>
      </c>
      <c r="F25" s="10">
        <v>5000</v>
      </c>
      <c r="G25" s="10">
        <f t="shared" si="0"/>
        <v>25500</v>
      </c>
      <c r="H25" s="10">
        <v>30</v>
      </c>
      <c r="I25" s="10">
        <f t="shared" si="1"/>
        <v>170000</v>
      </c>
      <c r="J25" s="11">
        <v>10</v>
      </c>
      <c r="K25" s="11">
        <f t="shared" si="2"/>
        <v>300</v>
      </c>
      <c r="L25" s="11">
        <f t="shared" si="3"/>
        <v>708.33333333333337</v>
      </c>
      <c r="M25" s="11">
        <f t="shared" si="4"/>
        <v>212500</v>
      </c>
      <c r="N25" s="12">
        <f t="shared" si="5"/>
        <v>447300</v>
      </c>
      <c r="O25" s="13">
        <v>220</v>
      </c>
      <c r="P25" s="13">
        <f t="shared" si="6"/>
        <v>20400</v>
      </c>
      <c r="Q25" s="13">
        <f t="shared" si="7"/>
        <v>21250</v>
      </c>
      <c r="R25" s="13">
        <v>0</v>
      </c>
      <c r="S25" s="13">
        <f t="shared" si="8"/>
        <v>41870</v>
      </c>
      <c r="T25" s="14">
        <f t="shared" si="9"/>
        <v>405430</v>
      </c>
    </row>
    <row r="26" spans="1:20" x14ac:dyDescent="0.25">
      <c r="A26" s="1">
        <v>116</v>
      </c>
      <c r="B26" s="1" t="s">
        <v>9</v>
      </c>
      <c r="C26" s="9">
        <v>168000</v>
      </c>
      <c r="D26" s="10">
        <v>4300</v>
      </c>
      <c r="E26" s="10">
        <v>40000</v>
      </c>
      <c r="F26" s="10">
        <v>5000</v>
      </c>
      <c r="G26" s="10">
        <f t="shared" si="0"/>
        <v>25200</v>
      </c>
      <c r="H26" s="10">
        <v>30</v>
      </c>
      <c r="I26" s="10">
        <f t="shared" si="1"/>
        <v>168000</v>
      </c>
      <c r="J26" s="11">
        <v>14</v>
      </c>
      <c r="K26" s="11">
        <f t="shared" si="2"/>
        <v>420</v>
      </c>
      <c r="L26" s="11">
        <f t="shared" si="3"/>
        <v>700</v>
      </c>
      <c r="M26" s="11">
        <f t="shared" si="4"/>
        <v>294000</v>
      </c>
      <c r="N26" s="12">
        <f t="shared" si="5"/>
        <v>536500</v>
      </c>
      <c r="O26" s="13">
        <v>220</v>
      </c>
      <c r="P26" s="13">
        <f t="shared" si="6"/>
        <v>20160</v>
      </c>
      <c r="Q26" s="13">
        <f t="shared" si="7"/>
        <v>21000</v>
      </c>
      <c r="R26" s="13">
        <v>0</v>
      </c>
      <c r="S26" s="13">
        <f t="shared" si="8"/>
        <v>41380</v>
      </c>
      <c r="T26" s="14">
        <f t="shared" si="9"/>
        <v>495120</v>
      </c>
    </row>
    <row r="27" spans="1:20" x14ac:dyDescent="0.25">
      <c r="A27" s="1">
        <v>117</v>
      </c>
      <c r="B27" s="1" t="s">
        <v>9</v>
      </c>
      <c r="C27" s="9">
        <v>149000</v>
      </c>
      <c r="D27" s="10">
        <v>4300</v>
      </c>
      <c r="E27" s="10">
        <v>20000</v>
      </c>
      <c r="F27" s="10">
        <v>5000</v>
      </c>
      <c r="G27" s="10">
        <f t="shared" si="0"/>
        <v>22350</v>
      </c>
      <c r="H27" s="10">
        <v>30</v>
      </c>
      <c r="I27" s="10">
        <f t="shared" si="1"/>
        <v>149000</v>
      </c>
      <c r="J27" s="11">
        <v>17</v>
      </c>
      <c r="K27" s="11">
        <f t="shared" si="2"/>
        <v>510</v>
      </c>
      <c r="L27" s="11">
        <f t="shared" si="3"/>
        <v>620.83333333333337</v>
      </c>
      <c r="M27" s="11">
        <f>J27*100</f>
        <v>1700</v>
      </c>
      <c r="N27" s="12">
        <f t="shared" si="5"/>
        <v>202350</v>
      </c>
      <c r="O27" s="13">
        <v>220</v>
      </c>
      <c r="P27" s="13">
        <f t="shared" si="6"/>
        <v>17880</v>
      </c>
      <c r="Q27" s="13">
        <f t="shared" si="7"/>
        <v>18625</v>
      </c>
      <c r="R27" s="13">
        <v>0</v>
      </c>
      <c r="S27" s="13">
        <f t="shared" si="8"/>
        <v>36725</v>
      </c>
      <c r="T27" s="14">
        <f t="shared" si="9"/>
        <v>165625</v>
      </c>
    </row>
  </sheetData>
  <mergeCells count="21">
    <mergeCell ref="T9:T10"/>
    <mergeCell ref="R9:R10"/>
    <mergeCell ref="A2:T7"/>
    <mergeCell ref="Q9:Q10"/>
    <mergeCell ref="S9:S10"/>
    <mergeCell ref="N9:N10"/>
    <mergeCell ref="O9:O10"/>
    <mergeCell ref="P9:P10"/>
    <mergeCell ref="I9:I10"/>
    <mergeCell ref="J9:J10"/>
    <mergeCell ref="K9:K10"/>
    <mergeCell ref="L9:L10"/>
    <mergeCell ref="M9:M10"/>
    <mergeCell ref="H9:H10"/>
    <mergeCell ref="G9:G10"/>
    <mergeCell ref="F9:F10"/>
    <mergeCell ref="A9:A10"/>
    <mergeCell ref="B9:B10"/>
    <mergeCell ref="C9:C10"/>
    <mergeCell ref="D9:D10"/>
    <mergeCell ref="E9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BHUTTA</dc:creator>
  <cp:lastModifiedBy>kinza bakhtawar</cp:lastModifiedBy>
  <dcterms:created xsi:type="dcterms:W3CDTF">2024-12-20T16:29:06Z</dcterms:created>
  <dcterms:modified xsi:type="dcterms:W3CDTF">2024-12-22T00:18:46Z</dcterms:modified>
</cp:coreProperties>
</file>