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<sst xmlns="http://schemas.openxmlformats.org/spreadsheetml/2006/main" count="213" uniqueCount="112">
  <si>
    <t>RANKING: 1 (important); 2 (somewhat important); 3 (not so important)</t>
  </si>
  <si>
    <t>Average Ranking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</si>
  <si>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</si>
  <si>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</si>
  <si>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</si>
  <si>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</si>
  <si>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</si>
  <si>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</si>
  <si>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</si>
  <si>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</si>
  <si>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</si>
  <si>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Metadata level</t>
  </si>
  <si>
    <t>Description</t>
  </si>
  <si>
    <t>In CelMissy</t>
  </si>
  <si>
    <t>Difficulty to provide
(1 = automated; 2 = easy to provide; 3 = time-consuming to provide)</t>
  </si>
  <si>
    <t>Controlled (Yes / No / ?), Numerical (Num), DateTime (DT)</t>
  </si>
  <si>
    <t>Sum</t>
  </si>
  <si>
    <t>Average</t>
  </si>
  <si>
    <t>Median</t>
  </si>
  <si>
    <t>stdev</t>
  </si>
  <si>
    <t>CV</t>
  </si>
  <si>
    <t>QCOD</t>
  </si>
  <si>
    <t>Project-level</t>
  </si>
  <si>
    <t>Project ID</t>
  </si>
  <si>
    <t>Yes</t>
  </si>
  <si>
    <t>No</t>
  </si>
  <si>
    <t>Experiment ID</t>
  </si>
  <si>
    <t>Experiment purpose</t>
  </si>
  <si>
    <t>Date</t>
  </si>
  <si>
    <t>DT [ISO8601]</t>
  </si>
  <si>
    <t>User</t>
  </si>
  <si>
    <t>User Identifier</t>
  </si>
  <si>
    <t>ORCID</t>
  </si>
  <si>
    <t>name</t>
  </si>
  <si>
    <t>email</t>
  </si>
  <si>
    <t>role</t>
  </si>
  <si>
    <t>Yes?</t>
  </si>
  <si>
    <t>instrument</t>
  </si>
  <si>
    <t>objective type</t>
  </si>
  <si>
    <t>Yes (formerly ‘magnification’)</t>
  </si>
  <si>
    <t>Num</t>
  </si>
  <si>
    <t>pixel size</t>
  </si>
  <si>
    <t>QR code?</t>
  </si>
  <si>
    <t># time frames</t>
  </si>
  <si>
    <t>Rows on plate</t>
  </si>
  <si>
    <t>Columns on plate</t>
  </si>
  <si>
    <t>Plate type (manufacturer</t>
  </si>
  <si>
    <t>no</t>
  </si>
  <si>
    <t>Yes (CV to be developed) - might be too tricky? Fast evolving</t>
  </si>
  <si>
    <t>environment condition during imaging process (implicit)</t>
  </si>
  <si>
    <t>instrument temperature control
humidity
atmosphere (O2,CO2 pp, N2),</t>
  </si>
  <si>
    <t>CV
whole instrument in incubator
or just the plate.
(heating type: heating stages/ focused beams)</t>
  </si>
  <si>
    <t>time point after plating / data acquisition starting point</t>
  </si>
  <si>
    <t>DT ISO8601</t>
  </si>
  <si>
    <t>Biological condition</t>
  </si>
  <si>
    <t>Type of assay</t>
  </si>
  <si>
    <t>cell type (formerly ‘cell line’)</t>
  </si>
  <si>
    <t>Yes (CTO, CL, CLO)</t>
  </si>
  <si>
    <t>(for primary cell, isolation protocol</t>
  </si>
  <si>
    <t>pointing to a protocol/publication (or free text) URI (miltenyi biotech ; immune magnetic separation)</t>
  </si>
  <si>
    <t>seeding density</t>
  </si>
  <si>
    <t>serum type</t>
  </si>
  <si>
    <t>serum concentration</t>
  </si>
  <si>
    <t>seeding time</t>
  </si>
  <si>
    <t>DT</t>
  </si>
  <si>
    <t>growth medium
buffer
antibiotics</t>
  </si>
  <si>
    <t>Yes
?
?</t>
  </si>
  <si>
    <t>2
2
2</t>
  </si>
  <si>
    <t>Yes?
No
No</t>
  </si>
  <si>
    <t>ECM</t>
  </si>
  <si>
    <t>top matrix volume</t>
  </si>
  <si>
    <t>bottom matrix volume</t>
  </si>
  <si>
    <t>coating type</t>
  </si>
  <si>
    <t>coating temperature</t>
  </si>
  <si>
    <t>coating concentration</t>
  </si>
  <si>
    <r>
      <t xml:space="preserve">polymerization temperature </t>
    </r>
    <r>
      <rPr>
        <color rgb="FFFF0000"/>
      </rPr>
      <t>should we also add pH?</t>
    </r>
  </si>
  <si>
    <t>polymerization time</t>
  </si>
  <si>
    <t>polymerization type</t>
  </si>
  <si>
    <t>ECM type</t>
  </si>
  <si>
    <t>migration modulator</t>
  </si>
  <si>
    <t>CHEBI;
CV,
Uniprot
free text override</t>
  </si>
  <si>
    <t>modulator distribution</t>
  </si>
  <si>
    <t>CV homogenous/gradient</t>
  </si>
  <si>
    <t>modulator concentration</t>
  </si>
  <si>
    <t>Unit? (ug/ml or molarity)
but not 1/10 of stock solution)</t>
  </si>
  <si>
    <t>ECM density</t>
  </si>
  <si>
    <t>ECM dimension</t>
  </si>
  <si>
    <t>Treatment/Perturbation</t>
  </si>
  <si>
    <t>Agent/Intensity/duration</t>
  </si>
  <si>
    <t>Treatment Type</t>
  </si>
  <si>
    <t>1/2&gt;</t>
  </si>
  <si>
    <t>RNAi,chemical perturbation, {list various intervention strategy}</t>
  </si>
  <si>
    <t>number of treatment group</t>
  </si>
  <si>
    <t>number of experimental repeats</t>
  </si>
  <si>
    <t>Cell migration data</t>
  </si>
  <si>
    <t>Imaging type (acquisition modalities)</t>
  </si>
  <si>
    <t>1?</t>
  </si>
  <si>
    <t>assay time resolution</t>
  </si>
  <si>
    <t>Labeling process (candidates molecules: antibodies,dyes...)</t>
  </si>
  <si>
    <t>scale of observation</t>
  </si>
  <si>
    <t>measurement /quantitation</t>
  </si>
  <si>
    <t>Image processing algorithm</t>
  </si>
  <si>
    <t>No?</t>
  </si>
  <si>
    <t>[Migration data itself]</t>
  </si>
  <si>
    <t>[formats]</t>
  </si>
  <si>
    <t>number of imaged cells in well</t>
  </si>
  <si>
    <t>Interval of images</t>
  </si>
  <si>
    <t>substrate</t>
  </si>
  <si>
    <t>NA</t>
  </si>
  <si>
    <t>substrate vendor</t>
  </si>
  <si>
    <t>Percentage migrating cells</t>
  </si>
  <si>
    <t>Type of speed measurement (with/without stops)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</si>
</sst>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b/>
      <color rgb="FFFF0000"/>
    </font>
    <font>
      <b/>
    </font>
    <font/>
    <font>
      <b/>
      <sz val="11.0"/>
      <color rgb="FF000000"/>
      <name val="Arial"/>
    </font>
    <font>
      <sz val="11.0"/>
      <color rgb="FF000000"/>
      <name val="Arial"/>
    </font>
    <font>
      <sz val="11.0"/>
      <color rgb="FF3C78D8"/>
      <name val="Arial"/>
    </font>
    <font>
      <sz val="11.0"/>
      <color rgb="FFFF0000"/>
      <name val="Arial"/>
    </font>
    <font>
      <i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3" numFmtId="164" xfId="0" applyFont="1" applyNumberFormat="1"/>
    <xf borderId="0" fillId="0" fontId="3" numFmtId="10" xfId="0" applyFont="1" applyNumberFormat="1"/>
    <xf borderId="1" fillId="0" fontId="2" numFmtId="0" xfId="0" applyAlignment="1" applyBorder="1" applyFont="1">
      <alignment vertical="top"/>
    </xf>
    <xf borderId="1" fillId="0" fontId="6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2" fontId="2" numFmtId="10" xfId="0" applyAlignment="1" applyBorder="1" applyFill="1" applyFont="1" applyNumberFormat="1">
      <alignment vertical="top"/>
    </xf>
    <xf borderId="1" fillId="2" fontId="5" numFmtId="0" xfId="0" applyAlignment="1" applyBorder="1" applyFont="1">
      <alignment readingOrder="0"/>
    </xf>
    <xf borderId="1" fillId="2" fontId="5" numFmtId="10" xfId="0" applyAlignment="1" applyBorder="1" applyFont="1" applyNumberFormat="1">
      <alignment readingOrder="0"/>
    </xf>
    <xf borderId="0" fillId="2" fontId="3" numFmtId="10" xfId="0" applyAlignment="1" applyFont="1" applyNumberFormat="1">
      <alignment readingOrder="0"/>
    </xf>
    <xf borderId="0" fillId="2" fontId="3" numFmtId="10" xfId="0" applyFont="1" applyNumberFormat="1"/>
    <xf borderId="1" fillId="2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vertical="top"/>
    </xf>
    <xf borderId="0" fillId="2" fontId="3" numFmtId="0" xfId="0" applyAlignment="1" applyFont="1">
      <alignment readingOrder="0"/>
    </xf>
    <xf borderId="0" fillId="2" fontId="3" numFmtId="0" xfId="0" applyFont="1"/>
    <xf borderId="0" fillId="2" fontId="3" numFmtId="164" xfId="0" applyFont="1" applyNumberFormat="1"/>
    <xf borderId="0" fillId="0" fontId="8" numFmtId="164" xfId="0" applyFont="1" applyNumberFormat="1"/>
    <xf borderId="0" fillId="0" fontId="8" numFmtId="0" xfId="0" applyAlignment="1" applyFont="1">
      <alignment readingOrder="0"/>
    </xf>
    <xf borderId="0" fillId="0" fontId="3" numFmtId="2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8.0"/>
    <col customWidth="1" min="2" max="2" width="34.86"/>
    <col customWidth="1" hidden="1" min="3" max="3" width="24.14"/>
    <col customWidth="1" hidden="1" min="4" max="4" width="30.29"/>
    <col customWidth="1" hidden="1" min="5" max="5" width="99.14"/>
    <col customWidth="1" min="6" max="6" width="21.71"/>
    <col customWidth="1" min="7" max="7" width="9.29"/>
    <col customWidth="1" min="8" max="8" width="10.29"/>
  </cols>
  <sheetData>
    <row r="1">
      <c r="A1" s="1" t="s">
        <v>0</v>
      </c>
      <c r="C1" s="2"/>
      <c r="F1" s="3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</row>
    <row r="2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</row>
    <row r="3">
      <c r="A3" s="6" t="s">
        <v>22</v>
      </c>
      <c r="B3" s="6" t="s">
        <v>23</v>
      </c>
      <c r="C3" s="6" t="s">
        <v>24</v>
      </c>
      <c r="D3" s="6">
        <v>2.0</v>
      </c>
      <c r="E3" s="6" t="s">
        <v>25</v>
      </c>
      <c r="F3">
        <f t="shared" ref="F3:F46" si="1">sum(G3:N3)/8</f>
        <v>2.375</v>
      </c>
      <c r="G3" s="4">
        <v>3.0</v>
      </c>
      <c r="H3" s="4">
        <v>3.0</v>
      </c>
      <c r="I3" s="4">
        <v>3.0</v>
      </c>
      <c r="J3" s="4">
        <v>2.0</v>
      </c>
      <c r="K3" s="4">
        <v>1.0</v>
      </c>
      <c r="L3" s="4">
        <v>1.0</v>
      </c>
      <c r="M3" s="4">
        <v>3.0</v>
      </c>
      <c r="N3" s="4">
        <v>3.0</v>
      </c>
      <c r="O3" s="4">
        <v>3.0</v>
      </c>
      <c r="Q3">
        <f t="shared" ref="Q3:Q46" si="2">sum(G3:P3)</f>
        <v>22</v>
      </c>
      <c r="R3" s="7">
        <f t="shared" ref="R3:R46" si="3">average(G3:P3)</f>
        <v>2.444444444</v>
      </c>
      <c r="S3">
        <f t="shared" ref="S3:S46" si="4">median(G3:P3)</f>
        <v>3</v>
      </c>
      <c r="T3" s="7">
        <f t="shared" ref="T3:T46" si="5">STDEV(G3:P3)</f>
        <v>0.8819171037</v>
      </c>
      <c r="U3" s="8">
        <f t="shared" ref="U3:U46" si="6">T3/R3</f>
        <v>0.3607842697</v>
      </c>
      <c r="V3" s="7">
        <f t="shared" ref="V3:V46" si="7">(QUARTILE(G3:P3,3)-quartile(G3:P3,1))/(quartile(G3:P3,3)+quartile(G3:P3,1))</f>
        <v>0.2</v>
      </c>
    </row>
    <row r="4">
      <c r="A4" s="9"/>
      <c r="B4" s="6" t="s">
        <v>26</v>
      </c>
      <c r="C4" s="6" t="s">
        <v>24</v>
      </c>
      <c r="D4" s="6">
        <v>2.0</v>
      </c>
      <c r="E4" s="6" t="s">
        <v>25</v>
      </c>
      <c r="F4">
        <f t="shared" si="1"/>
        <v>2.5</v>
      </c>
      <c r="G4" s="4">
        <v>3.0</v>
      </c>
      <c r="H4" s="4">
        <v>3.0</v>
      </c>
      <c r="I4" s="4">
        <v>3.0</v>
      </c>
      <c r="J4" s="4">
        <v>2.0</v>
      </c>
      <c r="K4" s="4">
        <v>1.0</v>
      </c>
      <c r="L4" s="4">
        <v>2.0</v>
      </c>
      <c r="M4" s="4">
        <v>3.0</v>
      </c>
      <c r="N4" s="4">
        <v>3.0</v>
      </c>
      <c r="O4" s="4">
        <v>3.0</v>
      </c>
      <c r="Q4">
        <f t="shared" si="2"/>
        <v>23</v>
      </c>
      <c r="R4" s="7">
        <f t="shared" si="3"/>
        <v>2.555555556</v>
      </c>
      <c r="S4">
        <f t="shared" si="4"/>
        <v>3</v>
      </c>
      <c r="T4" s="7">
        <f t="shared" si="5"/>
        <v>0.7264831573</v>
      </c>
      <c r="U4" s="8">
        <f t="shared" si="6"/>
        <v>0.2842760181</v>
      </c>
      <c r="V4" s="7">
        <f t="shared" si="7"/>
        <v>0.2</v>
      </c>
    </row>
    <row r="5">
      <c r="A5" s="9"/>
      <c r="B5" s="6" t="s">
        <v>27</v>
      </c>
      <c r="C5" s="6" t="s">
        <v>24</v>
      </c>
      <c r="D5" s="6">
        <v>2.0</v>
      </c>
      <c r="E5" s="6" t="s">
        <v>25</v>
      </c>
      <c r="F5">
        <f t="shared" si="1"/>
        <v>1.75</v>
      </c>
      <c r="G5" s="4">
        <v>1.0</v>
      </c>
      <c r="H5" s="4">
        <v>2.0</v>
      </c>
      <c r="I5" s="4">
        <v>3.0</v>
      </c>
      <c r="J5" s="4">
        <v>2.0</v>
      </c>
      <c r="K5" s="4">
        <v>1.0</v>
      </c>
      <c r="L5" s="4">
        <v>2.0</v>
      </c>
      <c r="M5" s="4">
        <v>1.0</v>
      </c>
      <c r="N5" s="4">
        <v>2.0</v>
      </c>
      <c r="O5" s="4">
        <v>1.0</v>
      </c>
      <c r="Q5">
        <f t="shared" si="2"/>
        <v>15</v>
      </c>
      <c r="R5" s="7">
        <f t="shared" si="3"/>
        <v>1.666666667</v>
      </c>
      <c r="S5">
        <f t="shared" si="4"/>
        <v>2</v>
      </c>
      <c r="T5" s="7">
        <f t="shared" si="5"/>
        <v>0.7071067812</v>
      </c>
      <c r="U5" s="8">
        <f t="shared" si="6"/>
        <v>0.4242640687</v>
      </c>
      <c r="V5" s="7">
        <f t="shared" si="7"/>
        <v>0.3333333333</v>
      </c>
    </row>
    <row r="6">
      <c r="A6" s="9"/>
      <c r="B6" s="6" t="s">
        <v>28</v>
      </c>
      <c r="C6" s="6" t="s">
        <v>24</v>
      </c>
      <c r="D6" s="6">
        <v>1.0</v>
      </c>
      <c r="E6" s="6" t="s">
        <v>29</v>
      </c>
      <c r="F6">
        <f t="shared" si="1"/>
        <v>1.875</v>
      </c>
      <c r="G6" s="4">
        <v>1.0</v>
      </c>
      <c r="H6" s="4">
        <v>2.0</v>
      </c>
      <c r="I6" s="4">
        <v>3.0</v>
      </c>
      <c r="J6" s="4">
        <v>1.0</v>
      </c>
      <c r="K6" s="4">
        <v>1.0</v>
      </c>
      <c r="L6" s="4">
        <v>2.0</v>
      </c>
      <c r="M6" s="4">
        <v>2.0</v>
      </c>
      <c r="N6" s="4">
        <v>3.0</v>
      </c>
      <c r="O6" s="4">
        <v>3.0</v>
      </c>
      <c r="Q6">
        <f t="shared" si="2"/>
        <v>18</v>
      </c>
      <c r="R6" s="7">
        <f t="shared" si="3"/>
        <v>2</v>
      </c>
      <c r="S6">
        <f t="shared" si="4"/>
        <v>2</v>
      </c>
      <c r="T6" s="7">
        <f t="shared" si="5"/>
        <v>0.8660254038</v>
      </c>
      <c r="U6" s="8">
        <f t="shared" si="6"/>
        <v>0.4330127019</v>
      </c>
      <c r="V6" s="7">
        <f t="shared" si="7"/>
        <v>0.5</v>
      </c>
    </row>
    <row r="7">
      <c r="A7" s="9"/>
      <c r="B7" s="6" t="s">
        <v>30</v>
      </c>
      <c r="C7" s="6" t="s">
        <v>24</v>
      </c>
      <c r="D7" s="6">
        <v>1.0</v>
      </c>
      <c r="E7" s="6" t="s">
        <v>25</v>
      </c>
      <c r="F7">
        <f t="shared" si="1"/>
        <v>2.125</v>
      </c>
      <c r="G7" s="4">
        <v>2.0</v>
      </c>
      <c r="H7" s="4">
        <v>3.0</v>
      </c>
      <c r="I7" s="4">
        <v>3.0</v>
      </c>
      <c r="J7" s="4">
        <v>2.0</v>
      </c>
      <c r="K7" s="4">
        <v>2.0</v>
      </c>
      <c r="L7" s="4">
        <v>2.0</v>
      </c>
      <c r="M7" s="4">
        <v>1.0</v>
      </c>
      <c r="N7" s="4">
        <v>2.0</v>
      </c>
      <c r="O7" s="4">
        <v>2.0</v>
      </c>
      <c r="Q7">
        <f t="shared" si="2"/>
        <v>19</v>
      </c>
      <c r="R7" s="7">
        <f t="shared" si="3"/>
        <v>2.111111111</v>
      </c>
      <c r="S7">
        <f t="shared" si="4"/>
        <v>2</v>
      </c>
      <c r="T7" s="7">
        <f t="shared" si="5"/>
        <v>0.6009252126</v>
      </c>
      <c r="U7" s="8">
        <f t="shared" si="6"/>
        <v>0.2846487849</v>
      </c>
      <c r="V7" s="7">
        <f t="shared" si="7"/>
        <v>0</v>
      </c>
    </row>
    <row r="8">
      <c r="A8" s="9"/>
      <c r="B8" s="10" t="s">
        <v>31</v>
      </c>
      <c r="C8" s="10" t="s">
        <v>25</v>
      </c>
      <c r="D8" s="10">
        <v>2.0</v>
      </c>
      <c r="E8" s="10" t="s">
        <v>32</v>
      </c>
      <c r="F8">
        <f t="shared" si="1"/>
        <v>1.25</v>
      </c>
      <c r="G8" s="4">
        <v>1.0</v>
      </c>
      <c r="H8" s="4">
        <v>1.0</v>
      </c>
      <c r="I8" s="4">
        <v>1.0</v>
      </c>
      <c r="J8" s="4">
        <v>1.0</v>
      </c>
      <c r="K8" s="4">
        <v>1.0</v>
      </c>
      <c r="L8" s="4">
        <v>2.0</v>
      </c>
      <c r="M8" s="4">
        <v>1.0</v>
      </c>
      <c r="N8" s="4">
        <v>2.0</v>
      </c>
      <c r="O8" s="4">
        <v>2.0</v>
      </c>
      <c r="Q8">
        <f t="shared" si="2"/>
        <v>12</v>
      </c>
      <c r="R8" s="7">
        <f t="shared" si="3"/>
        <v>1.333333333</v>
      </c>
      <c r="S8">
        <f t="shared" si="4"/>
        <v>1</v>
      </c>
      <c r="T8" s="7">
        <f t="shared" si="5"/>
        <v>0.5</v>
      </c>
      <c r="U8" s="8">
        <f t="shared" si="6"/>
        <v>0.375</v>
      </c>
      <c r="V8" s="7">
        <f t="shared" si="7"/>
        <v>0.3333333333</v>
      </c>
    </row>
    <row r="9">
      <c r="A9" s="9"/>
      <c r="B9" s="6" t="s">
        <v>33</v>
      </c>
      <c r="C9" s="6" t="s">
        <v>24</v>
      </c>
      <c r="D9" s="6">
        <v>2.0</v>
      </c>
      <c r="E9" s="6" t="s">
        <v>25</v>
      </c>
      <c r="F9">
        <f t="shared" si="1"/>
        <v>2</v>
      </c>
      <c r="G9" s="4">
        <v>2.0</v>
      </c>
      <c r="H9" s="4">
        <v>2.0</v>
      </c>
      <c r="I9" s="4">
        <v>3.0</v>
      </c>
      <c r="J9" s="4">
        <v>2.0</v>
      </c>
      <c r="K9" s="4">
        <v>2.0</v>
      </c>
      <c r="L9" s="4">
        <v>2.0</v>
      </c>
      <c r="M9" s="4">
        <v>1.0</v>
      </c>
      <c r="N9" s="4">
        <v>2.0</v>
      </c>
      <c r="O9" s="4">
        <v>2.0</v>
      </c>
      <c r="Q9">
        <f t="shared" si="2"/>
        <v>18</v>
      </c>
      <c r="R9" s="7">
        <f t="shared" si="3"/>
        <v>2</v>
      </c>
      <c r="S9">
        <f t="shared" si="4"/>
        <v>2</v>
      </c>
      <c r="T9" s="7">
        <f t="shared" si="5"/>
        <v>0.5</v>
      </c>
      <c r="U9" s="8">
        <f t="shared" si="6"/>
        <v>0.25</v>
      </c>
      <c r="V9" s="7">
        <f t="shared" si="7"/>
        <v>0</v>
      </c>
    </row>
    <row r="10">
      <c r="A10" s="9"/>
      <c r="B10" s="6" t="s">
        <v>34</v>
      </c>
      <c r="C10" s="6" t="s">
        <v>24</v>
      </c>
      <c r="D10" s="6">
        <v>2.0</v>
      </c>
      <c r="E10" s="6" t="s">
        <v>25</v>
      </c>
      <c r="F10">
        <f t="shared" si="1"/>
        <v>1.5</v>
      </c>
      <c r="G10" s="4">
        <v>1.0</v>
      </c>
      <c r="H10" s="4">
        <v>1.0</v>
      </c>
      <c r="I10" s="4">
        <v>1.0</v>
      </c>
      <c r="J10" s="4">
        <v>2.0</v>
      </c>
      <c r="K10" s="4">
        <v>1.0</v>
      </c>
      <c r="L10" s="4">
        <v>2.0</v>
      </c>
      <c r="M10" s="4">
        <v>1.0</v>
      </c>
      <c r="N10" s="4">
        <v>3.0</v>
      </c>
      <c r="O10" s="4">
        <v>2.0</v>
      </c>
      <c r="Q10">
        <f t="shared" si="2"/>
        <v>14</v>
      </c>
      <c r="R10" s="7">
        <f t="shared" si="3"/>
        <v>1.555555556</v>
      </c>
      <c r="S10">
        <f t="shared" si="4"/>
        <v>1</v>
      </c>
      <c r="T10" s="7">
        <f t="shared" si="5"/>
        <v>0.7264831573</v>
      </c>
      <c r="U10" s="8">
        <f t="shared" si="6"/>
        <v>0.4670248868</v>
      </c>
      <c r="V10" s="7">
        <f t="shared" si="7"/>
        <v>0.3333333333</v>
      </c>
    </row>
    <row r="11">
      <c r="A11" s="9"/>
      <c r="B11" s="6" t="s">
        <v>35</v>
      </c>
      <c r="C11" s="6" t="s">
        <v>24</v>
      </c>
      <c r="D11" s="6">
        <v>2.0</v>
      </c>
      <c r="E11" s="6" t="s">
        <v>36</v>
      </c>
      <c r="F11">
        <f t="shared" si="1"/>
        <v>2.875</v>
      </c>
      <c r="G11" s="4">
        <v>3.0</v>
      </c>
      <c r="H11" s="4">
        <v>3.0</v>
      </c>
      <c r="I11" s="4">
        <v>3.0</v>
      </c>
      <c r="J11" s="4">
        <v>3.0</v>
      </c>
      <c r="K11" s="4">
        <v>3.0</v>
      </c>
      <c r="L11" s="4">
        <v>2.0</v>
      </c>
      <c r="M11" s="4">
        <v>3.0</v>
      </c>
      <c r="N11" s="4">
        <v>3.0</v>
      </c>
      <c r="O11" s="4">
        <v>3.0</v>
      </c>
      <c r="Q11">
        <f t="shared" si="2"/>
        <v>26</v>
      </c>
      <c r="R11" s="7">
        <f t="shared" si="3"/>
        <v>2.888888889</v>
      </c>
      <c r="S11">
        <f t="shared" si="4"/>
        <v>3</v>
      </c>
      <c r="T11" s="7">
        <f t="shared" si="5"/>
        <v>0.3333333333</v>
      </c>
      <c r="U11" s="8">
        <f t="shared" si="6"/>
        <v>0.1153846154</v>
      </c>
      <c r="V11" s="7">
        <f t="shared" si="7"/>
        <v>0</v>
      </c>
    </row>
    <row r="12">
      <c r="A12" s="9"/>
      <c r="B12" s="6" t="s">
        <v>37</v>
      </c>
      <c r="C12" s="6" t="s">
        <v>24</v>
      </c>
      <c r="D12" s="6">
        <v>2.0</v>
      </c>
      <c r="E12" s="6" t="s">
        <v>24</v>
      </c>
      <c r="F12">
        <f t="shared" si="1"/>
        <v>1.375</v>
      </c>
      <c r="G12" s="4">
        <v>1.0</v>
      </c>
      <c r="H12" s="4">
        <v>1.0</v>
      </c>
      <c r="I12" s="4">
        <v>3.0</v>
      </c>
      <c r="J12" s="4">
        <v>1.0</v>
      </c>
      <c r="K12" s="4">
        <v>1.0</v>
      </c>
      <c r="L12" s="4">
        <v>1.0</v>
      </c>
      <c r="M12" s="4">
        <v>1.0</v>
      </c>
      <c r="N12" s="4">
        <v>2.0</v>
      </c>
      <c r="O12" s="4">
        <v>1.0</v>
      </c>
      <c r="Q12">
        <f t="shared" si="2"/>
        <v>12</v>
      </c>
      <c r="R12" s="7">
        <f t="shared" si="3"/>
        <v>1.333333333</v>
      </c>
      <c r="S12">
        <f t="shared" si="4"/>
        <v>1</v>
      </c>
      <c r="T12" s="7">
        <f t="shared" si="5"/>
        <v>0.7071067812</v>
      </c>
      <c r="U12" s="8">
        <f t="shared" si="6"/>
        <v>0.5303300859</v>
      </c>
      <c r="V12" s="7">
        <f t="shared" si="7"/>
        <v>0</v>
      </c>
    </row>
    <row r="13">
      <c r="A13" s="9"/>
      <c r="B13" s="6" t="s">
        <v>38</v>
      </c>
      <c r="C13" s="6" t="s">
        <v>39</v>
      </c>
      <c r="D13" s="6">
        <v>1.0</v>
      </c>
      <c r="E13" s="6" t="s">
        <v>40</v>
      </c>
      <c r="F13">
        <f t="shared" si="1"/>
        <v>1.5</v>
      </c>
      <c r="G13" s="4">
        <v>1.0</v>
      </c>
      <c r="H13" s="4">
        <v>1.0</v>
      </c>
      <c r="I13" s="4">
        <v>3.0</v>
      </c>
      <c r="J13" s="4">
        <v>1.0</v>
      </c>
      <c r="K13" s="4">
        <v>2.0</v>
      </c>
      <c r="L13" s="4">
        <v>1.0</v>
      </c>
      <c r="M13" s="4">
        <v>1.0</v>
      </c>
      <c r="N13" s="4">
        <v>2.0</v>
      </c>
      <c r="O13" s="4">
        <v>2.0</v>
      </c>
      <c r="Q13">
        <f t="shared" si="2"/>
        <v>14</v>
      </c>
      <c r="R13" s="7">
        <f t="shared" si="3"/>
        <v>1.555555556</v>
      </c>
      <c r="S13">
        <f t="shared" si="4"/>
        <v>1</v>
      </c>
      <c r="T13" s="7">
        <f t="shared" si="5"/>
        <v>0.7264831573</v>
      </c>
      <c r="U13" s="8">
        <f t="shared" si="6"/>
        <v>0.4670248868</v>
      </c>
      <c r="V13" s="7">
        <f t="shared" si="7"/>
        <v>0.3333333333</v>
      </c>
    </row>
    <row r="14">
      <c r="A14" s="9"/>
      <c r="B14" s="6" t="s">
        <v>41</v>
      </c>
      <c r="C14" s="6" t="s">
        <v>25</v>
      </c>
      <c r="D14" s="6">
        <v>1.0</v>
      </c>
      <c r="E14" s="6" t="s">
        <v>40</v>
      </c>
      <c r="F14">
        <f t="shared" si="1"/>
        <v>1.125</v>
      </c>
      <c r="G14" s="4">
        <v>1.0</v>
      </c>
      <c r="H14" s="4">
        <v>1.0</v>
      </c>
      <c r="I14" s="4">
        <v>1.0</v>
      </c>
      <c r="J14" s="4">
        <v>1.0</v>
      </c>
      <c r="K14" s="4">
        <v>2.0</v>
      </c>
      <c r="L14" s="4">
        <v>1.0</v>
      </c>
      <c r="M14" s="4">
        <v>1.0</v>
      </c>
      <c r="N14" s="4">
        <v>1.0</v>
      </c>
      <c r="O14" s="4">
        <v>3.0</v>
      </c>
      <c r="Q14">
        <f t="shared" si="2"/>
        <v>12</v>
      </c>
      <c r="R14" s="7">
        <f t="shared" si="3"/>
        <v>1.333333333</v>
      </c>
      <c r="S14">
        <f t="shared" si="4"/>
        <v>1</v>
      </c>
      <c r="T14" s="7">
        <f t="shared" si="5"/>
        <v>0.7071067812</v>
      </c>
      <c r="U14" s="8">
        <f t="shared" si="6"/>
        <v>0.5303300859</v>
      </c>
      <c r="V14" s="7">
        <f t="shared" si="7"/>
        <v>0</v>
      </c>
    </row>
    <row r="15">
      <c r="A15" s="9"/>
      <c r="B15" s="6" t="s">
        <v>42</v>
      </c>
      <c r="C15" s="6" t="s">
        <v>25</v>
      </c>
      <c r="D15" s="9"/>
      <c r="E15" s="9"/>
      <c r="F15">
        <f t="shared" si="1"/>
        <v>2.75</v>
      </c>
      <c r="G15" s="4">
        <v>3.0</v>
      </c>
      <c r="H15" s="4">
        <v>3.0</v>
      </c>
      <c r="I15" s="4">
        <v>3.0</v>
      </c>
      <c r="J15" s="4">
        <v>3.0</v>
      </c>
      <c r="K15" s="4">
        <v>3.0</v>
      </c>
      <c r="L15" s="4">
        <v>3.0</v>
      </c>
      <c r="M15" s="4">
        <v>3.0</v>
      </c>
      <c r="N15" s="4">
        <v>1.0</v>
      </c>
      <c r="O15" s="4">
        <v>3.0</v>
      </c>
      <c r="Q15">
        <f t="shared" si="2"/>
        <v>25</v>
      </c>
      <c r="R15" s="7">
        <f t="shared" si="3"/>
        <v>2.777777778</v>
      </c>
      <c r="S15">
        <f t="shared" si="4"/>
        <v>3</v>
      </c>
      <c r="T15" s="7">
        <f t="shared" si="5"/>
        <v>0.6666666667</v>
      </c>
      <c r="U15" s="8">
        <f t="shared" si="6"/>
        <v>0.24</v>
      </c>
      <c r="V15" s="7">
        <f t="shared" si="7"/>
        <v>0</v>
      </c>
    </row>
    <row r="16">
      <c r="A16" s="9"/>
      <c r="B16" s="6" t="s">
        <v>43</v>
      </c>
      <c r="C16" s="6" t="s">
        <v>24</v>
      </c>
      <c r="D16" s="6">
        <v>1.0</v>
      </c>
      <c r="E16" s="6" t="s">
        <v>40</v>
      </c>
      <c r="F16">
        <f t="shared" si="1"/>
        <v>1.375</v>
      </c>
      <c r="G16" s="4">
        <v>2.0</v>
      </c>
      <c r="H16" s="4">
        <v>1.0</v>
      </c>
      <c r="I16" s="4">
        <v>1.0</v>
      </c>
      <c r="J16" s="4">
        <v>1.0</v>
      </c>
      <c r="K16" s="4">
        <v>1.0</v>
      </c>
      <c r="L16" s="4">
        <v>1.0</v>
      </c>
      <c r="M16" s="4">
        <v>2.0</v>
      </c>
      <c r="N16" s="4">
        <v>2.0</v>
      </c>
      <c r="O16" s="4">
        <v>2.0</v>
      </c>
      <c r="Q16">
        <f t="shared" si="2"/>
        <v>13</v>
      </c>
      <c r="R16" s="7">
        <f t="shared" si="3"/>
        <v>1.444444444</v>
      </c>
      <c r="S16">
        <f t="shared" si="4"/>
        <v>1</v>
      </c>
      <c r="T16" s="7">
        <f t="shared" si="5"/>
        <v>0.5270462767</v>
      </c>
      <c r="U16" s="8">
        <f t="shared" si="6"/>
        <v>0.3648781916</v>
      </c>
      <c r="V16" s="7">
        <f t="shared" si="7"/>
        <v>0.3333333333</v>
      </c>
    </row>
    <row r="17">
      <c r="A17" s="9"/>
      <c r="B17" s="6" t="s">
        <v>44</v>
      </c>
      <c r="C17" s="6" t="s">
        <v>24</v>
      </c>
      <c r="D17" s="6">
        <v>2.0</v>
      </c>
      <c r="E17" s="6" t="s">
        <v>40</v>
      </c>
      <c r="F17">
        <f t="shared" si="1"/>
        <v>1.625</v>
      </c>
      <c r="G17" s="4">
        <v>1.0</v>
      </c>
      <c r="H17" s="4">
        <v>1.0</v>
      </c>
      <c r="I17" s="4">
        <v>2.0</v>
      </c>
      <c r="J17" s="4">
        <v>1.0</v>
      </c>
      <c r="K17" s="4">
        <v>1.0</v>
      </c>
      <c r="L17" s="4">
        <v>2.0</v>
      </c>
      <c r="M17" s="4">
        <v>3.0</v>
      </c>
      <c r="N17" s="4">
        <v>2.0</v>
      </c>
      <c r="O17" s="4">
        <v>3.0</v>
      </c>
      <c r="Q17">
        <f t="shared" si="2"/>
        <v>16</v>
      </c>
      <c r="R17" s="7">
        <f t="shared" si="3"/>
        <v>1.777777778</v>
      </c>
      <c r="S17">
        <f t="shared" si="4"/>
        <v>2</v>
      </c>
      <c r="T17" s="7">
        <f t="shared" si="5"/>
        <v>0.8333333333</v>
      </c>
      <c r="U17" s="8">
        <f t="shared" si="6"/>
        <v>0.46875</v>
      </c>
      <c r="V17" s="7">
        <f t="shared" si="7"/>
        <v>0.3333333333</v>
      </c>
    </row>
    <row r="18">
      <c r="A18" s="9"/>
      <c r="B18" s="6" t="s">
        <v>45</v>
      </c>
      <c r="C18" s="6" t="s">
        <v>24</v>
      </c>
      <c r="D18" s="6">
        <v>2.0</v>
      </c>
      <c r="E18" s="6" t="s">
        <v>40</v>
      </c>
      <c r="F18">
        <f t="shared" si="1"/>
        <v>1.625</v>
      </c>
      <c r="G18" s="4">
        <v>1.0</v>
      </c>
      <c r="H18" s="4">
        <v>1.0</v>
      </c>
      <c r="I18" s="4">
        <v>2.0</v>
      </c>
      <c r="J18" s="4">
        <v>1.0</v>
      </c>
      <c r="K18" s="4">
        <v>1.0</v>
      </c>
      <c r="L18" s="4">
        <v>2.0</v>
      </c>
      <c r="M18" s="4">
        <v>3.0</v>
      </c>
      <c r="N18" s="4">
        <v>2.0</v>
      </c>
      <c r="O18" s="4">
        <v>3.0</v>
      </c>
      <c r="Q18">
        <f t="shared" si="2"/>
        <v>16</v>
      </c>
      <c r="R18" s="7">
        <f t="shared" si="3"/>
        <v>1.777777778</v>
      </c>
      <c r="S18">
        <f t="shared" si="4"/>
        <v>2</v>
      </c>
      <c r="T18" s="7">
        <f t="shared" si="5"/>
        <v>0.8333333333</v>
      </c>
      <c r="U18" s="8">
        <f t="shared" si="6"/>
        <v>0.46875</v>
      </c>
      <c r="V18" s="7">
        <f t="shared" si="7"/>
        <v>0.3333333333</v>
      </c>
    </row>
    <row r="19">
      <c r="A19" s="9"/>
      <c r="B19" s="6" t="s">
        <v>46</v>
      </c>
      <c r="C19" s="6" t="s">
        <v>47</v>
      </c>
      <c r="D19" s="6">
        <v>2.0</v>
      </c>
      <c r="E19" s="6" t="s">
        <v>48</v>
      </c>
      <c r="F19">
        <f t="shared" si="1"/>
        <v>2</v>
      </c>
      <c r="G19" s="4">
        <v>2.0</v>
      </c>
      <c r="H19" s="4">
        <v>2.0</v>
      </c>
      <c r="I19" s="4">
        <v>3.0</v>
      </c>
      <c r="J19" s="4">
        <v>2.0</v>
      </c>
      <c r="K19" s="4">
        <v>3.0</v>
      </c>
      <c r="L19" s="4">
        <v>1.0</v>
      </c>
      <c r="M19" s="4">
        <v>1.0</v>
      </c>
      <c r="N19" s="4">
        <v>2.0</v>
      </c>
      <c r="O19" s="4">
        <v>2.0</v>
      </c>
      <c r="Q19">
        <f t="shared" si="2"/>
        <v>18</v>
      </c>
      <c r="R19" s="7">
        <f t="shared" si="3"/>
        <v>2</v>
      </c>
      <c r="S19">
        <f t="shared" si="4"/>
        <v>2</v>
      </c>
      <c r="T19" s="7">
        <f t="shared" si="5"/>
        <v>0.7071067812</v>
      </c>
      <c r="U19" s="8">
        <f t="shared" si="6"/>
        <v>0.3535533906</v>
      </c>
      <c r="V19" s="7">
        <f t="shared" si="7"/>
        <v>0</v>
      </c>
    </row>
    <row r="20">
      <c r="A20" s="6" t="s">
        <v>49</v>
      </c>
      <c r="B20" s="6" t="s">
        <v>50</v>
      </c>
      <c r="C20" s="6" t="s">
        <v>25</v>
      </c>
      <c r="D20" s="6">
        <v>1.0</v>
      </c>
      <c r="E20" s="6" t="s">
        <v>51</v>
      </c>
      <c r="F20">
        <f t="shared" si="1"/>
        <v>1.5</v>
      </c>
      <c r="G20" s="4">
        <v>1.0</v>
      </c>
      <c r="H20" s="4">
        <v>1.0</v>
      </c>
      <c r="I20" s="4">
        <v>3.0</v>
      </c>
      <c r="J20" s="4">
        <v>1.0</v>
      </c>
      <c r="K20" s="4">
        <v>3.0</v>
      </c>
      <c r="L20" s="4">
        <v>1.0</v>
      </c>
      <c r="M20" s="4">
        <v>1.0</v>
      </c>
      <c r="N20" s="4">
        <v>1.0</v>
      </c>
      <c r="O20" s="4">
        <v>1.0</v>
      </c>
      <c r="Q20">
        <f t="shared" si="2"/>
        <v>13</v>
      </c>
      <c r="R20" s="7">
        <f t="shared" si="3"/>
        <v>1.444444444</v>
      </c>
      <c r="S20">
        <f t="shared" si="4"/>
        <v>1</v>
      </c>
      <c r="T20" s="7">
        <f t="shared" si="5"/>
        <v>0.8819171037</v>
      </c>
      <c r="U20" s="8">
        <f t="shared" si="6"/>
        <v>0.6105579949</v>
      </c>
      <c r="V20" s="7">
        <f t="shared" si="7"/>
        <v>0</v>
      </c>
    </row>
    <row r="21">
      <c r="A21" s="6" t="s">
        <v>52</v>
      </c>
      <c r="B21" s="9"/>
      <c r="C21" s="6" t="s">
        <v>25</v>
      </c>
      <c r="D21" s="6">
        <v>1.0</v>
      </c>
      <c r="E21" s="6" t="s">
        <v>53</v>
      </c>
      <c r="F21">
        <f t="shared" si="1"/>
        <v>2.125</v>
      </c>
      <c r="G21" s="4">
        <v>3.0</v>
      </c>
      <c r="H21" s="4">
        <v>2.0</v>
      </c>
      <c r="I21" s="4">
        <v>3.0</v>
      </c>
      <c r="J21" s="4">
        <v>2.0</v>
      </c>
      <c r="K21" s="4">
        <v>3.0</v>
      </c>
      <c r="L21" s="4">
        <v>2.0</v>
      </c>
      <c r="M21" s="4">
        <v>1.0</v>
      </c>
      <c r="N21" s="4">
        <v>1.0</v>
      </c>
      <c r="O21" s="4">
        <v>2.0</v>
      </c>
      <c r="Q21">
        <f t="shared" si="2"/>
        <v>19</v>
      </c>
      <c r="R21" s="7">
        <f t="shared" si="3"/>
        <v>2.111111111</v>
      </c>
      <c r="S21">
        <f t="shared" si="4"/>
        <v>2</v>
      </c>
      <c r="T21" s="7">
        <f t="shared" si="5"/>
        <v>0.78173596</v>
      </c>
      <c r="U21" s="8">
        <f t="shared" si="6"/>
        <v>0.370295981</v>
      </c>
      <c r="V21" s="7">
        <f t="shared" si="7"/>
        <v>0.2</v>
      </c>
    </row>
    <row r="22">
      <c r="A22" s="5" t="s">
        <v>54</v>
      </c>
      <c r="B22" s="6" t="s">
        <v>55</v>
      </c>
      <c r="C22" s="6" t="s">
        <v>24</v>
      </c>
      <c r="D22" s="6">
        <v>2.0</v>
      </c>
      <c r="E22" s="6" t="s">
        <v>24</v>
      </c>
      <c r="F22">
        <f t="shared" si="1"/>
        <v>1</v>
      </c>
      <c r="G22" s="4">
        <v>1.0</v>
      </c>
      <c r="H22" s="4">
        <v>1.0</v>
      </c>
      <c r="I22" s="4">
        <v>1.0</v>
      </c>
      <c r="J22" s="4">
        <v>1.0</v>
      </c>
      <c r="K22" s="4">
        <v>1.0</v>
      </c>
      <c r="L22" s="4">
        <v>1.0</v>
      </c>
      <c r="M22" s="4">
        <v>1.0</v>
      </c>
      <c r="N22" s="4">
        <v>1.0</v>
      </c>
      <c r="O22" s="4">
        <v>1.0</v>
      </c>
      <c r="Q22">
        <f t="shared" si="2"/>
        <v>9</v>
      </c>
      <c r="R22" s="7">
        <f t="shared" si="3"/>
        <v>1</v>
      </c>
      <c r="S22">
        <f t="shared" si="4"/>
        <v>1</v>
      </c>
      <c r="T22" s="7">
        <f t="shared" si="5"/>
        <v>0</v>
      </c>
      <c r="U22" s="8">
        <f t="shared" si="6"/>
        <v>0</v>
      </c>
      <c r="V22" s="7">
        <f t="shared" si="7"/>
        <v>0</v>
      </c>
    </row>
    <row r="23">
      <c r="A23" s="9"/>
      <c r="B23" s="6" t="s">
        <v>56</v>
      </c>
      <c r="C23" s="6" t="s">
        <v>24</v>
      </c>
      <c r="D23" s="6">
        <v>2.0</v>
      </c>
      <c r="E23" s="6" t="s">
        <v>57</v>
      </c>
      <c r="F23">
        <f t="shared" si="1"/>
        <v>1.125</v>
      </c>
      <c r="G23" s="4">
        <v>1.0</v>
      </c>
      <c r="H23" s="4">
        <v>1.0</v>
      </c>
      <c r="I23" s="4">
        <v>1.0</v>
      </c>
      <c r="J23" s="4">
        <v>1.0</v>
      </c>
      <c r="K23" s="4">
        <v>1.0</v>
      </c>
      <c r="L23" s="4">
        <v>1.0</v>
      </c>
      <c r="M23" s="4">
        <v>1.0</v>
      </c>
      <c r="N23" s="4">
        <v>2.0</v>
      </c>
      <c r="O23" s="4">
        <v>1.0</v>
      </c>
      <c r="Q23">
        <f t="shared" si="2"/>
        <v>10</v>
      </c>
      <c r="R23" s="7">
        <f t="shared" si="3"/>
        <v>1.111111111</v>
      </c>
      <c r="S23">
        <f t="shared" si="4"/>
        <v>1</v>
      </c>
      <c r="T23" s="7">
        <f t="shared" si="5"/>
        <v>0.3333333333</v>
      </c>
      <c r="U23" s="8">
        <f t="shared" si="6"/>
        <v>0.3</v>
      </c>
      <c r="V23" s="7">
        <f t="shared" si="7"/>
        <v>0</v>
      </c>
    </row>
    <row r="24">
      <c r="A24" s="9"/>
      <c r="B24" s="6" t="s">
        <v>58</v>
      </c>
      <c r="C24" s="6" t="s">
        <v>25</v>
      </c>
      <c r="D24" s="6">
        <v>2.0</v>
      </c>
      <c r="E24" s="6" t="s">
        <v>59</v>
      </c>
      <c r="F24">
        <f t="shared" si="1"/>
        <v>0.625</v>
      </c>
      <c r="K24" s="4"/>
      <c r="L24" s="4">
        <v>2.0</v>
      </c>
      <c r="M24" s="4">
        <v>1.0</v>
      </c>
      <c r="N24" s="4">
        <v>2.0</v>
      </c>
      <c r="O24" s="4">
        <v>1.0</v>
      </c>
      <c r="Q24">
        <f t="shared" si="2"/>
        <v>6</v>
      </c>
      <c r="R24" s="7">
        <f t="shared" si="3"/>
        <v>1.5</v>
      </c>
      <c r="S24">
        <f t="shared" si="4"/>
        <v>1.5</v>
      </c>
      <c r="T24" s="7">
        <f t="shared" si="5"/>
        <v>0.5773502692</v>
      </c>
      <c r="U24" s="8">
        <f t="shared" si="6"/>
        <v>0.3849001795</v>
      </c>
      <c r="V24" s="7">
        <f t="shared" si="7"/>
        <v>0.3333333333</v>
      </c>
    </row>
    <row r="25">
      <c r="A25" s="9"/>
      <c r="B25" s="6" t="s">
        <v>60</v>
      </c>
      <c r="C25" s="6" t="s">
        <v>24</v>
      </c>
      <c r="D25" s="6">
        <v>2.0</v>
      </c>
      <c r="E25" s="6" t="s">
        <v>40</v>
      </c>
      <c r="F25">
        <f t="shared" si="1"/>
        <v>1.5</v>
      </c>
      <c r="G25" s="4">
        <v>1.0</v>
      </c>
      <c r="H25" s="4">
        <v>1.0</v>
      </c>
      <c r="I25" s="4">
        <v>2.0</v>
      </c>
      <c r="J25" s="4">
        <v>2.0</v>
      </c>
      <c r="K25" s="4">
        <v>2.0</v>
      </c>
      <c r="L25" s="4">
        <v>1.0</v>
      </c>
      <c r="M25" s="4">
        <v>2.0</v>
      </c>
      <c r="N25" s="4">
        <v>1.0</v>
      </c>
      <c r="O25" s="4">
        <v>1.0</v>
      </c>
      <c r="Q25">
        <f t="shared" si="2"/>
        <v>13</v>
      </c>
      <c r="R25" s="7">
        <f t="shared" si="3"/>
        <v>1.444444444</v>
      </c>
      <c r="S25">
        <f t="shared" si="4"/>
        <v>1</v>
      </c>
      <c r="T25" s="7">
        <f t="shared" si="5"/>
        <v>0.5270462767</v>
      </c>
      <c r="U25" s="8">
        <f t="shared" si="6"/>
        <v>0.3648781916</v>
      </c>
      <c r="V25" s="7">
        <f t="shared" si="7"/>
        <v>0.3333333333</v>
      </c>
    </row>
    <row r="26">
      <c r="A26" s="9"/>
      <c r="B26" s="6" t="s">
        <v>61</v>
      </c>
      <c r="C26" s="6" t="s">
        <v>24</v>
      </c>
      <c r="D26" s="6">
        <v>2.0</v>
      </c>
      <c r="E26" s="6" t="s">
        <v>36</v>
      </c>
      <c r="F26">
        <f t="shared" si="1"/>
        <v>2</v>
      </c>
      <c r="G26" s="4">
        <v>2.0</v>
      </c>
      <c r="H26" s="4">
        <v>3.0</v>
      </c>
      <c r="I26" s="4">
        <v>3.0</v>
      </c>
      <c r="J26" s="4">
        <v>2.0</v>
      </c>
      <c r="K26" s="4">
        <v>2.0</v>
      </c>
      <c r="L26" s="4">
        <v>1.0</v>
      </c>
      <c r="M26" s="4">
        <v>1.0</v>
      </c>
      <c r="N26" s="4">
        <v>2.0</v>
      </c>
      <c r="O26" s="4">
        <v>1.0</v>
      </c>
      <c r="Q26">
        <f t="shared" si="2"/>
        <v>17</v>
      </c>
      <c r="R26" s="7">
        <f t="shared" si="3"/>
        <v>1.888888889</v>
      </c>
      <c r="S26">
        <f t="shared" si="4"/>
        <v>2</v>
      </c>
      <c r="T26" s="7">
        <f t="shared" si="5"/>
        <v>0.78173596</v>
      </c>
      <c r="U26" s="8">
        <f t="shared" si="6"/>
        <v>0.4138602141</v>
      </c>
      <c r="V26" s="7">
        <f t="shared" si="7"/>
        <v>0.3333333333</v>
      </c>
    </row>
    <row r="27">
      <c r="A27" s="9"/>
      <c r="B27" s="6" t="s">
        <v>62</v>
      </c>
      <c r="C27" s="6" t="s">
        <v>24</v>
      </c>
      <c r="D27" s="6">
        <v>2.0</v>
      </c>
      <c r="E27" s="6" t="s">
        <v>40</v>
      </c>
      <c r="F27">
        <f t="shared" si="1"/>
        <v>1.625</v>
      </c>
      <c r="G27" s="4">
        <v>2.0</v>
      </c>
      <c r="H27" s="4">
        <v>1.0</v>
      </c>
      <c r="I27" s="4">
        <v>3.0</v>
      </c>
      <c r="J27" s="4">
        <v>1.0</v>
      </c>
      <c r="K27" s="4">
        <v>2.0</v>
      </c>
      <c r="L27" s="4">
        <v>1.0</v>
      </c>
      <c r="M27" s="4">
        <v>1.0</v>
      </c>
      <c r="N27" s="4">
        <v>2.0</v>
      </c>
      <c r="O27" s="4">
        <v>1.0</v>
      </c>
      <c r="Q27">
        <f t="shared" si="2"/>
        <v>14</v>
      </c>
      <c r="R27" s="7">
        <f t="shared" si="3"/>
        <v>1.555555556</v>
      </c>
      <c r="S27">
        <f t="shared" si="4"/>
        <v>1</v>
      </c>
      <c r="T27" s="7">
        <f t="shared" si="5"/>
        <v>0.7264831573</v>
      </c>
      <c r="U27" s="8">
        <f t="shared" si="6"/>
        <v>0.4670248868</v>
      </c>
      <c r="V27" s="7">
        <f t="shared" si="7"/>
        <v>0.3333333333</v>
      </c>
    </row>
    <row r="28">
      <c r="A28" s="9"/>
      <c r="B28" s="6" t="s">
        <v>63</v>
      </c>
      <c r="C28" s="6" t="s">
        <v>24</v>
      </c>
      <c r="D28" s="6">
        <v>2.0</v>
      </c>
      <c r="E28" s="6" t="s">
        <v>64</v>
      </c>
      <c r="F28">
        <f t="shared" si="1"/>
        <v>2.125</v>
      </c>
      <c r="G28" s="4">
        <v>2.0</v>
      </c>
      <c r="H28" s="4">
        <v>2.0</v>
      </c>
      <c r="I28" s="4">
        <v>3.0</v>
      </c>
      <c r="J28" s="4">
        <v>2.0</v>
      </c>
      <c r="K28" s="4">
        <v>2.0</v>
      </c>
      <c r="L28" s="4">
        <v>2.0</v>
      </c>
      <c r="M28" s="4">
        <v>2.0</v>
      </c>
      <c r="N28" s="4">
        <v>2.0</v>
      </c>
      <c r="O28" s="4">
        <v>1.0</v>
      </c>
      <c r="Q28">
        <f t="shared" si="2"/>
        <v>18</v>
      </c>
      <c r="R28" s="7">
        <f t="shared" si="3"/>
        <v>2</v>
      </c>
      <c r="S28">
        <f t="shared" si="4"/>
        <v>2</v>
      </c>
      <c r="T28" s="7">
        <f t="shared" si="5"/>
        <v>0.5</v>
      </c>
      <c r="U28" s="8">
        <f t="shared" si="6"/>
        <v>0.25</v>
      </c>
      <c r="V28" s="7">
        <f t="shared" si="7"/>
        <v>0</v>
      </c>
    </row>
    <row r="29">
      <c r="A29" s="9"/>
      <c r="B29" s="6" t="s">
        <v>65</v>
      </c>
      <c r="C29" s="6" t="s">
        <v>66</v>
      </c>
      <c r="D29" s="6" t="s">
        <v>67</v>
      </c>
      <c r="E29" s="6" t="s">
        <v>68</v>
      </c>
      <c r="F29">
        <f t="shared" si="1"/>
        <v>1.625</v>
      </c>
      <c r="G29" s="4">
        <v>2.0</v>
      </c>
      <c r="H29" s="4">
        <v>1.0</v>
      </c>
      <c r="I29" s="4">
        <v>3.0</v>
      </c>
      <c r="J29" s="4">
        <v>1.0</v>
      </c>
      <c r="K29" s="4">
        <v>2.0</v>
      </c>
      <c r="L29" s="4">
        <v>1.0</v>
      </c>
      <c r="M29" s="4">
        <v>1.0</v>
      </c>
      <c r="N29" s="4">
        <v>2.0</v>
      </c>
      <c r="O29" s="4">
        <v>1.0</v>
      </c>
      <c r="Q29">
        <f t="shared" si="2"/>
        <v>14</v>
      </c>
      <c r="R29" s="7">
        <f t="shared" si="3"/>
        <v>1.555555556</v>
      </c>
      <c r="S29">
        <f t="shared" si="4"/>
        <v>1</v>
      </c>
      <c r="T29" s="7">
        <f t="shared" si="5"/>
        <v>0.7264831573</v>
      </c>
      <c r="U29" s="8">
        <f t="shared" si="6"/>
        <v>0.4670248868</v>
      </c>
      <c r="V29" s="7">
        <f t="shared" si="7"/>
        <v>0.3333333333</v>
      </c>
    </row>
    <row r="30">
      <c r="A30" s="9"/>
      <c r="B30" s="6" t="s">
        <v>69</v>
      </c>
      <c r="C30" s="6" t="s">
        <v>24</v>
      </c>
      <c r="D30" s="6">
        <v>2.0</v>
      </c>
      <c r="E30" s="6" t="s">
        <v>36</v>
      </c>
      <c r="F30">
        <f t="shared" si="1"/>
        <v>1.625</v>
      </c>
      <c r="G30" s="4">
        <v>1.0</v>
      </c>
      <c r="H30" s="4">
        <v>1.0</v>
      </c>
      <c r="I30" s="4">
        <v>3.0</v>
      </c>
      <c r="J30" s="4">
        <v>1.0</v>
      </c>
      <c r="K30" s="4">
        <v>3.0</v>
      </c>
      <c r="L30" s="4">
        <v>1.0</v>
      </c>
      <c r="M30" s="4">
        <v>1.0</v>
      </c>
      <c r="N30" s="4">
        <v>2.0</v>
      </c>
      <c r="O30" s="4">
        <v>1.0</v>
      </c>
      <c r="Q30">
        <f t="shared" si="2"/>
        <v>14</v>
      </c>
      <c r="R30" s="7">
        <f t="shared" si="3"/>
        <v>1.555555556</v>
      </c>
      <c r="S30">
        <f t="shared" si="4"/>
        <v>1</v>
      </c>
      <c r="T30" s="7">
        <f t="shared" si="5"/>
        <v>0.8819171037</v>
      </c>
      <c r="U30" s="8">
        <f t="shared" si="6"/>
        <v>0.5669467095</v>
      </c>
      <c r="V30" s="7">
        <f t="shared" si="7"/>
        <v>0.3333333333</v>
      </c>
    </row>
    <row r="31">
      <c r="A31" s="9"/>
      <c r="B31" s="6" t="s">
        <v>70</v>
      </c>
      <c r="C31" s="6" t="s">
        <v>24</v>
      </c>
      <c r="D31" s="6">
        <v>2.0</v>
      </c>
      <c r="E31" s="6" t="s">
        <v>40</v>
      </c>
      <c r="F31">
        <f t="shared" si="1"/>
        <v>2.75</v>
      </c>
      <c r="G31" s="4">
        <v>3.0</v>
      </c>
      <c r="H31" s="4">
        <v>3.0</v>
      </c>
      <c r="I31" s="4">
        <v>3.0</v>
      </c>
      <c r="J31" s="4">
        <v>3.0</v>
      </c>
      <c r="K31" s="4">
        <v>3.0</v>
      </c>
      <c r="L31" s="4">
        <v>2.0</v>
      </c>
      <c r="M31" s="4">
        <v>3.0</v>
      </c>
      <c r="N31" s="4">
        <v>2.0</v>
      </c>
      <c r="O31" s="4">
        <v>2.0</v>
      </c>
      <c r="Q31">
        <f t="shared" si="2"/>
        <v>24</v>
      </c>
      <c r="R31" s="7">
        <f t="shared" si="3"/>
        <v>2.666666667</v>
      </c>
      <c r="S31">
        <f t="shared" si="4"/>
        <v>3</v>
      </c>
      <c r="T31" s="7">
        <f t="shared" si="5"/>
        <v>0.5</v>
      </c>
      <c r="U31" s="8">
        <f t="shared" si="6"/>
        <v>0.1875</v>
      </c>
      <c r="V31" s="7">
        <f t="shared" si="7"/>
        <v>0.2</v>
      </c>
    </row>
    <row r="32">
      <c r="A32" s="9"/>
      <c r="B32" s="6" t="s">
        <v>71</v>
      </c>
      <c r="C32" s="6" t="s">
        <v>24</v>
      </c>
      <c r="D32" s="6">
        <v>2.0</v>
      </c>
      <c r="E32" s="6" t="s">
        <v>40</v>
      </c>
      <c r="F32">
        <f t="shared" si="1"/>
        <v>2.625</v>
      </c>
      <c r="G32" s="4">
        <v>3.0</v>
      </c>
      <c r="H32" s="4">
        <v>3.0</v>
      </c>
      <c r="I32" s="4">
        <v>3.0</v>
      </c>
      <c r="J32" s="4">
        <v>3.0</v>
      </c>
      <c r="K32" s="4">
        <v>3.0</v>
      </c>
      <c r="L32" s="4">
        <v>1.0</v>
      </c>
      <c r="M32" s="4">
        <v>3.0</v>
      </c>
      <c r="N32" s="4">
        <v>2.0</v>
      </c>
      <c r="O32" s="4">
        <v>2.0</v>
      </c>
      <c r="Q32">
        <f t="shared" si="2"/>
        <v>23</v>
      </c>
      <c r="R32" s="7">
        <f t="shared" si="3"/>
        <v>2.555555556</v>
      </c>
      <c r="S32">
        <f t="shared" si="4"/>
        <v>3</v>
      </c>
      <c r="T32" s="7">
        <f t="shared" si="5"/>
        <v>0.7264831573</v>
      </c>
      <c r="U32" s="8">
        <f t="shared" si="6"/>
        <v>0.2842760181</v>
      </c>
      <c r="V32" s="7">
        <f t="shared" si="7"/>
        <v>0.2</v>
      </c>
    </row>
    <row r="33">
      <c r="A33" s="9"/>
      <c r="B33" s="6" t="s">
        <v>72</v>
      </c>
      <c r="C33" s="6" t="s">
        <v>24</v>
      </c>
      <c r="D33" s="6">
        <v>2.0</v>
      </c>
      <c r="E33" s="6" t="s">
        <v>36</v>
      </c>
      <c r="F33">
        <f t="shared" si="1"/>
        <v>1.875</v>
      </c>
      <c r="G33" s="4">
        <v>1.0</v>
      </c>
      <c r="H33" s="4">
        <v>1.0</v>
      </c>
      <c r="I33" s="4">
        <v>3.0</v>
      </c>
      <c r="J33" s="4">
        <v>3.0</v>
      </c>
      <c r="K33" s="4">
        <v>3.0</v>
      </c>
      <c r="L33" s="4">
        <v>1.0</v>
      </c>
      <c r="M33" s="4">
        <v>1.0</v>
      </c>
      <c r="N33" s="4">
        <v>2.0</v>
      </c>
      <c r="O33" s="4">
        <v>2.0</v>
      </c>
      <c r="Q33">
        <f t="shared" si="2"/>
        <v>17</v>
      </c>
      <c r="R33" s="7">
        <f t="shared" si="3"/>
        <v>1.888888889</v>
      </c>
      <c r="S33">
        <f t="shared" si="4"/>
        <v>2</v>
      </c>
      <c r="T33" s="7">
        <f t="shared" si="5"/>
        <v>0.9279607271</v>
      </c>
      <c r="U33" s="8">
        <f t="shared" si="6"/>
        <v>0.4912733261</v>
      </c>
      <c r="V33" s="7">
        <f t="shared" si="7"/>
        <v>0.5</v>
      </c>
    </row>
    <row r="34">
      <c r="A34" s="9"/>
      <c r="B34" s="6" t="s">
        <v>73</v>
      </c>
      <c r="C34" s="6" t="s">
        <v>24</v>
      </c>
      <c r="D34" s="6">
        <v>2.0</v>
      </c>
      <c r="E34" s="6" t="s">
        <v>40</v>
      </c>
      <c r="F34">
        <f t="shared" si="1"/>
        <v>2.375</v>
      </c>
      <c r="G34" s="4">
        <v>2.0</v>
      </c>
      <c r="H34" s="4">
        <v>2.0</v>
      </c>
      <c r="I34" s="4">
        <v>3.0</v>
      </c>
      <c r="J34" s="4">
        <v>3.0</v>
      </c>
      <c r="K34" s="4">
        <v>3.0</v>
      </c>
      <c r="L34" s="4">
        <v>2.0</v>
      </c>
      <c r="M34" s="4">
        <v>3.0</v>
      </c>
      <c r="N34" s="4">
        <v>1.0</v>
      </c>
      <c r="O34" s="4">
        <v>1.0</v>
      </c>
      <c r="Q34">
        <f t="shared" si="2"/>
        <v>20</v>
      </c>
      <c r="R34" s="7">
        <f t="shared" si="3"/>
        <v>2.222222222</v>
      </c>
      <c r="S34">
        <f t="shared" si="4"/>
        <v>2</v>
      </c>
      <c r="T34" s="7">
        <f t="shared" si="5"/>
        <v>0.8333333333</v>
      </c>
      <c r="U34" s="8">
        <f t="shared" si="6"/>
        <v>0.375</v>
      </c>
      <c r="V34" s="7">
        <f t="shared" si="7"/>
        <v>0.2</v>
      </c>
    </row>
    <row r="35">
      <c r="A35" s="9"/>
      <c r="B35" s="6" t="s">
        <v>74</v>
      </c>
      <c r="C35" s="6" t="s">
        <v>24</v>
      </c>
      <c r="D35" s="6">
        <v>2.0</v>
      </c>
      <c r="E35" s="6" t="s">
        <v>40</v>
      </c>
      <c r="F35">
        <f t="shared" si="1"/>
        <v>2</v>
      </c>
      <c r="G35" s="4">
        <v>2.0</v>
      </c>
      <c r="H35" s="4">
        <v>1.0</v>
      </c>
      <c r="I35" s="4">
        <v>3.0</v>
      </c>
      <c r="J35" s="4">
        <v>3.0</v>
      </c>
      <c r="K35" s="4">
        <v>3.0</v>
      </c>
      <c r="L35" s="4">
        <v>1.0</v>
      </c>
      <c r="M35" s="4">
        <v>2.0</v>
      </c>
      <c r="N35" s="4">
        <v>1.0</v>
      </c>
      <c r="O35" s="4">
        <v>1.0</v>
      </c>
      <c r="Q35">
        <f t="shared" si="2"/>
        <v>17</v>
      </c>
      <c r="R35" s="7">
        <f t="shared" si="3"/>
        <v>1.888888889</v>
      </c>
      <c r="S35">
        <f t="shared" si="4"/>
        <v>2</v>
      </c>
      <c r="T35" s="7">
        <f t="shared" si="5"/>
        <v>0.9279607271</v>
      </c>
      <c r="U35" s="8">
        <f t="shared" si="6"/>
        <v>0.4912733261</v>
      </c>
      <c r="V35" s="7">
        <f t="shared" si="7"/>
        <v>0.5</v>
      </c>
    </row>
    <row r="36">
      <c r="A36" s="9"/>
      <c r="B36" s="6" t="s">
        <v>75</v>
      </c>
      <c r="C36" s="6" t="s">
        <v>24</v>
      </c>
      <c r="D36" s="6">
        <v>2.0</v>
      </c>
      <c r="E36" s="6" t="s">
        <v>40</v>
      </c>
      <c r="F36">
        <f t="shared" si="1"/>
        <v>2.375</v>
      </c>
      <c r="G36" s="4">
        <v>2.0</v>
      </c>
      <c r="H36" s="4">
        <v>3.0</v>
      </c>
      <c r="I36" s="4">
        <v>3.0</v>
      </c>
      <c r="J36" s="4">
        <v>3.0</v>
      </c>
      <c r="K36" s="4">
        <v>3.0</v>
      </c>
      <c r="L36" s="4">
        <v>2.0</v>
      </c>
      <c r="M36" s="4">
        <v>2.0</v>
      </c>
      <c r="N36" s="4">
        <v>1.0</v>
      </c>
      <c r="O36" s="4">
        <v>2.0</v>
      </c>
      <c r="Q36">
        <f t="shared" si="2"/>
        <v>21</v>
      </c>
      <c r="R36" s="7">
        <f t="shared" si="3"/>
        <v>2.333333333</v>
      </c>
      <c r="S36">
        <f t="shared" si="4"/>
        <v>2</v>
      </c>
      <c r="T36" s="7">
        <f t="shared" si="5"/>
        <v>0.7071067812</v>
      </c>
      <c r="U36" s="8">
        <f t="shared" si="6"/>
        <v>0.3030457634</v>
      </c>
      <c r="V36" s="7">
        <f t="shared" si="7"/>
        <v>0.2</v>
      </c>
    </row>
    <row r="37">
      <c r="A37" s="9"/>
      <c r="B37" s="6" t="s">
        <v>76</v>
      </c>
      <c r="C37" s="6" t="s">
        <v>24</v>
      </c>
      <c r="D37" s="6">
        <v>2.0</v>
      </c>
      <c r="E37" s="6" t="s">
        <v>24</v>
      </c>
      <c r="F37">
        <f t="shared" si="1"/>
        <v>2.25</v>
      </c>
      <c r="G37" s="4">
        <v>2.0</v>
      </c>
      <c r="H37" s="4">
        <v>2.0</v>
      </c>
      <c r="I37" s="4">
        <v>3.0</v>
      </c>
      <c r="J37" s="4">
        <v>3.0</v>
      </c>
      <c r="K37" s="4">
        <v>3.0</v>
      </c>
      <c r="L37" s="4">
        <v>2.0</v>
      </c>
      <c r="M37" s="4">
        <v>2.0</v>
      </c>
      <c r="N37" s="4">
        <v>1.0</v>
      </c>
      <c r="O37" s="4">
        <v>2.0</v>
      </c>
      <c r="Q37">
        <f t="shared" si="2"/>
        <v>20</v>
      </c>
      <c r="R37" s="7">
        <f t="shared" si="3"/>
        <v>2.222222222</v>
      </c>
      <c r="S37">
        <f t="shared" si="4"/>
        <v>2</v>
      </c>
      <c r="T37" s="7">
        <f t="shared" si="5"/>
        <v>0.6666666667</v>
      </c>
      <c r="U37" s="8">
        <f t="shared" si="6"/>
        <v>0.3</v>
      </c>
      <c r="V37" s="7">
        <f t="shared" si="7"/>
        <v>0.2</v>
      </c>
    </row>
    <row r="38">
      <c r="A38" s="9"/>
      <c r="B38" s="6" t="s">
        <v>77</v>
      </c>
      <c r="C38" s="6" t="s">
        <v>24</v>
      </c>
      <c r="D38" s="6">
        <v>2.0</v>
      </c>
      <c r="E38" s="6" t="s">
        <v>36</v>
      </c>
      <c r="F38">
        <f t="shared" si="1"/>
        <v>2.5</v>
      </c>
      <c r="G38" s="4">
        <v>2.0</v>
      </c>
      <c r="H38" s="4">
        <v>3.0</v>
      </c>
      <c r="I38" s="4">
        <v>3.0</v>
      </c>
      <c r="J38" s="4">
        <v>3.0</v>
      </c>
      <c r="K38" s="4">
        <v>3.0</v>
      </c>
      <c r="L38" s="4">
        <v>2.0</v>
      </c>
      <c r="M38" s="4">
        <v>2.0</v>
      </c>
      <c r="N38" s="4">
        <v>2.0</v>
      </c>
      <c r="O38" s="4">
        <v>2.0</v>
      </c>
      <c r="Q38">
        <f t="shared" si="2"/>
        <v>22</v>
      </c>
      <c r="R38" s="7">
        <f t="shared" si="3"/>
        <v>2.444444444</v>
      </c>
      <c r="S38">
        <f t="shared" si="4"/>
        <v>2</v>
      </c>
      <c r="T38" s="7">
        <f t="shared" si="5"/>
        <v>0.5270462767</v>
      </c>
      <c r="U38" s="8">
        <f t="shared" si="6"/>
        <v>0.2156098405</v>
      </c>
      <c r="V38" s="7">
        <f t="shared" si="7"/>
        <v>0.2</v>
      </c>
    </row>
    <row r="39">
      <c r="A39" s="9"/>
      <c r="B39" s="6" t="s">
        <v>78</v>
      </c>
      <c r="C39" s="6" t="s">
        <v>24</v>
      </c>
      <c r="D39" s="6">
        <v>2.0</v>
      </c>
      <c r="E39" s="6" t="s">
        <v>36</v>
      </c>
      <c r="F39">
        <f t="shared" si="1"/>
        <v>1.5</v>
      </c>
      <c r="G39" s="4">
        <v>1.0</v>
      </c>
      <c r="H39" s="4">
        <v>1.0</v>
      </c>
      <c r="I39" s="4">
        <v>3.0</v>
      </c>
      <c r="J39" s="4">
        <v>1.0</v>
      </c>
      <c r="K39" s="4">
        <v>3.0</v>
      </c>
      <c r="L39" s="4">
        <v>1.0</v>
      </c>
      <c r="M39" s="4">
        <v>1.0</v>
      </c>
      <c r="N39" s="4">
        <v>1.0</v>
      </c>
      <c r="O39" s="4">
        <v>1.0</v>
      </c>
      <c r="Q39">
        <f t="shared" si="2"/>
        <v>13</v>
      </c>
      <c r="R39" s="7">
        <f t="shared" si="3"/>
        <v>1.444444444</v>
      </c>
      <c r="S39">
        <f t="shared" si="4"/>
        <v>1</v>
      </c>
      <c r="T39" s="7">
        <f t="shared" si="5"/>
        <v>0.8819171037</v>
      </c>
      <c r="U39" s="8">
        <f t="shared" si="6"/>
        <v>0.6105579949</v>
      </c>
      <c r="V39" s="7">
        <f t="shared" si="7"/>
        <v>0</v>
      </c>
    </row>
    <row r="40">
      <c r="A40" s="9"/>
      <c r="B40" s="6" t="s">
        <v>79</v>
      </c>
      <c r="C40" s="6" t="s">
        <v>25</v>
      </c>
      <c r="D40" s="6">
        <v>1.0</v>
      </c>
      <c r="E40" s="6" t="s">
        <v>80</v>
      </c>
      <c r="F40">
        <f t="shared" si="1"/>
        <v>1</v>
      </c>
      <c r="G40" s="4">
        <v>1.0</v>
      </c>
      <c r="H40" s="4">
        <v>1.0</v>
      </c>
      <c r="I40" s="4">
        <v>1.0</v>
      </c>
      <c r="J40" s="4">
        <v>1.0</v>
      </c>
      <c r="K40" s="4">
        <v>1.0</v>
      </c>
      <c r="L40" s="4">
        <v>1.0</v>
      </c>
      <c r="M40" s="4">
        <v>1.0</v>
      </c>
      <c r="N40" s="4">
        <v>1.0</v>
      </c>
      <c r="O40" s="4">
        <v>1.0</v>
      </c>
      <c r="Q40">
        <f t="shared" si="2"/>
        <v>9</v>
      </c>
      <c r="R40" s="7">
        <f t="shared" si="3"/>
        <v>1</v>
      </c>
      <c r="S40">
        <f t="shared" si="4"/>
        <v>1</v>
      </c>
      <c r="T40" s="7">
        <f t="shared" si="5"/>
        <v>0</v>
      </c>
      <c r="U40" s="8">
        <f t="shared" si="6"/>
        <v>0</v>
      </c>
      <c r="V40" s="7">
        <f t="shared" si="7"/>
        <v>0</v>
      </c>
    </row>
    <row r="41">
      <c r="A41" s="9"/>
      <c r="B41" s="6" t="s">
        <v>81</v>
      </c>
      <c r="C41" s="6" t="s">
        <v>25</v>
      </c>
      <c r="D41" s="6">
        <v>1.0</v>
      </c>
      <c r="E41" s="6" t="s">
        <v>82</v>
      </c>
      <c r="F41">
        <f t="shared" si="1"/>
        <v>1</v>
      </c>
      <c r="G41" s="4">
        <v>1.0</v>
      </c>
      <c r="H41" s="4">
        <v>1.0</v>
      </c>
      <c r="I41" s="4">
        <v>1.0</v>
      </c>
      <c r="J41" s="4">
        <v>1.0</v>
      </c>
      <c r="K41" s="4">
        <v>1.0</v>
      </c>
      <c r="L41" s="4">
        <v>1.0</v>
      </c>
      <c r="M41" s="4">
        <v>1.0</v>
      </c>
      <c r="N41" s="4">
        <v>1.0</v>
      </c>
      <c r="O41" s="4">
        <v>1.0</v>
      </c>
      <c r="Q41">
        <f t="shared" si="2"/>
        <v>9</v>
      </c>
      <c r="R41" s="7">
        <f t="shared" si="3"/>
        <v>1</v>
      </c>
      <c r="S41">
        <f t="shared" si="4"/>
        <v>1</v>
      </c>
      <c r="T41" s="7">
        <f t="shared" si="5"/>
        <v>0</v>
      </c>
      <c r="U41" s="8">
        <f t="shared" si="6"/>
        <v>0</v>
      </c>
      <c r="V41" s="7">
        <f t="shared" si="7"/>
        <v>0</v>
      </c>
    </row>
    <row r="42">
      <c r="A42" s="9"/>
      <c r="B42" s="6" t="s">
        <v>83</v>
      </c>
      <c r="C42" s="6" t="s">
        <v>25</v>
      </c>
      <c r="D42" s="6">
        <v>2.0</v>
      </c>
      <c r="E42" s="6" t="s">
        <v>84</v>
      </c>
      <c r="F42">
        <f t="shared" si="1"/>
        <v>1.25</v>
      </c>
      <c r="G42" s="4">
        <v>2.0</v>
      </c>
      <c r="H42" s="4">
        <v>1.0</v>
      </c>
      <c r="I42" s="4">
        <v>1.0</v>
      </c>
      <c r="J42" s="4">
        <v>1.0</v>
      </c>
      <c r="K42" s="4">
        <v>2.0</v>
      </c>
      <c r="L42" s="4">
        <v>1.0</v>
      </c>
      <c r="M42" s="4">
        <v>1.0</v>
      </c>
      <c r="N42" s="4">
        <v>1.0</v>
      </c>
      <c r="O42" s="4">
        <v>1.0</v>
      </c>
      <c r="Q42">
        <f t="shared" si="2"/>
        <v>11</v>
      </c>
      <c r="R42" s="7">
        <f t="shared" si="3"/>
        <v>1.222222222</v>
      </c>
      <c r="S42">
        <f t="shared" si="4"/>
        <v>1</v>
      </c>
      <c r="T42" s="7">
        <f t="shared" si="5"/>
        <v>0.4409585518</v>
      </c>
      <c r="U42" s="8">
        <f t="shared" si="6"/>
        <v>0.3607842697</v>
      </c>
      <c r="V42" s="7">
        <f t="shared" si="7"/>
        <v>0</v>
      </c>
    </row>
    <row r="43">
      <c r="A43" s="9"/>
      <c r="B43" s="6" t="s">
        <v>85</v>
      </c>
      <c r="C43" s="6" t="s">
        <v>24</v>
      </c>
      <c r="D43" s="6">
        <v>2.0</v>
      </c>
      <c r="E43" s="6" t="s">
        <v>40</v>
      </c>
      <c r="F43">
        <f t="shared" si="1"/>
        <v>1.375</v>
      </c>
      <c r="G43" s="4">
        <v>1.0</v>
      </c>
      <c r="H43" s="4">
        <v>1.0</v>
      </c>
      <c r="I43" s="4">
        <v>2.0</v>
      </c>
      <c r="J43" s="4">
        <v>1.0</v>
      </c>
      <c r="K43" s="4">
        <v>2.0</v>
      </c>
      <c r="L43" s="4">
        <v>1.0</v>
      </c>
      <c r="M43" s="4">
        <v>2.0</v>
      </c>
      <c r="N43" s="4">
        <v>1.0</v>
      </c>
      <c r="O43" s="4">
        <v>1.0</v>
      </c>
      <c r="Q43">
        <f t="shared" si="2"/>
        <v>12</v>
      </c>
      <c r="R43" s="7">
        <f t="shared" si="3"/>
        <v>1.333333333</v>
      </c>
      <c r="S43">
        <f t="shared" si="4"/>
        <v>1</v>
      </c>
      <c r="T43" s="7">
        <f t="shared" si="5"/>
        <v>0.5</v>
      </c>
      <c r="U43" s="8">
        <f t="shared" si="6"/>
        <v>0.375</v>
      </c>
      <c r="V43" s="7">
        <f t="shared" si="7"/>
        <v>0.3333333333</v>
      </c>
    </row>
    <row r="44">
      <c r="A44" s="9"/>
      <c r="B44" s="6" t="s">
        <v>86</v>
      </c>
      <c r="C44" s="6" t="s">
        <v>24</v>
      </c>
      <c r="D44" s="6">
        <v>2.0</v>
      </c>
      <c r="E44" s="6" t="s">
        <v>24</v>
      </c>
      <c r="F44">
        <f t="shared" si="1"/>
        <v>1.375</v>
      </c>
      <c r="G44" s="4">
        <v>1.0</v>
      </c>
      <c r="H44" s="4">
        <v>1.0</v>
      </c>
      <c r="I44" s="4">
        <v>1.0</v>
      </c>
      <c r="J44" s="4">
        <v>1.0</v>
      </c>
      <c r="K44" s="4">
        <v>2.0</v>
      </c>
      <c r="L44" s="4">
        <v>2.0</v>
      </c>
      <c r="M44" s="4">
        <v>2.0</v>
      </c>
      <c r="N44" s="4">
        <v>1.0</v>
      </c>
      <c r="O44" s="4">
        <v>2.0</v>
      </c>
      <c r="Q44">
        <f t="shared" si="2"/>
        <v>13</v>
      </c>
      <c r="R44" s="7">
        <f t="shared" si="3"/>
        <v>1.444444444</v>
      </c>
      <c r="S44">
        <f t="shared" si="4"/>
        <v>1</v>
      </c>
      <c r="T44" s="7">
        <f t="shared" si="5"/>
        <v>0.5270462767</v>
      </c>
      <c r="U44" s="8">
        <f t="shared" si="6"/>
        <v>0.3648781916</v>
      </c>
      <c r="V44" s="7">
        <f t="shared" si="7"/>
        <v>0.3333333333</v>
      </c>
    </row>
    <row r="45">
      <c r="A45" s="9"/>
      <c r="B45" s="11" t="s">
        <v>87</v>
      </c>
      <c r="C45" s="11" t="s">
        <v>24</v>
      </c>
      <c r="D45" s="11">
        <v>2.0</v>
      </c>
      <c r="E45" s="11" t="s">
        <v>88</v>
      </c>
      <c r="F45">
        <f t="shared" si="1"/>
        <v>1</v>
      </c>
      <c r="G45" s="4">
        <v>1.0</v>
      </c>
      <c r="H45" s="4">
        <v>1.0</v>
      </c>
      <c r="I45" s="4">
        <v>1.0</v>
      </c>
      <c r="J45" s="4">
        <v>1.0</v>
      </c>
      <c r="K45" s="4">
        <v>1.0</v>
      </c>
      <c r="L45" s="4">
        <v>1.0</v>
      </c>
      <c r="M45" s="4">
        <v>1.0</v>
      </c>
      <c r="N45" s="4">
        <v>1.0</v>
      </c>
      <c r="O45" s="4">
        <v>1.0</v>
      </c>
      <c r="Q45">
        <f t="shared" si="2"/>
        <v>9</v>
      </c>
      <c r="R45" s="7">
        <f t="shared" si="3"/>
        <v>1</v>
      </c>
      <c r="S45">
        <f t="shared" si="4"/>
        <v>1</v>
      </c>
      <c r="T45" s="7">
        <f t="shared" si="5"/>
        <v>0</v>
      </c>
      <c r="U45" s="8">
        <f t="shared" si="6"/>
        <v>0</v>
      </c>
      <c r="V45" s="7">
        <f t="shared" si="7"/>
        <v>0</v>
      </c>
    </row>
    <row r="46">
      <c r="A46" s="9"/>
      <c r="B46" s="11" t="s">
        <v>89</v>
      </c>
      <c r="C46" s="11" t="s">
        <v>25</v>
      </c>
      <c r="D46" s="11" t="s">
        <v>90</v>
      </c>
      <c r="E46" s="11" t="s">
        <v>91</v>
      </c>
      <c r="F46">
        <f t="shared" si="1"/>
        <v>1</v>
      </c>
      <c r="G46" s="4">
        <v>1.0</v>
      </c>
      <c r="H46" s="4">
        <v>1.0</v>
      </c>
      <c r="I46" s="4">
        <v>1.0</v>
      </c>
      <c r="J46" s="4">
        <v>1.0</v>
      </c>
      <c r="K46" s="4">
        <v>1.0</v>
      </c>
      <c r="L46" s="4">
        <v>1.0</v>
      </c>
      <c r="M46" s="4">
        <v>1.0</v>
      </c>
      <c r="N46" s="4">
        <v>1.0</v>
      </c>
      <c r="O46" s="4">
        <v>1.0</v>
      </c>
      <c r="Q46">
        <f t="shared" si="2"/>
        <v>9</v>
      </c>
      <c r="R46" s="7">
        <f t="shared" si="3"/>
        <v>1</v>
      </c>
      <c r="S46">
        <f t="shared" si="4"/>
        <v>1</v>
      </c>
      <c r="T46" s="7">
        <f t="shared" si="5"/>
        <v>0</v>
      </c>
      <c r="U46" s="8">
        <f t="shared" si="6"/>
        <v>0</v>
      </c>
      <c r="V46" s="7">
        <f t="shared" si="7"/>
        <v>0</v>
      </c>
    </row>
    <row r="47">
      <c r="A47" s="9"/>
      <c r="B47" s="11" t="s">
        <v>92</v>
      </c>
      <c r="C47" s="11"/>
      <c r="D47" s="11"/>
      <c r="E47" s="11"/>
      <c r="G47" s="4"/>
      <c r="H47" s="4"/>
      <c r="I47" s="4"/>
      <c r="J47" s="4"/>
      <c r="K47" s="4"/>
      <c r="L47" s="4"/>
      <c r="M47" s="4"/>
      <c r="N47" s="4"/>
      <c r="O47" s="4"/>
      <c r="R47" s="7"/>
      <c r="T47" s="7"/>
      <c r="U47" s="8"/>
      <c r="V47" s="7"/>
    </row>
    <row r="48">
      <c r="A48" s="9"/>
      <c r="B48" s="11" t="s">
        <v>93</v>
      </c>
      <c r="C48" s="11"/>
      <c r="D48" s="11"/>
      <c r="E48" s="11"/>
      <c r="G48" s="4"/>
      <c r="H48" s="4"/>
      <c r="I48" s="4"/>
      <c r="J48" s="4"/>
      <c r="K48" s="4"/>
      <c r="L48" s="4"/>
      <c r="M48" s="4"/>
      <c r="N48" s="4"/>
      <c r="O48" s="4"/>
      <c r="R48" s="7"/>
      <c r="T48" s="7"/>
      <c r="U48" s="8"/>
      <c r="V48" s="7"/>
    </row>
    <row r="49">
      <c r="A49" s="6" t="s">
        <v>94</v>
      </c>
      <c r="B49" s="6" t="s">
        <v>95</v>
      </c>
      <c r="C49" s="6" t="s">
        <v>24</v>
      </c>
      <c r="D49" s="6" t="s">
        <v>96</v>
      </c>
      <c r="E49" s="6" t="s">
        <v>24</v>
      </c>
      <c r="F49">
        <f>sum(G49:N49)/8</f>
        <v>1</v>
      </c>
      <c r="G49" s="4">
        <v>1.0</v>
      </c>
      <c r="H49" s="4">
        <v>1.0</v>
      </c>
      <c r="I49" s="4">
        <v>1.0</v>
      </c>
      <c r="J49" s="4">
        <v>1.0</v>
      </c>
      <c r="K49" s="4">
        <v>1.0</v>
      </c>
      <c r="L49" s="4">
        <v>1.0</v>
      </c>
      <c r="M49" s="4">
        <v>1.0</v>
      </c>
      <c r="N49" s="4">
        <v>1.0</v>
      </c>
      <c r="O49" s="4">
        <v>2.0</v>
      </c>
      <c r="Q49">
        <f>sum(G49:P49)</f>
        <v>10</v>
      </c>
      <c r="R49" s="7">
        <f>average(G49:P49)</f>
        <v>1.111111111</v>
      </c>
      <c r="S49">
        <f>median(G49:P49)</f>
        <v>1</v>
      </c>
      <c r="T49" s="7">
        <f>STDEV(G49:P49)</f>
        <v>0.3333333333</v>
      </c>
      <c r="U49" s="8">
        <f>T49/R49</f>
        <v>0.3</v>
      </c>
      <c r="V49" s="7">
        <f>(QUARTILE(G49:P49,3)-quartile(G49:P49,1))/(quartile(G49:P49,3)+quartile(G49:P49,1))</f>
        <v>0</v>
      </c>
    </row>
    <row r="50">
      <c r="A50" s="12"/>
      <c r="B50" s="13" t="s">
        <v>97</v>
      </c>
      <c r="C50" s="14"/>
      <c r="D50" s="14"/>
      <c r="E50" s="14"/>
      <c r="F50" s="4">
        <v>1.0</v>
      </c>
      <c r="G50" s="15"/>
      <c r="H50" s="15"/>
      <c r="I50" s="15"/>
      <c r="J50" s="15"/>
      <c r="K50" s="15"/>
      <c r="L50" s="15"/>
      <c r="M50" s="15"/>
      <c r="N50" s="15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>
      <c r="A51" s="12"/>
      <c r="B51" s="17" t="s">
        <v>98</v>
      </c>
      <c r="C51" s="14"/>
      <c r="D51" s="14"/>
      <c r="E51" s="14"/>
      <c r="F51" s="4"/>
      <c r="G51" s="15"/>
      <c r="H51" s="15"/>
      <c r="I51" s="15"/>
      <c r="J51" s="15"/>
      <c r="K51" s="15"/>
      <c r="L51" s="15"/>
      <c r="M51" s="15"/>
      <c r="N51" s="15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>
      <c r="A52" s="12"/>
      <c r="B52" s="13" t="s">
        <v>99</v>
      </c>
      <c r="C52" s="14"/>
      <c r="D52" s="14"/>
      <c r="E52" s="14"/>
      <c r="F52" s="4">
        <v>1.0</v>
      </c>
      <c r="G52" s="15"/>
      <c r="H52" s="15"/>
      <c r="I52" s="15"/>
      <c r="J52" s="15"/>
      <c r="K52" s="15"/>
      <c r="L52" s="15"/>
      <c r="M52" s="15"/>
      <c r="N52" s="15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>
      <c r="A53" s="18"/>
      <c r="B53" s="13" t="s">
        <v>100</v>
      </c>
      <c r="C53" s="13"/>
      <c r="D53" s="13"/>
      <c r="E53" s="13"/>
      <c r="F53" s="19">
        <v>1.0</v>
      </c>
      <c r="G53" s="19"/>
      <c r="H53" s="19"/>
      <c r="I53" s="19"/>
      <c r="J53" s="19"/>
      <c r="K53" s="19"/>
      <c r="L53" s="19"/>
      <c r="M53" s="19"/>
      <c r="N53" s="19"/>
      <c r="O53" s="20"/>
      <c r="P53" s="20"/>
      <c r="Q53" s="20"/>
      <c r="R53" s="21"/>
      <c r="S53" s="21"/>
      <c r="T53" s="21"/>
      <c r="U53" s="16"/>
      <c r="V53" s="21"/>
      <c r="W53" s="20"/>
      <c r="X53" s="20"/>
      <c r="Y53" s="20"/>
    </row>
    <row r="54">
      <c r="A54" s="9"/>
      <c r="B54" s="6" t="s">
        <v>101</v>
      </c>
      <c r="C54" s="6" t="s">
        <v>24</v>
      </c>
      <c r="D54" s="6">
        <v>1.0</v>
      </c>
      <c r="E54" s="6" t="s">
        <v>102</v>
      </c>
      <c r="F54">
        <f t="shared" ref="F54:F61" si="8">sum(G54:N54)/8</f>
        <v>1.625</v>
      </c>
      <c r="G54" s="4">
        <v>2.0</v>
      </c>
      <c r="H54" s="4">
        <v>2.0</v>
      </c>
      <c r="I54" s="4">
        <v>2.0</v>
      </c>
      <c r="J54" s="4">
        <v>2.0</v>
      </c>
      <c r="K54" s="4">
        <v>1.0</v>
      </c>
      <c r="L54" s="4">
        <v>2.0</v>
      </c>
      <c r="M54" s="4">
        <v>1.0</v>
      </c>
      <c r="N54" s="4">
        <v>1.0</v>
      </c>
      <c r="O54" s="4">
        <v>2.0</v>
      </c>
      <c r="Q54">
        <f t="shared" ref="Q54:Q61" si="9">sum(G54:P54)</f>
        <v>15</v>
      </c>
      <c r="R54" s="7">
        <f t="shared" ref="R54:R61" si="10">average(G54:P54)</f>
        <v>1.666666667</v>
      </c>
      <c r="S54">
        <f t="shared" ref="S54:S61" si="11">median(G54:P54)</f>
        <v>2</v>
      </c>
      <c r="T54" s="7">
        <f t="shared" ref="T54:T61" si="12">STDEV(G54:P54)</f>
        <v>0.5</v>
      </c>
      <c r="U54" s="8">
        <f t="shared" ref="U54:U61" si="13">T54/R54</f>
        <v>0.3</v>
      </c>
      <c r="V54" s="7">
        <f t="shared" ref="V54:V61" si="14">(QUARTILE(G54:P54,3)-quartile(G54:P54,1))/(quartile(G54:P54,3)+quartile(G54:P54,1))</f>
        <v>0.3333333333</v>
      </c>
    </row>
    <row r="55">
      <c r="A55" s="9"/>
      <c r="B55" s="6" t="s">
        <v>103</v>
      </c>
      <c r="C55" s="6" t="s">
        <v>24</v>
      </c>
      <c r="D55" s="6">
        <v>1.0</v>
      </c>
      <c r="E55" s="6" t="s">
        <v>104</v>
      </c>
      <c r="F55">
        <f t="shared" si="8"/>
        <v>1.125</v>
      </c>
      <c r="G55" s="4">
        <v>1.0</v>
      </c>
      <c r="H55" s="4">
        <v>1.0</v>
      </c>
      <c r="I55" s="4">
        <v>1.0</v>
      </c>
      <c r="J55" s="4">
        <v>1.0</v>
      </c>
      <c r="K55" s="4">
        <v>1.0</v>
      </c>
      <c r="L55" s="4">
        <v>1.0</v>
      </c>
      <c r="M55" s="4">
        <v>1.0</v>
      </c>
      <c r="N55" s="4">
        <v>2.0</v>
      </c>
      <c r="O55" s="4">
        <v>1.0</v>
      </c>
      <c r="Q55">
        <f t="shared" si="9"/>
        <v>10</v>
      </c>
      <c r="R55" s="7">
        <f t="shared" si="10"/>
        <v>1.111111111</v>
      </c>
      <c r="S55">
        <f t="shared" si="11"/>
        <v>1</v>
      </c>
      <c r="T55" s="7">
        <f t="shared" si="12"/>
        <v>0.3333333333</v>
      </c>
      <c r="U55" s="8">
        <f t="shared" si="13"/>
        <v>0.3</v>
      </c>
      <c r="V55" s="7">
        <f t="shared" si="14"/>
        <v>0</v>
      </c>
    </row>
    <row r="56">
      <c r="A56" s="9"/>
      <c r="B56" s="6" t="s">
        <v>105</v>
      </c>
      <c r="C56" s="6" t="s">
        <v>25</v>
      </c>
      <c r="D56" s="6">
        <v>1.0</v>
      </c>
      <c r="E56" s="6" t="s">
        <v>40</v>
      </c>
      <c r="F56">
        <f t="shared" si="8"/>
        <v>2.125</v>
      </c>
      <c r="G56" s="4">
        <v>2.0</v>
      </c>
      <c r="H56" s="4">
        <v>2.0</v>
      </c>
      <c r="I56" s="4">
        <v>3.0</v>
      </c>
      <c r="J56" s="4">
        <v>2.0</v>
      </c>
      <c r="K56" s="4">
        <v>2.0</v>
      </c>
      <c r="L56" s="4">
        <v>2.0</v>
      </c>
      <c r="M56" s="4">
        <v>2.0</v>
      </c>
      <c r="N56" s="4">
        <v>2.0</v>
      </c>
      <c r="O56" s="4">
        <v>1.0</v>
      </c>
      <c r="Q56">
        <f t="shared" si="9"/>
        <v>18</v>
      </c>
      <c r="R56" s="7">
        <f t="shared" si="10"/>
        <v>2</v>
      </c>
      <c r="S56">
        <f t="shared" si="11"/>
        <v>2</v>
      </c>
      <c r="T56" s="7">
        <f t="shared" si="12"/>
        <v>0.5</v>
      </c>
      <c r="U56" s="8">
        <f t="shared" si="13"/>
        <v>0.25</v>
      </c>
      <c r="V56" s="7">
        <f t="shared" si="14"/>
        <v>0</v>
      </c>
    </row>
    <row r="57">
      <c r="A57" s="9"/>
      <c r="B57" s="6" t="s">
        <v>106</v>
      </c>
      <c r="C57" s="6" t="s">
        <v>24</v>
      </c>
      <c r="D57" s="6">
        <v>1.0</v>
      </c>
      <c r="E57" s="6" t="s">
        <v>40</v>
      </c>
      <c r="F57">
        <f t="shared" si="8"/>
        <v>1</v>
      </c>
      <c r="G57" s="4">
        <v>1.0</v>
      </c>
      <c r="H57" s="4">
        <v>1.0</v>
      </c>
      <c r="I57" s="4">
        <v>1.0</v>
      </c>
      <c r="J57" s="4">
        <v>1.0</v>
      </c>
      <c r="K57" s="4">
        <v>1.0</v>
      </c>
      <c r="L57" s="4">
        <v>1.0</v>
      </c>
      <c r="M57" s="4">
        <v>1.0</v>
      </c>
      <c r="N57" s="4">
        <v>1.0</v>
      </c>
      <c r="O57" s="4">
        <v>2.0</v>
      </c>
      <c r="Q57">
        <f t="shared" si="9"/>
        <v>10</v>
      </c>
      <c r="R57" s="7">
        <f t="shared" si="10"/>
        <v>1.111111111</v>
      </c>
      <c r="S57">
        <f t="shared" si="11"/>
        <v>1</v>
      </c>
      <c r="T57" s="7">
        <f t="shared" si="12"/>
        <v>0.3333333333</v>
      </c>
      <c r="U57" s="8">
        <f t="shared" si="13"/>
        <v>0.3</v>
      </c>
      <c r="V57" s="7">
        <f t="shared" si="14"/>
        <v>0</v>
      </c>
    </row>
    <row r="58">
      <c r="A58" s="9"/>
      <c r="B58" s="6" t="s">
        <v>107</v>
      </c>
      <c r="C58" s="6" t="s">
        <v>25</v>
      </c>
      <c r="D58" s="6">
        <v>2.0</v>
      </c>
      <c r="E58" s="6" t="s">
        <v>36</v>
      </c>
      <c r="F58">
        <f t="shared" si="8"/>
        <v>1.5</v>
      </c>
      <c r="G58" s="4">
        <v>1.0</v>
      </c>
      <c r="H58" s="4">
        <v>1.0</v>
      </c>
      <c r="I58" s="4" t="s">
        <v>108</v>
      </c>
      <c r="J58" s="4">
        <v>3.0</v>
      </c>
      <c r="K58" s="4">
        <v>3.0</v>
      </c>
      <c r="L58" s="4">
        <v>1.0</v>
      </c>
      <c r="M58" s="4">
        <v>2.0</v>
      </c>
      <c r="N58" s="4">
        <v>1.0</v>
      </c>
      <c r="O58" s="4">
        <v>1.0</v>
      </c>
      <c r="Q58">
        <f t="shared" si="9"/>
        <v>13</v>
      </c>
      <c r="R58" s="7">
        <f t="shared" si="10"/>
        <v>1.625</v>
      </c>
      <c r="S58">
        <f t="shared" si="11"/>
        <v>1</v>
      </c>
      <c r="T58" s="7">
        <f t="shared" si="12"/>
        <v>0.9161253813</v>
      </c>
      <c r="U58" s="8">
        <f t="shared" si="13"/>
        <v>0.5637694654</v>
      </c>
      <c r="V58" s="7">
        <f t="shared" si="14"/>
        <v>0.3846153846</v>
      </c>
    </row>
    <row r="59">
      <c r="A59" s="9"/>
      <c r="B59" s="6" t="s">
        <v>109</v>
      </c>
      <c r="C59" s="6" t="s">
        <v>25</v>
      </c>
      <c r="D59" s="6">
        <v>3.0</v>
      </c>
      <c r="E59" s="6" t="s">
        <v>36</v>
      </c>
      <c r="F59">
        <f t="shared" si="8"/>
        <v>2.125</v>
      </c>
      <c r="G59" s="4">
        <v>2.0</v>
      </c>
      <c r="H59" s="4">
        <v>3.0</v>
      </c>
      <c r="I59" s="4" t="s">
        <v>108</v>
      </c>
      <c r="J59" s="4">
        <v>3.0</v>
      </c>
      <c r="K59" s="4">
        <v>3.0</v>
      </c>
      <c r="L59" s="4">
        <v>2.0</v>
      </c>
      <c r="M59" s="4">
        <v>2.0</v>
      </c>
      <c r="N59" s="4">
        <v>2.0</v>
      </c>
      <c r="O59" s="4">
        <v>3.0</v>
      </c>
      <c r="Q59">
        <f t="shared" si="9"/>
        <v>20</v>
      </c>
      <c r="R59" s="7">
        <f t="shared" si="10"/>
        <v>2.5</v>
      </c>
      <c r="S59">
        <f t="shared" si="11"/>
        <v>2.5</v>
      </c>
      <c r="T59" s="7">
        <f t="shared" si="12"/>
        <v>0.5345224838</v>
      </c>
      <c r="U59" s="8">
        <f t="shared" si="13"/>
        <v>0.2138089935</v>
      </c>
      <c r="V59" s="7">
        <f t="shared" si="14"/>
        <v>0.2</v>
      </c>
    </row>
    <row r="60">
      <c r="A60" s="9"/>
      <c r="B60" s="6" t="s">
        <v>110</v>
      </c>
      <c r="C60" s="6" t="s">
        <v>102</v>
      </c>
      <c r="D60" s="6">
        <v>1.0</v>
      </c>
      <c r="E60" s="6" t="s">
        <v>40</v>
      </c>
      <c r="F60">
        <f t="shared" si="8"/>
        <v>1.625</v>
      </c>
      <c r="G60" s="4">
        <v>1.0</v>
      </c>
      <c r="H60" s="4">
        <v>2.0</v>
      </c>
      <c r="I60" s="4">
        <v>3.0</v>
      </c>
      <c r="J60" s="4">
        <v>2.0</v>
      </c>
      <c r="K60" s="4">
        <v>2.0</v>
      </c>
      <c r="L60" s="4">
        <v>1.0</v>
      </c>
      <c r="M60" s="4">
        <v>1.0</v>
      </c>
      <c r="N60" s="4">
        <v>1.0</v>
      </c>
      <c r="O60" s="4">
        <v>1.0</v>
      </c>
      <c r="Q60">
        <f t="shared" si="9"/>
        <v>14</v>
      </c>
      <c r="R60" s="7">
        <f t="shared" si="10"/>
        <v>1.555555556</v>
      </c>
      <c r="S60">
        <f t="shared" si="11"/>
        <v>1</v>
      </c>
      <c r="T60" s="7">
        <f t="shared" si="12"/>
        <v>0.7264831573</v>
      </c>
      <c r="U60" s="8">
        <f t="shared" si="13"/>
        <v>0.4670248868</v>
      </c>
      <c r="V60" s="7">
        <f t="shared" si="14"/>
        <v>0.3333333333</v>
      </c>
    </row>
    <row r="61">
      <c r="A61" s="9"/>
      <c r="B61" s="6" t="s">
        <v>111</v>
      </c>
      <c r="C61" s="6" t="s">
        <v>102</v>
      </c>
      <c r="D61" s="6">
        <v>1.0</v>
      </c>
      <c r="E61" s="6" t="s">
        <v>24</v>
      </c>
      <c r="F61">
        <f t="shared" si="8"/>
        <v>1.875</v>
      </c>
      <c r="G61" s="4">
        <v>1.0</v>
      </c>
      <c r="H61" s="4">
        <v>3.0</v>
      </c>
      <c r="I61" s="4">
        <v>3.0</v>
      </c>
      <c r="J61" s="4">
        <v>2.0</v>
      </c>
      <c r="K61" s="4">
        <v>3.0</v>
      </c>
      <c r="L61" s="4">
        <v>1.0</v>
      </c>
      <c r="M61" s="4">
        <v>1.0</v>
      </c>
      <c r="N61" s="4">
        <v>1.0</v>
      </c>
      <c r="O61" s="4">
        <v>1.0</v>
      </c>
      <c r="Q61">
        <f t="shared" si="9"/>
        <v>16</v>
      </c>
      <c r="R61" s="7">
        <f t="shared" si="10"/>
        <v>1.777777778</v>
      </c>
      <c r="S61">
        <f t="shared" si="11"/>
        <v>1</v>
      </c>
      <c r="T61" s="7">
        <f t="shared" si="12"/>
        <v>0.9718253158</v>
      </c>
      <c r="U61" s="8">
        <f t="shared" si="13"/>
        <v>0.5466517401</v>
      </c>
      <c r="V61" s="7">
        <f t="shared" si="14"/>
        <v>0.5</v>
      </c>
    </row>
    <row r="62">
      <c r="G62" s="22">
        <f t="shared" ref="G62:N62" si="15">average(G3:G61)</f>
        <v>1.596153846</v>
      </c>
      <c r="H62" s="22">
        <f t="shared" si="15"/>
        <v>1.673076923</v>
      </c>
      <c r="I62" s="22">
        <f t="shared" si="15"/>
        <v>2.3</v>
      </c>
      <c r="J62" s="22">
        <f t="shared" si="15"/>
        <v>1.75</v>
      </c>
      <c r="K62" s="22">
        <f t="shared" si="15"/>
        <v>1.961538462</v>
      </c>
      <c r="L62" s="22">
        <f t="shared" si="15"/>
        <v>1.452830189</v>
      </c>
      <c r="M62" s="22">
        <f t="shared" si="15"/>
        <v>1.58490566</v>
      </c>
      <c r="N62" s="22">
        <f t="shared" si="15"/>
        <v>1.641509434</v>
      </c>
      <c r="O62" s="23">
        <v>1.8</v>
      </c>
    </row>
    <row r="63">
      <c r="G63" s="4"/>
      <c r="H63" s="4"/>
      <c r="I63" s="4"/>
      <c r="J63" s="4"/>
      <c r="K63" s="4"/>
      <c r="L63" s="4"/>
      <c r="M63" s="4"/>
      <c r="N63" s="4"/>
      <c r="O63" s="4"/>
    </row>
    <row r="64">
      <c r="G64" s="4" t="s">
        <v>2</v>
      </c>
      <c r="H64" s="4" t="s">
        <v>3</v>
      </c>
      <c r="I64" s="4" t="s">
        <v>4</v>
      </c>
      <c r="J64" s="4" t="s">
        <v>5</v>
      </c>
      <c r="K64" s="4" t="s">
        <v>6</v>
      </c>
      <c r="L64" s="4" t="s">
        <v>7</v>
      </c>
      <c r="M64" s="4" t="s">
        <v>8</v>
      </c>
      <c r="N64" s="4" t="s">
        <v>9</v>
      </c>
      <c r="O64" s="4" t="s">
        <v>10</v>
      </c>
    </row>
    <row r="65">
      <c r="F65" s="4" t="s">
        <v>2</v>
      </c>
      <c r="G65" s="24">
        <f t="shared" ref="G65:O65" si="16">correl(G$3:G$61,$G$3:$G$61)</f>
        <v>1</v>
      </c>
      <c r="H65" s="24">
        <f t="shared" si="16"/>
        <v>0.7219889037</v>
      </c>
      <c r="I65" s="24">
        <f t="shared" si="16"/>
        <v>0.4930668411</v>
      </c>
      <c r="J65" s="24">
        <f t="shared" si="16"/>
        <v>0.5933090974</v>
      </c>
      <c r="K65" s="24">
        <f t="shared" si="16"/>
        <v>0.3844622201</v>
      </c>
      <c r="L65" s="24">
        <f t="shared" si="16"/>
        <v>0.417991979</v>
      </c>
      <c r="M65" s="24">
        <f t="shared" si="16"/>
        <v>0.5455102789</v>
      </c>
      <c r="N65" s="24">
        <f t="shared" si="16"/>
        <v>0.3029431477</v>
      </c>
      <c r="O65" s="24">
        <f t="shared" si="16"/>
        <v>0.3795093934</v>
      </c>
    </row>
    <row r="66">
      <c r="A66" s="4"/>
      <c r="B66" s="24"/>
      <c r="F66" s="4" t="s">
        <v>3</v>
      </c>
      <c r="G66" s="24">
        <f t="shared" ref="G66:O66" si="17">correl(G$3:G$61,$H$3:$H$61)</f>
        <v>0.7219889037</v>
      </c>
      <c r="H66" s="24">
        <f t="shared" si="17"/>
        <v>1</v>
      </c>
      <c r="I66" s="24">
        <f t="shared" si="17"/>
        <v>0.6025109554</v>
      </c>
      <c r="J66" s="24">
        <f t="shared" si="17"/>
        <v>0.6866979163</v>
      </c>
      <c r="K66" s="24">
        <f t="shared" si="17"/>
        <v>0.391311584</v>
      </c>
      <c r="L66" s="24">
        <f t="shared" si="17"/>
        <v>0.502501041</v>
      </c>
      <c r="M66" s="24">
        <f t="shared" si="17"/>
        <v>0.460175615</v>
      </c>
      <c r="N66" s="24">
        <f t="shared" si="17"/>
        <v>0.3143198608</v>
      </c>
      <c r="O66" s="24">
        <f t="shared" si="17"/>
        <v>0.3977677019</v>
      </c>
    </row>
    <row r="67">
      <c r="A67" s="4"/>
      <c r="F67" s="4" t="s">
        <v>4</v>
      </c>
      <c r="G67" s="24">
        <f t="shared" ref="G67:O67" si="18">correl(G$3:G$61,$I$3:$I$61)</f>
        <v>0.4930668411</v>
      </c>
      <c r="H67" s="24">
        <f t="shared" si="18"/>
        <v>0.6025109554</v>
      </c>
      <c r="I67" s="24">
        <f t="shared" si="18"/>
        <v>1</v>
      </c>
      <c r="J67" s="24">
        <f t="shared" si="18"/>
        <v>0.5832791197</v>
      </c>
      <c r="K67" s="24">
        <f t="shared" si="18"/>
        <v>0.6366128953</v>
      </c>
      <c r="L67" s="24">
        <f t="shared" si="18"/>
        <v>0.2657546996</v>
      </c>
      <c r="M67" s="24">
        <f t="shared" si="18"/>
        <v>0.2946117714</v>
      </c>
      <c r="N67" s="24">
        <f t="shared" si="18"/>
        <v>0.2845316884</v>
      </c>
      <c r="O67" s="24">
        <f t="shared" si="18"/>
        <v>0.08486251287</v>
      </c>
    </row>
    <row r="68">
      <c r="A68" s="4"/>
      <c r="F68" s="4" t="s">
        <v>5</v>
      </c>
      <c r="G68" s="24">
        <f t="shared" ref="G68:O68" si="19">correl(G$3:G$61,$J$3:$J$61)</f>
        <v>0.5933090974</v>
      </c>
      <c r="H68" s="24">
        <f t="shared" si="19"/>
        <v>0.6866979163</v>
      </c>
      <c r="I68" s="24">
        <f t="shared" si="19"/>
        <v>0.5832791197</v>
      </c>
      <c r="J68" s="24">
        <f t="shared" si="19"/>
        <v>1</v>
      </c>
      <c r="K68" s="24">
        <f t="shared" si="19"/>
        <v>0.6568696409</v>
      </c>
      <c r="L68" s="24">
        <f t="shared" si="19"/>
        <v>0.4358551781</v>
      </c>
      <c r="M68" s="24">
        <f t="shared" si="19"/>
        <v>0.4907461238</v>
      </c>
      <c r="N68" s="24">
        <f t="shared" si="19"/>
        <v>0.08246422701</v>
      </c>
      <c r="O68" s="24">
        <f t="shared" si="19"/>
        <v>0.2234533797</v>
      </c>
    </row>
    <row r="69">
      <c r="F69" s="4" t="s">
        <v>6</v>
      </c>
      <c r="G69" s="24">
        <f t="shared" ref="G69:O69" si="20">correl(G$3:G$61,$K$3:$K$61)</f>
        <v>0.3844622201</v>
      </c>
      <c r="H69" s="24">
        <f t="shared" si="20"/>
        <v>0.391311584</v>
      </c>
      <c r="I69" s="24">
        <f t="shared" si="20"/>
        <v>0.6366128953</v>
      </c>
      <c r="J69" s="24">
        <f t="shared" si="20"/>
        <v>0.6568696409</v>
      </c>
      <c r="K69" s="24">
        <f t="shared" si="20"/>
        <v>1</v>
      </c>
      <c r="L69" s="24">
        <f t="shared" si="20"/>
        <v>0.1216495802</v>
      </c>
      <c r="M69" s="24">
        <f t="shared" si="20"/>
        <v>0.2114120237</v>
      </c>
      <c r="N69" s="24">
        <f t="shared" si="20"/>
        <v>-0.1981440793</v>
      </c>
      <c r="O69" s="24">
        <f t="shared" si="20"/>
        <v>-0.01853192899</v>
      </c>
    </row>
    <row r="70">
      <c r="F70" s="4" t="s">
        <v>7</v>
      </c>
      <c r="G70" s="24">
        <f t="shared" ref="G70:O70" si="21">correl(G$3:G$61,$L$3:$L$61)</f>
        <v>0.417991979</v>
      </c>
      <c r="H70" s="24">
        <f t="shared" si="21"/>
        <v>0.502501041</v>
      </c>
      <c r="I70" s="24">
        <f t="shared" si="21"/>
        <v>0.2657546996</v>
      </c>
      <c r="J70" s="24">
        <f t="shared" si="21"/>
        <v>0.4358551781</v>
      </c>
      <c r="K70" s="24">
        <f t="shared" si="21"/>
        <v>0.1216495802</v>
      </c>
      <c r="L70" s="24">
        <f t="shared" si="21"/>
        <v>1</v>
      </c>
      <c r="M70" s="24">
        <f t="shared" si="21"/>
        <v>0.4609513473</v>
      </c>
      <c r="N70" s="24">
        <f t="shared" si="21"/>
        <v>0.2512458988</v>
      </c>
      <c r="O70" s="24">
        <f t="shared" si="21"/>
        <v>0.5059411411</v>
      </c>
    </row>
    <row r="71">
      <c r="F71" s="4" t="s">
        <v>8</v>
      </c>
      <c r="G71" s="24">
        <f t="shared" ref="G71:O71" si="22">correl(G$3:G$61,$M$3:$M$61)</f>
        <v>0.5455102789</v>
      </c>
      <c r="H71" s="24">
        <f t="shared" si="22"/>
        <v>0.460175615</v>
      </c>
      <c r="I71" s="24">
        <f t="shared" si="22"/>
        <v>0.2946117714</v>
      </c>
      <c r="J71" s="24">
        <f t="shared" si="22"/>
        <v>0.4907461238</v>
      </c>
      <c r="K71" s="24">
        <f t="shared" si="22"/>
        <v>0.2114120237</v>
      </c>
      <c r="L71" s="24">
        <f t="shared" si="22"/>
        <v>0.4609513473</v>
      </c>
      <c r="M71" s="24">
        <f t="shared" si="22"/>
        <v>1</v>
      </c>
      <c r="N71" s="24">
        <f t="shared" si="22"/>
        <v>0.2717978642</v>
      </c>
      <c r="O71" s="24">
        <f t="shared" si="22"/>
        <v>0.5279212947</v>
      </c>
    </row>
    <row r="72">
      <c r="F72" s="4" t="s">
        <v>9</v>
      </c>
      <c r="G72" s="24">
        <f t="shared" ref="G72:O72" si="23">correl(G$3:G$61,$N$3:$N$61)</f>
        <v>0.3029431477</v>
      </c>
      <c r="H72" s="24">
        <f t="shared" si="23"/>
        <v>0.3143198608</v>
      </c>
      <c r="I72" s="24">
        <f t="shared" si="23"/>
        <v>0.2845316884</v>
      </c>
      <c r="J72" s="24">
        <f t="shared" si="23"/>
        <v>0.08246422701</v>
      </c>
      <c r="K72" s="24">
        <f t="shared" si="23"/>
        <v>-0.1981440793</v>
      </c>
      <c r="L72" s="24">
        <f t="shared" si="23"/>
        <v>0.2512458988</v>
      </c>
      <c r="M72" s="24">
        <f t="shared" si="23"/>
        <v>0.2717978642</v>
      </c>
      <c r="N72" s="24">
        <f t="shared" si="23"/>
        <v>1</v>
      </c>
      <c r="O72" s="24">
        <f t="shared" si="23"/>
        <v>0.4259202598</v>
      </c>
    </row>
    <row r="73">
      <c r="F73" s="4" t="s">
        <v>10</v>
      </c>
      <c r="G73" s="24">
        <f t="shared" ref="G73:O73" si="24">correl(G$3:G$61,$O$3:$O$61)</f>
        <v>0.3795093934</v>
      </c>
      <c r="H73" s="24">
        <f t="shared" si="24"/>
        <v>0.3977677019</v>
      </c>
      <c r="I73" s="24">
        <f t="shared" si="24"/>
        <v>0.08486251287</v>
      </c>
      <c r="J73" s="24">
        <f t="shared" si="24"/>
        <v>0.2234533797</v>
      </c>
      <c r="K73" s="24">
        <f t="shared" si="24"/>
        <v>-0.01853192899</v>
      </c>
      <c r="L73" s="24">
        <f t="shared" si="24"/>
        <v>0.5059411411</v>
      </c>
      <c r="M73" s="24">
        <f t="shared" si="24"/>
        <v>0.5279212947</v>
      </c>
      <c r="N73" s="24">
        <f t="shared" si="24"/>
        <v>0.4259202598</v>
      </c>
      <c r="O73" s="24">
        <f t="shared" si="24"/>
        <v>1</v>
      </c>
    </row>
  </sheetData>
  <conditionalFormatting sqref="B3:B61">
    <cfRule type="cellIs" dxfId="0" priority="1" operator="lessThan">
      <formula>1.5</formula>
    </cfRule>
  </conditionalFormatting>
  <conditionalFormatting sqref="B3:B61">
    <cfRule type="cellIs" dxfId="0" priority="2" operator="lessThan">
      <formula>1.5</formula>
    </cfRule>
  </conditionalFormatting>
  <conditionalFormatting sqref="B3:B61">
    <cfRule type="cellIs" dxfId="1" priority="3" operator="lessThan">
      <formula>1.5</formula>
    </cfRule>
  </conditionalFormatting>
  <conditionalFormatting sqref="F3:F61">
    <cfRule type="cellIs" dxfId="1" priority="4" operator="lessThan">
      <formula>1.5</formula>
    </cfRule>
  </conditionalFormatting>
  <conditionalFormatting sqref="G65:O73">
    <cfRule type="colorScale" priority="5">
      <colorScale>
        <cfvo type="min"/>
        <cfvo type="max"/>
        <color rgb="FFFFFFFF"/>
        <color rgb="FFFFD666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