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e65a08843967445/Desktop/Master Ordner Konsti/03_Studium/Master/Sustainable Energy - Energy Systems Analysis/Masterarbeit/MasterThesis/Data/Backtesting/"/>
    </mc:Choice>
  </mc:AlternateContent>
  <xr:revisionPtr revIDLastSave="167" documentId="8_{62F7584F-92F1-43AB-8684-75104CC73B00}" xr6:coauthVersionLast="47" xr6:coauthVersionMax="47" xr10:uidLastSave="{638B1015-145E-408F-802E-2D5784F5D001}"/>
  <bookViews>
    <workbookView xWindow="-110" yWindow="-110" windowWidth="19420" windowHeight="10300" xr2:uid="{A6326503-DCBD-45B8-99ED-538B88B01D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8" i="1"/>
  <c r="M9" i="1"/>
  <c r="M10" i="1"/>
  <c r="M11" i="1"/>
  <c r="M12" i="1"/>
  <c r="M13" i="1"/>
  <c r="E2" i="1"/>
  <c r="H6" i="1"/>
  <c r="K3" i="1"/>
  <c r="K4" i="1"/>
  <c r="K5" i="1"/>
  <c r="K6" i="1"/>
  <c r="K7" i="1"/>
  <c r="K8" i="1"/>
  <c r="K9" i="1"/>
  <c r="K10" i="1"/>
  <c r="K11" i="1"/>
  <c r="K12" i="1"/>
  <c r="K13" i="1"/>
  <c r="K2" i="1"/>
  <c r="H4" i="1"/>
  <c r="E3" i="1"/>
  <c r="E4" i="1"/>
  <c r="E5" i="1"/>
  <c r="E6" i="1"/>
  <c r="E7" i="1"/>
  <c r="E8" i="1"/>
  <c r="E9" i="1"/>
  <c r="E10" i="1"/>
  <c r="E11" i="1"/>
  <c r="L11" i="1" s="1"/>
  <c r="E12" i="1"/>
  <c r="E13" i="1"/>
  <c r="L13" i="1" s="1"/>
  <c r="C3" i="1"/>
  <c r="C5" i="1"/>
  <c r="C6" i="1"/>
  <c r="C7" i="1"/>
  <c r="C8" i="1"/>
  <c r="C9" i="1"/>
  <c r="C10" i="1"/>
  <c r="C11" i="1"/>
  <c r="C12" i="1"/>
  <c r="C13" i="1"/>
  <c r="C2" i="1"/>
  <c r="B4" i="1"/>
  <c r="C4" i="1" s="1"/>
  <c r="I13" i="1"/>
  <c r="H13" i="1"/>
  <c r="H12" i="1"/>
  <c r="H11" i="1"/>
  <c r="H10" i="1"/>
  <c r="H9" i="1"/>
  <c r="L9" i="1" s="1"/>
  <c r="H8" i="1"/>
  <c r="H7" i="1"/>
  <c r="M7" i="1" s="1"/>
  <c r="H5" i="1"/>
  <c r="L5" i="1" s="1"/>
  <c r="H3" i="1"/>
  <c r="L3" i="1" s="1"/>
  <c r="H2" i="1"/>
  <c r="L2" i="1" l="1"/>
  <c r="M3" i="1"/>
  <c r="M2" i="1"/>
  <c r="L12" i="1"/>
  <c r="L7" i="1"/>
  <c r="L6" i="1"/>
  <c r="L4" i="1"/>
  <c r="L10" i="1"/>
  <c r="L8" i="1"/>
</calcChain>
</file>

<file path=xl/sharedStrings.xml><?xml version="1.0" encoding="utf-8"?>
<sst xmlns="http://schemas.openxmlformats.org/spreadsheetml/2006/main" count="25" uniqueCount="25">
  <si>
    <t>Technology</t>
  </si>
  <si>
    <t>Wind Offshore</t>
  </si>
  <si>
    <t>Wind Onshore</t>
  </si>
  <si>
    <t>Biomass</t>
  </si>
  <si>
    <t>Lignite</t>
  </si>
  <si>
    <t>Hard Coal</t>
  </si>
  <si>
    <t>Nuclear</t>
  </si>
  <si>
    <t>PV</t>
  </si>
  <si>
    <t>Efficiency</t>
  </si>
  <si>
    <t>Fuel Prices [EUR/MWh]</t>
  </si>
  <si>
    <t>Fuel Cost [€/MWh]</t>
  </si>
  <si>
    <t>CO2 Price [€/t]</t>
  </si>
  <si>
    <t>Gas</t>
  </si>
  <si>
    <t>Hydrogen</t>
  </si>
  <si>
    <t xml:space="preserve">Hydro </t>
  </si>
  <si>
    <t>Other RES</t>
  </si>
  <si>
    <t>Other Conventional</t>
  </si>
  <si>
    <t>Total OPEX [€/GWh]</t>
  </si>
  <si>
    <t>CO2 emissions [t/MWh]</t>
  </si>
  <si>
    <t>Fixed OPEX [EUR/kW]</t>
  </si>
  <si>
    <t>Fixed OPEX [EUR/GW]</t>
  </si>
  <si>
    <t>Variable OPEX [EUR/kWh]</t>
  </si>
  <si>
    <t>Variable OPEX [EUR/MWh]</t>
  </si>
  <si>
    <t>Total OPEX [€/MWh]</t>
  </si>
  <si>
    <t>Carbon cost [€/MWh]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</si>
</sst>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  <numFmt numFmtId="166" formatCode="_-* #,##0.000_-;\-* #,##0.000_-;_-* &quot;-&quot;??_-;_-@_-"/>
    <numFmt numFmtId="167" formatCode="0.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">
    <xf numFmtId="0" fontId="0" fillId="0" borderId="0" xfId="0"/>
    <xf numFmtId="2" fontId="0" fillId="0" borderId="0" xfId="1" applyNumberFormat="1" applyFont="1"/>
    <xf numFmtId="0" fontId="0" fillId="0" borderId="0" xfId="1" applyNumberFormat="1" applyFont="1"/>
    <xf numFmtId="164" fontId="0" fillId="0" borderId="0" xfId="2" applyNumberFormat="1" applyFont="1"/>
    <xf numFmtId="165" fontId="0" fillId="0" borderId="0" xfId="2" applyNumberFormat="1" applyFont="1"/>
    <xf numFmtId="166" fontId="0" fillId="0" borderId="0" xfId="2" applyNumberFormat="1" applyFont="1"/>
    <xf numFmtId="164" fontId="0" fillId="0" borderId="0" xfId="2" applyNumberFormat="1" applyFont="1" applyFill="1"/>
    <xf numFmtId="166" fontId="0" fillId="0" borderId="0" xfId="2" applyNumberFormat="1" applyFont="1" applyFill="1"/>
    <xf numFmtId="0" fontId="0" fillId="0" borderId="0" xfId="1" applyNumberFormat="1" applyFont="1" applyFill="1"/>
    <xf numFmtId="2" fontId="0" fillId="0" borderId="0" xfId="1" applyNumberFormat="1" applyFont="1" applyFill="1"/>
    <xf numFmtId="165" fontId="0" fillId="0" borderId="0" xfId="2" applyNumberFormat="1" applyFont="1" applyFill="1"/>
    <xf numFmtId="167" fontId="0" fillId="0" borderId="0" xfId="1" applyNumberFormat="1" applyFont="1"/>
    <xf numFmtId="167" fontId="0" fillId="0" borderId="0" xfId="1" applyNumberFormat="1" applyFont="1" applyFill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C0376-C367-490E-9900-8B92DE61B264}">
  <dimension ref="A1:M13"/>
  <sheetViews>
    <sheetView tabSelected="1" zoomScale="90" zoomScaleNormal="90" workbookViewId="0">
      <selection activeCell="B6" sqref="B6"/>
    </sheetView>
  </sheetViews>
  <sheetFormatPr defaultRowHeight="14.5" x14ac:dyDescent="0.35"/>
  <cols>
    <col min="1" max="1" width="13.08984375" bestFit="1" customWidth="1"/>
    <col min="2" max="2" width="18.08984375" bestFit="1" customWidth="1"/>
    <col min="3" max="3" width="18.453125" bestFit="1" customWidth="1"/>
    <col min="4" max="4" width="21.54296875" bestFit="1" customWidth="1"/>
    <col min="5" max="5" width="21.54296875" customWidth="1"/>
    <col min="6" max="6" width="19.453125" bestFit="1" customWidth="1"/>
    <col min="7" max="7" width="13.6328125" bestFit="1" customWidth="1"/>
    <col min="8" max="8" width="15.7265625" bestFit="1" customWidth="1"/>
    <col min="9" max="9" width="20.81640625" bestFit="1" customWidth="1"/>
    <col min="10" max="10" width="32.81640625" bestFit="1" customWidth="1"/>
    <col min="11" max="12" width="32.81640625" customWidth="1"/>
    <col min="13" max="13" width="16.81640625" bestFit="1" customWidth="1"/>
  </cols>
  <sheetData>
    <row r="1" spans="1:13" x14ac:dyDescent="0.35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9</v>
      </c>
      <c r="G1" t="s">
        <v>8</v>
      </c>
      <c r="H1" t="s">
        <v>10</v>
      </c>
      <c r="I1" t="s">
        <v>18</v>
      </c>
      <c r="J1" t="s">
        <v>11</v>
      </c>
      <c r="K1" t="s">
        <v>24</v>
      </c>
      <c r="L1" t="s">
        <v>23</v>
      </c>
      <c r="M1" t="s">
        <v>17</v>
      </c>
    </row>
    <row r="2" spans="1:13" x14ac:dyDescent="0.35">
      <c r="A2" t="s">
        <v>1</v>
      </c>
      <c r="B2">
        <v>39</v>
      </c>
      <c r="C2" s="3">
        <f>B2*1000000</f>
        <v>39000000</v>
      </c>
      <c r="D2" s="5">
        <v>8.0000000000000002E-3</v>
      </c>
      <c r="E2" s="4">
        <f>D2*1000</f>
        <v>8</v>
      </c>
      <c r="F2">
        <v>0</v>
      </c>
      <c r="G2">
        <v>1</v>
      </c>
      <c r="H2" s="11">
        <f>F2/G2</f>
        <v>0</v>
      </c>
      <c r="I2" s="2">
        <v>0</v>
      </c>
      <c r="J2" s="1">
        <v>64</v>
      </c>
      <c r="K2" s="1">
        <f>J2*I2</f>
        <v>0</v>
      </c>
      <c r="L2" s="1">
        <f t="shared" ref="L2:L13" si="0">(H2+I2*J2+E2)</f>
        <v>8</v>
      </c>
      <c r="M2" s="3">
        <f>(H2+I2*J2+E2)*1000</f>
        <v>8000</v>
      </c>
    </row>
    <row r="3" spans="1:13" x14ac:dyDescent="0.35">
      <c r="A3" t="s">
        <v>2</v>
      </c>
      <c r="B3">
        <v>32</v>
      </c>
      <c r="C3" s="3">
        <f t="shared" ref="C3:C13" si="1">B3*1000000</f>
        <v>32000000</v>
      </c>
      <c r="D3" s="5">
        <v>7.0000000000000001E-3</v>
      </c>
      <c r="E3" s="4">
        <f t="shared" ref="E3:E13" si="2">D3*1000</f>
        <v>7</v>
      </c>
      <c r="F3">
        <v>0</v>
      </c>
      <c r="G3">
        <v>1</v>
      </c>
      <c r="H3" s="11">
        <f t="shared" ref="H3:H13" si="3">F3/G3</f>
        <v>0</v>
      </c>
      <c r="I3" s="2">
        <v>0</v>
      </c>
      <c r="J3" s="1">
        <v>64</v>
      </c>
      <c r="K3" s="1">
        <f t="shared" ref="K3:K13" si="4">J3*I3</f>
        <v>0</v>
      </c>
      <c r="L3" s="1">
        <f t="shared" si="0"/>
        <v>7</v>
      </c>
      <c r="M3" s="3">
        <f t="shared" ref="M3:M13" si="5">(H3+I3*J3+E3)*1000</f>
        <v>7000</v>
      </c>
    </row>
    <row r="4" spans="1:13" x14ac:dyDescent="0.35">
      <c r="A4" t="s">
        <v>3</v>
      </c>
      <c r="B4">
        <f>4631*0.04</f>
        <v>185.24</v>
      </c>
      <c r="C4" s="3">
        <f t="shared" si="1"/>
        <v>185240000</v>
      </c>
      <c r="D4" s="5">
        <v>4.0000000000000001E-3</v>
      </c>
      <c r="E4" s="4">
        <f t="shared" si="2"/>
        <v>4</v>
      </c>
      <c r="F4">
        <v>25.5</v>
      </c>
      <c r="G4">
        <v>0.32700000000000001</v>
      </c>
      <c r="H4" s="11">
        <f>F4/G4</f>
        <v>77.981651376146786</v>
      </c>
      <c r="I4" s="2">
        <v>0</v>
      </c>
      <c r="J4" s="1">
        <v>64</v>
      </c>
      <c r="K4" s="1">
        <f t="shared" si="4"/>
        <v>0</v>
      </c>
      <c r="L4" s="1">
        <f t="shared" si="0"/>
        <v>81.981651376146786</v>
      </c>
      <c r="M4" s="3">
        <f t="shared" si="5"/>
        <v>81981.65137614678</v>
      </c>
    </row>
    <row r="5" spans="1:13" x14ac:dyDescent="0.35">
      <c r="A5" t="s">
        <v>4</v>
      </c>
      <c r="B5">
        <v>500000</v>
      </c>
      <c r="C5" s="3">
        <f t="shared" si="1"/>
        <v>500000000000</v>
      </c>
      <c r="D5" s="5">
        <v>5.0000000000000001E-3</v>
      </c>
      <c r="E5" s="4">
        <f t="shared" si="2"/>
        <v>5</v>
      </c>
      <c r="F5">
        <v>2.2999999999999998</v>
      </c>
      <c r="G5">
        <v>0.39</v>
      </c>
      <c r="H5" s="11">
        <f t="shared" si="3"/>
        <v>5.8974358974358969</v>
      </c>
      <c r="I5" s="2">
        <v>1.0489999999999999</v>
      </c>
      <c r="J5" s="1">
        <v>64</v>
      </c>
      <c r="K5" s="1">
        <f t="shared" si="4"/>
        <v>67.135999999999996</v>
      </c>
      <c r="L5" s="1">
        <f t="shared" si="0"/>
        <v>78.033435897435893</v>
      </c>
      <c r="M5" s="3">
        <f t="shared" si="5"/>
        <v>78033.435897435891</v>
      </c>
    </row>
    <row r="6" spans="1:13" x14ac:dyDescent="0.35">
      <c r="A6" t="s">
        <v>5</v>
      </c>
      <c r="B6">
        <v>37</v>
      </c>
      <c r="C6" s="6">
        <f t="shared" si="1"/>
        <v>37000000</v>
      </c>
      <c r="D6" s="7">
        <v>5.0000000000000001E-3</v>
      </c>
      <c r="E6" s="10">
        <f t="shared" si="2"/>
        <v>5</v>
      </c>
      <c r="F6">
        <v>11.6</v>
      </c>
      <c r="G6">
        <v>0.4</v>
      </c>
      <c r="H6" s="12">
        <f>F6/G6</f>
        <v>28.999999999999996</v>
      </c>
      <c r="I6" s="8">
        <v>0.86699999999999999</v>
      </c>
      <c r="J6" s="1">
        <v>64</v>
      </c>
      <c r="K6" s="9">
        <f t="shared" si="4"/>
        <v>55.488</v>
      </c>
      <c r="L6" s="9">
        <f t="shared" si="0"/>
        <v>89.488</v>
      </c>
      <c r="M6" s="3">
        <f t="shared" si="5"/>
        <v>89488</v>
      </c>
    </row>
    <row r="7" spans="1:13" x14ac:dyDescent="0.35">
      <c r="A7" t="s">
        <v>12</v>
      </c>
      <c r="B7">
        <v>21.5</v>
      </c>
      <c r="C7" s="6">
        <f t="shared" si="1"/>
        <v>21500000</v>
      </c>
      <c r="D7" s="7">
        <v>4.4999999999999997E-3</v>
      </c>
      <c r="E7" s="10">
        <f t="shared" si="2"/>
        <v>4.5</v>
      </c>
      <c r="F7">
        <v>37</v>
      </c>
      <c r="G7">
        <v>0.5</v>
      </c>
      <c r="H7" s="12">
        <f t="shared" si="3"/>
        <v>74</v>
      </c>
      <c r="I7" s="8">
        <v>0.35799999999999998</v>
      </c>
      <c r="J7" s="1">
        <v>64</v>
      </c>
      <c r="K7" s="9">
        <f t="shared" si="4"/>
        <v>22.911999999999999</v>
      </c>
      <c r="L7" s="9">
        <f t="shared" si="0"/>
        <v>101.41200000000001</v>
      </c>
      <c r="M7" s="3">
        <f t="shared" si="5"/>
        <v>101412</v>
      </c>
    </row>
    <row r="8" spans="1:13" x14ac:dyDescent="0.35">
      <c r="A8" t="s">
        <v>13</v>
      </c>
      <c r="B8">
        <v>24</v>
      </c>
      <c r="C8" s="6">
        <f t="shared" si="1"/>
        <v>24000000</v>
      </c>
      <c r="D8" s="7">
        <v>5.0000000000000001E-3</v>
      </c>
      <c r="E8" s="10">
        <f t="shared" si="2"/>
        <v>5</v>
      </c>
      <c r="F8">
        <v>150</v>
      </c>
      <c r="G8">
        <v>0.5</v>
      </c>
      <c r="H8" s="12">
        <f t="shared" si="3"/>
        <v>300</v>
      </c>
      <c r="I8" s="8">
        <v>0</v>
      </c>
      <c r="J8" s="1">
        <v>64</v>
      </c>
      <c r="K8" s="9">
        <f t="shared" si="4"/>
        <v>0</v>
      </c>
      <c r="L8" s="9">
        <f t="shared" si="0"/>
        <v>305</v>
      </c>
      <c r="M8" s="3">
        <f t="shared" si="5"/>
        <v>305000</v>
      </c>
    </row>
    <row r="9" spans="1:13" x14ac:dyDescent="0.35">
      <c r="A9" t="s">
        <v>6</v>
      </c>
      <c r="B9">
        <v>100</v>
      </c>
      <c r="C9" s="6">
        <f t="shared" si="1"/>
        <v>100000000</v>
      </c>
      <c r="D9" s="7">
        <v>7.0000000000000001E-3</v>
      </c>
      <c r="E9" s="10">
        <f t="shared" si="2"/>
        <v>7</v>
      </c>
      <c r="F9">
        <v>8</v>
      </c>
      <c r="G9">
        <v>0.35</v>
      </c>
      <c r="H9" s="12">
        <f t="shared" si="3"/>
        <v>22.857142857142858</v>
      </c>
      <c r="I9" s="8">
        <v>0</v>
      </c>
      <c r="J9" s="1">
        <v>64</v>
      </c>
      <c r="K9" s="9">
        <f t="shared" si="4"/>
        <v>0</v>
      </c>
      <c r="L9" s="9">
        <f t="shared" si="0"/>
        <v>29.857142857142858</v>
      </c>
      <c r="M9" s="3">
        <f t="shared" si="5"/>
        <v>29857.142857142859</v>
      </c>
    </row>
    <row r="10" spans="1:13" x14ac:dyDescent="0.35">
      <c r="A10" t="s">
        <v>7</v>
      </c>
      <c r="B10">
        <v>13.3</v>
      </c>
      <c r="C10" s="6">
        <f t="shared" si="1"/>
        <v>13300000</v>
      </c>
      <c r="D10" s="6">
        <v>0</v>
      </c>
      <c r="E10" s="6">
        <f t="shared" si="2"/>
        <v>0</v>
      </c>
      <c r="F10">
        <v>0</v>
      </c>
      <c r="G10">
        <v>1</v>
      </c>
      <c r="H10" s="12">
        <f t="shared" si="3"/>
        <v>0</v>
      </c>
      <c r="I10" s="8">
        <v>0</v>
      </c>
      <c r="J10" s="1">
        <v>64</v>
      </c>
      <c r="K10" s="9">
        <f t="shared" si="4"/>
        <v>0</v>
      </c>
      <c r="L10" s="9">
        <f t="shared" si="0"/>
        <v>0</v>
      </c>
      <c r="M10" s="3">
        <f t="shared" si="5"/>
        <v>0</v>
      </c>
    </row>
    <row r="11" spans="1:13" x14ac:dyDescent="0.35">
      <c r="A11" t="s">
        <v>14</v>
      </c>
      <c r="B11">
        <v>70</v>
      </c>
      <c r="C11" s="3">
        <f t="shared" si="1"/>
        <v>70000000</v>
      </c>
      <c r="D11" s="5">
        <v>7.0000000000000001E-3</v>
      </c>
      <c r="E11" s="3">
        <f t="shared" si="2"/>
        <v>7</v>
      </c>
      <c r="F11">
        <v>0</v>
      </c>
      <c r="G11">
        <v>1</v>
      </c>
      <c r="H11" s="11">
        <f t="shared" si="3"/>
        <v>0</v>
      </c>
      <c r="I11" s="2">
        <v>0</v>
      </c>
      <c r="J11" s="1">
        <v>64</v>
      </c>
      <c r="K11" s="1">
        <f t="shared" si="4"/>
        <v>0</v>
      </c>
      <c r="L11" s="1">
        <f t="shared" si="0"/>
        <v>7</v>
      </c>
      <c r="M11" s="3">
        <f t="shared" si="5"/>
        <v>7000</v>
      </c>
    </row>
    <row r="12" spans="1:13" x14ac:dyDescent="0.35">
      <c r="A12" t="s">
        <v>15</v>
      </c>
      <c r="B12">
        <v>90</v>
      </c>
      <c r="C12" s="3">
        <f t="shared" si="1"/>
        <v>90000000</v>
      </c>
      <c r="D12" s="5">
        <v>7.0000000000000001E-3</v>
      </c>
      <c r="E12" s="3">
        <f t="shared" si="2"/>
        <v>7</v>
      </c>
      <c r="F12">
        <v>0</v>
      </c>
      <c r="G12">
        <v>1</v>
      </c>
      <c r="H12" s="11">
        <f t="shared" si="3"/>
        <v>0</v>
      </c>
      <c r="I12" s="2">
        <v>0</v>
      </c>
      <c r="J12" s="1">
        <v>64</v>
      </c>
      <c r="K12" s="1">
        <f t="shared" si="4"/>
        <v>0</v>
      </c>
      <c r="L12" s="1">
        <f t="shared" si="0"/>
        <v>7</v>
      </c>
      <c r="M12" s="3">
        <f t="shared" si="5"/>
        <v>7000</v>
      </c>
    </row>
    <row r="13" spans="1:13" x14ac:dyDescent="0.35">
      <c r="A13" t="s">
        <v>16</v>
      </c>
      <c r="B13">
        <v>22</v>
      </c>
      <c r="C13" s="3">
        <f t="shared" si="1"/>
        <v>22000000</v>
      </c>
      <c r="D13" s="3">
        <v>5.0000000000000001E-3</v>
      </c>
      <c r="E13" s="3">
        <f t="shared" si="2"/>
        <v>5</v>
      </c>
      <c r="F13">
        <v>100</v>
      </c>
      <c r="G13">
        <v>0.4</v>
      </c>
      <c r="H13" s="11">
        <f t="shared" si="3"/>
        <v>250</v>
      </c>
      <c r="I13" s="2">
        <f>I7*(266/201)</f>
        <v>0.47377114427860695</v>
      </c>
      <c r="J13" s="1">
        <v>64</v>
      </c>
      <c r="K13" s="1">
        <f t="shared" si="4"/>
        <v>30.321353233830845</v>
      </c>
      <c r="L13" s="1">
        <f t="shared" si="0"/>
        <v>285.32135323383085</v>
      </c>
      <c r="M13" s="3">
        <f t="shared" si="5"/>
        <v>285321.35323383083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Dürr</dc:creator>
  <cp:lastModifiedBy>Konstantin Dürr</cp:lastModifiedBy>
  <dcterms:created xsi:type="dcterms:W3CDTF">2025-03-25T13:49:53Z</dcterms:created>
  <dcterms:modified xsi:type="dcterms:W3CDTF">2025-07-26T14:17:17Z</dcterms:modified>
</cp:coreProperties>
</file>