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xfavrot/Desktop/46750 Optimization in modern power systems/Assignment/Opti/AssignmentV2/Data/"/>
    </mc:Choice>
  </mc:AlternateContent>
  <xr:revisionPtr revIDLastSave="0" documentId="13_ncr:1_{3715D91A-05E0-EE42-AC77-036670022BDA}" xr6:coauthVersionLast="36" xr6:coauthVersionMax="47" xr10:uidLastSave="{00000000-0000-0000-0000-000000000000}"/>
  <bookViews>
    <workbookView xWindow="0" yWindow="500" windowWidth="28800" windowHeight="15840" activeTab="3" xr2:uid="{37D0B2D4-FDF1-45BA-8446-61EA4494B4A2}"/>
  </bookViews>
  <sheets>
    <sheet name="Generators_New" sheetId="1" r:id="rId1"/>
    <sheet name="Fuel_Cost_Absolute" sheetId="3" r:id="rId2"/>
    <sheet name="Python_Gen_N_Data" sheetId="2" r:id="rId3"/>
    <sheet name="Python_Gen_N_Z_Data" sheetId="4" r:id="rId4"/>
  </sheets>
  <calcPr calcId="181029"/>
</workbook>
</file>

<file path=xl/calcChain.xml><?xml version="1.0" encoding="utf-8"?>
<calcChain xmlns="http://schemas.openxmlformats.org/spreadsheetml/2006/main">
  <c r="P3" i="4" l="1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Q22" i="1" l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3" i="2" l="1"/>
  <c r="D3" i="2"/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2" i="2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2" s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<sst xmlns="http://schemas.openxmlformats.org/spreadsheetml/2006/main" count="41" uniqueCount="17">
  <si>
    <t>Unit #</t>
  </si>
  <si>
    <t>Zone</t>
  </si>
  <si>
    <t>Technology</t>
  </si>
  <si>
    <t>P_max (MW)</t>
  </si>
  <si>
    <t>P_min (MW)</t>
  </si>
  <si>
    <t>P_max current (MW)</t>
  </si>
  <si>
    <t>C_CapInv ($/MW)</t>
  </si>
  <si>
    <t>C_i ($/MWh)</t>
  </si>
  <si>
    <t>MaxInv (MW)</t>
  </si>
  <si>
    <t>Emission Facor [t/MWh]</t>
  </si>
  <si>
    <t>Coal</t>
  </si>
  <si>
    <t>Gas</t>
  </si>
  <si>
    <t>Wind</t>
  </si>
  <si>
    <t>PV</t>
  </si>
  <si>
    <t>Cost Type</t>
  </si>
  <si>
    <t>Cost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</si>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</sst>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AAEA-FEF1-4B42-84BA-25EF3D06BC5D}">
  <dimension ref="A1:Q23"/>
  <sheetViews>
    <sheetView workbookViewId="0">
      <selection activeCell="Q21" sqref="Q21"/>
    </sheetView>
  </sheetViews>
  <sheetFormatPr baseColWidth="10" defaultColWidth="8.83203125" defaultRowHeight="1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</row>
    <row r="2" spans="1:10">
      <c r="A2" s="1">
        <v>1</v>
      </c>
      <c r="B2" s="1">
        <v>0</v>
      </c>
      <c r="C2" s="1" t="s">
        <v>10</v>
      </c>
      <c r="D2" s="1">
        <v>152</v>
      </c>
      <c r="E2">
        <v>30.4</v>
      </c>
      <c r="F2">
        <v>0</v>
      </c>
      <c r="G2" s="1">
        <v>800000</v>
      </c>
      <c r="H2">
        <v>13</v>
      </c>
      <c r="I2" s="1">
        <v>200</v>
      </c>
      <c r="J2">
        <v>0.98599999999999999</v>
      </c>
    </row>
    <row r="3" spans="1:10">
      <c r="A3" s="1">
        <v>2</v>
      </c>
      <c r="B3" s="1">
        <v>0</v>
      </c>
      <c r="C3" s="1" t="s">
        <v>10</v>
      </c>
      <c r="D3" s="1">
        <v>152</v>
      </c>
      <c r="E3">
        <v>30.4</v>
      </c>
      <c r="F3">
        <v>0</v>
      </c>
      <c r="G3" s="1">
        <v>800000</v>
      </c>
      <c r="H3">
        <v>13</v>
      </c>
      <c r="I3" s="1">
        <v>200</v>
      </c>
      <c r="J3">
        <v>0.98599999999999999</v>
      </c>
    </row>
    <row r="4" spans="1:10">
      <c r="A4" s="1">
        <v>3</v>
      </c>
      <c r="B4" s="1">
        <v>0</v>
      </c>
      <c r="C4" s="1" t="s">
        <v>10</v>
      </c>
      <c r="D4" s="1">
        <v>200</v>
      </c>
      <c r="E4">
        <v>75</v>
      </c>
      <c r="F4">
        <v>0</v>
      </c>
      <c r="G4" s="1">
        <v>800000</v>
      </c>
      <c r="H4">
        <v>20</v>
      </c>
      <c r="I4" s="1">
        <v>200</v>
      </c>
      <c r="J4">
        <v>0.98599999999999999</v>
      </c>
    </row>
    <row r="5" spans="1:10">
      <c r="A5" s="1">
        <v>4</v>
      </c>
      <c r="B5" s="1">
        <v>0</v>
      </c>
      <c r="C5" s="1" t="s">
        <v>11</v>
      </c>
      <c r="D5" s="1">
        <v>200</v>
      </c>
      <c r="E5">
        <v>206.85</v>
      </c>
      <c r="F5">
        <v>0</v>
      </c>
      <c r="G5" s="1">
        <v>820000</v>
      </c>
      <c r="H5">
        <v>20.5</v>
      </c>
      <c r="I5" s="1">
        <v>200</v>
      </c>
      <c r="J5">
        <v>0.42899999999999999</v>
      </c>
    </row>
    <row r="6" spans="1:10">
      <c r="A6" s="1">
        <v>5</v>
      </c>
      <c r="B6" s="1">
        <v>0</v>
      </c>
      <c r="C6" s="1" t="s">
        <v>11</v>
      </c>
      <c r="D6" s="1">
        <v>60</v>
      </c>
      <c r="E6">
        <v>12</v>
      </c>
      <c r="F6">
        <v>0</v>
      </c>
      <c r="G6" s="1">
        <v>820000</v>
      </c>
      <c r="H6">
        <v>26</v>
      </c>
      <c r="I6" s="1">
        <v>200</v>
      </c>
      <c r="J6">
        <v>0.42899999999999999</v>
      </c>
    </row>
    <row r="7" spans="1:10">
      <c r="A7" s="1">
        <v>6</v>
      </c>
      <c r="B7" s="1">
        <v>0</v>
      </c>
      <c r="C7" s="1" t="s">
        <v>10</v>
      </c>
      <c r="D7" s="1">
        <v>155</v>
      </c>
      <c r="E7">
        <v>54.25</v>
      </c>
      <c r="F7">
        <v>0</v>
      </c>
      <c r="G7" s="1">
        <v>800000</v>
      </c>
      <c r="H7">
        <v>10</v>
      </c>
      <c r="I7" s="1">
        <v>200</v>
      </c>
      <c r="J7">
        <v>0.98599999999999999</v>
      </c>
    </row>
    <row r="8" spans="1:10">
      <c r="A8" s="1">
        <v>7</v>
      </c>
      <c r="B8" s="1">
        <v>0</v>
      </c>
      <c r="C8" s="1" t="s">
        <v>10</v>
      </c>
      <c r="D8" s="1">
        <v>155</v>
      </c>
      <c r="E8">
        <v>54.25</v>
      </c>
      <c r="F8">
        <v>0</v>
      </c>
      <c r="G8" s="1">
        <v>800000</v>
      </c>
      <c r="H8">
        <v>10</v>
      </c>
      <c r="I8" s="1">
        <v>200</v>
      </c>
      <c r="J8">
        <v>0.98599999999999999</v>
      </c>
    </row>
    <row r="9" spans="1:10">
      <c r="A9" s="1">
        <v>8</v>
      </c>
      <c r="B9" s="1">
        <v>1</v>
      </c>
      <c r="C9" s="1" t="s">
        <v>12</v>
      </c>
      <c r="D9" s="1">
        <v>200</v>
      </c>
      <c r="E9">
        <v>100</v>
      </c>
      <c r="F9">
        <v>0</v>
      </c>
      <c r="G9" s="1">
        <v>1450000</v>
      </c>
      <c r="H9">
        <v>6</v>
      </c>
      <c r="I9" s="1">
        <v>200</v>
      </c>
      <c r="J9">
        <v>0</v>
      </c>
    </row>
    <row r="10" spans="1:10">
      <c r="A10" s="1">
        <v>9</v>
      </c>
      <c r="B10" s="1">
        <v>1</v>
      </c>
      <c r="C10" s="1" t="s">
        <v>12</v>
      </c>
      <c r="D10" s="1">
        <v>200</v>
      </c>
      <c r="E10">
        <v>100</v>
      </c>
      <c r="F10">
        <v>0</v>
      </c>
      <c r="G10" s="1">
        <v>1450000</v>
      </c>
      <c r="H10">
        <v>5</v>
      </c>
      <c r="I10" s="1">
        <v>200</v>
      </c>
      <c r="J10">
        <v>0</v>
      </c>
    </row>
    <row r="11" spans="1:10">
      <c r="A11" s="1">
        <v>10</v>
      </c>
      <c r="B11" s="1">
        <v>1</v>
      </c>
      <c r="C11" s="1" t="s">
        <v>13</v>
      </c>
      <c r="D11" s="1">
        <v>200</v>
      </c>
      <c r="E11">
        <v>300</v>
      </c>
      <c r="F11">
        <v>0</v>
      </c>
      <c r="G11" s="1">
        <v>1500000</v>
      </c>
      <c r="H11">
        <v>0</v>
      </c>
      <c r="I11" s="1">
        <v>200</v>
      </c>
      <c r="J11">
        <v>0</v>
      </c>
    </row>
    <row r="12" spans="1:10">
      <c r="A12" s="1">
        <v>11</v>
      </c>
      <c r="B12" s="1">
        <v>1</v>
      </c>
      <c r="C12" s="1" t="s">
        <v>12</v>
      </c>
      <c r="D12" s="1">
        <v>200</v>
      </c>
      <c r="E12">
        <v>108.5</v>
      </c>
      <c r="F12">
        <v>0</v>
      </c>
      <c r="G12" s="1">
        <v>1450000</v>
      </c>
      <c r="H12">
        <v>10</v>
      </c>
      <c r="I12" s="1">
        <v>200</v>
      </c>
      <c r="J12">
        <v>0</v>
      </c>
    </row>
    <row r="13" spans="1:10">
      <c r="A13" s="1">
        <v>12</v>
      </c>
      <c r="B13" s="1">
        <v>1</v>
      </c>
      <c r="C13" s="1" t="s">
        <v>12</v>
      </c>
      <c r="D13" s="1">
        <v>200</v>
      </c>
      <c r="E13">
        <v>140</v>
      </c>
      <c r="F13">
        <v>0</v>
      </c>
      <c r="G13" s="1">
        <v>1450000</v>
      </c>
      <c r="H13">
        <v>10.199999999999999</v>
      </c>
      <c r="I13" s="1">
        <v>200</v>
      </c>
      <c r="J13">
        <v>0</v>
      </c>
    </row>
    <row r="14" spans="1:10">
      <c r="A14" s="1">
        <v>13</v>
      </c>
      <c r="B14" s="1">
        <v>0</v>
      </c>
      <c r="C14" s="1" t="s">
        <v>12</v>
      </c>
      <c r="D14" s="1">
        <v>200</v>
      </c>
      <c r="E14">
        <v>50</v>
      </c>
      <c r="F14">
        <v>0</v>
      </c>
      <c r="G14" s="1">
        <v>1450000</v>
      </c>
      <c r="H14">
        <v>0</v>
      </c>
      <c r="I14" s="1">
        <v>200</v>
      </c>
      <c r="J14">
        <v>0</v>
      </c>
    </row>
    <row r="15" spans="1:10">
      <c r="A15" s="1">
        <v>14</v>
      </c>
      <c r="B15" s="1">
        <v>1</v>
      </c>
      <c r="C15" s="1" t="s">
        <v>11</v>
      </c>
      <c r="D15" s="1">
        <v>100</v>
      </c>
      <c r="E15">
        <v>10</v>
      </c>
      <c r="F15">
        <v>0</v>
      </c>
      <c r="G15" s="1">
        <v>820000</v>
      </c>
      <c r="H15">
        <v>39</v>
      </c>
      <c r="I15" s="1">
        <v>200</v>
      </c>
      <c r="J15">
        <v>0.42899999999999999</v>
      </c>
    </row>
    <row r="16" spans="1:10">
      <c r="A16" s="1">
        <v>15</v>
      </c>
      <c r="B16" s="1">
        <v>0</v>
      </c>
      <c r="C16" s="1" t="s">
        <v>13</v>
      </c>
      <c r="D16" s="1">
        <v>60</v>
      </c>
      <c r="E16">
        <v>6</v>
      </c>
      <c r="F16">
        <v>0</v>
      </c>
      <c r="G16" s="1">
        <v>1500000</v>
      </c>
      <c r="H16">
        <v>5</v>
      </c>
      <c r="I16" s="1">
        <v>200</v>
      </c>
      <c r="J16">
        <v>0</v>
      </c>
    </row>
    <row r="17" spans="1:17">
      <c r="A17" s="1">
        <v>16</v>
      </c>
      <c r="B17" s="1">
        <v>1</v>
      </c>
      <c r="C17" s="1" t="s">
        <v>10</v>
      </c>
      <c r="D17" s="1">
        <v>200</v>
      </c>
      <c r="E17">
        <v>20</v>
      </c>
      <c r="F17">
        <v>0</v>
      </c>
      <c r="G17" s="1">
        <v>800000</v>
      </c>
      <c r="H17">
        <v>19</v>
      </c>
      <c r="I17" s="1">
        <v>200</v>
      </c>
      <c r="J17">
        <v>0.98599999999999999</v>
      </c>
    </row>
    <row r="21" spans="1:17">
      <c r="A21" s="1" t="s">
        <v>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</row>
    <row r="22" spans="1:17">
      <c r="A22" s="1" t="s">
        <v>1</v>
      </c>
      <c r="B22" s="1">
        <f>B2</f>
        <v>0</v>
      </c>
      <c r="C22" s="1">
        <f>B3</f>
        <v>0</v>
      </c>
      <c r="D22" s="1">
        <f>B4</f>
        <v>0</v>
      </c>
      <c r="E22" s="1">
        <f>B5</f>
        <v>0</v>
      </c>
      <c r="F22" s="1">
        <f>B6</f>
        <v>0</v>
      </c>
      <c r="G22" s="1">
        <f>B7</f>
        <v>0</v>
      </c>
      <c r="H22" s="1">
        <f>B8</f>
        <v>0</v>
      </c>
      <c r="I22" s="1">
        <f>B9</f>
        <v>1</v>
      </c>
      <c r="J22" s="1">
        <f>B10</f>
        <v>1</v>
      </c>
      <c r="K22" s="1">
        <f>B11</f>
        <v>1</v>
      </c>
      <c r="L22" s="1">
        <f>B12</f>
        <v>1</v>
      </c>
      <c r="M22" s="1">
        <f>B13</f>
        <v>1</v>
      </c>
      <c r="N22" s="1">
        <f>B14</f>
        <v>0</v>
      </c>
      <c r="O22" s="1">
        <f>B15</f>
        <v>1</v>
      </c>
      <c r="P22" s="1">
        <f>B16</f>
        <v>0</v>
      </c>
      <c r="Q22" s="1">
        <f>B17</f>
        <v>1</v>
      </c>
    </row>
    <row r="23" spans="1:1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A3BA-FF72-BE4E-99F7-358C6FECE33C}">
  <dimension ref="A1:B6"/>
  <sheetViews>
    <sheetView workbookViewId="0">
      <selection activeCell="A7" sqref="A7"/>
    </sheetView>
  </sheetViews>
  <sheetFormatPr baseColWidth="10" defaultColWidth="8.83203125" defaultRowHeight="14"/>
  <sheetData>
    <row r="1" spans="1:2">
      <c r="A1" t="s">
        <v>14</v>
      </c>
      <c r="B1" s="1" t="s">
        <v>15</v>
      </c>
    </row>
    <row r="2" spans="1:2">
      <c r="A2" t="s">
        <v>11</v>
      </c>
      <c r="B2" s="1">
        <v>50</v>
      </c>
    </row>
    <row r="3" spans="1:2">
      <c r="A3" t="s">
        <v>10</v>
      </c>
      <c r="B3" s="1">
        <v>40</v>
      </c>
    </row>
    <row r="4" spans="1:2">
      <c r="A4" t="s">
        <v>16</v>
      </c>
      <c r="B4" s="2">
        <v>63</v>
      </c>
    </row>
    <row r="5" spans="1:2">
      <c r="A5" t="s">
        <v>12</v>
      </c>
      <c r="B5" s="1">
        <v>0</v>
      </c>
    </row>
    <row r="6" spans="1:2">
      <c r="A6" t="s">
        <v>13</v>
      </c>
      <c r="B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5A14-CD09-4D7D-B01E-8FDF2EB93508}">
  <dimension ref="A1:G17"/>
  <sheetViews>
    <sheetView workbookViewId="0">
      <selection activeCell="I24" sqref="I24"/>
    </sheetView>
  </sheetViews>
  <sheetFormatPr baseColWidth="10" defaultColWidth="8.83203125" defaultRowHeight="14"/>
  <sheetData>
    <row r="1" spans="1:7">
      <c r="A1" t="s">
        <v>0</v>
      </c>
      <c r="B1" t="s">
        <v>2</v>
      </c>
      <c r="C1" t="s">
        <v>3</v>
      </c>
      <c r="D1" t="s">
        <v>15</v>
      </c>
      <c r="E1" t="s">
        <v>6</v>
      </c>
      <c r="F1" t="s">
        <v>8</v>
      </c>
    </row>
    <row r="2" spans="1:7">
      <c r="A2">
        <f>Generators_New!A2</f>
        <v>1</v>
      </c>
      <c r="B2" t="str">
        <f>Generators_New!C2</f>
        <v>Coal</v>
      </c>
      <c r="C2">
        <f>Generators_New!D2</f>
        <v>152</v>
      </c>
      <c r="D2">
        <f>INDEX(Fuel_Cost_Absolute!$B$2:$B$6,MATCH( Python_Gen_N_Data!B2,Fuel_Cost_Absolute!$A$2:$A$6,0))</f>
        <v>40</v>
      </c>
      <c r="E2">
        <f>Generators_New!G2</f>
        <v>800000</v>
      </c>
      <c r="F2">
        <v>200</v>
      </c>
      <c r="G2" s="3"/>
    </row>
    <row r="3" spans="1:7">
      <c r="A3">
        <f>Generators_New!A3</f>
        <v>2</v>
      </c>
      <c r="B3" t="str">
        <f>Generators_New!C3</f>
        <v>Coal</v>
      </c>
      <c r="C3">
        <f>Generators_New!D3</f>
        <v>152</v>
      </c>
      <c r="D3">
        <f>INDEX(Fuel_Cost_Absolute!$B$2:$B$6,MATCH( Python_Gen_N_Data!B3,Fuel_Cost_Absolute!$A$2:$A$6,0))</f>
        <v>40</v>
      </c>
      <c r="E3">
        <f>Generators_New!G3</f>
        <v>800000</v>
      </c>
      <c r="F3">
        <v>200</v>
      </c>
      <c r="G3" s="3"/>
    </row>
    <row r="4" spans="1:7">
      <c r="A4">
        <f>Generators_New!A4</f>
        <v>3</v>
      </c>
      <c r="B4" t="str">
        <f>Generators_New!C4</f>
        <v>Coal</v>
      </c>
      <c r="C4">
        <f>Generators_New!D4</f>
        <v>200</v>
      </c>
      <c r="D4">
        <f>INDEX(Fuel_Cost_Absolute!$B$2:$B$6,MATCH( Python_Gen_N_Data!B4,Fuel_Cost_Absolute!$A$2:$A$6,0))</f>
        <v>40</v>
      </c>
      <c r="E4">
        <f>Generators_New!G4</f>
        <v>800000</v>
      </c>
      <c r="F4">
        <v>200</v>
      </c>
      <c r="G4" s="3"/>
    </row>
    <row r="5" spans="1:7">
      <c r="A5">
        <f>Generators_New!A5</f>
        <v>4</v>
      </c>
      <c r="B5" t="str">
        <f>Generators_New!C5</f>
        <v>Gas</v>
      </c>
      <c r="C5">
        <f>Generators_New!D5</f>
        <v>200</v>
      </c>
      <c r="D5">
        <f>INDEX(Fuel_Cost_Absolute!$B$2:$B$6,MATCH( Python_Gen_N_Data!B5,Fuel_Cost_Absolute!$A$2:$A$6,0))</f>
        <v>50</v>
      </c>
      <c r="E5">
        <f>Generators_New!G5</f>
        <v>820000</v>
      </c>
      <c r="F5">
        <v>200</v>
      </c>
      <c r="G5" s="3"/>
    </row>
    <row r="6" spans="1:7">
      <c r="A6">
        <f>Generators_New!A6</f>
        <v>5</v>
      </c>
      <c r="B6" t="str">
        <f>Generators_New!C6</f>
        <v>Gas</v>
      </c>
      <c r="C6">
        <f>Generators_New!D6</f>
        <v>60</v>
      </c>
      <c r="D6">
        <f>INDEX(Fuel_Cost_Absolute!$B$2:$B$6,MATCH( Python_Gen_N_Data!B6,Fuel_Cost_Absolute!$A$2:$A$6,0))</f>
        <v>50</v>
      </c>
      <c r="E6">
        <f>Generators_New!G6</f>
        <v>820000</v>
      </c>
      <c r="F6">
        <v>200</v>
      </c>
      <c r="G6" s="3"/>
    </row>
    <row r="7" spans="1:7">
      <c r="A7">
        <f>Generators_New!A7</f>
        <v>6</v>
      </c>
      <c r="B7" t="str">
        <f>Generators_New!C7</f>
        <v>Coal</v>
      </c>
      <c r="C7">
        <f>Generators_New!D7</f>
        <v>155</v>
      </c>
      <c r="D7">
        <f>INDEX(Fuel_Cost_Absolute!$B$2:$B$6,MATCH( Python_Gen_N_Data!B7,Fuel_Cost_Absolute!$A$2:$A$6,0))</f>
        <v>40</v>
      </c>
      <c r="E7">
        <f>Generators_New!G7</f>
        <v>800000</v>
      </c>
      <c r="F7">
        <v>200</v>
      </c>
      <c r="G7" s="3"/>
    </row>
    <row r="8" spans="1:7">
      <c r="A8">
        <f>Generators_New!A8</f>
        <v>7</v>
      </c>
      <c r="B8" t="str">
        <f>Generators_New!C8</f>
        <v>Coal</v>
      </c>
      <c r="C8">
        <f>Generators_New!D8</f>
        <v>155</v>
      </c>
      <c r="D8">
        <f>INDEX(Fuel_Cost_Absolute!$B$2:$B$6,MATCH( Python_Gen_N_Data!B8,Fuel_Cost_Absolute!$A$2:$A$6,0))</f>
        <v>40</v>
      </c>
      <c r="E8">
        <f>Generators_New!G8</f>
        <v>800000</v>
      </c>
      <c r="F8">
        <v>200</v>
      </c>
      <c r="G8" s="3"/>
    </row>
    <row r="9" spans="1:7">
      <c r="A9">
        <f>Generators_New!A9</f>
        <v>8</v>
      </c>
      <c r="B9" t="str">
        <f>Generators_New!C9</f>
        <v>Wind</v>
      </c>
      <c r="C9">
        <f>Generators_New!D9</f>
        <v>200</v>
      </c>
      <c r="D9">
        <f>INDEX(Fuel_Cost_Absolute!$B$2:$B$6,MATCH( Python_Gen_N_Data!B9,Fuel_Cost_Absolute!$A$2:$A$6,0))</f>
        <v>0</v>
      </c>
      <c r="E9">
        <f>Generators_New!G9</f>
        <v>1450000</v>
      </c>
      <c r="F9">
        <v>200</v>
      </c>
      <c r="G9" s="3"/>
    </row>
    <row r="10" spans="1:7">
      <c r="A10">
        <f>Generators_New!A10</f>
        <v>9</v>
      </c>
      <c r="B10" t="str">
        <f>Generators_New!C10</f>
        <v>Wind</v>
      </c>
      <c r="C10">
        <f>Generators_New!D10</f>
        <v>200</v>
      </c>
      <c r="D10">
        <f>INDEX(Fuel_Cost_Absolute!$B$2:$B$6,MATCH( Python_Gen_N_Data!B10,Fuel_Cost_Absolute!$A$2:$A$6,0))</f>
        <v>0</v>
      </c>
      <c r="E10">
        <f>Generators_New!G10</f>
        <v>1450000</v>
      </c>
      <c r="F10">
        <v>200</v>
      </c>
      <c r="G10" s="3"/>
    </row>
    <row r="11" spans="1:7">
      <c r="A11">
        <f>Generators_New!A11</f>
        <v>10</v>
      </c>
      <c r="B11" t="str">
        <f>Generators_New!C11</f>
        <v>PV</v>
      </c>
      <c r="C11">
        <f>Generators_New!D11</f>
        <v>200</v>
      </c>
      <c r="D11">
        <f>INDEX(Fuel_Cost_Absolute!$B$2:$B$6,MATCH( Python_Gen_N_Data!B11,Fuel_Cost_Absolute!$A$2:$A$6,0))</f>
        <v>0</v>
      </c>
      <c r="E11">
        <f>Generators_New!G11</f>
        <v>1500000</v>
      </c>
      <c r="F11">
        <v>200</v>
      </c>
      <c r="G11" s="3"/>
    </row>
    <row r="12" spans="1:7">
      <c r="A12">
        <f>Generators_New!A12</f>
        <v>11</v>
      </c>
      <c r="B12" t="str">
        <f>Generators_New!C12</f>
        <v>Wind</v>
      </c>
      <c r="C12">
        <f>Generators_New!D12</f>
        <v>200</v>
      </c>
      <c r="D12">
        <f>INDEX(Fuel_Cost_Absolute!$B$2:$B$6,MATCH( Python_Gen_N_Data!B12,Fuel_Cost_Absolute!$A$2:$A$6,0))</f>
        <v>0</v>
      </c>
      <c r="E12">
        <f>Generators_New!G12</f>
        <v>1450000</v>
      </c>
      <c r="F12">
        <v>200</v>
      </c>
      <c r="G12" s="3"/>
    </row>
    <row r="13" spans="1:7">
      <c r="A13">
        <f>Generators_New!A13</f>
        <v>12</v>
      </c>
      <c r="B13" t="str">
        <f>Generators_New!C13</f>
        <v>Wind</v>
      </c>
      <c r="C13">
        <f>Generators_New!D13</f>
        <v>200</v>
      </c>
      <c r="D13">
        <f>INDEX(Fuel_Cost_Absolute!$B$2:$B$6,MATCH( Python_Gen_N_Data!B13,Fuel_Cost_Absolute!$A$2:$A$6,0))</f>
        <v>0</v>
      </c>
      <c r="E13">
        <f>Generators_New!G13</f>
        <v>1450000</v>
      </c>
      <c r="F13">
        <v>200</v>
      </c>
      <c r="G13" s="3"/>
    </row>
    <row r="14" spans="1:7">
      <c r="A14">
        <f>Generators_New!A14</f>
        <v>13</v>
      </c>
      <c r="B14" t="str">
        <f>Generators_New!C14</f>
        <v>Wind</v>
      </c>
      <c r="C14">
        <f>Generators_New!D14</f>
        <v>200</v>
      </c>
      <c r="D14">
        <f>INDEX(Fuel_Cost_Absolute!$B$2:$B$6,MATCH( Python_Gen_N_Data!B14,Fuel_Cost_Absolute!$A$2:$A$6,0))</f>
        <v>0</v>
      </c>
      <c r="E14">
        <f>Generators_New!G14</f>
        <v>1450000</v>
      </c>
      <c r="F14">
        <v>200</v>
      </c>
      <c r="G14" s="3"/>
    </row>
    <row r="15" spans="1:7">
      <c r="A15">
        <f>Generators_New!A15</f>
        <v>14</v>
      </c>
      <c r="B15" t="str">
        <f>Generators_New!C15</f>
        <v>Gas</v>
      </c>
      <c r="C15">
        <f>Generators_New!D15</f>
        <v>100</v>
      </c>
      <c r="D15">
        <f>INDEX(Fuel_Cost_Absolute!$B$2:$B$6,MATCH( Python_Gen_N_Data!B15,Fuel_Cost_Absolute!$A$2:$A$6,0))</f>
        <v>50</v>
      </c>
      <c r="E15">
        <f>Generators_New!G15</f>
        <v>820000</v>
      </c>
      <c r="F15">
        <v>200</v>
      </c>
      <c r="G15" s="3"/>
    </row>
    <row r="16" spans="1:7">
      <c r="A16">
        <f>Generators_New!A16</f>
        <v>15</v>
      </c>
      <c r="B16" t="str">
        <f>Generators_New!C16</f>
        <v>PV</v>
      </c>
      <c r="C16">
        <f>Generators_New!D16</f>
        <v>60</v>
      </c>
      <c r="D16">
        <f>INDEX(Fuel_Cost_Absolute!$B$2:$B$6,MATCH( Python_Gen_N_Data!B16,Fuel_Cost_Absolute!$A$2:$A$6,0))</f>
        <v>0</v>
      </c>
      <c r="E16">
        <f>Generators_New!G16</f>
        <v>1500000</v>
      </c>
      <c r="F16">
        <v>200</v>
      </c>
      <c r="G16" s="3"/>
    </row>
    <row r="17" spans="1:7">
      <c r="A17">
        <f>Generators_New!A17</f>
        <v>16</v>
      </c>
      <c r="B17" t="str">
        <f>Generators_New!C17</f>
        <v>Coal</v>
      </c>
      <c r="C17">
        <f>Generators_New!D17</f>
        <v>200</v>
      </c>
      <c r="D17">
        <f>INDEX(Fuel_Cost_Absolute!$B$2:$B$6,MATCH( Python_Gen_N_Data!B17,Fuel_Cost_Absolute!$A$2:$A$6,0))</f>
        <v>40</v>
      </c>
      <c r="E17">
        <f>Generators_New!G17</f>
        <v>800000</v>
      </c>
      <c r="F17">
        <v>200</v>
      </c>
      <c r="G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7477-18E2-494D-A787-DC4077632EFC}">
  <dimension ref="A1:P3"/>
  <sheetViews>
    <sheetView tabSelected="1" workbookViewId="0">
      <selection activeCell="P1" sqref="P1"/>
    </sheetView>
  </sheetViews>
  <sheetFormatPr baseColWidth="10" defaultRowHeight="14"/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>
        <f>IF(Generators_New!B$22=0,1,0)</f>
        <v>1</v>
      </c>
      <c r="B2">
        <f>IF(Generators_New!C$22=0,1,0)</f>
        <v>1</v>
      </c>
      <c r="C2">
        <f>IF(Generators_New!D$22=0,1,0)</f>
        <v>1</v>
      </c>
      <c r="D2">
        <f>IF(Generators_New!E$22=0,1,0)</f>
        <v>1</v>
      </c>
      <c r="E2">
        <f>IF(Generators_New!F$22=0,1,0)</f>
        <v>1</v>
      </c>
      <c r="F2">
        <f>IF(Generators_New!G$22=0,1,0)</f>
        <v>1</v>
      </c>
      <c r="G2">
        <f>IF(Generators_New!H$22=0,1,0)</f>
        <v>1</v>
      </c>
      <c r="H2">
        <f>IF(Generators_New!I$22=0,1,0)</f>
        <v>0</v>
      </c>
      <c r="I2">
        <f>IF(Generators_New!J$22=0,1,0)</f>
        <v>0</v>
      </c>
      <c r="J2">
        <f>IF(Generators_New!K$22=0,1,0)</f>
        <v>0</v>
      </c>
      <c r="K2">
        <f>IF(Generators_New!L$22=0,1,0)</f>
        <v>0</v>
      </c>
      <c r="L2">
        <f>IF(Generators_New!M$22=0,1,0)</f>
        <v>0</v>
      </c>
      <c r="M2">
        <f>IF(Generators_New!N$22=0,1,0)</f>
        <v>1</v>
      </c>
      <c r="N2">
        <f>IF(Generators_New!O$22=0,1,0)</f>
        <v>0</v>
      </c>
      <c r="O2">
        <f>IF(Generators_New!P$22=0,1,0)</f>
        <v>1</v>
      </c>
      <c r="P2">
        <f>IF(Generators_New!Q$22=0,1,0)</f>
        <v>0</v>
      </c>
    </row>
    <row r="3" spans="1:16">
      <c r="A3">
        <f>IF(Generators_New!B$22=1,1,0)</f>
        <v>0</v>
      </c>
      <c r="B3">
        <f>IF(Generators_New!C$22=1,1,0)</f>
        <v>0</v>
      </c>
      <c r="C3">
        <f>IF(Generators_New!D$22=1,1,0)</f>
        <v>0</v>
      </c>
      <c r="D3">
        <f>IF(Generators_New!E$22=1,1,0)</f>
        <v>0</v>
      </c>
      <c r="E3">
        <f>IF(Generators_New!F$22=1,1,0)</f>
        <v>0</v>
      </c>
      <c r="F3">
        <f>IF(Generators_New!G$22=1,1,0)</f>
        <v>0</v>
      </c>
      <c r="G3">
        <f>IF(Generators_New!H$22=1,1,0)</f>
        <v>0</v>
      </c>
      <c r="H3">
        <f>IF(Generators_New!I$22=1,1,0)</f>
        <v>1</v>
      </c>
      <c r="I3">
        <f>IF(Generators_New!J$22=1,1,0)</f>
        <v>1</v>
      </c>
      <c r="J3">
        <f>IF(Generators_New!K$22=1,1,0)</f>
        <v>1</v>
      </c>
      <c r="K3">
        <f>IF(Generators_New!L$22=1,1,0)</f>
        <v>1</v>
      </c>
      <c r="L3">
        <f>IF(Generators_New!M$22=1,1,0)</f>
        <v>1</v>
      </c>
      <c r="M3">
        <f>IF(Generators_New!N$22=1,1,0)</f>
        <v>0</v>
      </c>
      <c r="N3">
        <f>IF(Generators_New!O$22=1,1,0)</f>
        <v>1</v>
      </c>
      <c r="O3">
        <f>IF(Generators_New!P$22=1,1,0)</f>
        <v>0</v>
      </c>
      <c r="P3">
        <f>IF(Generators_New!Q$22=1,1,0)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Generators_New</vt:lpstr>
      <vt:lpstr>Fuel_Cost_Absolute</vt:lpstr>
      <vt:lpstr>Python_Gen_N_Data</vt:lpstr>
      <vt:lpstr>Python_Gen_N_Z_Data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</dc:creator>
  <cp:lastModifiedBy>max favrot</cp:lastModifiedBy>
  <dcterms:created xsi:type="dcterms:W3CDTF">2024-11-13T21:05:01Z</dcterms:created>
  <dcterms:modified xsi:type="dcterms:W3CDTF">2024-11-16T16:27:18Z</dcterms:modified>
</cp:coreProperties>
</file>