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onr\OneDrive\Documents\DTU\OptimizationInPS\ProjectGit\Opti\AssignmentV2\Data\"/>
    </mc:Choice>
  </mc:AlternateContent>
  <xr:revisionPtr revIDLastSave="0" documentId="13_ncr:1_{E983D83F-2291-4877-8A76-8A4C60C2D4C6}" xr6:coauthVersionLast="47" xr6:coauthVersionMax="47" xr10:uidLastSave="{00000000-0000-0000-0000-000000000000}"/>
  <bookViews>
    <workbookView xWindow="-98" yWindow="-98" windowWidth="20715" windowHeight="13155" xr2:uid="{6FC3F1B5-C6B9-44FB-8D40-D84BF8E2F66C}"/>
  </bookViews>
  <sheets>
    <sheet name="Generators_AssetData_Existing" sheetId="2" r:id="rId1"/>
    <sheet name="FuelCost_PriceDevelopment50year" sheetId="3" r:id="rId2"/>
    <sheet name="Fuel_Cost_Absolute" sheetId="4" r:id="rId3"/>
    <sheet name="Python_Gen_E_Data" sheetId="1" r:id="rId4"/>
    <sheet name="Python_Gen_E_Z_Dat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 s="1"/>
  <c r="D17" i="1"/>
  <c r="B4" i="1" l="1"/>
  <c r="C4" i="1" s="1"/>
  <c r="D4" i="1"/>
  <c r="B5" i="1"/>
  <c r="C5" i="1" s="1"/>
  <c r="D5" i="1"/>
  <c r="B6" i="1"/>
  <c r="C6" i="1" s="1"/>
  <c r="D6" i="1"/>
  <c r="B7" i="1"/>
  <c r="C7" i="1" s="1"/>
  <c r="D7" i="1"/>
  <c r="B8" i="1"/>
  <c r="C8" i="1" s="1"/>
  <c r="D8" i="1"/>
  <c r="B9" i="1"/>
  <c r="C9" i="1"/>
  <c r="D9" i="1"/>
  <c r="B10" i="1"/>
  <c r="C10" i="1" s="1"/>
  <c r="D10" i="1"/>
  <c r="B11" i="1"/>
  <c r="C11" i="1"/>
  <c r="D11" i="1"/>
  <c r="B12" i="1"/>
  <c r="C12" i="1" s="1"/>
  <c r="D12" i="1"/>
  <c r="B13" i="1"/>
  <c r="C13" i="1"/>
  <c r="D13" i="1"/>
  <c r="B14" i="1"/>
  <c r="C14" i="1"/>
  <c r="D14" i="1"/>
  <c r="B15" i="1"/>
  <c r="C15" i="1"/>
  <c r="D15" i="1"/>
  <c r="B16" i="1"/>
  <c r="C16" i="1" s="1"/>
  <c r="D16" i="1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D3" i="1" l="1"/>
  <c r="D2" i="1"/>
  <c r="I2" i="5" l="1"/>
  <c r="I3" i="5"/>
  <c r="A3" i="5"/>
  <c r="A2" i="5"/>
  <c r="D2" i="5"/>
  <c r="D3" i="5"/>
  <c r="L2" i="5"/>
  <c r="L3" i="5"/>
  <c r="B2" i="5"/>
  <c r="B3" i="5"/>
  <c r="E3" i="5"/>
  <c r="E2" i="5"/>
  <c r="M2" i="5"/>
  <c r="M3" i="5"/>
  <c r="K2" i="5"/>
  <c r="K3" i="5"/>
  <c r="N2" i="5"/>
  <c r="N3" i="5"/>
  <c r="J2" i="5"/>
  <c r="J3" i="5"/>
  <c r="G2" i="5"/>
  <c r="G3" i="5"/>
  <c r="O2" i="5"/>
  <c r="O3" i="5"/>
  <c r="C2" i="5"/>
  <c r="C3" i="5"/>
  <c r="F2" i="5"/>
  <c r="F3" i="5"/>
  <c r="H2" i="5"/>
  <c r="H3" i="5"/>
  <c r="P2" i="5"/>
  <c r="P3" i="5"/>
  <c r="A16" i="1" l="1"/>
  <c r="A15" i="1"/>
  <c r="A14" i="1"/>
  <c r="A13" i="1"/>
  <c r="A12" i="1"/>
  <c r="A11" i="1"/>
  <c r="A10" i="1"/>
  <c r="A9" i="1"/>
  <c r="A8" i="1"/>
  <c r="A7" i="1"/>
  <c r="A6" i="1"/>
  <c r="A5" i="1"/>
  <c r="A4" i="1"/>
  <c r="B3" i="1"/>
  <c r="C3" i="1" s="1"/>
  <c r="A3" i="1"/>
  <c r="B2" i="1"/>
  <c r="C2" i="1" s="1"/>
  <c r="A2" i="1"/>
</calcChain>
</file>

<file path=xl/sharedStrings.xml><?xml version="1.0" encoding="utf-8"?>
<sst xmlns="http://schemas.openxmlformats.org/spreadsheetml/2006/main" count="58" uniqueCount="33">
  <si>
    <t>P_max (MW)</t>
  </si>
  <si>
    <t>Coal</t>
  </si>
  <si>
    <t>Gas</t>
  </si>
  <si>
    <t>Wind</t>
  </si>
  <si>
    <t>PV</t>
  </si>
  <si>
    <t>T_i^{ini} (h)</t>
  </si>
  <si>
    <t>U_i^{ini} (0/1)</t>
  </si>
  <si>
    <t>P_i^{ini} (MW)</t>
  </si>
  <si>
    <t>C_i^{su} ($)</t>
  </si>
  <si>
    <t>C_i^- ($/MWh)</t>
  </si>
  <si>
    <t>C_i^+ ($/MWh)</t>
  </si>
  <si>
    <t>C_i^d ($/MWh)</t>
  </si>
  <si>
    <t>C_i^u ($/MWh)</t>
  </si>
  <si>
    <t>C_i ($/MWh)</t>
  </si>
  <si>
    <t>DT (h)</t>
  </si>
  <si>
    <t>UT (h)</t>
  </si>
  <si>
    <t>R_D (MW/h)</t>
  </si>
  <si>
    <t>R_U (MW/h)</t>
  </si>
  <si>
    <t>R_minus (MW)</t>
  </si>
  <si>
    <t>R_plus (MW)</t>
  </si>
  <si>
    <t>P_max current (MW)</t>
  </si>
  <si>
    <t>P_min (MW)</t>
  </si>
  <si>
    <t>Efficiency</t>
  </si>
  <si>
    <t>Emission Facor [t/MWh]</t>
  </si>
  <si>
    <t>Technology</t>
  </si>
  <si>
    <t>Zone</t>
  </si>
  <si>
    <t>Unit #</t>
  </si>
  <si>
    <t>Co2</t>
  </si>
  <si>
    <t>Year</t>
  </si>
  <si>
    <t>Cost</t>
  </si>
  <si>
    <t>Cost Type</t>
  </si>
  <si>
    <t>#Unit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</si>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</sst>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C505-C24B-4A6E-AD99-959D8FDC9DB0}">
  <dimension ref="A1:W22"/>
  <sheetViews>
    <sheetView tabSelected="1" workbookViewId="0">
      <selection activeCell="F19" sqref="F19"/>
    </sheetView>
  </sheetViews>
  <sheetFormatPr defaultColWidth="8.796875" defaultRowHeight="14.25" x14ac:dyDescent="0.45"/>
  <sheetData>
    <row r="1" spans="1:23" x14ac:dyDescent="0.45">
      <c r="A1" t="s">
        <v>26</v>
      </c>
      <c r="B1" s="1" t="s">
        <v>25</v>
      </c>
      <c r="C1" s="1" t="s">
        <v>24</v>
      </c>
      <c r="D1" t="s">
        <v>23</v>
      </c>
      <c r="E1" t="s">
        <v>22</v>
      </c>
      <c r="F1" t="s">
        <v>0</v>
      </c>
      <c r="G1" t="s">
        <v>21</v>
      </c>
      <c r="H1" t="s">
        <v>20</v>
      </c>
      <c r="I1" t="s">
        <v>19</v>
      </c>
      <c r="J1" t="s">
        <v>18</v>
      </c>
      <c r="K1" t="s">
        <v>17</v>
      </c>
      <c r="L1" t="s">
        <v>16</v>
      </c>
      <c r="M1" t="s">
        <v>15</v>
      </c>
      <c r="N1" t="s">
        <v>14</v>
      </c>
      <c r="O1" t="s">
        <v>13</v>
      </c>
      <c r="P1" t="s">
        <v>12</v>
      </c>
      <c r="Q1" t="s">
        <v>11</v>
      </c>
      <c r="R1" t="s">
        <v>10</v>
      </c>
      <c r="S1" t="s">
        <v>9</v>
      </c>
      <c r="T1" t="s">
        <v>8</v>
      </c>
      <c r="U1" t="s">
        <v>7</v>
      </c>
      <c r="V1" t="s">
        <v>6</v>
      </c>
      <c r="W1" t="s">
        <v>5</v>
      </c>
    </row>
    <row r="2" spans="1:23" x14ac:dyDescent="0.45">
      <c r="A2">
        <v>1</v>
      </c>
      <c r="B2" s="1">
        <v>0</v>
      </c>
      <c r="C2" s="1" t="s">
        <v>1</v>
      </c>
      <c r="D2">
        <v>0.98599999999999999</v>
      </c>
      <c r="E2">
        <v>0.33</v>
      </c>
      <c r="F2">
        <v>1250</v>
      </c>
      <c r="G2">
        <v>30.4</v>
      </c>
      <c r="H2">
        <v>152</v>
      </c>
      <c r="I2">
        <v>40</v>
      </c>
      <c r="J2">
        <v>40</v>
      </c>
      <c r="K2">
        <v>120</v>
      </c>
      <c r="L2">
        <v>120</v>
      </c>
      <c r="M2">
        <v>8</v>
      </c>
      <c r="N2">
        <v>4</v>
      </c>
      <c r="O2">
        <v>13.32</v>
      </c>
      <c r="P2">
        <v>15</v>
      </c>
      <c r="Q2">
        <v>14</v>
      </c>
      <c r="R2">
        <v>15</v>
      </c>
      <c r="S2">
        <v>11</v>
      </c>
      <c r="T2">
        <v>1430.4</v>
      </c>
      <c r="U2">
        <v>76</v>
      </c>
      <c r="V2">
        <v>1</v>
      </c>
      <c r="W2">
        <v>22</v>
      </c>
    </row>
    <row r="3" spans="1:23" x14ac:dyDescent="0.45">
      <c r="A3">
        <v>2</v>
      </c>
      <c r="B3" s="1">
        <v>0</v>
      </c>
      <c r="C3" s="1" t="s">
        <v>1</v>
      </c>
      <c r="D3">
        <v>0.98599999999999999</v>
      </c>
      <c r="E3">
        <v>0.33</v>
      </c>
      <c r="F3">
        <v>0</v>
      </c>
      <c r="G3">
        <v>30.4</v>
      </c>
      <c r="H3">
        <v>152</v>
      </c>
      <c r="I3">
        <v>40</v>
      </c>
      <c r="J3">
        <v>40</v>
      </c>
      <c r="K3">
        <v>120</v>
      </c>
      <c r="L3">
        <v>120</v>
      </c>
      <c r="M3">
        <v>8</v>
      </c>
      <c r="N3">
        <v>4</v>
      </c>
      <c r="O3">
        <v>13.32</v>
      </c>
      <c r="P3">
        <v>15</v>
      </c>
      <c r="Q3">
        <v>14</v>
      </c>
      <c r="R3">
        <v>15</v>
      </c>
      <c r="S3">
        <v>11</v>
      </c>
      <c r="T3">
        <v>1430.4</v>
      </c>
      <c r="U3">
        <v>76</v>
      </c>
      <c r="V3">
        <v>1</v>
      </c>
      <c r="W3">
        <v>22</v>
      </c>
    </row>
    <row r="4" spans="1:23" x14ac:dyDescent="0.45">
      <c r="A4">
        <v>3</v>
      </c>
      <c r="B4" s="1">
        <v>0</v>
      </c>
      <c r="C4" s="1" t="s">
        <v>1</v>
      </c>
      <c r="D4">
        <v>0.98599999999999999</v>
      </c>
      <c r="E4">
        <v>0.33</v>
      </c>
      <c r="F4">
        <v>0</v>
      </c>
      <c r="G4">
        <v>75</v>
      </c>
      <c r="H4">
        <v>350</v>
      </c>
      <c r="I4">
        <v>70</v>
      </c>
      <c r="J4">
        <v>70</v>
      </c>
      <c r="K4">
        <v>350</v>
      </c>
      <c r="L4">
        <v>350</v>
      </c>
      <c r="M4">
        <v>8</v>
      </c>
      <c r="N4">
        <v>8</v>
      </c>
      <c r="O4">
        <v>20.7</v>
      </c>
      <c r="P4">
        <v>10</v>
      </c>
      <c r="Q4">
        <v>9</v>
      </c>
      <c r="R4">
        <v>24</v>
      </c>
      <c r="S4">
        <v>16</v>
      </c>
      <c r="T4">
        <v>1725</v>
      </c>
      <c r="U4">
        <v>0</v>
      </c>
      <c r="V4">
        <v>0</v>
      </c>
      <c r="W4">
        <v>-2</v>
      </c>
    </row>
    <row r="5" spans="1:23" x14ac:dyDescent="0.45">
      <c r="A5">
        <v>4</v>
      </c>
      <c r="B5" s="1">
        <v>0</v>
      </c>
      <c r="C5" s="1" t="s">
        <v>2</v>
      </c>
      <c r="D5">
        <v>0.42899999999999999</v>
      </c>
      <c r="E5">
        <v>0.4</v>
      </c>
      <c r="F5">
        <v>1000</v>
      </c>
      <c r="G5">
        <v>206.85</v>
      </c>
      <c r="H5">
        <v>591</v>
      </c>
      <c r="I5">
        <v>180</v>
      </c>
      <c r="J5">
        <v>180</v>
      </c>
      <c r="K5">
        <v>240</v>
      </c>
      <c r="L5">
        <v>240</v>
      </c>
      <c r="M5">
        <v>12</v>
      </c>
      <c r="N5">
        <v>10</v>
      </c>
      <c r="O5">
        <v>20.93</v>
      </c>
      <c r="P5">
        <v>8</v>
      </c>
      <c r="Q5">
        <v>7</v>
      </c>
      <c r="R5">
        <v>25</v>
      </c>
      <c r="S5">
        <v>17</v>
      </c>
      <c r="T5">
        <v>3056.7</v>
      </c>
      <c r="U5">
        <v>0</v>
      </c>
      <c r="V5">
        <v>0</v>
      </c>
      <c r="W5">
        <v>-1</v>
      </c>
    </row>
    <row r="6" spans="1:23" x14ac:dyDescent="0.45">
      <c r="A6">
        <v>5</v>
      </c>
      <c r="B6" s="1">
        <v>0</v>
      </c>
      <c r="C6" s="1" t="s">
        <v>1</v>
      </c>
      <c r="D6">
        <v>0.98599999999999999</v>
      </c>
      <c r="E6">
        <v>0.33</v>
      </c>
      <c r="F6">
        <v>0</v>
      </c>
      <c r="G6">
        <v>54.25</v>
      </c>
      <c r="H6">
        <v>155</v>
      </c>
      <c r="I6">
        <v>30</v>
      </c>
      <c r="J6">
        <v>30</v>
      </c>
      <c r="K6">
        <v>155</v>
      </c>
      <c r="L6">
        <v>155</v>
      </c>
      <c r="M6">
        <v>8</v>
      </c>
      <c r="N6">
        <v>8</v>
      </c>
      <c r="O6">
        <v>10.52</v>
      </c>
      <c r="P6">
        <v>16</v>
      </c>
      <c r="Q6">
        <v>14</v>
      </c>
      <c r="R6">
        <v>16</v>
      </c>
      <c r="S6">
        <v>7</v>
      </c>
      <c r="T6">
        <v>312</v>
      </c>
      <c r="U6">
        <v>0</v>
      </c>
      <c r="V6">
        <v>0</v>
      </c>
      <c r="W6">
        <v>-2</v>
      </c>
    </row>
    <row r="7" spans="1:23" x14ac:dyDescent="0.45">
      <c r="A7">
        <v>6</v>
      </c>
      <c r="B7" s="1">
        <v>0</v>
      </c>
      <c r="C7" s="1" t="s">
        <v>3</v>
      </c>
      <c r="D7">
        <v>0</v>
      </c>
      <c r="E7">
        <v>1</v>
      </c>
      <c r="F7">
        <v>0</v>
      </c>
      <c r="G7">
        <v>140</v>
      </c>
      <c r="H7">
        <v>350</v>
      </c>
      <c r="I7">
        <v>40</v>
      </c>
      <c r="J7">
        <v>40</v>
      </c>
      <c r="K7">
        <v>240</v>
      </c>
      <c r="L7">
        <v>240</v>
      </c>
      <c r="M7">
        <v>8</v>
      </c>
      <c r="N7">
        <v>8</v>
      </c>
      <c r="O7">
        <v>10.89</v>
      </c>
      <c r="P7">
        <v>16</v>
      </c>
      <c r="Q7">
        <v>14</v>
      </c>
      <c r="R7">
        <v>16</v>
      </c>
      <c r="S7">
        <v>8</v>
      </c>
      <c r="T7">
        <v>2298</v>
      </c>
      <c r="U7">
        <v>280</v>
      </c>
      <c r="V7">
        <v>0</v>
      </c>
      <c r="W7">
        <v>50</v>
      </c>
    </row>
    <row r="8" spans="1:23" x14ac:dyDescent="0.45">
      <c r="A8">
        <v>7</v>
      </c>
      <c r="B8" s="1">
        <v>0</v>
      </c>
      <c r="C8" s="1" t="s">
        <v>3</v>
      </c>
      <c r="D8">
        <v>0</v>
      </c>
      <c r="E8">
        <v>1</v>
      </c>
      <c r="F8">
        <v>0</v>
      </c>
      <c r="G8">
        <v>50</v>
      </c>
      <c r="H8">
        <v>0</v>
      </c>
      <c r="O8">
        <v>0</v>
      </c>
    </row>
    <row r="9" spans="1:23" x14ac:dyDescent="0.45">
      <c r="A9">
        <v>8</v>
      </c>
      <c r="B9" s="1">
        <v>0</v>
      </c>
      <c r="C9" s="1" t="s">
        <v>4</v>
      </c>
      <c r="D9">
        <v>0</v>
      </c>
      <c r="E9">
        <v>1</v>
      </c>
      <c r="F9">
        <v>0</v>
      </c>
      <c r="G9">
        <v>6</v>
      </c>
      <c r="H9">
        <v>0</v>
      </c>
      <c r="O9">
        <v>5</v>
      </c>
    </row>
    <row r="10" spans="1:23" x14ac:dyDescent="0.45">
      <c r="A10">
        <v>9</v>
      </c>
      <c r="B10" s="1">
        <v>1</v>
      </c>
      <c r="C10" s="1" t="s">
        <v>2</v>
      </c>
      <c r="D10">
        <v>0.42899999999999999</v>
      </c>
      <c r="E10">
        <v>0.4</v>
      </c>
      <c r="F10">
        <v>500</v>
      </c>
      <c r="G10">
        <v>12</v>
      </c>
      <c r="H10">
        <v>40</v>
      </c>
      <c r="I10">
        <v>60</v>
      </c>
      <c r="J10">
        <v>60</v>
      </c>
      <c r="K10">
        <v>60</v>
      </c>
      <c r="L10">
        <v>60</v>
      </c>
      <c r="M10">
        <v>4</v>
      </c>
      <c r="N10">
        <v>2</v>
      </c>
      <c r="O10">
        <v>26.11</v>
      </c>
      <c r="P10">
        <v>7</v>
      </c>
      <c r="Q10">
        <v>5</v>
      </c>
      <c r="R10">
        <v>28</v>
      </c>
      <c r="S10">
        <v>23</v>
      </c>
      <c r="T10">
        <v>437</v>
      </c>
      <c r="U10">
        <v>0</v>
      </c>
      <c r="V10">
        <v>0</v>
      </c>
      <c r="W10">
        <v>-1</v>
      </c>
    </row>
    <row r="11" spans="1:23" x14ac:dyDescent="0.45">
      <c r="A11">
        <v>10</v>
      </c>
      <c r="B11" s="1">
        <v>1</v>
      </c>
      <c r="C11" s="1" t="s">
        <v>1</v>
      </c>
      <c r="D11">
        <v>0.98599999999999999</v>
      </c>
      <c r="E11">
        <v>0.33</v>
      </c>
      <c r="F11">
        <v>1000</v>
      </c>
      <c r="G11">
        <v>54.25</v>
      </c>
      <c r="H11">
        <v>155</v>
      </c>
      <c r="I11">
        <v>30</v>
      </c>
      <c r="J11">
        <v>30</v>
      </c>
      <c r="K11">
        <v>155</v>
      </c>
      <c r="L11">
        <v>155</v>
      </c>
      <c r="M11">
        <v>8</v>
      </c>
      <c r="N11">
        <v>8</v>
      </c>
      <c r="O11">
        <v>10.52</v>
      </c>
      <c r="P11">
        <v>16</v>
      </c>
      <c r="Q11">
        <v>14</v>
      </c>
      <c r="R11">
        <v>16</v>
      </c>
      <c r="S11">
        <v>7</v>
      </c>
      <c r="T11">
        <v>312</v>
      </c>
      <c r="U11">
        <v>124</v>
      </c>
      <c r="V11">
        <v>1</v>
      </c>
      <c r="W11">
        <v>10</v>
      </c>
    </row>
    <row r="12" spans="1:23" x14ac:dyDescent="0.45">
      <c r="A12">
        <v>11</v>
      </c>
      <c r="B12" s="1">
        <v>1</v>
      </c>
      <c r="C12" s="1" t="s">
        <v>3</v>
      </c>
      <c r="D12">
        <v>0</v>
      </c>
      <c r="E12">
        <v>1</v>
      </c>
      <c r="F12">
        <v>1500</v>
      </c>
      <c r="G12">
        <v>100</v>
      </c>
      <c r="H12">
        <v>200</v>
      </c>
      <c r="I12">
        <v>0</v>
      </c>
      <c r="J12">
        <v>0</v>
      </c>
      <c r="K12">
        <v>280</v>
      </c>
      <c r="L12">
        <v>280</v>
      </c>
      <c r="M12">
        <v>1</v>
      </c>
      <c r="N12">
        <v>1</v>
      </c>
      <c r="O12">
        <v>6.02</v>
      </c>
      <c r="P12">
        <v>0</v>
      </c>
      <c r="Q12">
        <v>0</v>
      </c>
      <c r="R12">
        <v>0</v>
      </c>
      <c r="S12">
        <v>0</v>
      </c>
      <c r="T12">
        <v>0</v>
      </c>
      <c r="U12">
        <v>240</v>
      </c>
      <c r="V12">
        <v>1</v>
      </c>
      <c r="W12">
        <v>50</v>
      </c>
    </row>
    <row r="13" spans="1:23" x14ac:dyDescent="0.45">
      <c r="A13">
        <v>12</v>
      </c>
      <c r="B13" s="1">
        <v>1</v>
      </c>
      <c r="C13" s="1" t="s">
        <v>3</v>
      </c>
      <c r="D13">
        <v>0</v>
      </c>
      <c r="E13">
        <v>1</v>
      </c>
      <c r="F13">
        <v>0</v>
      </c>
      <c r="G13">
        <v>100</v>
      </c>
      <c r="H13">
        <v>200</v>
      </c>
      <c r="I13">
        <v>0</v>
      </c>
      <c r="J13">
        <v>0</v>
      </c>
      <c r="K13">
        <v>280</v>
      </c>
      <c r="L13">
        <v>280</v>
      </c>
      <c r="M13">
        <v>1</v>
      </c>
      <c r="N13">
        <v>1</v>
      </c>
      <c r="O13">
        <v>5.47</v>
      </c>
      <c r="P13">
        <v>0</v>
      </c>
      <c r="Q13">
        <v>0</v>
      </c>
      <c r="R13">
        <v>0</v>
      </c>
      <c r="S13">
        <v>0</v>
      </c>
      <c r="T13">
        <v>0</v>
      </c>
      <c r="U13">
        <v>240</v>
      </c>
      <c r="V13">
        <v>1</v>
      </c>
      <c r="W13">
        <v>16</v>
      </c>
    </row>
    <row r="14" spans="1:23" x14ac:dyDescent="0.45">
      <c r="A14">
        <v>13</v>
      </c>
      <c r="B14" s="1">
        <v>1</v>
      </c>
      <c r="C14" s="1" t="s">
        <v>4</v>
      </c>
      <c r="D14">
        <v>0</v>
      </c>
      <c r="E14">
        <v>1</v>
      </c>
      <c r="F14">
        <v>500</v>
      </c>
      <c r="G14">
        <v>300</v>
      </c>
      <c r="H14">
        <v>300</v>
      </c>
      <c r="I14">
        <v>0</v>
      </c>
      <c r="J14">
        <v>0</v>
      </c>
      <c r="K14">
        <v>300</v>
      </c>
      <c r="L14">
        <v>300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240</v>
      </c>
      <c r="V14">
        <v>1</v>
      </c>
      <c r="W14">
        <v>24</v>
      </c>
    </row>
    <row r="15" spans="1:23" x14ac:dyDescent="0.45">
      <c r="A15">
        <v>14</v>
      </c>
      <c r="B15" s="1">
        <v>1</v>
      </c>
      <c r="C15" s="1" t="s">
        <v>3</v>
      </c>
      <c r="D15">
        <v>0</v>
      </c>
      <c r="E15">
        <v>1</v>
      </c>
      <c r="F15">
        <v>0</v>
      </c>
      <c r="G15">
        <v>108.5</v>
      </c>
      <c r="H15">
        <v>310</v>
      </c>
      <c r="I15">
        <v>60</v>
      </c>
      <c r="J15">
        <v>60</v>
      </c>
      <c r="K15">
        <v>180</v>
      </c>
      <c r="L15">
        <v>180</v>
      </c>
      <c r="M15">
        <v>8</v>
      </c>
      <c r="N15">
        <v>8</v>
      </c>
      <c r="O15">
        <v>10.52</v>
      </c>
      <c r="P15">
        <v>17</v>
      </c>
      <c r="Q15">
        <v>16</v>
      </c>
      <c r="R15">
        <v>14</v>
      </c>
      <c r="S15">
        <v>8</v>
      </c>
      <c r="T15">
        <v>624</v>
      </c>
      <c r="U15">
        <v>248</v>
      </c>
      <c r="V15">
        <v>1</v>
      </c>
      <c r="W15">
        <v>10</v>
      </c>
    </row>
    <row r="16" spans="1:23" x14ac:dyDescent="0.45">
      <c r="A16">
        <v>15</v>
      </c>
      <c r="B16" s="1">
        <v>1</v>
      </c>
      <c r="C16" s="1" t="s">
        <v>2</v>
      </c>
      <c r="D16">
        <v>0.42899999999999999</v>
      </c>
      <c r="E16">
        <v>0.4</v>
      </c>
      <c r="F16">
        <v>0</v>
      </c>
      <c r="G16">
        <v>10</v>
      </c>
      <c r="H16">
        <v>0</v>
      </c>
    </row>
    <row r="17" spans="1:17" x14ac:dyDescent="0.45">
      <c r="A17">
        <v>16</v>
      </c>
      <c r="B17" s="1">
        <v>1</v>
      </c>
      <c r="C17" s="1" t="s">
        <v>1</v>
      </c>
      <c r="D17">
        <v>0.98599999999999999</v>
      </c>
      <c r="E17">
        <v>0.35</v>
      </c>
      <c r="F17">
        <v>0</v>
      </c>
      <c r="G17">
        <v>20</v>
      </c>
      <c r="H17">
        <v>0</v>
      </c>
    </row>
    <row r="21" spans="1:17" x14ac:dyDescent="0.45">
      <c r="A21" s="1" t="s">
        <v>26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  <c r="N21" s="1">
        <v>13</v>
      </c>
      <c r="O21" s="1">
        <v>14</v>
      </c>
      <c r="P21" s="1">
        <v>15</v>
      </c>
      <c r="Q21" s="1">
        <v>16</v>
      </c>
    </row>
    <row r="22" spans="1:17" x14ac:dyDescent="0.45">
      <c r="A22" s="1" t="s">
        <v>25</v>
      </c>
      <c r="B22" s="1">
        <f>B2</f>
        <v>0</v>
      </c>
      <c r="C22" s="1">
        <f>B3</f>
        <v>0</v>
      </c>
      <c r="D22" s="1">
        <f>B3</f>
        <v>0</v>
      </c>
      <c r="E22" s="1">
        <f>B5</f>
        <v>0</v>
      </c>
      <c r="F22" s="1">
        <f>B6</f>
        <v>0</v>
      </c>
      <c r="G22" s="1">
        <f>B7</f>
        <v>0</v>
      </c>
      <c r="H22" s="1">
        <f>B8</f>
        <v>0</v>
      </c>
      <c r="I22" s="1">
        <f>B9</f>
        <v>0</v>
      </c>
      <c r="J22" s="1">
        <f>B10</f>
        <v>1</v>
      </c>
      <c r="K22" s="1">
        <f>B11</f>
        <v>1</v>
      </c>
      <c r="L22" s="1">
        <f>B12</f>
        <v>1</v>
      </c>
      <c r="M22" s="1">
        <f>B13</f>
        <v>1</v>
      </c>
      <c r="N22" s="1">
        <f>B14</f>
        <v>1</v>
      </c>
      <c r="O22" s="1">
        <f>B15</f>
        <v>1</v>
      </c>
      <c r="P22" s="1">
        <f>B16</f>
        <v>1</v>
      </c>
      <c r="Q22" s="1">
        <f>B17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540E5-F4F9-461A-915A-17335137E4D0}">
  <dimension ref="A1:F31"/>
  <sheetViews>
    <sheetView workbookViewId="0">
      <selection activeCell="H9" sqref="H9"/>
    </sheetView>
  </sheetViews>
  <sheetFormatPr defaultColWidth="8.796875" defaultRowHeight="14.25" x14ac:dyDescent="0.45"/>
  <sheetData>
    <row r="1" spans="1:6" x14ac:dyDescent="0.45">
      <c r="A1" t="s">
        <v>28</v>
      </c>
      <c r="B1" t="s">
        <v>2</v>
      </c>
      <c r="C1" t="s">
        <v>1</v>
      </c>
      <c r="D1" t="s">
        <v>27</v>
      </c>
      <c r="E1" t="s">
        <v>3</v>
      </c>
      <c r="F1" t="s">
        <v>4</v>
      </c>
    </row>
    <row r="2" spans="1:6" x14ac:dyDescent="0.45">
      <c r="A2">
        <v>0</v>
      </c>
      <c r="B2">
        <v>1</v>
      </c>
      <c r="C2">
        <v>1</v>
      </c>
      <c r="D2">
        <v>1</v>
      </c>
      <c r="E2">
        <v>1</v>
      </c>
      <c r="F2">
        <v>1</v>
      </c>
    </row>
    <row r="3" spans="1:6" x14ac:dyDescent="0.45">
      <c r="A3">
        <v>1</v>
      </c>
      <c r="B3">
        <v>1.008</v>
      </c>
      <c r="C3">
        <v>1</v>
      </c>
      <c r="D3">
        <v>1</v>
      </c>
      <c r="E3">
        <v>1</v>
      </c>
      <c r="F3">
        <v>1</v>
      </c>
    </row>
    <row r="4" spans="1:6" x14ac:dyDescent="0.45">
      <c r="A4">
        <v>2</v>
      </c>
      <c r="B4">
        <v>1.0160640000000001</v>
      </c>
      <c r="C4">
        <v>1</v>
      </c>
      <c r="D4">
        <v>1</v>
      </c>
      <c r="E4">
        <v>1</v>
      </c>
      <c r="F4">
        <v>1</v>
      </c>
    </row>
    <row r="5" spans="1:6" x14ac:dyDescent="0.45">
      <c r="A5">
        <v>3</v>
      </c>
      <c r="B5">
        <v>1.0241925119999999</v>
      </c>
      <c r="C5">
        <v>1</v>
      </c>
      <c r="D5">
        <v>1</v>
      </c>
      <c r="E5">
        <v>1</v>
      </c>
      <c r="F5">
        <v>1</v>
      </c>
    </row>
    <row r="6" spans="1:6" x14ac:dyDescent="0.45">
      <c r="A6">
        <v>4</v>
      </c>
      <c r="B6">
        <v>1.0323860520000001</v>
      </c>
      <c r="C6">
        <v>1</v>
      </c>
      <c r="D6">
        <v>1.1428571430000001</v>
      </c>
      <c r="E6">
        <v>1</v>
      </c>
      <c r="F6">
        <v>1</v>
      </c>
    </row>
    <row r="7" spans="1:6" x14ac:dyDescent="0.45">
      <c r="A7">
        <v>5</v>
      </c>
      <c r="B7">
        <v>1.0406451409999999</v>
      </c>
      <c r="C7">
        <v>1</v>
      </c>
      <c r="D7">
        <v>1.1428571430000001</v>
      </c>
      <c r="E7">
        <v>1</v>
      </c>
      <c r="F7">
        <v>1</v>
      </c>
    </row>
    <row r="8" spans="1:6" x14ac:dyDescent="0.45">
      <c r="A8">
        <v>6</v>
      </c>
      <c r="B8">
        <v>1.042726431</v>
      </c>
      <c r="C8">
        <v>1</v>
      </c>
      <c r="D8">
        <v>1.1428571430000001</v>
      </c>
      <c r="E8">
        <v>1</v>
      </c>
      <c r="F8">
        <v>1</v>
      </c>
    </row>
    <row r="9" spans="1:6" x14ac:dyDescent="0.45">
      <c r="A9">
        <v>7</v>
      </c>
      <c r="B9">
        <v>1.044811884</v>
      </c>
      <c r="C9">
        <v>1</v>
      </c>
      <c r="D9">
        <v>1.1428571430000001</v>
      </c>
      <c r="E9">
        <v>1</v>
      </c>
      <c r="F9">
        <v>1</v>
      </c>
    </row>
    <row r="10" spans="1:6" x14ac:dyDescent="0.45">
      <c r="A10">
        <v>8</v>
      </c>
      <c r="B10">
        <v>1.0469015070000001</v>
      </c>
      <c r="C10">
        <v>1</v>
      </c>
      <c r="D10">
        <v>1.1428571430000001</v>
      </c>
      <c r="E10">
        <v>1</v>
      </c>
      <c r="F10">
        <v>1</v>
      </c>
    </row>
    <row r="11" spans="1:6" x14ac:dyDescent="0.45">
      <c r="A11">
        <v>9</v>
      </c>
      <c r="B11">
        <v>1.04899531</v>
      </c>
      <c r="C11">
        <v>1</v>
      </c>
      <c r="D11">
        <v>1.1428571430000001</v>
      </c>
      <c r="E11">
        <v>1</v>
      </c>
      <c r="F11">
        <v>1</v>
      </c>
    </row>
    <row r="12" spans="1:6" x14ac:dyDescent="0.45">
      <c r="A12">
        <v>10</v>
      </c>
      <c r="B12">
        <v>1.0510933010000001</v>
      </c>
      <c r="C12">
        <v>1</v>
      </c>
      <c r="D12">
        <v>1.1428571430000001</v>
      </c>
      <c r="E12">
        <v>1</v>
      </c>
      <c r="F12">
        <v>1</v>
      </c>
    </row>
    <row r="13" spans="1:6" x14ac:dyDescent="0.45">
      <c r="A13">
        <v>11</v>
      </c>
      <c r="B13">
        <v>1.0531954880000001</v>
      </c>
      <c r="C13">
        <v>1</v>
      </c>
      <c r="D13">
        <v>1.428571429</v>
      </c>
      <c r="E13">
        <v>1</v>
      </c>
      <c r="F13">
        <v>1</v>
      </c>
    </row>
    <row r="14" spans="1:6" x14ac:dyDescent="0.45">
      <c r="A14">
        <v>12</v>
      </c>
      <c r="B14">
        <v>1.0553018789999999</v>
      </c>
      <c r="C14">
        <v>1</v>
      </c>
      <c r="D14">
        <v>1.428571429</v>
      </c>
      <c r="E14">
        <v>1</v>
      </c>
      <c r="F14">
        <v>1</v>
      </c>
    </row>
    <row r="15" spans="1:6" x14ac:dyDescent="0.45">
      <c r="A15">
        <v>13</v>
      </c>
      <c r="B15">
        <v>1.0574124819999999</v>
      </c>
      <c r="C15">
        <v>1</v>
      </c>
      <c r="D15">
        <v>1.428571429</v>
      </c>
      <c r="E15">
        <v>1</v>
      </c>
      <c r="F15">
        <v>1</v>
      </c>
    </row>
    <row r="16" spans="1:6" x14ac:dyDescent="0.45">
      <c r="A16">
        <v>14</v>
      </c>
      <c r="B16">
        <v>1.059527307</v>
      </c>
      <c r="C16">
        <v>1</v>
      </c>
      <c r="D16">
        <v>1.428571429</v>
      </c>
      <c r="E16">
        <v>1</v>
      </c>
      <c r="F16">
        <v>1</v>
      </c>
    </row>
    <row r="17" spans="1:6" x14ac:dyDescent="0.45">
      <c r="A17">
        <v>15</v>
      </c>
      <c r="B17">
        <v>1.0616463620000001</v>
      </c>
      <c r="C17">
        <v>1</v>
      </c>
      <c r="D17">
        <v>1.428571429</v>
      </c>
      <c r="E17">
        <v>1</v>
      </c>
      <c r="F17">
        <v>1</v>
      </c>
    </row>
    <row r="18" spans="1:6" x14ac:dyDescent="0.45">
      <c r="A18">
        <v>16</v>
      </c>
      <c r="B18">
        <v>1.054214837</v>
      </c>
      <c r="C18">
        <v>1.02</v>
      </c>
      <c r="D18">
        <v>2.1428571430000001</v>
      </c>
      <c r="E18">
        <v>1</v>
      </c>
      <c r="F18">
        <v>1</v>
      </c>
    </row>
    <row r="19" spans="1:6" x14ac:dyDescent="0.45">
      <c r="A19">
        <v>17</v>
      </c>
      <c r="B19">
        <v>1.0468353340000001</v>
      </c>
      <c r="C19">
        <v>1.02</v>
      </c>
      <c r="D19">
        <v>2.1428571430000001</v>
      </c>
      <c r="E19">
        <v>1</v>
      </c>
      <c r="F19">
        <v>1</v>
      </c>
    </row>
    <row r="20" spans="1:6" x14ac:dyDescent="0.45">
      <c r="A20">
        <v>18</v>
      </c>
      <c r="B20">
        <v>1.039507486</v>
      </c>
      <c r="C20">
        <v>1.02</v>
      </c>
      <c r="D20">
        <v>2.1428571430000001</v>
      </c>
      <c r="E20">
        <v>1</v>
      </c>
      <c r="F20">
        <v>1</v>
      </c>
    </row>
    <row r="21" spans="1:6" x14ac:dyDescent="0.45">
      <c r="A21">
        <v>19</v>
      </c>
      <c r="B21">
        <v>1.032230934</v>
      </c>
      <c r="C21">
        <v>1.02</v>
      </c>
      <c r="D21">
        <v>2.8571428569999999</v>
      </c>
      <c r="E21">
        <v>1</v>
      </c>
      <c r="F21">
        <v>1</v>
      </c>
    </row>
    <row r="22" spans="1:6" x14ac:dyDescent="0.45">
      <c r="A22">
        <v>20</v>
      </c>
      <c r="B22">
        <v>1.025005317</v>
      </c>
      <c r="C22">
        <v>1.02</v>
      </c>
      <c r="D22">
        <v>2.8571428569999999</v>
      </c>
      <c r="E22">
        <v>1</v>
      </c>
      <c r="F22">
        <v>1</v>
      </c>
    </row>
    <row r="23" spans="1:6" x14ac:dyDescent="0.45">
      <c r="A23">
        <v>21</v>
      </c>
      <c r="B23">
        <v>1.0178302800000001</v>
      </c>
      <c r="C23">
        <v>1.02</v>
      </c>
      <c r="D23">
        <v>2.8571428569999999</v>
      </c>
      <c r="E23">
        <v>1</v>
      </c>
      <c r="F23">
        <v>1</v>
      </c>
    </row>
    <row r="24" spans="1:6" x14ac:dyDescent="0.45">
      <c r="A24">
        <v>22</v>
      </c>
      <c r="B24">
        <v>1.0107054680000001</v>
      </c>
      <c r="C24">
        <v>1.02</v>
      </c>
      <c r="D24">
        <v>5.7142857139999998</v>
      </c>
      <c r="E24">
        <v>1</v>
      </c>
      <c r="F24">
        <v>1</v>
      </c>
    </row>
    <row r="25" spans="1:6" x14ac:dyDescent="0.45">
      <c r="A25">
        <v>23</v>
      </c>
      <c r="B25">
        <v>1.0036305299999999</v>
      </c>
      <c r="C25">
        <v>1.02</v>
      </c>
      <c r="D25">
        <v>5.7142857139999998</v>
      </c>
      <c r="E25">
        <v>1</v>
      </c>
      <c r="F25">
        <v>1</v>
      </c>
    </row>
    <row r="26" spans="1:6" x14ac:dyDescent="0.45">
      <c r="A26">
        <v>24</v>
      </c>
      <c r="B26">
        <v>0.99660511600000001</v>
      </c>
      <c r="C26">
        <v>1.02</v>
      </c>
      <c r="D26">
        <v>5.7142857139999998</v>
      </c>
      <c r="E26">
        <v>1</v>
      </c>
      <c r="F26">
        <v>1</v>
      </c>
    </row>
    <row r="27" spans="1:6" x14ac:dyDescent="0.45">
      <c r="A27">
        <v>25</v>
      </c>
      <c r="B27">
        <v>0.98962888000000004</v>
      </c>
      <c r="C27">
        <v>1.02</v>
      </c>
      <c r="D27">
        <v>5.7142857139999998</v>
      </c>
      <c r="E27">
        <v>1</v>
      </c>
      <c r="F27">
        <v>1</v>
      </c>
    </row>
    <row r="28" spans="1:6" x14ac:dyDescent="0.45">
      <c r="A28">
        <v>26</v>
      </c>
      <c r="B28">
        <v>0.98270147799999996</v>
      </c>
      <c r="C28">
        <v>1.05</v>
      </c>
      <c r="D28">
        <v>5.7142857139999998</v>
      </c>
      <c r="E28">
        <v>1</v>
      </c>
      <c r="F28">
        <v>1</v>
      </c>
    </row>
    <row r="29" spans="1:6" x14ac:dyDescent="0.45">
      <c r="A29">
        <v>27</v>
      </c>
      <c r="B29">
        <v>0.975822568</v>
      </c>
      <c r="C29">
        <v>1.05</v>
      </c>
      <c r="D29">
        <v>11.42857143</v>
      </c>
      <c r="E29">
        <v>1</v>
      </c>
      <c r="F29">
        <v>1</v>
      </c>
    </row>
    <row r="30" spans="1:6" x14ac:dyDescent="0.45">
      <c r="A30">
        <v>28</v>
      </c>
      <c r="B30">
        <v>0.96899181000000001</v>
      </c>
      <c r="C30">
        <v>1.05</v>
      </c>
      <c r="D30">
        <v>11.42857143</v>
      </c>
      <c r="E30">
        <v>1</v>
      </c>
      <c r="F30">
        <v>1</v>
      </c>
    </row>
    <row r="31" spans="1:6" x14ac:dyDescent="0.45">
      <c r="A31">
        <v>29</v>
      </c>
      <c r="B31">
        <v>0.96220886699999997</v>
      </c>
      <c r="C31">
        <v>1.05</v>
      </c>
      <c r="D31">
        <v>11.42857143</v>
      </c>
      <c r="E31">
        <v>1</v>
      </c>
      <c r="F3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A795-0D14-49A3-A3E8-F849A40BEFF7}">
  <dimension ref="A1:B6"/>
  <sheetViews>
    <sheetView workbookViewId="0">
      <selection activeCell="B4" sqref="B4"/>
    </sheetView>
  </sheetViews>
  <sheetFormatPr defaultColWidth="8.796875" defaultRowHeight="14.25" x14ac:dyDescent="0.45"/>
  <sheetData>
    <row r="1" spans="1:2" x14ac:dyDescent="0.45">
      <c r="A1" t="s">
        <v>30</v>
      </c>
      <c r="B1" s="1" t="s">
        <v>29</v>
      </c>
    </row>
    <row r="2" spans="1:2" x14ac:dyDescent="0.45">
      <c r="A2" t="s">
        <v>2</v>
      </c>
      <c r="B2" s="1">
        <v>130</v>
      </c>
    </row>
    <row r="3" spans="1:2" x14ac:dyDescent="0.45">
      <c r="A3" t="s">
        <v>1</v>
      </c>
      <c r="B3" s="1">
        <v>70</v>
      </c>
    </row>
    <row r="4" spans="1:2" x14ac:dyDescent="0.45">
      <c r="A4" t="s">
        <v>27</v>
      </c>
      <c r="B4">
        <v>63</v>
      </c>
    </row>
    <row r="5" spans="1:2" x14ac:dyDescent="0.45">
      <c r="A5" t="s">
        <v>3</v>
      </c>
      <c r="B5" s="1">
        <v>0</v>
      </c>
    </row>
    <row r="6" spans="1:2" x14ac:dyDescent="0.45">
      <c r="A6" t="s">
        <v>4</v>
      </c>
      <c r="B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5E8C-0F0A-428F-941D-8A7FA0E051FD}">
  <dimension ref="A1:D17"/>
  <sheetViews>
    <sheetView zoomScaleNormal="100" workbookViewId="0">
      <selection activeCell="A17" sqref="A17:D17"/>
    </sheetView>
  </sheetViews>
  <sheetFormatPr defaultColWidth="8.796875" defaultRowHeight="14.25" x14ac:dyDescent="0.45"/>
  <cols>
    <col min="2" max="2" width="12.19921875" customWidth="1"/>
    <col min="3" max="3" width="12" customWidth="1"/>
  </cols>
  <sheetData>
    <row r="1" spans="1:4" x14ac:dyDescent="0.45">
      <c r="A1" t="s">
        <v>31</v>
      </c>
      <c r="B1" t="s">
        <v>24</v>
      </c>
      <c r="C1" t="s">
        <v>29</v>
      </c>
      <c r="D1" t="s">
        <v>32</v>
      </c>
    </row>
    <row r="2" spans="1:4" x14ac:dyDescent="0.45">
      <c r="A2">
        <f>Generators_AssetData_Existing!A2</f>
        <v>1</v>
      </c>
      <c r="B2" t="str">
        <f>Generators_AssetData_Existing!C2</f>
        <v>Coal</v>
      </c>
      <c r="C2">
        <f>INDEX(Fuel_Cost_Absolute!$B$2:$B$6,MATCH( Python_Gen_E_Data!B2,Fuel_Cost_Absolute!$A$2:$A$6,0))</f>
        <v>70</v>
      </c>
      <c r="D2">
        <f>Generators_AssetData_Existing!F2</f>
        <v>1250</v>
      </c>
    </row>
    <row r="3" spans="1:4" x14ac:dyDescent="0.45">
      <c r="A3">
        <f>Generators_AssetData_Existing!A3</f>
        <v>2</v>
      </c>
      <c r="B3" t="str">
        <f>Generators_AssetData_Existing!C3</f>
        <v>Coal</v>
      </c>
      <c r="C3">
        <f>INDEX(Fuel_Cost_Absolute!$B$2:$B$6,MATCH( Python_Gen_E_Data!B3,Fuel_Cost_Absolute!$A$2:$A$6,0))</f>
        <v>70</v>
      </c>
      <c r="D3">
        <f>Generators_AssetData_Existing!F3</f>
        <v>0</v>
      </c>
    </row>
    <row r="4" spans="1:4" x14ac:dyDescent="0.45">
      <c r="A4">
        <f>Generators_AssetData_Existing!A4</f>
        <v>3</v>
      </c>
      <c r="B4" t="str">
        <f>Generators_AssetData_Existing!C4</f>
        <v>Coal</v>
      </c>
      <c r="C4">
        <f>INDEX(Fuel_Cost_Absolute!$B$2:$B$6,MATCH( Python_Gen_E_Data!B4,Fuel_Cost_Absolute!$A$2:$A$6,0))</f>
        <v>70</v>
      </c>
      <c r="D4">
        <f>Generators_AssetData_Existing!F4</f>
        <v>0</v>
      </c>
    </row>
    <row r="5" spans="1:4" x14ac:dyDescent="0.45">
      <c r="A5">
        <f>Generators_AssetData_Existing!A5</f>
        <v>4</v>
      </c>
      <c r="B5" t="str">
        <f>Generators_AssetData_Existing!C5</f>
        <v>Gas</v>
      </c>
      <c r="C5">
        <f>INDEX(Fuel_Cost_Absolute!$B$2:$B$6,MATCH( Python_Gen_E_Data!B5,Fuel_Cost_Absolute!$A$2:$A$6,0))</f>
        <v>130</v>
      </c>
      <c r="D5">
        <f>Generators_AssetData_Existing!F5</f>
        <v>1000</v>
      </c>
    </row>
    <row r="6" spans="1:4" x14ac:dyDescent="0.45">
      <c r="A6">
        <f>Generators_AssetData_Existing!A6</f>
        <v>5</v>
      </c>
      <c r="B6" t="str">
        <f>Generators_AssetData_Existing!C6</f>
        <v>Coal</v>
      </c>
      <c r="C6">
        <f>INDEX(Fuel_Cost_Absolute!$B$2:$B$6,MATCH( Python_Gen_E_Data!B6,Fuel_Cost_Absolute!$A$2:$A$6,0))</f>
        <v>70</v>
      </c>
      <c r="D6">
        <f>Generators_AssetData_Existing!F6</f>
        <v>0</v>
      </c>
    </row>
    <row r="7" spans="1:4" x14ac:dyDescent="0.45">
      <c r="A7">
        <f>Generators_AssetData_Existing!A7</f>
        <v>6</v>
      </c>
      <c r="B7" t="str">
        <f>Generators_AssetData_Existing!C7</f>
        <v>Wind</v>
      </c>
      <c r="C7">
        <f>INDEX(Fuel_Cost_Absolute!$B$2:$B$6,MATCH( Python_Gen_E_Data!B7,Fuel_Cost_Absolute!$A$2:$A$6,0))</f>
        <v>0</v>
      </c>
      <c r="D7">
        <f>Generators_AssetData_Existing!F7</f>
        <v>0</v>
      </c>
    </row>
    <row r="8" spans="1:4" x14ac:dyDescent="0.45">
      <c r="A8">
        <f>Generators_AssetData_Existing!A8</f>
        <v>7</v>
      </c>
      <c r="B8" t="str">
        <f>Generators_AssetData_Existing!C8</f>
        <v>Wind</v>
      </c>
      <c r="C8">
        <f>INDEX(Fuel_Cost_Absolute!$B$2:$B$6,MATCH( Python_Gen_E_Data!B8,Fuel_Cost_Absolute!$A$2:$A$6,0))</f>
        <v>0</v>
      </c>
      <c r="D8">
        <f>Generators_AssetData_Existing!F8</f>
        <v>0</v>
      </c>
    </row>
    <row r="9" spans="1:4" x14ac:dyDescent="0.45">
      <c r="A9">
        <f>Generators_AssetData_Existing!A9</f>
        <v>8</v>
      </c>
      <c r="B9" t="str">
        <f>Generators_AssetData_Existing!C9</f>
        <v>PV</v>
      </c>
      <c r="C9">
        <f>INDEX(Fuel_Cost_Absolute!$B$2:$B$6,MATCH( Python_Gen_E_Data!B9,Fuel_Cost_Absolute!$A$2:$A$6,0))</f>
        <v>0</v>
      </c>
      <c r="D9">
        <f>Generators_AssetData_Existing!F9</f>
        <v>0</v>
      </c>
    </row>
    <row r="10" spans="1:4" x14ac:dyDescent="0.45">
      <c r="A10">
        <f>Generators_AssetData_Existing!A10</f>
        <v>9</v>
      </c>
      <c r="B10" t="str">
        <f>Generators_AssetData_Existing!C10</f>
        <v>Gas</v>
      </c>
      <c r="C10">
        <f>INDEX(Fuel_Cost_Absolute!$B$2:$B$6,MATCH( Python_Gen_E_Data!B10,Fuel_Cost_Absolute!$A$2:$A$6,0))</f>
        <v>130</v>
      </c>
      <c r="D10">
        <f>Generators_AssetData_Existing!F10</f>
        <v>500</v>
      </c>
    </row>
    <row r="11" spans="1:4" x14ac:dyDescent="0.45">
      <c r="A11">
        <f>Generators_AssetData_Existing!A11</f>
        <v>10</v>
      </c>
      <c r="B11" t="str">
        <f>Generators_AssetData_Existing!C11</f>
        <v>Coal</v>
      </c>
      <c r="C11">
        <f>INDEX(Fuel_Cost_Absolute!$B$2:$B$6,MATCH( Python_Gen_E_Data!B11,Fuel_Cost_Absolute!$A$2:$A$6,0))</f>
        <v>70</v>
      </c>
      <c r="D11">
        <f>Generators_AssetData_Existing!F11</f>
        <v>1000</v>
      </c>
    </row>
    <row r="12" spans="1:4" x14ac:dyDescent="0.45">
      <c r="A12">
        <f>Generators_AssetData_Existing!A12</f>
        <v>11</v>
      </c>
      <c r="B12" t="str">
        <f>Generators_AssetData_Existing!C12</f>
        <v>Wind</v>
      </c>
      <c r="C12">
        <f>INDEX(Fuel_Cost_Absolute!$B$2:$B$6,MATCH( Python_Gen_E_Data!B12,Fuel_Cost_Absolute!$A$2:$A$6,0))</f>
        <v>0</v>
      </c>
      <c r="D12">
        <f>Generators_AssetData_Existing!F12</f>
        <v>1500</v>
      </c>
    </row>
    <row r="13" spans="1:4" x14ac:dyDescent="0.45">
      <c r="A13">
        <f>Generators_AssetData_Existing!A13</f>
        <v>12</v>
      </c>
      <c r="B13" t="str">
        <f>Generators_AssetData_Existing!C13</f>
        <v>Wind</v>
      </c>
      <c r="C13">
        <f>INDEX(Fuel_Cost_Absolute!$B$2:$B$6,MATCH( Python_Gen_E_Data!B13,Fuel_Cost_Absolute!$A$2:$A$6,0))</f>
        <v>0</v>
      </c>
      <c r="D13">
        <f>Generators_AssetData_Existing!F13</f>
        <v>0</v>
      </c>
    </row>
    <row r="14" spans="1:4" x14ac:dyDescent="0.45">
      <c r="A14">
        <f>Generators_AssetData_Existing!A14</f>
        <v>13</v>
      </c>
      <c r="B14" t="str">
        <f>Generators_AssetData_Existing!C14</f>
        <v>PV</v>
      </c>
      <c r="C14">
        <f>INDEX(Fuel_Cost_Absolute!$B$2:$B$6,MATCH( Python_Gen_E_Data!B14,Fuel_Cost_Absolute!$A$2:$A$6,0))</f>
        <v>0</v>
      </c>
      <c r="D14">
        <f>Generators_AssetData_Existing!F14</f>
        <v>500</v>
      </c>
    </row>
    <row r="15" spans="1:4" x14ac:dyDescent="0.45">
      <c r="A15">
        <f>Generators_AssetData_Existing!A15</f>
        <v>14</v>
      </c>
      <c r="B15" t="str">
        <f>Generators_AssetData_Existing!C15</f>
        <v>Wind</v>
      </c>
      <c r="C15">
        <f>INDEX(Fuel_Cost_Absolute!$B$2:$B$6,MATCH( Python_Gen_E_Data!B15,Fuel_Cost_Absolute!$A$2:$A$6,0))</f>
        <v>0</v>
      </c>
      <c r="D15">
        <f>Generators_AssetData_Existing!F15</f>
        <v>0</v>
      </c>
    </row>
    <row r="16" spans="1:4" x14ac:dyDescent="0.45">
      <c r="A16">
        <f>Generators_AssetData_Existing!A16</f>
        <v>15</v>
      </c>
      <c r="B16" t="str">
        <f>Generators_AssetData_Existing!C16</f>
        <v>Gas</v>
      </c>
      <c r="C16">
        <f>INDEX(Fuel_Cost_Absolute!$B$2:$B$6,MATCH( Python_Gen_E_Data!B16,Fuel_Cost_Absolute!$A$2:$A$6,0))</f>
        <v>130</v>
      </c>
      <c r="D16">
        <f>Generators_AssetData_Existing!F16</f>
        <v>0</v>
      </c>
    </row>
    <row r="17" spans="1:4" x14ac:dyDescent="0.45">
      <c r="A17">
        <f>Generators_AssetData_Existing!A17</f>
        <v>16</v>
      </c>
      <c r="B17" t="str">
        <f>Generators_AssetData_Existing!C17</f>
        <v>Coal</v>
      </c>
      <c r="C17">
        <f>INDEX(Fuel_Cost_Absolute!$B$2:$B$6,MATCH( Python_Gen_E_Data!B17,Fuel_Cost_Absolute!$A$2:$A$6,0))</f>
        <v>70</v>
      </c>
      <c r="D17">
        <f>Generators_AssetData_Existing!F17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66513-F528-304A-84A7-EEC55EFB1D2F}">
  <dimension ref="A1:P3"/>
  <sheetViews>
    <sheetView workbookViewId="0">
      <selection activeCell="D25" sqref="D25"/>
    </sheetView>
  </sheetViews>
  <sheetFormatPr defaultColWidth="11.53125" defaultRowHeight="14.25" x14ac:dyDescent="0.45"/>
  <sheetData>
    <row r="1" spans="1:16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</row>
    <row r="2" spans="1:16" x14ac:dyDescent="0.45">
      <c r="A2">
        <f>IF(Generators_AssetData_Existing!B$22=0,1,0)</f>
        <v>1</v>
      </c>
      <c r="B2">
        <f>IF(Generators_AssetData_Existing!C$22=0,1,0)</f>
        <v>1</v>
      </c>
      <c r="C2">
        <f>IF(Generators_AssetData_Existing!D$22=0,1,0)</f>
        <v>1</v>
      </c>
      <c r="D2">
        <f>IF(Generators_AssetData_Existing!E$22=0,1,0)</f>
        <v>1</v>
      </c>
      <c r="E2">
        <f>IF(Generators_AssetData_Existing!F$22=0,1,0)</f>
        <v>1</v>
      </c>
      <c r="F2">
        <f>IF(Generators_AssetData_Existing!G$22=0,1,0)</f>
        <v>1</v>
      </c>
      <c r="G2">
        <f>IF(Generators_AssetData_Existing!H$22=0,1,0)</f>
        <v>1</v>
      </c>
      <c r="H2">
        <f>IF(Generators_AssetData_Existing!I$22=0,1,0)</f>
        <v>1</v>
      </c>
      <c r="I2">
        <f>IF(Generators_AssetData_Existing!J$22=0,1,0)</f>
        <v>0</v>
      </c>
      <c r="J2">
        <f>IF(Generators_AssetData_Existing!K$22=0,1,0)</f>
        <v>0</v>
      </c>
      <c r="K2">
        <f>IF(Generators_AssetData_Existing!L$22=0,1,0)</f>
        <v>0</v>
      </c>
      <c r="L2">
        <f>IF(Generators_AssetData_Existing!M$22=0,1,0)</f>
        <v>0</v>
      </c>
      <c r="M2">
        <f>IF(Generators_AssetData_Existing!N$22=0,1,0)</f>
        <v>0</v>
      </c>
      <c r="N2">
        <f>IF(Generators_AssetData_Existing!O$22=0,1,0)</f>
        <v>0</v>
      </c>
      <c r="O2">
        <f>IF(Generators_AssetData_Existing!P$22=0,1,0)</f>
        <v>0</v>
      </c>
      <c r="P2">
        <f>IF(Generators_AssetData_Existing!Q$22=0,1,0)</f>
        <v>0</v>
      </c>
    </row>
    <row r="3" spans="1:16" x14ac:dyDescent="0.45">
      <c r="A3">
        <f>IF(Generators_AssetData_Existing!B$22=1,1,0)</f>
        <v>0</v>
      </c>
      <c r="B3">
        <f>IF(Generators_AssetData_Existing!C$22=1,1,0)</f>
        <v>0</v>
      </c>
      <c r="C3">
        <f>IF(Generators_AssetData_Existing!D$22=1,1,0)</f>
        <v>0</v>
      </c>
      <c r="D3">
        <f>IF(Generators_AssetData_Existing!E$22=1,1,0)</f>
        <v>0</v>
      </c>
      <c r="E3">
        <f>IF(Generators_AssetData_Existing!F$22=1,1,0)</f>
        <v>0</v>
      </c>
      <c r="F3">
        <f>IF(Generators_AssetData_Existing!G$22=1,1,0)</f>
        <v>0</v>
      </c>
      <c r="G3">
        <f>IF(Generators_AssetData_Existing!H$22=1,1,0)</f>
        <v>0</v>
      </c>
      <c r="H3">
        <f>IF(Generators_AssetData_Existing!I$22=1,1,0)</f>
        <v>0</v>
      </c>
      <c r="I3">
        <f>IF(Generators_AssetData_Existing!J$22=1,1,0)</f>
        <v>1</v>
      </c>
      <c r="J3">
        <f>IF(Generators_AssetData_Existing!K$22=1,1,0)</f>
        <v>1</v>
      </c>
      <c r="K3">
        <f>IF(Generators_AssetData_Existing!L$22=1,1,0)</f>
        <v>1</v>
      </c>
      <c r="L3">
        <f>IF(Generators_AssetData_Existing!M$22=1,1,0)</f>
        <v>1</v>
      </c>
      <c r="M3">
        <f>IF(Generators_AssetData_Existing!N$22=1,1,0)</f>
        <v>1</v>
      </c>
      <c r="N3">
        <f>IF(Generators_AssetData_Existing!O$22=1,1,0)</f>
        <v>1</v>
      </c>
      <c r="O3">
        <f>IF(Generators_AssetData_Existing!P$22=1,1,0)</f>
        <v>1</v>
      </c>
      <c r="P3">
        <f>IF(Generators_AssetData_Existing!Q$22=1,1,0)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Generators_AssetData_Existing</vt:lpstr>
      <vt:lpstr>FuelCost_PriceDevelopment50year</vt:lpstr>
      <vt:lpstr>Fuel_Cost_Absolute</vt:lpstr>
      <vt:lpstr>Python_Gen_E_Data</vt:lpstr>
      <vt:lpstr>Python_Gen_E_Z_Data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 Rüter</cp:lastModifiedBy>
  <dcterms:created xsi:type="dcterms:W3CDTF">2024-11-13T21:08:28Z</dcterms:created>
  <dcterms:modified xsi:type="dcterms:W3CDTF">2024-11-24T12:16:57Z</dcterms:modified>
</cp:coreProperties>
</file>