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gg2903\Documents\turbidity\2016-11-15-LabTest_Analysis\"/>
    </mc:Choice>
  </mc:AlternateContent>
  <bookViews>
    <workbookView xWindow="0" yWindow="0" windowWidth="25200" windowHeight="11850" activeTab="4"/>
  </bookViews>
  <sheets>
    <sheet name="Data original" sheetId="1" r:id="rId1"/>
    <sheet name="Chart1" sheetId="2" r:id="rId2"/>
    <sheet name="Data sans 12" sheetId="4" r:id="rId3"/>
    <sheet name="Chart2" sheetId="5" r:id="rId4"/>
    <sheet name="Chart3" sheetId="6" r:id="rId5"/>
    <sheet name="Comparaison sans 12" sheetId="7" r:id="rId6"/>
    <sheet name="Chart4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7" l="1"/>
  <c r="D17" i="7"/>
  <c r="F15" i="7"/>
  <c r="D15" i="7"/>
  <c r="M15" i="7" s="1"/>
  <c r="N15" i="7" s="1"/>
  <c r="F14" i="7"/>
  <c r="D14" i="7"/>
  <c r="M14" i="7" s="1"/>
  <c r="N14" i="7" s="1"/>
  <c r="F13" i="7"/>
  <c r="D13" i="7"/>
  <c r="M13" i="7" s="1"/>
  <c r="N13" i="7" s="1"/>
  <c r="F12" i="7"/>
  <c r="D12" i="7"/>
  <c r="M12" i="7" s="1"/>
  <c r="N12" i="7" s="1"/>
  <c r="F11" i="7"/>
  <c r="D11" i="7"/>
  <c r="M11" i="7" s="1"/>
  <c r="N11" i="7" s="1"/>
  <c r="F10" i="7"/>
  <c r="D10" i="7"/>
  <c r="M10" i="7" s="1"/>
  <c r="N10" i="7" s="1"/>
  <c r="F9" i="7"/>
  <c r="D9" i="7"/>
  <c r="M9" i="7" s="1"/>
  <c r="N9" i="7" s="1"/>
  <c r="F8" i="7"/>
  <c r="D8" i="7"/>
  <c r="M8" i="7" s="1"/>
  <c r="N8" i="7" s="1"/>
  <c r="F7" i="7"/>
  <c r="D7" i="7"/>
  <c r="M7" i="7" s="1"/>
  <c r="N7" i="7" s="1"/>
  <c r="F6" i="7"/>
  <c r="D6" i="7"/>
  <c r="M6" i="7" s="1"/>
  <c r="N6" i="7" s="1"/>
  <c r="F5" i="7"/>
  <c r="D5" i="7"/>
  <c r="M5" i="7" s="1"/>
  <c r="N5" i="7" s="1"/>
  <c r="F4" i="7"/>
  <c r="D4" i="7"/>
  <c r="M4" i="7" s="1"/>
  <c r="N4" i="7" s="1"/>
  <c r="F3" i="7"/>
  <c r="D3" i="7"/>
  <c r="M3" i="7" s="1"/>
  <c r="N3" i="7" s="1"/>
  <c r="N4" i="4"/>
  <c r="N5" i="4"/>
  <c r="N6" i="4"/>
  <c r="N7" i="4"/>
  <c r="N8" i="4"/>
  <c r="N9" i="4"/>
  <c r="N10" i="4"/>
  <c r="N11" i="4"/>
  <c r="N12" i="4"/>
  <c r="N13" i="4"/>
  <c r="N14" i="4"/>
  <c r="N15" i="4"/>
  <c r="N3" i="4"/>
  <c r="M4" i="4"/>
  <c r="M5" i="4"/>
  <c r="M6" i="4"/>
  <c r="M7" i="4"/>
  <c r="M8" i="4"/>
  <c r="M9" i="4"/>
  <c r="M10" i="4"/>
  <c r="M11" i="4"/>
  <c r="M12" i="4"/>
  <c r="M13" i="4"/>
  <c r="M14" i="4"/>
  <c r="M15" i="4"/>
  <c r="M3" i="4"/>
  <c r="L4" i="4"/>
  <c r="L5" i="4"/>
  <c r="L6" i="4"/>
  <c r="L7" i="4"/>
  <c r="L8" i="4"/>
  <c r="L9" i="4"/>
  <c r="L10" i="4"/>
  <c r="L11" i="4"/>
  <c r="L12" i="4"/>
  <c r="L13" i="4"/>
  <c r="L14" i="4"/>
  <c r="L15" i="4"/>
  <c r="L3" i="4"/>
  <c r="K4" i="4"/>
  <c r="K5" i="4"/>
  <c r="K6" i="4"/>
  <c r="K7" i="4"/>
  <c r="K8" i="4"/>
  <c r="K9" i="4"/>
  <c r="K10" i="4"/>
  <c r="K11" i="4"/>
  <c r="K12" i="4"/>
  <c r="K13" i="4"/>
  <c r="K14" i="4"/>
  <c r="K15" i="4"/>
  <c r="K3" i="4"/>
  <c r="F15" i="4"/>
  <c r="D15" i="4"/>
  <c r="I15" i="4" s="1"/>
  <c r="F14" i="4"/>
  <c r="D14" i="4"/>
  <c r="I14" i="4" s="1"/>
  <c r="J14" i="4" s="1"/>
  <c r="F13" i="4"/>
  <c r="D13" i="4"/>
  <c r="I13" i="4" s="1"/>
  <c r="F12" i="4"/>
  <c r="D12" i="4"/>
  <c r="I12" i="4" s="1"/>
  <c r="J12" i="4" s="1"/>
  <c r="F11" i="4"/>
  <c r="D11" i="4"/>
  <c r="I11" i="4" s="1"/>
  <c r="F10" i="4"/>
  <c r="D10" i="4"/>
  <c r="I10" i="4" s="1"/>
  <c r="J10" i="4" s="1"/>
  <c r="F9" i="4"/>
  <c r="D9" i="4"/>
  <c r="I9" i="4" s="1"/>
  <c r="F8" i="4"/>
  <c r="D8" i="4"/>
  <c r="I8" i="4" s="1"/>
  <c r="J8" i="4" s="1"/>
  <c r="F7" i="4"/>
  <c r="D7" i="4"/>
  <c r="I7" i="4" s="1"/>
  <c r="F6" i="4"/>
  <c r="D6" i="4"/>
  <c r="I6" i="4" s="1"/>
  <c r="J6" i="4" s="1"/>
  <c r="F5" i="4"/>
  <c r="D5" i="4"/>
  <c r="I5" i="4" s="1"/>
  <c r="F4" i="4"/>
  <c r="D4" i="4"/>
  <c r="I4" i="4" s="1"/>
  <c r="J4" i="4" s="1"/>
  <c r="F17" i="4"/>
  <c r="D17" i="4"/>
  <c r="F3" i="4"/>
  <c r="D3" i="4"/>
  <c r="I3" i="4" s="1"/>
  <c r="J3" i="4" s="1"/>
  <c r="D2" i="1"/>
  <c r="F2" i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G3" i="7" l="1"/>
  <c r="K3" i="7"/>
  <c r="L3" i="7" s="1"/>
  <c r="G4" i="7"/>
  <c r="H4" i="7" s="1"/>
  <c r="K4" i="7"/>
  <c r="L4" i="7" s="1"/>
  <c r="G5" i="7"/>
  <c r="K5" i="7"/>
  <c r="L5" i="7" s="1"/>
  <c r="G6" i="7"/>
  <c r="H6" i="7" s="1"/>
  <c r="K6" i="7"/>
  <c r="L6" i="7" s="1"/>
  <c r="G7" i="7"/>
  <c r="K7" i="7"/>
  <c r="L7" i="7" s="1"/>
  <c r="J8" i="7"/>
  <c r="J10" i="7"/>
  <c r="J12" i="7"/>
  <c r="J14" i="7"/>
  <c r="J3" i="7"/>
  <c r="I3" i="7"/>
  <c r="J4" i="7"/>
  <c r="I4" i="7"/>
  <c r="J5" i="7"/>
  <c r="I5" i="7"/>
  <c r="J6" i="7"/>
  <c r="I6" i="7"/>
  <c r="J7" i="7"/>
  <c r="I7" i="7"/>
  <c r="G8" i="7"/>
  <c r="H8" i="7" s="1"/>
  <c r="I8" i="7"/>
  <c r="K8" i="7"/>
  <c r="L8" i="7" s="1"/>
  <c r="G9" i="7"/>
  <c r="I9" i="7"/>
  <c r="J9" i="7" s="1"/>
  <c r="K9" i="7"/>
  <c r="L9" i="7" s="1"/>
  <c r="G10" i="7"/>
  <c r="H10" i="7" s="1"/>
  <c r="I10" i="7"/>
  <c r="K10" i="7"/>
  <c r="L10" i="7" s="1"/>
  <c r="G11" i="7"/>
  <c r="I11" i="7"/>
  <c r="J11" i="7" s="1"/>
  <c r="K11" i="7"/>
  <c r="L11" i="7" s="1"/>
  <c r="G12" i="7"/>
  <c r="H12" i="7" s="1"/>
  <c r="I12" i="7"/>
  <c r="K12" i="7"/>
  <c r="L12" i="7" s="1"/>
  <c r="G13" i="7"/>
  <c r="I13" i="7"/>
  <c r="J13" i="7" s="1"/>
  <c r="K13" i="7"/>
  <c r="L13" i="7" s="1"/>
  <c r="G14" i="7"/>
  <c r="H14" i="7" s="1"/>
  <c r="I14" i="7"/>
  <c r="K14" i="7"/>
  <c r="L14" i="7" s="1"/>
  <c r="G15" i="7"/>
  <c r="I15" i="7"/>
  <c r="J15" i="7" s="1"/>
  <c r="K15" i="7"/>
  <c r="L15" i="7" s="1"/>
  <c r="H3" i="7"/>
  <c r="H5" i="7"/>
  <c r="H7" i="7"/>
  <c r="H9" i="7"/>
  <c r="H11" i="7"/>
  <c r="H13" i="7"/>
  <c r="H15" i="7"/>
  <c r="J5" i="4"/>
  <c r="J7" i="4"/>
  <c r="J9" i="4"/>
  <c r="J11" i="4"/>
  <c r="J13" i="4"/>
  <c r="J15" i="4"/>
  <c r="G15" i="4"/>
  <c r="H15" i="4" s="1"/>
  <c r="G13" i="4"/>
  <c r="H13" i="4" s="1"/>
  <c r="G11" i="4"/>
  <c r="H11" i="4" s="1"/>
  <c r="G9" i="4"/>
  <c r="H9" i="4" s="1"/>
  <c r="G7" i="4"/>
  <c r="H7" i="4" s="1"/>
  <c r="G5" i="4"/>
  <c r="H5" i="4" s="1"/>
  <c r="G3" i="4"/>
  <c r="H3" i="4" s="1"/>
  <c r="G14" i="4"/>
  <c r="H14" i="4" s="1"/>
  <c r="G12" i="4"/>
  <c r="H12" i="4" s="1"/>
  <c r="G10" i="4"/>
  <c r="H10" i="4" s="1"/>
  <c r="G8" i="4"/>
  <c r="H8" i="4" s="1"/>
  <c r="G6" i="4"/>
  <c r="H6" i="4" s="1"/>
  <c r="G4" i="4"/>
  <c r="H4" i="4" s="1"/>
</calcChain>
</file>

<file path=xl/sharedStrings.xml><?xml version="1.0" encoding="utf-8"?>
<sst xmlns="http://schemas.openxmlformats.org/spreadsheetml/2006/main" count="34" uniqueCount="11">
  <si>
    <t>TAC</t>
  </si>
  <si>
    <t>spectro</t>
  </si>
  <si>
    <t>TAC-100</t>
  </si>
  <si>
    <t>spectro-100</t>
  </si>
  <si>
    <t>ordre3</t>
  </si>
  <si>
    <t>erreur2</t>
  </si>
  <si>
    <t>erreur3</t>
  </si>
  <si>
    <t>ordre2-100</t>
  </si>
  <si>
    <t>ordre3-100</t>
  </si>
  <si>
    <t>Tac transformed -100</t>
  </si>
  <si>
    <t>tac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</si>
</sst>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Font="1"/>
    <xf numFmtId="164" fontId="0" fillId="2" borderId="0" xfId="0" applyNumberFormat="1" applyFill="1"/>
    <xf numFmtId="164" fontId="0" fillId="3" borderId="0" xfId="0" applyNumberFormat="1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4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original'!$D$2:$D$15</c:f>
              <c:numCache>
                <c:formatCode>General</c:formatCode>
                <c:ptCount val="14"/>
                <c:pt idx="0">
                  <c:v>-97.73</c:v>
                </c:pt>
                <c:pt idx="1">
                  <c:v>-93.91</c:v>
                </c:pt>
                <c:pt idx="2">
                  <c:v>-89.99</c:v>
                </c:pt>
                <c:pt idx="3">
                  <c:v>-82.35</c:v>
                </c:pt>
                <c:pt idx="4">
                  <c:v>-76.039999999999992</c:v>
                </c:pt>
                <c:pt idx="5">
                  <c:v>-66.509999999999991</c:v>
                </c:pt>
                <c:pt idx="6">
                  <c:v>-38.700000000000003</c:v>
                </c:pt>
                <c:pt idx="7">
                  <c:v>-30.299999999999997</c:v>
                </c:pt>
                <c:pt idx="8">
                  <c:v>-30.25</c:v>
                </c:pt>
                <c:pt idx="9">
                  <c:v>-18.700000000000003</c:v>
                </c:pt>
                <c:pt idx="10">
                  <c:v>-14.599999999999994</c:v>
                </c:pt>
                <c:pt idx="11">
                  <c:v>-0.82999999999999829</c:v>
                </c:pt>
                <c:pt idx="12">
                  <c:v>-0.54999999999999716</c:v>
                </c:pt>
                <c:pt idx="13">
                  <c:v>0</c:v>
                </c:pt>
              </c:numCache>
            </c:numRef>
          </c:xVal>
          <c:yVal>
            <c:numRef>
              <c:f>'Data original'!$F$2:$F$15</c:f>
              <c:numCache>
                <c:formatCode>General</c:formatCode>
                <c:ptCount val="14"/>
                <c:pt idx="0">
                  <c:v>-96</c:v>
                </c:pt>
                <c:pt idx="1">
                  <c:v>-95.7</c:v>
                </c:pt>
                <c:pt idx="2">
                  <c:v>-75</c:v>
                </c:pt>
                <c:pt idx="3">
                  <c:v>-62.8</c:v>
                </c:pt>
                <c:pt idx="4">
                  <c:v>-53</c:v>
                </c:pt>
                <c:pt idx="5">
                  <c:v>-42.6</c:v>
                </c:pt>
                <c:pt idx="6">
                  <c:v>-19.5</c:v>
                </c:pt>
                <c:pt idx="7">
                  <c:v>-15.200000000000003</c:v>
                </c:pt>
                <c:pt idx="8">
                  <c:v>-14.599999999999994</c:v>
                </c:pt>
                <c:pt idx="9">
                  <c:v>-8.7999999999999972</c:v>
                </c:pt>
                <c:pt idx="10">
                  <c:v>-7.7999999999999972</c:v>
                </c:pt>
                <c:pt idx="11">
                  <c:v>-1.4000000000000057</c:v>
                </c:pt>
                <c:pt idx="12">
                  <c:v>-2.4000000000000057</c:v>
                </c:pt>
                <c:pt idx="1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B4-49E9-8D0F-5CCA96AF8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699983"/>
        <c:axId val="860717455"/>
      </c:scatterChart>
      <c:valAx>
        <c:axId val="86069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717455"/>
        <c:crosses val="autoZero"/>
        <c:crossBetween val="midCat"/>
      </c:valAx>
      <c:valAx>
        <c:axId val="86071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69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Validation</a:t>
            </a:r>
            <a:r>
              <a:rPr lang="fr-CA" baseline="0"/>
              <a:t> des mesures par test en laboratoire avec spectrophotomètre</a:t>
            </a: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layout>
                <c:manualLayout>
                  <c:x val="1.4657666167151842E-2"/>
                  <c:y val="-1.4802839549333818E-16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3451-4A3B-A96E-DCDA1FE8195C}"/>
                </c:ext>
              </c:extLst>
            </c:dLbl>
            <c:dLbl>
              <c:idx val="1"/>
              <c:layout>
                <c:manualLayout>
                  <c:x val="2.3452265867442992E-2"/>
                  <c:y val="2.0185923481362169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3451-4A3B-A96E-DCDA1FE8195C}"/>
                </c:ext>
              </c:extLst>
            </c:dLbl>
            <c:dLbl>
              <c:idx val="2"/>
              <c:layout>
                <c:manualLayout>
                  <c:x val="1.0260366317006308E-2"/>
                  <c:y val="-7.4014197746669091E-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3451-4A3B-A96E-DCDA1FE8195C}"/>
                </c:ext>
              </c:extLst>
            </c:dLbl>
            <c:dLbl>
              <c:idx val="3"/>
              <c:layout>
                <c:manualLayout>
                  <c:x val="2.4918032484158126E-2"/>
                  <c:y val="6.055777044408872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3451-4A3B-A96E-DCDA1FE8195C}"/>
                </c:ext>
              </c:extLst>
            </c:dLbl>
            <c:dLbl>
              <c:idx val="4"/>
              <c:layout>
                <c:manualLayout>
                  <c:x val="2.4918032484158179E-2"/>
                  <c:y val="2.0185923481362911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3451-4A3B-A96E-DCDA1FE8195C}"/>
                </c:ext>
              </c:extLst>
            </c:dLbl>
            <c:dLbl>
              <c:idx val="5"/>
              <c:layout>
                <c:manualLayout>
                  <c:x val="2.1986499250727806E-2"/>
                  <c:y val="3.633466226645323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3451-4A3B-A96E-DCDA1FE8195C}"/>
                </c:ext>
              </c:extLst>
            </c:dLbl>
            <c:dLbl>
              <c:idx val="6"/>
              <c:layout>
                <c:manualLayout>
                  <c:x val="2.931533233430374E-2"/>
                  <c:y val="2.018592348136290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451-4A3B-A96E-DCDA1FE8195C}"/>
                </c:ext>
              </c:extLst>
            </c:dLbl>
            <c:dLbl>
              <c:idx val="7"/>
              <c:layout>
                <c:manualLayout>
                  <c:x val="-2.1986499250727806E-2"/>
                  <c:y val="-4.8446216355271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451-4A3B-A96E-DCDA1FE8195C}"/>
                </c:ext>
              </c:extLst>
            </c:dLbl>
            <c:dLbl>
              <c:idx val="8"/>
              <c:layout>
                <c:manualLayout>
                  <c:x val="2.6383799100873365E-2"/>
                  <c:y val="4.44090316589983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451-4A3B-A96E-DCDA1FE8195C}"/>
                </c:ext>
              </c:extLst>
            </c:dLbl>
            <c:dLbl>
              <c:idx val="9"/>
              <c:layout>
                <c:manualLayout>
                  <c:x val="-2.6383799100873365E-2"/>
                  <c:y val="-4.440903165899840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451-4A3B-A96E-DCDA1FE8195C}"/>
                </c:ext>
              </c:extLst>
            </c:dLbl>
            <c:dLbl>
              <c:idx val="10"/>
              <c:layout>
                <c:manualLayout>
                  <c:x val="2.4918032484158071E-2"/>
                  <c:y val="-2.4223108177635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451-4A3B-A96E-DCDA1FE8195C}"/>
                </c:ext>
              </c:extLst>
            </c:dLbl>
            <c:dLbl>
              <c:idx val="11"/>
              <c:layout>
                <c:manualLayout>
                  <c:x val="7.3288330835759351E-3"/>
                  <c:y val="4.440903165899839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451-4A3B-A96E-DCDA1FE8195C}"/>
                </c:ext>
              </c:extLst>
            </c:dLbl>
            <c:dLbl>
              <c:idx val="12"/>
              <c:layout>
                <c:manualLayout>
                  <c:x val="-3.6644165417879786E-2"/>
                  <c:y val="-3.0278885222044364E-2"/>
                </c:manualLayout>
              </c:layout>
              <c:spPr>
                <a:solidFill>
                  <a:sysClr val="windowText" lastClr="000000">
                    <a:lumMod val="65000"/>
                    <a:lumOff val="35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15000"/>
                          <a:lumOff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2.8713560118590907E-2"/>
                      <c:h val="2.446851814499946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3451-4A3B-A96E-DCDA1FE8195C}"/>
                </c:ext>
              </c:extLst>
            </c:dLbl>
            <c:spPr>
              <a:solidFill>
                <a:sysClr val="windowText" lastClr="000000">
                  <a:lumMod val="65000"/>
                  <a:lumOff val="3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15000"/>
                        <a:lumOff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-0.21272486244876743"/>
                  <c:y val="5.028313539207500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0.00011542916254452x</a:t>
                    </a:r>
                    <a:r>
                      <a:rPr lang="en-US" sz="1200" baseline="30000"/>
                      <a:t>3</a:t>
                    </a:r>
                    <a:r>
                      <a:rPr lang="en-US" sz="1200" baseline="0"/>
                      <a:t> + 0.00778701306193152x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+ 0.62472360355434400x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0.99865607488916500</a:t>
                    </a:r>
                    <a:endParaRPr lang="en-US" sz="1200"/>
                  </a:p>
                </c:rich>
              </c:tx>
              <c:numFmt formatCode="0.0000000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'Data sans 12'!$D$3:$D$15</c:f>
              <c:numCache>
                <c:formatCode>General</c:formatCode>
                <c:ptCount val="13"/>
                <c:pt idx="0">
                  <c:v>-97.73</c:v>
                </c:pt>
                <c:pt idx="1">
                  <c:v>-89.99</c:v>
                </c:pt>
                <c:pt idx="2">
                  <c:v>-82.35</c:v>
                </c:pt>
                <c:pt idx="3">
                  <c:v>-76.039999999999992</c:v>
                </c:pt>
                <c:pt idx="4">
                  <c:v>-66.509999999999991</c:v>
                </c:pt>
                <c:pt idx="5">
                  <c:v>-38.700000000000003</c:v>
                </c:pt>
                <c:pt idx="6">
                  <c:v>-30.299999999999997</c:v>
                </c:pt>
                <c:pt idx="7">
                  <c:v>-30.25</c:v>
                </c:pt>
                <c:pt idx="8">
                  <c:v>-18.700000000000003</c:v>
                </c:pt>
                <c:pt idx="9">
                  <c:v>-14.599999999999994</c:v>
                </c:pt>
                <c:pt idx="10">
                  <c:v>-0.82999999999999829</c:v>
                </c:pt>
                <c:pt idx="11">
                  <c:v>-0.54999999999999716</c:v>
                </c:pt>
                <c:pt idx="12">
                  <c:v>0</c:v>
                </c:pt>
              </c:numCache>
            </c:numRef>
          </c:xVal>
          <c:yVal>
            <c:numRef>
              <c:f>'Data sans 12'!$F$3:$F$15</c:f>
              <c:numCache>
                <c:formatCode>General</c:formatCode>
                <c:ptCount val="13"/>
                <c:pt idx="0">
                  <c:v>-96</c:v>
                </c:pt>
                <c:pt idx="1">
                  <c:v>-75</c:v>
                </c:pt>
                <c:pt idx="2">
                  <c:v>-62.8</c:v>
                </c:pt>
                <c:pt idx="3">
                  <c:v>-53</c:v>
                </c:pt>
                <c:pt idx="4">
                  <c:v>-42.6</c:v>
                </c:pt>
                <c:pt idx="5">
                  <c:v>-19.5</c:v>
                </c:pt>
                <c:pt idx="6">
                  <c:v>-15.200000000000003</c:v>
                </c:pt>
                <c:pt idx="7">
                  <c:v>-14.599999999999994</c:v>
                </c:pt>
                <c:pt idx="8">
                  <c:v>-8.7999999999999972</c:v>
                </c:pt>
                <c:pt idx="9">
                  <c:v>-7.7999999999999972</c:v>
                </c:pt>
                <c:pt idx="10">
                  <c:v>-1.4000000000000057</c:v>
                </c:pt>
                <c:pt idx="11">
                  <c:v>-2.4000000000000057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51-4A3B-A96E-DCDA1FE81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5359"/>
        <c:axId val="860736591"/>
      </c:scatterChart>
      <c:valAx>
        <c:axId val="86072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400"/>
                  <a:t>TAC - 100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736591"/>
        <c:crosses val="autoZero"/>
        <c:crossBetween val="midCat"/>
      </c:valAx>
      <c:valAx>
        <c:axId val="8607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400"/>
                  <a:t>Spectro-100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725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Transmittance</a:t>
            </a:r>
            <a:r>
              <a:rPr lang="fr-CA" baseline="0"/>
              <a:t> calculée et spectro en fonction de transmittance mesurée</a:t>
            </a:r>
            <a:endParaRPr lang="fr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spectro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'Data sans 12'!$D$3:$D$15</c:f>
              <c:numCache>
                <c:formatCode>General</c:formatCode>
                <c:ptCount val="13"/>
                <c:pt idx="0">
                  <c:v>-97.73</c:v>
                </c:pt>
                <c:pt idx="1">
                  <c:v>-89.99</c:v>
                </c:pt>
                <c:pt idx="2">
                  <c:v>-82.35</c:v>
                </c:pt>
                <c:pt idx="3">
                  <c:v>-76.039999999999992</c:v>
                </c:pt>
                <c:pt idx="4">
                  <c:v>-66.509999999999991</c:v>
                </c:pt>
                <c:pt idx="5">
                  <c:v>-38.700000000000003</c:v>
                </c:pt>
                <c:pt idx="6">
                  <c:v>-30.299999999999997</c:v>
                </c:pt>
                <c:pt idx="7">
                  <c:v>-30.25</c:v>
                </c:pt>
                <c:pt idx="8">
                  <c:v>-18.700000000000003</c:v>
                </c:pt>
                <c:pt idx="9">
                  <c:v>-14.599999999999994</c:v>
                </c:pt>
                <c:pt idx="10">
                  <c:v>-0.82999999999999829</c:v>
                </c:pt>
                <c:pt idx="11">
                  <c:v>-0.54999999999999716</c:v>
                </c:pt>
                <c:pt idx="12">
                  <c:v>0</c:v>
                </c:pt>
              </c:numCache>
            </c:numRef>
          </c:xVal>
          <c:yVal>
            <c:numRef>
              <c:f>'Data sans 12'!$F$3:$F$15</c:f>
              <c:numCache>
                <c:formatCode>General</c:formatCode>
                <c:ptCount val="13"/>
                <c:pt idx="0">
                  <c:v>-96</c:v>
                </c:pt>
                <c:pt idx="1">
                  <c:v>-75</c:v>
                </c:pt>
                <c:pt idx="2">
                  <c:v>-62.8</c:v>
                </c:pt>
                <c:pt idx="3">
                  <c:v>-53</c:v>
                </c:pt>
                <c:pt idx="4">
                  <c:v>-42.6</c:v>
                </c:pt>
                <c:pt idx="5">
                  <c:v>-19.5</c:v>
                </c:pt>
                <c:pt idx="6">
                  <c:v>-15.200000000000003</c:v>
                </c:pt>
                <c:pt idx="7">
                  <c:v>-14.599999999999994</c:v>
                </c:pt>
                <c:pt idx="8">
                  <c:v>-8.7999999999999972</c:v>
                </c:pt>
                <c:pt idx="9">
                  <c:v>-7.7999999999999972</c:v>
                </c:pt>
                <c:pt idx="10">
                  <c:v>-1.4000000000000057</c:v>
                </c:pt>
                <c:pt idx="11">
                  <c:v>-2.4000000000000057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463-4382-A2AC-329144722F49}"/>
            </c:ext>
          </c:extLst>
        </c:ser>
        <c:ser>
          <c:idx val="1"/>
          <c:order val="1"/>
          <c:tx>
            <c:v>ordre3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'Data sans 12'!$D$3:$D$15</c:f>
              <c:numCache>
                <c:formatCode>General</c:formatCode>
                <c:ptCount val="13"/>
                <c:pt idx="0">
                  <c:v>-97.73</c:v>
                </c:pt>
                <c:pt idx="1">
                  <c:v>-89.99</c:v>
                </c:pt>
                <c:pt idx="2">
                  <c:v>-82.35</c:v>
                </c:pt>
                <c:pt idx="3">
                  <c:v>-76.039999999999992</c:v>
                </c:pt>
                <c:pt idx="4">
                  <c:v>-66.509999999999991</c:v>
                </c:pt>
                <c:pt idx="5">
                  <c:v>-38.700000000000003</c:v>
                </c:pt>
                <c:pt idx="6">
                  <c:v>-30.299999999999997</c:v>
                </c:pt>
                <c:pt idx="7">
                  <c:v>-30.25</c:v>
                </c:pt>
                <c:pt idx="8">
                  <c:v>-18.700000000000003</c:v>
                </c:pt>
                <c:pt idx="9">
                  <c:v>-14.599999999999994</c:v>
                </c:pt>
                <c:pt idx="10">
                  <c:v>-0.82999999999999829</c:v>
                </c:pt>
                <c:pt idx="11">
                  <c:v>-0.54999999999999716</c:v>
                </c:pt>
                <c:pt idx="12">
                  <c:v>0</c:v>
                </c:pt>
              </c:numCache>
            </c:numRef>
          </c:xVal>
          <c:yVal>
            <c:numRef>
              <c:f>'Data sans 12'!$I$3:$I$15</c:f>
              <c:numCache>
                <c:formatCode>0.0</c:formatCode>
                <c:ptCount val="13"/>
                <c:pt idx="0">
                  <c:v>-94.424810256806893</c:v>
                </c:pt>
                <c:pt idx="1">
                  <c:v>-77.277900451948966</c:v>
                </c:pt>
                <c:pt idx="2">
                  <c:v>-63.100567339500067</c:v>
                </c:pt>
                <c:pt idx="3">
                  <c:v>-53.229518304150425</c:v>
                </c:pt>
                <c:pt idx="4">
                  <c:v>-41.064571689704657</c:v>
                </c:pt>
                <c:pt idx="5">
                  <c:v>-19.204615729694286</c:v>
                </c:pt>
                <c:pt idx="6">
                  <c:v>-14.990969468835011</c:v>
                </c:pt>
                <c:pt idx="7">
                  <c:v>-14.967438533574763</c:v>
                </c:pt>
                <c:pt idx="8">
                  <c:v>-9.714105514838014</c:v>
                </c:pt>
                <c:pt idx="9">
                  <c:v>-7.8203161598167483</c:v>
                </c:pt>
                <c:pt idx="10">
                  <c:v>-0.51322211854630362</c:v>
                </c:pt>
                <c:pt idx="11">
                  <c:v>-0.34126161503057145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463-4382-A2AC-329144722F49}"/>
            </c:ext>
          </c:extLst>
        </c:ser>
        <c:ser>
          <c:idx val="2"/>
          <c:order val="2"/>
          <c:tx>
            <c:v>ordre2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'Data sans 12'!$D$3:$D$15</c:f>
              <c:numCache>
                <c:formatCode>General</c:formatCode>
                <c:ptCount val="13"/>
                <c:pt idx="0">
                  <c:v>-97.73</c:v>
                </c:pt>
                <c:pt idx="1">
                  <c:v>-89.99</c:v>
                </c:pt>
                <c:pt idx="2">
                  <c:v>-82.35</c:v>
                </c:pt>
                <c:pt idx="3">
                  <c:v>-76.039999999999992</c:v>
                </c:pt>
                <c:pt idx="4">
                  <c:v>-66.509999999999991</c:v>
                </c:pt>
                <c:pt idx="5">
                  <c:v>-38.700000000000003</c:v>
                </c:pt>
                <c:pt idx="6">
                  <c:v>-30.299999999999997</c:v>
                </c:pt>
                <c:pt idx="7">
                  <c:v>-30.25</c:v>
                </c:pt>
                <c:pt idx="8">
                  <c:v>-18.700000000000003</c:v>
                </c:pt>
                <c:pt idx="9">
                  <c:v>-14.599999999999994</c:v>
                </c:pt>
                <c:pt idx="10">
                  <c:v>-0.82999999999999829</c:v>
                </c:pt>
                <c:pt idx="11">
                  <c:v>-0.54999999999999716</c:v>
                </c:pt>
                <c:pt idx="12">
                  <c:v>0</c:v>
                </c:pt>
              </c:numCache>
            </c:numRef>
          </c:xVal>
          <c:yVal>
            <c:numRef>
              <c:f>'Data sans 12'!$G$3:$G$15</c:f>
              <c:numCache>
                <c:formatCode>0.0</c:formatCode>
                <c:ptCount val="13"/>
                <c:pt idx="0">
                  <c:v>-88.985294731889581</c:v>
                </c:pt>
                <c:pt idx="1">
                  <c:v>-76.896893820024616</c:v>
                </c:pt>
                <c:pt idx="2">
                  <c:v>-65.815082951752345</c:v>
                </c:pt>
                <c:pt idx="3">
                  <c:v>-57.29949763772764</c:v>
                </c:pt>
                <c:pt idx="4">
                  <c:v>-45.530911927553902</c:v>
                </c:pt>
                <c:pt idx="5">
                  <c:v>-18.703800688117667</c:v>
                </c:pt>
                <c:pt idx="6">
                  <c:v>-12.802016381368119</c:v>
                </c:pt>
                <c:pt idx="7">
                  <c:v>-12.769944483789477</c:v>
                </c:pt>
                <c:pt idx="8">
                  <c:v>-6.3309932958946149</c:v>
                </c:pt>
                <c:pt idx="9">
                  <c:v>-4.5096881213261941</c:v>
                </c:pt>
                <c:pt idx="10">
                  <c:v>-0.17365653991794844</c:v>
                </c:pt>
                <c:pt idx="11">
                  <c:v>-0.11395906233753979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463-4382-A2AC-329144722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25359"/>
        <c:axId val="860736591"/>
      </c:scatterChart>
      <c:valAx>
        <c:axId val="86072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400"/>
                  <a:t>TAC - 100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736591"/>
        <c:crosses val="autoZero"/>
        <c:crossBetween val="midCat"/>
      </c:valAx>
      <c:valAx>
        <c:axId val="8607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CA" sz="1400"/>
                  <a:t>Spectro et transmittance calculée-100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7253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'Comparaison sans 12'!$D$20:$D$32</c:f>
              <c:numCache>
                <c:formatCode>General</c:formatCode>
                <c:ptCount val="13"/>
                <c:pt idx="0">
                  <c:v>2.27</c:v>
                </c:pt>
                <c:pt idx="1">
                  <c:v>10.01</c:v>
                </c:pt>
                <c:pt idx="2">
                  <c:v>17.649999999999999</c:v>
                </c:pt>
                <c:pt idx="3">
                  <c:v>23.96</c:v>
                </c:pt>
                <c:pt idx="4">
                  <c:v>33.49</c:v>
                </c:pt>
                <c:pt idx="5">
                  <c:v>61.3</c:v>
                </c:pt>
                <c:pt idx="6">
                  <c:v>69.7</c:v>
                </c:pt>
                <c:pt idx="7">
                  <c:v>69.75</c:v>
                </c:pt>
                <c:pt idx="8">
                  <c:v>81.3</c:v>
                </c:pt>
                <c:pt idx="9">
                  <c:v>85.4</c:v>
                </c:pt>
                <c:pt idx="10">
                  <c:v>99.17</c:v>
                </c:pt>
                <c:pt idx="11">
                  <c:v>99.45</c:v>
                </c:pt>
                <c:pt idx="12">
                  <c:v>100</c:v>
                </c:pt>
              </c:numCache>
            </c:numRef>
          </c:xVal>
          <c:yVal>
            <c:numRef>
              <c:f>'Comparaison sans 12'!$E$20:$E$32</c:f>
              <c:numCache>
                <c:formatCode>General</c:formatCode>
                <c:ptCount val="13"/>
                <c:pt idx="0">
                  <c:v>4</c:v>
                </c:pt>
                <c:pt idx="1">
                  <c:v>25</c:v>
                </c:pt>
                <c:pt idx="2">
                  <c:v>37.200000000000003</c:v>
                </c:pt>
                <c:pt idx="3">
                  <c:v>47</c:v>
                </c:pt>
                <c:pt idx="4">
                  <c:v>57.4</c:v>
                </c:pt>
                <c:pt idx="5">
                  <c:v>80.5</c:v>
                </c:pt>
                <c:pt idx="6">
                  <c:v>84.8</c:v>
                </c:pt>
                <c:pt idx="7">
                  <c:v>85.4</c:v>
                </c:pt>
                <c:pt idx="8">
                  <c:v>91.2</c:v>
                </c:pt>
                <c:pt idx="9">
                  <c:v>92.2</c:v>
                </c:pt>
                <c:pt idx="10">
                  <c:v>98.6</c:v>
                </c:pt>
                <c:pt idx="11">
                  <c:v>97.6</c:v>
                </c:pt>
                <c:pt idx="1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EC-4A40-A863-09376F5C44C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'Comparaison sans 12'!$D$20:$D$32</c:f>
              <c:numCache>
                <c:formatCode>General</c:formatCode>
                <c:ptCount val="13"/>
                <c:pt idx="0">
                  <c:v>2.27</c:v>
                </c:pt>
                <c:pt idx="1">
                  <c:v>10.01</c:v>
                </c:pt>
                <c:pt idx="2">
                  <c:v>17.649999999999999</c:v>
                </c:pt>
                <c:pt idx="3">
                  <c:v>23.96</c:v>
                </c:pt>
                <c:pt idx="4">
                  <c:v>33.49</c:v>
                </c:pt>
                <c:pt idx="5">
                  <c:v>61.3</c:v>
                </c:pt>
                <c:pt idx="6">
                  <c:v>69.7</c:v>
                </c:pt>
                <c:pt idx="7">
                  <c:v>69.75</c:v>
                </c:pt>
                <c:pt idx="8">
                  <c:v>81.3</c:v>
                </c:pt>
                <c:pt idx="9">
                  <c:v>85.4</c:v>
                </c:pt>
                <c:pt idx="10">
                  <c:v>99.17</c:v>
                </c:pt>
                <c:pt idx="11">
                  <c:v>99.45</c:v>
                </c:pt>
                <c:pt idx="12">
                  <c:v>100</c:v>
                </c:pt>
              </c:numCache>
            </c:numRef>
          </c:xVal>
          <c:yVal>
            <c:numRef>
              <c:f>'Comparaison sans 12'!$F$20:$F$32</c:f>
              <c:numCache>
                <c:formatCode>0.0</c:formatCode>
                <c:ptCount val="13"/>
                <c:pt idx="0">
                  <c:v>5.575189743193107</c:v>
                </c:pt>
                <c:pt idx="1">
                  <c:v>22.722099548051034</c:v>
                </c:pt>
                <c:pt idx="2">
                  <c:v>36.899432660499933</c:v>
                </c:pt>
                <c:pt idx="3">
                  <c:v>46.770481695849575</c:v>
                </c:pt>
                <c:pt idx="4">
                  <c:v>58.935428310295343</c:v>
                </c:pt>
                <c:pt idx="5">
                  <c:v>80.795384270305718</c:v>
                </c:pt>
                <c:pt idx="6">
                  <c:v>85.009030531164996</c:v>
                </c:pt>
                <c:pt idx="7">
                  <c:v>85.032561466425236</c:v>
                </c:pt>
                <c:pt idx="8">
                  <c:v>90.28589448516199</c:v>
                </c:pt>
                <c:pt idx="9">
                  <c:v>92.179683840183259</c:v>
                </c:pt>
                <c:pt idx="10">
                  <c:v>99.48677788145369</c:v>
                </c:pt>
                <c:pt idx="11">
                  <c:v>99.658738384969425</c:v>
                </c:pt>
                <c:pt idx="12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EC-4A40-A863-09376F5C4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19535"/>
        <c:axId val="860703727"/>
      </c:scatterChart>
      <c:valAx>
        <c:axId val="86071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703727"/>
        <c:crosses val="autoZero"/>
        <c:crossBetween val="midCat"/>
      </c:valAx>
      <c:valAx>
        <c:axId val="86070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719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33" sqref="D33"/>
    </sheetView>
  </sheetViews>
  <sheetFormatPr defaultRowHeight="15" x14ac:dyDescent="0.25"/>
  <sheetData>
    <row r="1" spans="1:6" x14ac:dyDescent="0.25">
      <c r="C1" t="s">
        <v>0</v>
      </c>
      <c r="E1" t="s">
        <v>1</v>
      </c>
    </row>
    <row r="2" spans="1:6" x14ac:dyDescent="0.25">
      <c r="A2">
        <v>13</v>
      </c>
      <c r="C2">
        <v>2.27</v>
      </c>
      <c r="D2">
        <f t="shared" ref="D2:D15" si="0">C2-100</f>
        <v>-97.73</v>
      </c>
      <c r="E2">
        <v>4</v>
      </c>
      <c r="F2">
        <f t="shared" ref="F2:F15" si="1">E2-100</f>
        <v>-96</v>
      </c>
    </row>
    <row r="3" spans="1:6" x14ac:dyDescent="0.25">
      <c r="A3">
        <v>12</v>
      </c>
      <c r="C3">
        <v>6.09</v>
      </c>
      <c r="D3">
        <f t="shared" si="0"/>
        <v>-93.91</v>
      </c>
      <c r="E3">
        <v>4.3</v>
      </c>
      <c r="F3">
        <f t="shared" si="1"/>
        <v>-95.7</v>
      </c>
    </row>
    <row r="4" spans="1:6" x14ac:dyDescent="0.25">
      <c r="A4">
        <v>10</v>
      </c>
      <c r="C4">
        <v>10.01</v>
      </c>
      <c r="D4">
        <f t="shared" si="0"/>
        <v>-89.99</v>
      </c>
      <c r="E4">
        <v>25</v>
      </c>
      <c r="F4">
        <f t="shared" si="1"/>
        <v>-75</v>
      </c>
    </row>
    <row r="5" spans="1:6" x14ac:dyDescent="0.25">
      <c r="A5">
        <v>11</v>
      </c>
      <c r="C5">
        <v>17.649999999999999</v>
      </c>
      <c r="D5">
        <f t="shared" si="0"/>
        <v>-82.35</v>
      </c>
      <c r="E5">
        <v>37.200000000000003</v>
      </c>
      <c r="F5">
        <f t="shared" si="1"/>
        <v>-62.8</v>
      </c>
    </row>
    <row r="6" spans="1:6" x14ac:dyDescent="0.25">
      <c r="A6">
        <v>9</v>
      </c>
      <c r="C6">
        <v>23.96</v>
      </c>
      <c r="D6">
        <f t="shared" si="0"/>
        <v>-76.039999999999992</v>
      </c>
      <c r="E6">
        <v>47</v>
      </c>
      <c r="F6">
        <f t="shared" si="1"/>
        <v>-53</v>
      </c>
    </row>
    <row r="7" spans="1:6" x14ac:dyDescent="0.25">
      <c r="A7">
        <v>8</v>
      </c>
      <c r="C7">
        <v>33.49</v>
      </c>
      <c r="D7">
        <f t="shared" si="0"/>
        <v>-66.509999999999991</v>
      </c>
      <c r="E7">
        <v>57.4</v>
      </c>
      <c r="F7">
        <f t="shared" si="1"/>
        <v>-42.6</v>
      </c>
    </row>
    <row r="8" spans="1:6" x14ac:dyDescent="0.25">
      <c r="A8">
        <v>7</v>
      </c>
      <c r="C8">
        <v>61.3</v>
      </c>
      <c r="D8">
        <f t="shared" si="0"/>
        <v>-38.700000000000003</v>
      </c>
      <c r="E8">
        <v>80.5</v>
      </c>
      <c r="F8">
        <f t="shared" si="1"/>
        <v>-19.5</v>
      </c>
    </row>
    <row r="9" spans="1:6" x14ac:dyDescent="0.25">
      <c r="A9">
        <v>5</v>
      </c>
      <c r="C9">
        <v>69.7</v>
      </c>
      <c r="D9">
        <f t="shared" si="0"/>
        <v>-30.299999999999997</v>
      </c>
      <c r="E9">
        <v>84.8</v>
      </c>
      <c r="F9">
        <f t="shared" si="1"/>
        <v>-15.200000000000003</v>
      </c>
    </row>
    <row r="10" spans="1:6" x14ac:dyDescent="0.25">
      <c r="A10">
        <v>6</v>
      </c>
      <c r="C10">
        <v>69.75</v>
      </c>
      <c r="D10">
        <f t="shared" si="0"/>
        <v>-30.25</v>
      </c>
      <c r="E10">
        <v>85.4</v>
      </c>
      <c r="F10">
        <f t="shared" si="1"/>
        <v>-14.599999999999994</v>
      </c>
    </row>
    <row r="11" spans="1:6" x14ac:dyDescent="0.25">
      <c r="A11">
        <v>4</v>
      </c>
      <c r="C11">
        <v>81.3</v>
      </c>
      <c r="D11">
        <f t="shared" si="0"/>
        <v>-18.700000000000003</v>
      </c>
      <c r="E11">
        <v>91.2</v>
      </c>
      <c r="F11">
        <f t="shared" si="1"/>
        <v>-8.7999999999999972</v>
      </c>
    </row>
    <row r="12" spans="1:6" x14ac:dyDescent="0.25">
      <c r="A12">
        <v>3</v>
      </c>
      <c r="C12">
        <v>85.4</v>
      </c>
      <c r="D12">
        <f t="shared" si="0"/>
        <v>-14.599999999999994</v>
      </c>
      <c r="E12">
        <v>92.2</v>
      </c>
      <c r="F12">
        <f t="shared" si="1"/>
        <v>-7.7999999999999972</v>
      </c>
    </row>
    <row r="13" spans="1:6" x14ac:dyDescent="0.25">
      <c r="A13">
        <v>2</v>
      </c>
      <c r="C13">
        <v>99.17</v>
      </c>
      <c r="D13">
        <f t="shared" si="0"/>
        <v>-0.82999999999999829</v>
      </c>
      <c r="E13">
        <v>98.6</v>
      </c>
      <c r="F13">
        <f t="shared" si="1"/>
        <v>-1.4000000000000057</v>
      </c>
    </row>
    <row r="14" spans="1:6" x14ac:dyDescent="0.25">
      <c r="A14">
        <v>1</v>
      </c>
      <c r="C14">
        <v>99.45</v>
      </c>
      <c r="D14">
        <f t="shared" si="0"/>
        <v>-0.54999999999999716</v>
      </c>
      <c r="E14">
        <v>97.6</v>
      </c>
      <c r="F14">
        <f t="shared" si="1"/>
        <v>-2.4000000000000057</v>
      </c>
    </row>
    <row r="15" spans="1:6" x14ac:dyDescent="0.25">
      <c r="C15">
        <v>100</v>
      </c>
      <c r="D15">
        <f t="shared" si="0"/>
        <v>0</v>
      </c>
      <c r="E15">
        <v>100</v>
      </c>
      <c r="F15">
        <f t="shared" si="1"/>
        <v>0</v>
      </c>
    </row>
  </sheetData>
  <sortState ref="A2:F15">
    <sortCondition ref="D2:D1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E7" sqref="E7"/>
    </sheetView>
  </sheetViews>
  <sheetFormatPr defaultRowHeight="15" x14ac:dyDescent="0.25"/>
  <cols>
    <col min="5" max="5" width="9.7109375" customWidth="1"/>
    <col min="6" max="6" width="11.28515625" customWidth="1"/>
    <col min="7" max="8" width="9.28515625" customWidth="1"/>
    <col min="9" max="9" width="17.7109375" customWidth="1"/>
  </cols>
  <sheetData>
    <row r="1" spans="1:14" x14ac:dyDescent="0.25">
      <c r="G1" s="5" t="s">
        <v>9</v>
      </c>
      <c r="H1" s="5"/>
      <c r="I1" s="5"/>
      <c r="J1" s="5"/>
      <c r="K1" s="5" t="s">
        <v>9</v>
      </c>
      <c r="L1" s="5"/>
      <c r="M1" s="5"/>
      <c r="N1" s="5"/>
    </row>
    <row r="2" spans="1:14" x14ac:dyDescent="0.25">
      <c r="C2" t="s">
        <v>0</v>
      </c>
      <c r="D2" t="s">
        <v>2</v>
      </c>
      <c r="E2" t="s">
        <v>1</v>
      </c>
      <c r="F2" t="s">
        <v>3</v>
      </c>
      <c r="G2" t="s">
        <v>7</v>
      </c>
      <c r="H2" t="s">
        <v>5</v>
      </c>
      <c r="I2" t="s">
        <v>8</v>
      </c>
      <c r="J2" t="s">
        <v>6</v>
      </c>
      <c r="K2" t="s">
        <v>7</v>
      </c>
      <c r="L2" t="s">
        <v>5</v>
      </c>
      <c r="M2" t="s">
        <v>8</v>
      </c>
      <c r="N2" t="s">
        <v>6</v>
      </c>
    </row>
    <row r="3" spans="1:14" x14ac:dyDescent="0.25">
      <c r="A3">
        <v>13</v>
      </c>
      <c r="C3">
        <v>2.27</v>
      </c>
      <c r="D3">
        <f t="shared" ref="D3:D15" si="0">C3-100</f>
        <v>-97.73</v>
      </c>
      <c r="E3">
        <v>4</v>
      </c>
      <c r="F3">
        <f t="shared" ref="F3:F15" si="1">E3-100</f>
        <v>-96</v>
      </c>
      <c r="G3" s="1">
        <f xml:space="preserve"> -0.00723732760689513*$D3^2 + 0.203217764975372*$D3</f>
        <v>-88.985294731889581</v>
      </c>
      <c r="H3" s="1">
        <f>ABS($F3-G3)</f>
        <v>7.0147052681104185</v>
      </c>
      <c r="I3" s="2">
        <f>0.00011542916254452*$D3^3 + 0.00778701306193152*$D3^2 + 0.624723603554344*$D3</f>
        <v>-94.424810256806893</v>
      </c>
      <c r="J3" s="1">
        <f>ABS($F3-I3)</f>
        <v>1.575189743193107</v>
      </c>
      <c r="K3" s="1">
        <f xml:space="preserve"> -0.00723732760689513*$D3^2 + 0.203217764975372*$D3+100</f>
        <v>11.014705268110419</v>
      </c>
      <c r="L3" s="1">
        <f>ABS($E3-K3)</f>
        <v>7.0147052681104185</v>
      </c>
      <c r="M3" s="4">
        <f>0.00011542916254452*$D3^3 + 0.00778701306193152*$D3^2 + 0.624723603554344*$D3+100</f>
        <v>5.575189743193107</v>
      </c>
      <c r="N3" s="3">
        <f>ABS($E3-M3)</f>
        <v>1.575189743193107</v>
      </c>
    </row>
    <row r="4" spans="1:14" x14ac:dyDescent="0.25">
      <c r="A4">
        <v>10</v>
      </c>
      <c r="C4">
        <v>10.01</v>
      </c>
      <c r="D4">
        <f t="shared" si="0"/>
        <v>-89.99</v>
      </c>
      <c r="E4">
        <v>25</v>
      </c>
      <c r="F4">
        <f t="shared" si="1"/>
        <v>-75</v>
      </c>
      <c r="G4" s="1">
        <f t="shared" ref="G4:G15" si="2" xml:space="preserve"> -0.00723732760689513*$D4^2 + 0.203217764975372*$D4</f>
        <v>-76.896893820024616</v>
      </c>
      <c r="H4" s="1">
        <f t="shared" ref="H4:H15" si="3">ABS($F4-G4)</f>
        <v>1.8968938200246157</v>
      </c>
      <c r="I4" s="2">
        <f t="shared" ref="I4:I15" si="4">0.00011542916254452*$D4^3 + 0.00778701306193152*$D4^2 + 0.624723603554344*$D4</f>
        <v>-77.277900451948966</v>
      </c>
      <c r="J4" s="1">
        <f t="shared" ref="J4:J15" si="5">ABS($F4-I4)</f>
        <v>2.2779004519489661</v>
      </c>
      <c r="K4" s="1">
        <f t="shared" ref="K4:K15" si="6" xml:space="preserve"> -0.00723732760689513*$D4^2 + 0.203217764975372*$D4+100</f>
        <v>23.103106179975384</v>
      </c>
      <c r="L4" s="1">
        <f t="shared" ref="L4:L15" si="7">ABS($E4-K4)</f>
        <v>1.8968938200246157</v>
      </c>
      <c r="M4" s="4">
        <f t="shared" ref="M4:M15" si="8">0.00011542916254452*$D4^3 + 0.00778701306193152*$D4^2 + 0.624723603554344*$D4+100</f>
        <v>22.722099548051034</v>
      </c>
      <c r="N4" s="3">
        <f t="shared" ref="N4:N15" si="9">ABS($E4-M4)</f>
        <v>2.2779004519489661</v>
      </c>
    </row>
    <row r="5" spans="1:14" x14ac:dyDescent="0.25">
      <c r="A5">
        <v>11</v>
      </c>
      <c r="C5">
        <v>17.649999999999999</v>
      </c>
      <c r="D5">
        <f t="shared" si="0"/>
        <v>-82.35</v>
      </c>
      <c r="E5">
        <v>37.200000000000003</v>
      </c>
      <c r="F5">
        <f t="shared" si="1"/>
        <v>-62.8</v>
      </c>
      <c r="G5" s="1">
        <f t="shared" si="2"/>
        <v>-65.815082951752345</v>
      </c>
      <c r="H5" s="1">
        <f t="shared" si="3"/>
        <v>3.0150829517523476</v>
      </c>
      <c r="I5" s="2">
        <f t="shared" si="4"/>
        <v>-63.100567339500067</v>
      </c>
      <c r="J5" s="1">
        <f t="shared" si="5"/>
        <v>0.30056733950006986</v>
      </c>
      <c r="K5" s="1">
        <f t="shared" si="6"/>
        <v>34.184917048247655</v>
      </c>
      <c r="L5" s="1">
        <f t="shared" si="7"/>
        <v>3.0150829517523476</v>
      </c>
      <c r="M5" s="4">
        <f t="shared" si="8"/>
        <v>36.899432660499933</v>
      </c>
      <c r="N5" s="3">
        <f t="shared" si="9"/>
        <v>0.30056733950006986</v>
      </c>
    </row>
    <row r="6" spans="1:14" x14ac:dyDescent="0.25">
      <c r="A6">
        <v>9</v>
      </c>
      <c r="C6">
        <v>23.96</v>
      </c>
      <c r="D6">
        <f t="shared" si="0"/>
        <v>-76.039999999999992</v>
      </c>
      <c r="E6">
        <v>47</v>
      </c>
      <c r="F6">
        <f t="shared" si="1"/>
        <v>-53</v>
      </c>
      <c r="G6" s="1">
        <f t="shared" si="2"/>
        <v>-57.29949763772764</v>
      </c>
      <c r="H6" s="1">
        <f t="shared" si="3"/>
        <v>4.2994976377276402</v>
      </c>
      <c r="I6" s="2">
        <f t="shared" si="4"/>
        <v>-53.229518304150425</v>
      </c>
      <c r="J6" s="1">
        <f t="shared" si="5"/>
        <v>0.22951830415042451</v>
      </c>
      <c r="K6" s="1">
        <f t="shared" si="6"/>
        <v>42.70050236227236</v>
      </c>
      <c r="L6" s="1">
        <f t="shared" si="7"/>
        <v>4.2994976377276402</v>
      </c>
      <c r="M6" s="4">
        <f t="shared" si="8"/>
        <v>46.770481695849575</v>
      </c>
      <c r="N6" s="3">
        <f t="shared" si="9"/>
        <v>0.22951830415042451</v>
      </c>
    </row>
    <row r="7" spans="1:14" x14ac:dyDescent="0.25">
      <c r="A7">
        <v>8</v>
      </c>
      <c r="C7">
        <v>33.49</v>
      </c>
      <c r="D7">
        <f t="shared" si="0"/>
        <v>-66.509999999999991</v>
      </c>
      <c r="E7">
        <v>57.4</v>
      </c>
      <c r="F7">
        <f t="shared" si="1"/>
        <v>-42.6</v>
      </c>
      <c r="G7" s="1">
        <f t="shared" si="2"/>
        <v>-45.530911927553902</v>
      </c>
      <c r="H7" s="1">
        <f t="shared" si="3"/>
        <v>2.9309119275539004</v>
      </c>
      <c r="I7" s="2">
        <f t="shared" si="4"/>
        <v>-41.064571689704657</v>
      </c>
      <c r="J7" s="1">
        <f t="shared" si="5"/>
        <v>1.5354283102953445</v>
      </c>
      <c r="K7" s="1">
        <f t="shared" si="6"/>
        <v>54.469088072446098</v>
      </c>
      <c r="L7" s="1">
        <f t="shared" si="7"/>
        <v>2.9309119275539004</v>
      </c>
      <c r="M7" s="4">
        <f t="shared" si="8"/>
        <v>58.935428310295343</v>
      </c>
      <c r="N7" s="3">
        <f t="shared" si="9"/>
        <v>1.5354283102953445</v>
      </c>
    </row>
    <row r="8" spans="1:14" x14ac:dyDescent="0.25">
      <c r="A8">
        <v>7</v>
      </c>
      <c r="C8">
        <v>61.3</v>
      </c>
      <c r="D8">
        <f t="shared" si="0"/>
        <v>-38.700000000000003</v>
      </c>
      <c r="E8">
        <v>80.5</v>
      </c>
      <c r="F8">
        <f t="shared" si="1"/>
        <v>-19.5</v>
      </c>
      <c r="G8" s="1">
        <f t="shared" si="2"/>
        <v>-18.703800688117667</v>
      </c>
      <c r="H8" s="1">
        <f t="shared" si="3"/>
        <v>0.79619931188233295</v>
      </c>
      <c r="I8" s="2">
        <f t="shared" si="4"/>
        <v>-19.204615729694286</v>
      </c>
      <c r="J8" s="1">
        <f t="shared" si="5"/>
        <v>0.29538427030571413</v>
      </c>
      <c r="K8" s="1">
        <f t="shared" si="6"/>
        <v>81.296199311882333</v>
      </c>
      <c r="L8" s="1">
        <f t="shared" si="7"/>
        <v>0.79619931188233295</v>
      </c>
      <c r="M8" s="4">
        <f t="shared" si="8"/>
        <v>80.795384270305718</v>
      </c>
      <c r="N8" s="3">
        <f t="shared" si="9"/>
        <v>0.29538427030571768</v>
      </c>
    </row>
    <row r="9" spans="1:14" x14ac:dyDescent="0.25">
      <c r="A9">
        <v>5</v>
      </c>
      <c r="C9">
        <v>69.7</v>
      </c>
      <c r="D9">
        <f t="shared" si="0"/>
        <v>-30.299999999999997</v>
      </c>
      <c r="E9">
        <v>84.8</v>
      </c>
      <c r="F9">
        <f t="shared" si="1"/>
        <v>-15.200000000000003</v>
      </c>
      <c r="G9" s="1">
        <f t="shared" si="2"/>
        <v>-12.802016381368119</v>
      </c>
      <c r="H9" s="1">
        <f t="shared" si="3"/>
        <v>2.3979836186318835</v>
      </c>
      <c r="I9" s="2">
        <f t="shared" si="4"/>
        <v>-14.990969468835011</v>
      </c>
      <c r="J9" s="1">
        <f t="shared" si="5"/>
        <v>0.20903053116499137</v>
      </c>
      <c r="K9" s="1">
        <f t="shared" si="6"/>
        <v>87.197983618631881</v>
      </c>
      <c r="L9" s="1">
        <f t="shared" si="7"/>
        <v>2.3979836186318835</v>
      </c>
      <c r="M9" s="4">
        <f t="shared" si="8"/>
        <v>85.009030531164996</v>
      </c>
      <c r="N9" s="3">
        <f t="shared" si="9"/>
        <v>0.20903053116499848</v>
      </c>
    </row>
    <row r="10" spans="1:14" x14ac:dyDescent="0.25">
      <c r="A10">
        <v>6</v>
      </c>
      <c r="C10">
        <v>69.75</v>
      </c>
      <c r="D10">
        <f t="shared" si="0"/>
        <v>-30.25</v>
      </c>
      <c r="E10">
        <v>85.4</v>
      </c>
      <c r="F10">
        <f t="shared" si="1"/>
        <v>-14.599999999999994</v>
      </c>
      <c r="G10" s="1">
        <f t="shared" si="2"/>
        <v>-12.769944483789477</v>
      </c>
      <c r="H10" s="1">
        <f t="shared" si="3"/>
        <v>1.8300555162105177</v>
      </c>
      <c r="I10" s="2">
        <f t="shared" si="4"/>
        <v>-14.967438533574763</v>
      </c>
      <c r="J10" s="1">
        <f t="shared" si="5"/>
        <v>0.3674385335747683</v>
      </c>
      <c r="K10" s="1">
        <f t="shared" si="6"/>
        <v>87.230055516210527</v>
      </c>
      <c r="L10" s="1">
        <f t="shared" si="7"/>
        <v>1.8300555162105212</v>
      </c>
      <c r="M10" s="4">
        <f t="shared" si="8"/>
        <v>85.032561466425236</v>
      </c>
      <c r="N10" s="3">
        <f t="shared" si="9"/>
        <v>0.36743853357477008</v>
      </c>
    </row>
    <row r="11" spans="1:14" x14ac:dyDescent="0.25">
      <c r="A11">
        <v>4</v>
      </c>
      <c r="C11">
        <v>81.3</v>
      </c>
      <c r="D11">
        <f t="shared" si="0"/>
        <v>-18.700000000000003</v>
      </c>
      <c r="E11">
        <v>91.2</v>
      </c>
      <c r="F11">
        <f t="shared" si="1"/>
        <v>-8.7999999999999972</v>
      </c>
      <c r="G11" s="1">
        <f t="shared" si="2"/>
        <v>-6.3309932958946149</v>
      </c>
      <c r="H11" s="1">
        <f t="shared" si="3"/>
        <v>2.4690067041053823</v>
      </c>
      <c r="I11" s="2">
        <f t="shared" si="4"/>
        <v>-9.714105514838014</v>
      </c>
      <c r="J11" s="1">
        <f t="shared" si="5"/>
        <v>0.91410551483801683</v>
      </c>
      <c r="K11" s="1">
        <f t="shared" si="6"/>
        <v>93.669006704105385</v>
      </c>
      <c r="L11" s="1">
        <f t="shared" si="7"/>
        <v>2.4690067041053823</v>
      </c>
      <c r="M11" s="4">
        <f t="shared" si="8"/>
        <v>90.28589448516199</v>
      </c>
      <c r="N11" s="3">
        <f t="shared" si="9"/>
        <v>0.91410551483801328</v>
      </c>
    </row>
    <row r="12" spans="1:14" x14ac:dyDescent="0.25">
      <c r="A12">
        <v>3</v>
      </c>
      <c r="C12">
        <v>85.4</v>
      </c>
      <c r="D12">
        <f t="shared" si="0"/>
        <v>-14.599999999999994</v>
      </c>
      <c r="E12">
        <v>92.2</v>
      </c>
      <c r="F12">
        <f t="shared" si="1"/>
        <v>-7.7999999999999972</v>
      </c>
      <c r="G12" s="1">
        <f t="shared" si="2"/>
        <v>-4.5096881213261941</v>
      </c>
      <c r="H12" s="1">
        <f t="shared" si="3"/>
        <v>3.290311878673803</v>
      </c>
      <c r="I12" s="2">
        <f t="shared" si="4"/>
        <v>-7.8203161598167483</v>
      </c>
      <c r="J12" s="1">
        <f t="shared" si="5"/>
        <v>2.0316159816751167E-2</v>
      </c>
      <c r="K12" s="1">
        <f t="shared" si="6"/>
        <v>95.490311878673808</v>
      </c>
      <c r="L12" s="1">
        <f t="shared" si="7"/>
        <v>3.2903118786738048</v>
      </c>
      <c r="M12" s="4">
        <f t="shared" si="8"/>
        <v>92.179683840183259</v>
      </c>
      <c r="N12" s="3">
        <f t="shared" si="9"/>
        <v>2.0316159816744062E-2</v>
      </c>
    </row>
    <row r="13" spans="1:14" x14ac:dyDescent="0.25">
      <c r="A13">
        <v>2</v>
      </c>
      <c r="C13">
        <v>99.17</v>
      </c>
      <c r="D13">
        <f t="shared" si="0"/>
        <v>-0.82999999999999829</v>
      </c>
      <c r="E13">
        <v>98.6</v>
      </c>
      <c r="F13">
        <f t="shared" si="1"/>
        <v>-1.4000000000000057</v>
      </c>
      <c r="G13" s="1">
        <f t="shared" si="2"/>
        <v>-0.17365653991794844</v>
      </c>
      <c r="H13" s="1">
        <f t="shared" si="3"/>
        <v>1.2263434600820573</v>
      </c>
      <c r="I13" s="2">
        <f t="shared" si="4"/>
        <v>-0.51322211854630362</v>
      </c>
      <c r="J13" s="1">
        <f t="shared" si="5"/>
        <v>0.88677788145370207</v>
      </c>
      <c r="K13" s="1">
        <f t="shared" si="6"/>
        <v>99.826343460082057</v>
      </c>
      <c r="L13" s="1">
        <f t="shared" si="7"/>
        <v>1.2263434600820631</v>
      </c>
      <c r="M13" s="4">
        <f t="shared" si="8"/>
        <v>99.48677788145369</v>
      </c>
      <c r="N13" s="3">
        <f t="shared" si="9"/>
        <v>0.88677788145369618</v>
      </c>
    </row>
    <row r="14" spans="1:14" x14ac:dyDescent="0.25">
      <c r="A14">
        <v>1</v>
      </c>
      <c r="C14">
        <v>99.45</v>
      </c>
      <c r="D14">
        <f t="shared" si="0"/>
        <v>-0.54999999999999716</v>
      </c>
      <c r="E14">
        <v>97.6</v>
      </c>
      <c r="F14">
        <f t="shared" si="1"/>
        <v>-2.4000000000000057</v>
      </c>
      <c r="G14" s="1">
        <f t="shared" si="2"/>
        <v>-0.11395906233753979</v>
      </c>
      <c r="H14" s="1">
        <f t="shared" si="3"/>
        <v>2.2860409376624657</v>
      </c>
      <c r="I14" s="2">
        <f t="shared" si="4"/>
        <v>-0.34126161503057145</v>
      </c>
      <c r="J14" s="1">
        <f t="shared" si="5"/>
        <v>2.0587383849694341</v>
      </c>
      <c r="K14" s="1">
        <f t="shared" si="6"/>
        <v>99.886040937662457</v>
      </c>
      <c r="L14" s="1">
        <f t="shared" si="7"/>
        <v>2.2860409376624631</v>
      </c>
      <c r="M14" s="4">
        <f t="shared" si="8"/>
        <v>99.658738384969425</v>
      </c>
      <c r="N14" s="3">
        <f t="shared" si="9"/>
        <v>2.0587383849694305</v>
      </c>
    </row>
    <row r="15" spans="1:14" x14ac:dyDescent="0.25">
      <c r="C15">
        <v>100</v>
      </c>
      <c r="D15">
        <f t="shared" si="0"/>
        <v>0</v>
      </c>
      <c r="E15">
        <v>100</v>
      </c>
      <c r="F15">
        <f t="shared" si="1"/>
        <v>0</v>
      </c>
      <c r="G15" s="1">
        <f t="shared" si="2"/>
        <v>0</v>
      </c>
      <c r="H15" s="1">
        <f t="shared" si="3"/>
        <v>0</v>
      </c>
      <c r="I15" s="2">
        <f t="shared" si="4"/>
        <v>0</v>
      </c>
      <c r="J15" s="1">
        <f t="shared" si="5"/>
        <v>0</v>
      </c>
      <c r="K15" s="1">
        <f t="shared" si="6"/>
        <v>100</v>
      </c>
      <c r="L15" s="1">
        <f t="shared" si="7"/>
        <v>0</v>
      </c>
      <c r="M15" s="4">
        <f t="shared" si="8"/>
        <v>100</v>
      </c>
      <c r="N15" s="3">
        <f t="shared" si="9"/>
        <v>0</v>
      </c>
    </row>
    <row r="17" spans="1:6" x14ac:dyDescent="0.25">
      <c r="A17">
        <v>12</v>
      </c>
      <c r="C17">
        <v>6.09</v>
      </c>
      <c r="D17">
        <f>C17-100</f>
        <v>-93.91</v>
      </c>
      <c r="E17">
        <v>4.3</v>
      </c>
      <c r="F17">
        <f>E17-100</f>
        <v>-95.7</v>
      </c>
    </row>
  </sheetData>
  <mergeCells count="2">
    <mergeCell ref="G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D20" sqref="D20:F32"/>
    </sheetView>
  </sheetViews>
  <sheetFormatPr defaultRowHeight="15" x14ac:dyDescent="0.25"/>
  <cols>
    <col min="5" max="5" width="9.7109375" customWidth="1"/>
    <col min="6" max="6" width="11.28515625" customWidth="1"/>
    <col min="7" max="8" width="9.28515625" customWidth="1"/>
    <col min="9" max="9" width="17.7109375" customWidth="1"/>
  </cols>
  <sheetData>
    <row r="1" spans="1:14" x14ac:dyDescent="0.25">
      <c r="G1" s="5" t="s">
        <v>9</v>
      </c>
      <c r="H1" s="5"/>
      <c r="I1" s="5"/>
      <c r="J1" s="5"/>
      <c r="K1" s="5" t="s">
        <v>9</v>
      </c>
      <c r="L1" s="5"/>
      <c r="M1" s="5"/>
      <c r="N1" s="5"/>
    </row>
    <row r="2" spans="1:14" x14ac:dyDescent="0.25">
      <c r="C2" t="s">
        <v>0</v>
      </c>
      <c r="D2" t="s">
        <v>2</v>
      </c>
      <c r="E2" t="s">
        <v>1</v>
      </c>
      <c r="F2" t="s">
        <v>3</v>
      </c>
      <c r="G2" t="s">
        <v>7</v>
      </c>
      <c r="H2" t="s">
        <v>5</v>
      </c>
      <c r="I2" t="s">
        <v>8</v>
      </c>
      <c r="J2" t="s">
        <v>6</v>
      </c>
      <c r="K2" t="s">
        <v>7</v>
      </c>
      <c r="L2" t="s">
        <v>5</v>
      </c>
      <c r="M2" t="s">
        <v>8</v>
      </c>
      <c r="N2" t="s">
        <v>6</v>
      </c>
    </row>
    <row r="3" spans="1:14" x14ac:dyDescent="0.25">
      <c r="A3">
        <v>13</v>
      </c>
      <c r="C3">
        <v>2.27</v>
      </c>
      <c r="D3">
        <f t="shared" ref="D3:D15" si="0">C3-100</f>
        <v>-97.73</v>
      </c>
      <c r="E3">
        <v>4</v>
      </c>
      <c r="F3">
        <f t="shared" ref="F3:F15" si="1">E3-100</f>
        <v>-96</v>
      </c>
      <c r="G3" s="1">
        <f xml:space="preserve"> -0.00723732760689513*$D3^2 + 0.203217764975372*$D3</f>
        <v>-88.985294731889581</v>
      </c>
      <c r="H3" s="1">
        <f>ABS($F3-G3)</f>
        <v>7.0147052681104185</v>
      </c>
      <c r="I3" s="2">
        <f>0.00011542916254452*$D3^3 + 0.00778701306193152*$D3^2 + 0.624723603554344*$D3</f>
        <v>-94.424810256806893</v>
      </c>
      <c r="J3" s="1">
        <f>ABS($F3-I3)</f>
        <v>1.575189743193107</v>
      </c>
      <c r="K3" s="1">
        <f xml:space="preserve"> -0.00723732760689513*$D3^2 + 0.203217764975372*$D3+100</f>
        <v>11.014705268110419</v>
      </c>
      <c r="L3" s="1">
        <f>ABS($E3-K3)</f>
        <v>7.0147052681104185</v>
      </c>
      <c r="M3" s="4">
        <f>0.00011542916254452*$D3^3 + 0.00778701306193152*$D3^2 + 0.624723603554344*$D3+100</f>
        <v>5.575189743193107</v>
      </c>
      <c r="N3" s="3">
        <f>ABS($E3-M3)</f>
        <v>1.575189743193107</v>
      </c>
    </row>
    <row r="4" spans="1:14" x14ac:dyDescent="0.25">
      <c r="A4">
        <v>10</v>
      </c>
      <c r="C4">
        <v>10.01</v>
      </c>
      <c r="D4">
        <f t="shared" si="0"/>
        <v>-89.99</v>
      </c>
      <c r="E4">
        <v>25</v>
      </c>
      <c r="F4">
        <f t="shared" si="1"/>
        <v>-75</v>
      </c>
      <c r="G4" s="1">
        <f t="shared" ref="G4:G15" si="2" xml:space="preserve"> -0.00723732760689513*$D4^2 + 0.203217764975372*$D4</f>
        <v>-76.896893820024616</v>
      </c>
      <c r="H4" s="1">
        <f t="shared" ref="H4:H15" si="3">ABS($F4-G4)</f>
        <v>1.8968938200246157</v>
      </c>
      <c r="I4" s="2">
        <f t="shared" ref="I4:I15" si="4">0.00011542916254452*$D4^3 + 0.00778701306193152*$D4^2 + 0.624723603554344*$D4</f>
        <v>-77.277900451948966</v>
      </c>
      <c r="J4" s="1">
        <f t="shared" ref="J4:J15" si="5">ABS($F4-I4)</f>
        <v>2.2779004519489661</v>
      </c>
      <c r="K4" s="1">
        <f t="shared" ref="K4:K15" si="6" xml:space="preserve"> -0.00723732760689513*$D4^2 + 0.203217764975372*$D4+100</f>
        <v>23.103106179975384</v>
      </c>
      <c r="L4" s="1">
        <f t="shared" ref="L4:L15" si="7">ABS($E4-K4)</f>
        <v>1.8968938200246157</v>
      </c>
      <c r="M4" s="4">
        <f t="shared" ref="M4:M15" si="8">0.00011542916254452*$D4^3 + 0.00778701306193152*$D4^2 + 0.624723603554344*$D4+100</f>
        <v>22.722099548051034</v>
      </c>
      <c r="N4" s="3">
        <f t="shared" ref="N4:N15" si="9">ABS($E4-M4)</f>
        <v>2.2779004519489661</v>
      </c>
    </row>
    <row r="5" spans="1:14" x14ac:dyDescent="0.25">
      <c r="A5">
        <v>11</v>
      </c>
      <c r="C5">
        <v>17.649999999999999</v>
      </c>
      <c r="D5">
        <f t="shared" si="0"/>
        <v>-82.35</v>
      </c>
      <c r="E5">
        <v>37.200000000000003</v>
      </c>
      <c r="F5">
        <f t="shared" si="1"/>
        <v>-62.8</v>
      </c>
      <c r="G5" s="1">
        <f t="shared" si="2"/>
        <v>-65.815082951752345</v>
      </c>
      <c r="H5" s="1">
        <f t="shared" si="3"/>
        <v>3.0150829517523476</v>
      </c>
      <c r="I5" s="2">
        <f t="shared" si="4"/>
        <v>-63.100567339500067</v>
      </c>
      <c r="J5" s="1">
        <f t="shared" si="5"/>
        <v>0.30056733950006986</v>
      </c>
      <c r="K5" s="1">
        <f t="shared" si="6"/>
        <v>34.184917048247655</v>
      </c>
      <c r="L5" s="1">
        <f t="shared" si="7"/>
        <v>3.0150829517523476</v>
      </c>
      <c r="M5" s="4">
        <f t="shared" si="8"/>
        <v>36.899432660499933</v>
      </c>
      <c r="N5" s="3">
        <f t="shared" si="9"/>
        <v>0.30056733950006986</v>
      </c>
    </row>
    <row r="6" spans="1:14" x14ac:dyDescent="0.25">
      <c r="A6">
        <v>9</v>
      </c>
      <c r="C6">
        <v>23.96</v>
      </c>
      <c r="D6">
        <f t="shared" si="0"/>
        <v>-76.039999999999992</v>
      </c>
      <c r="E6">
        <v>47</v>
      </c>
      <c r="F6">
        <f t="shared" si="1"/>
        <v>-53</v>
      </c>
      <c r="G6" s="1">
        <f t="shared" si="2"/>
        <v>-57.29949763772764</v>
      </c>
      <c r="H6" s="1">
        <f t="shared" si="3"/>
        <v>4.2994976377276402</v>
      </c>
      <c r="I6" s="2">
        <f t="shared" si="4"/>
        <v>-53.229518304150425</v>
      </c>
      <c r="J6" s="1">
        <f t="shared" si="5"/>
        <v>0.22951830415042451</v>
      </c>
      <c r="K6" s="1">
        <f t="shared" si="6"/>
        <v>42.70050236227236</v>
      </c>
      <c r="L6" s="1">
        <f t="shared" si="7"/>
        <v>4.2994976377276402</v>
      </c>
      <c r="M6" s="4">
        <f t="shared" si="8"/>
        <v>46.770481695849575</v>
      </c>
      <c r="N6" s="3">
        <f t="shared" si="9"/>
        <v>0.22951830415042451</v>
      </c>
    </row>
    <row r="7" spans="1:14" x14ac:dyDescent="0.25">
      <c r="A7">
        <v>8</v>
      </c>
      <c r="C7">
        <v>33.49</v>
      </c>
      <c r="D7">
        <f t="shared" si="0"/>
        <v>-66.509999999999991</v>
      </c>
      <c r="E7">
        <v>57.4</v>
      </c>
      <c r="F7">
        <f t="shared" si="1"/>
        <v>-42.6</v>
      </c>
      <c r="G7" s="1">
        <f t="shared" si="2"/>
        <v>-45.530911927553902</v>
      </c>
      <c r="H7" s="1">
        <f t="shared" si="3"/>
        <v>2.9309119275539004</v>
      </c>
      <c r="I7" s="2">
        <f t="shared" si="4"/>
        <v>-41.064571689704657</v>
      </c>
      <c r="J7" s="1">
        <f t="shared" si="5"/>
        <v>1.5354283102953445</v>
      </c>
      <c r="K7" s="1">
        <f t="shared" si="6"/>
        <v>54.469088072446098</v>
      </c>
      <c r="L7" s="1">
        <f t="shared" si="7"/>
        <v>2.9309119275539004</v>
      </c>
      <c r="M7" s="4">
        <f t="shared" si="8"/>
        <v>58.935428310295343</v>
      </c>
      <c r="N7" s="3">
        <f t="shared" si="9"/>
        <v>1.5354283102953445</v>
      </c>
    </row>
    <row r="8" spans="1:14" x14ac:dyDescent="0.25">
      <c r="A8">
        <v>7</v>
      </c>
      <c r="C8">
        <v>61.3</v>
      </c>
      <c r="D8">
        <f t="shared" si="0"/>
        <v>-38.700000000000003</v>
      </c>
      <c r="E8">
        <v>80.5</v>
      </c>
      <c r="F8">
        <f t="shared" si="1"/>
        <v>-19.5</v>
      </c>
      <c r="G8" s="1">
        <f t="shared" si="2"/>
        <v>-18.703800688117667</v>
      </c>
      <c r="H8" s="1">
        <f t="shared" si="3"/>
        <v>0.79619931188233295</v>
      </c>
      <c r="I8" s="2">
        <f t="shared" si="4"/>
        <v>-19.204615729694286</v>
      </c>
      <c r="J8" s="1">
        <f t="shared" si="5"/>
        <v>0.29538427030571413</v>
      </c>
      <c r="K8" s="1">
        <f t="shared" si="6"/>
        <v>81.296199311882333</v>
      </c>
      <c r="L8" s="1">
        <f t="shared" si="7"/>
        <v>0.79619931188233295</v>
      </c>
      <c r="M8" s="4">
        <f t="shared" si="8"/>
        <v>80.795384270305718</v>
      </c>
      <c r="N8" s="3">
        <f t="shared" si="9"/>
        <v>0.29538427030571768</v>
      </c>
    </row>
    <row r="9" spans="1:14" x14ac:dyDescent="0.25">
      <c r="A9">
        <v>5</v>
      </c>
      <c r="C9">
        <v>69.7</v>
      </c>
      <c r="D9">
        <f t="shared" si="0"/>
        <v>-30.299999999999997</v>
      </c>
      <c r="E9">
        <v>84.8</v>
      </c>
      <c r="F9">
        <f t="shared" si="1"/>
        <v>-15.200000000000003</v>
      </c>
      <c r="G9" s="1">
        <f t="shared" si="2"/>
        <v>-12.802016381368119</v>
      </c>
      <c r="H9" s="1">
        <f t="shared" si="3"/>
        <v>2.3979836186318835</v>
      </c>
      <c r="I9" s="2">
        <f t="shared" si="4"/>
        <v>-14.990969468835011</v>
      </c>
      <c r="J9" s="1">
        <f t="shared" si="5"/>
        <v>0.20903053116499137</v>
      </c>
      <c r="K9" s="1">
        <f t="shared" si="6"/>
        <v>87.197983618631881</v>
      </c>
      <c r="L9" s="1">
        <f t="shared" si="7"/>
        <v>2.3979836186318835</v>
      </c>
      <c r="M9" s="4">
        <f t="shared" si="8"/>
        <v>85.009030531164996</v>
      </c>
      <c r="N9" s="3">
        <f t="shared" si="9"/>
        <v>0.20903053116499848</v>
      </c>
    </row>
    <row r="10" spans="1:14" x14ac:dyDescent="0.25">
      <c r="A10">
        <v>6</v>
      </c>
      <c r="C10">
        <v>69.75</v>
      </c>
      <c r="D10">
        <f t="shared" si="0"/>
        <v>-30.25</v>
      </c>
      <c r="E10">
        <v>85.4</v>
      </c>
      <c r="F10">
        <f t="shared" si="1"/>
        <v>-14.599999999999994</v>
      </c>
      <c r="G10" s="1">
        <f t="shared" si="2"/>
        <v>-12.769944483789477</v>
      </c>
      <c r="H10" s="1">
        <f t="shared" si="3"/>
        <v>1.8300555162105177</v>
      </c>
      <c r="I10" s="2">
        <f t="shared" si="4"/>
        <v>-14.967438533574763</v>
      </c>
      <c r="J10" s="1">
        <f t="shared" si="5"/>
        <v>0.3674385335747683</v>
      </c>
      <c r="K10" s="1">
        <f t="shared" si="6"/>
        <v>87.230055516210527</v>
      </c>
      <c r="L10" s="1">
        <f t="shared" si="7"/>
        <v>1.8300555162105212</v>
      </c>
      <c r="M10" s="4">
        <f t="shared" si="8"/>
        <v>85.032561466425236</v>
      </c>
      <c r="N10" s="3">
        <f t="shared" si="9"/>
        <v>0.36743853357477008</v>
      </c>
    </row>
    <row r="11" spans="1:14" x14ac:dyDescent="0.25">
      <c r="A11">
        <v>4</v>
      </c>
      <c r="C11">
        <v>81.3</v>
      </c>
      <c r="D11">
        <f t="shared" si="0"/>
        <v>-18.700000000000003</v>
      </c>
      <c r="E11">
        <v>91.2</v>
      </c>
      <c r="F11">
        <f t="shared" si="1"/>
        <v>-8.7999999999999972</v>
      </c>
      <c r="G11" s="1">
        <f t="shared" si="2"/>
        <v>-6.3309932958946149</v>
      </c>
      <c r="H11" s="1">
        <f t="shared" si="3"/>
        <v>2.4690067041053823</v>
      </c>
      <c r="I11" s="2">
        <f t="shared" si="4"/>
        <v>-9.714105514838014</v>
      </c>
      <c r="J11" s="1">
        <f t="shared" si="5"/>
        <v>0.91410551483801683</v>
      </c>
      <c r="K11" s="1">
        <f t="shared" si="6"/>
        <v>93.669006704105385</v>
      </c>
      <c r="L11" s="1">
        <f t="shared" si="7"/>
        <v>2.4690067041053823</v>
      </c>
      <c r="M11" s="4">
        <f t="shared" si="8"/>
        <v>90.28589448516199</v>
      </c>
      <c r="N11" s="3">
        <f t="shared" si="9"/>
        <v>0.91410551483801328</v>
      </c>
    </row>
    <row r="12" spans="1:14" x14ac:dyDescent="0.25">
      <c r="A12">
        <v>3</v>
      </c>
      <c r="C12">
        <v>85.4</v>
      </c>
      <c r="D12">
        <f t="shared" si="0"/>
        <v>-14.599999999999994</v>
      </c>
      <c r="E12">
        <v>92.2</v>
      </c>
      <c r="F12">
        <f t="shared" si="1"/>
        <v>-7.7999999999999972</v>
      </c>
      <c r="G12" s="1">
        <f t="shared" si="2"/>
        <v>-4.5096881213261941</v>
      </c>
      <c r="H12" s="1">
        <f t="shared" si="3"/>
        <v>3.290311878673803</v>
      </c>
      <c r="I12" s="2">
        <f t="shared" si="4"/>
        <v>-7.8203161598167483</v>
      </c>
      <c r="J12" s="1">
        <f t="shared" si="5"/>
        <v>2.0316159816751167E-2</v>
      </c>
      <c r="K12" s="1">
        <f t="shared" si="6"/>
        <v>95.490311878673808</v>
      </c>
      <c r="L12" s="1">
        <f t="shared" si="7"/>
        <v>3.2903118786738048</v>
      </c>
      <c r="M12" s="4">
        <f t="shared" si="8"/>
        <v>92.179683840183259</v>
      </c>
      <c r="N12" s="3">
        <f t="shared" si="9"/>
        <v>2.0316159816744062E-2</v>
      </c>
    </row>
    <row r="13" spans="1:14" x14ac:dyDescent="0.25">
      <c r="A13">
        <v>2</v>
      </c>
      <c r="C13">
        <v>99.17</v>
      </c>
      <c r="D13">
        <f t="shared" si="0"/>
        <v>-0.82999999999999829</v>
      </c>
      <c r="E13">
        <v>98.6</v>
      </c>
      <c r="F13">
        <f t="shared" si="1"/>
        <v>-1.4000000000000057</v>
      </c>
      <c r="G13" s="1">
        <f t="shared" si="2"/>
        <v>-0.17365653991794844</v>
      </c>
      <c r="H13" s="1">
        <f t="shared" si="3"/>
        <v>1.2263434600820573</v>
      </c>
      <c r="I13" s="2">
        <f t="shared" si="4"/>
        <v>-0.51322211854630362</v>
      </c>
      <c r="J13" s="1">
        <f t="shared" si="5"/>
        <v>0.88677788145370207</v>
      </c>
      <c r="K13" s="1">
        <f t="shared" si="6"/>
        <v>99.826343460082057</v>
      </c>
      <c r="L13" s="1">
        <f t="shared" si="7"/>
        <v>1.2263434600820631</v>
      </c>
      <c r="M13" s="4">
        <f t="shared" si="8"/>
        <v>99.48677788145369</v>
      </c>
      <c r="N13" s="3">
        <f t="shared" si="9"/>
        <v>0.88677788145369618</v>
      </c>
    </row>
    <row r="14" spans="1:14" x14ac:dyDescent="0.25">
      <c r="A14">
        <v>1</v>
      </c>
      <c r="C14">
        <v>99.45</v>
      </c>
      <c r="D14">
        <f t="shared" si="0"/>
        <v>-0.54999999999999716</v>
      </c>
      <c r="E14">
        <v>97.6</v>
      </c>
      <c r="F14">
        <f t="shared" si="1"/>
        <v>-2.4000000000000057</v>
      </c>
      <c r="G14" s="1">
        <f t="shared" si="2"/>
        <v>-0.11395906233753979</v>
      </c>
      <c r="H14" s="1">
        <f t="shared" si="3"/>
        <v>2.2860409376624657</v>
      </c>
      <c r="I14" s="2">
        <f t="shared" si="4"/>
        <v>-0.34126161503057145</v>
      </c>
      <c r="J14" s="1">
        <f t="shared" si="5"/>
        <v>2.0587383849694341</v>
      </c>
      <c r="K14" s="1">
        <f t="shared" si="6"/>
        <v>99.886040937662457</v>
      </c>
      <c r="L14" s="1">
        <f t="shared" si="7"/>
        <v>2.2860409376624631</v>
      </c>
      <c r="M14" s="4">
        <f t="shared" si="8"/>
        <v>99.658738384969425</v>
      </c>
      <c r="N14" s="3">
        <f t="shared" si="9"/>
        <v>2.0587383849694305</v>
      </c>
    </row>
    <row r="15" spans="1:14" x14ac:dyDescent="0.25">
      <c r="C15">
        <v>100</v>
      </c>
      <c r="D15">
        <f t="shared" si="0"/>
        <v>0</v>
      </c>
      <c r="E15">
        <v>100</v>
      </c>
      <c r="F15">
        <f t="shared" si="1"/>
        <v>0</v>
      </c>
      <c r="G15" s="1">
        <f t="shared" si="2"/>
        <v>0</v>
      </c>
      <c r="H15" s="1">
        <f t="shared" si="3"/>
        <v>0</v>
      </c>
      <c r="I15" s="2">
        <f t="shared" si="4"/>
        <v>0</v>
      </c>
      <c r="J15" s="1">
        <f t="shared" si="5"/>
        <v>0</v>
      </c>
      <c r="K15" s="1">
        <f t="shared" si="6"/>
        <v>100</v>
      </c>
      <c r="L15" s="1">
        <f t="shared" si="7"/>
        <v>0</v>
      </c>
      <c r="M15" s="4">
        <f t="shared" si="8"/>
        <v>100</v>
      </c>
      <c r="N15" s="3">
        <f t="shared" si="9"/>
        <v>0</v>
      </c>
    </row>
    <row r="17" spans="1:7" x14ac:dyDescent="0.25">
      <c r="A17">
        <v>12</v>
      </c>
      <c r="C17">
        <v>6.09</v>
      </c>
      <c r="D17">
        <f>C17-100</f>
        <v>-93.91</v>
      </c>
      <c r="E17">
        <v>4.3</v>
      </c>
      <c r="F17">
        <f>E17-100</f>
        <v>-95.7</v>
      </c>
    </row>
    <row r="19" spans="1:7" x14ac:dyDescent="0.25">
      <c r="D19" t="s">
        <v>10</v>
      </c>
      <c r="E19" t="s">
        <v>1</v>
      </c>
      <c r="F19" t="s">
        <v>4</v>
      </c>
      <c r="G19" t="s">
        <v>6</v>
      </c>
    </row>
    <row r="20" spans="1:7" x14ac:dyDescent="0.25">
      <c r="D20">
        <v>2.27</v>
      </c>
      <c r="E20">
        <v>4</v>
      </c>
      <c r="F20" s="1">
        <v>5.575189743193107</v>
      </c>
      <c r="G20" s="1">
        <v>1.575189743193107</v>
      </c>
    </row>
    <row r="21" spans="1:7" x14ac:dyDescent="0.25">
      <c r="D21">
        <v>10.01</v>
      </c>
      <c r="E21">
        <v>25</v>
      </c>
      <c r="F21" s="1">
        <v>22.722099548051034</v>
      </c>
      <c r="G21" s="1">
        <v>2.2779004519489661</v>
      </c>
    </row>
    <row r="22" spans="1:7" x14ac:dyDescent="0.25">
      <c r="D22">
        <v>17.649999999999999</v>
      </c>
      <c r="E22">
        <v>37.200000000000003</v>
      </c>
      <c r="F22" s="1">
        <v>36.899432660499933</v>
      </c>
      <c r="G22" s="1">
        <v>0.30056733950006986</v>
      </c>
    </row>
    <row r="23" spans="1:7" x14ac:dyDescent="0.25">
      <c r="D23">
        <v>23.96</v>
      </c>
      <c r="E23">
        <v>47</v>
      </c>
      <c r="F23" s="1">
        <v>46.770481695849575</v>
      </c>
      <c r="G23" s="1">
        <v>0.22951830415042451</v>
      </c>
    </row>
    <row r="24" spans="1:7" x14ac:dyDescent="0.25">
      <c r="D24">
        <v>33.49</v>
      </c>
      <c r="E24">
        <v>57.4</v>
      </c>
      <c r="F24" s="1">
        <v>58.935428310295343</v>
      </c>
      <c r="G24" s="1">
        <v>1.5354283102953445</v>
      </c>
    </row>
    <row r="25" spans="1:7" x14ac:dyDescent="0.25">
      <c r="D25">
        <v>61.3</v>
      </c>
      <c r="E25">
        <v>80.5</v>
      </c>
      <c r="F25" s="1">
        <v>80.795384270305718</v>
      </c>
      <c r="G25" s="1">
        <v>0.29538427030571768</v>
      </c>
    </row>
    <row r="26" spans="1:7" x14ac:dyDescent="0.25">
      <c r="D26">
        <v>69.7</v>
      </c>
      <c r="E26">
        <v>84.8</v>
      </c>
      <c r="F26" s="1">
        <v>85.009030531164996</v>
      </c>
      <c r="G26" s="1">
        <v>0.20903053116499848</v>
      </c>
    </row>
    <row r="27" spans="1:7" x14ac:dyDescent="0.25">
      <c r="D27">
        <v>69.75</v>
      </c>
      <c r="E27">
        <v>85.4</v>
      </c>
      <c r="F27" s="1">
        <v>85.032561466425236</v>
      </c>
      <c r="G27" s="1">
        <v>0.36743853357477008</v>
      </c>
    </row>
    <row r="28" spans="1:7" x14ac:dyDescent="0.25">
      <c r="D28">
        <v>81.3</v>
      </c>
      <c r="E28">
        <v>91.2</v>
      </c>
      <c r="F28" s="1">
        <v>90.28589448516199</v>
      </c>
      <c r="G28" s="1">
        <v>0.91410551483801328</v>
      </c>
    </row>
    <row r="29" spans="1:7" x14ac:dyDescent="0.25">
      <c r="D29">
        <v>85.4</v>
      </c>
      <c r="E29">
        <v>92.2</v>
      </c>
      <c r="F29" s="1">
        <v>92.179683840183259</v>
      </c>
      <c r="G29" s="1">
        <v>2.0316159816744062E-2</v>
      </c>
    </row>
    <row r="30" spans="1:7" x14ac:dyDescent="0.25">
      <c r="D30">
        <v>99.17</v>
      </c>
      <c r="E30">
        <v>98.6</v>
      </c>
      <c r="F30" s="1">
        <v>99.48677788145369</v>
      </c>
      <c r="G30" s="1">
        <v>0.88677788145369618</v>
      </c>
    </row>
    <row r="31" spans="1:7" x14ac:dyDescent="0.25">
      <c r="D31">
        <v>99.45</v>
      </c>
      <c r="E31">
        <v>97.6</v>
      </c>
      <c r="F31" s="1">
        <v>99.658738384969425</v>
      </c>
      <c r="G31" s="1">
        <v>2.0587383849694305</v>
      </c>
    </row>
    <row r="32" spans="1:7" x14ac:dyDescent="0.25">
      <c r="D32">
        <v>100</v>
      </c>
      <c r="E32">
        <v>100</v>
      </c>
      <c r="F32" s="1">
        <v>100</v>
      </c>
      <c r="G32" s="1">
        <v>0</v>
      </c>
    </row>
  </sheetData>
  <mergeCells count="2">
    <mergeCell ref="G1:J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4</vt:i4>
      </vt:variant>
    </vt:vector>
  </HeadingPairs>
  <TitlesOfParts>
    <vt:vector size="7" baseType="lpstr">
      <vt:lpstr>Data original</vt:lpstr>
      <vt:lpstr>Data sans 12</vt:lpstr>
      <vt:lpstr>Comparaison sans 12</vt:lpstr>
      <vt:lpstr>Chart1</vt:lpstr>
      <vt:lpstr>Chart2</vt:lpstr>
      <vt:lpstr>Chart3</vt:lpstr>
      <vt:lpstr>Chart4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Séguin</dc:creator>
  <cp:lastModifiedBy>Guillaume Séguin</cp:lastModifiedBy>
  <dcterms:created xsi:type="dcterms:W3CDTF">2016-11-16T18:46:06Z</dcterms:created>
  <dcterms:modified xsi:type="dcterms:W3CDTF">2016-12-13T16:59:04Z</dcterms:modified>
</cp:coreProperties>
</file>