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5600" windowHeight="160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G4" i="1"/>
  <c r="O3" i="1"/>
  <c r="G3" i="1"/>
  <c r="O7" i="1"/>
  <c r="M7" i="1"/>
  <c r="L7" i="1"/>
  <c r="G7" i="1"/>
  <c r="O6" i="1"/>
  <c r="M6" i="1"/>
  <c r="L6" i="1"/>
  <c r="G6" i="1"/>
  <c r="O13" i="1"/>
  <c r="M13" i="1"/>
  <c r="L13" i="1"/>
  <c r="G13" i="1"/>
  <c r="O12" i="1"/>
  <c r="M12" i="1"/>
  <c r="L12" i="1"/>
  <c r="G12" i="1"/>
  <c r="O11" i="1"/>
  <c r="M11" i="1"/>
  <c r="L11" i="1"/>
  <c r="G11" i="1"/>
  <c r="O10" i="1"/>
  <c r="M10" i="1"/>
  <c r="L10" i="1"/>
  <c r="G10" i="1"/>
  <c r="O9" i="1"/>
  <c r="M9" i="1"/>
  <c r="L9" i="1"/>
  <c r="G9" i="1"/>
  <c r="O8" i="1"/>
  <c r="M8" i="1"/>
  <c r="L8" i="1"/>
  <c r="G8" i="1"/>
  <c r="O5" i="1"/>
  <c r="M5" i="1"/>
  <c r="L5" i="1"/>
  <c r="G5" i="1"/>
  <c r="O2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<sst xmlns="http://schemas.openxmlformats.org/spreadsheetml/2006/main" count="247" uniqueCount="57">
  <si>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</si>
  <si>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</si>
  <si>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</si>
  <si>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</si>
  <si>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</si>
  <si>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</si>
  <si>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</si>
  <si>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</si>
  <si>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</si>
  <si>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</si>
  <si>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</si>
  <si>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</si>
  <si>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</si>
  <si>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</si>
  <si>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</si>
  <si>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</si>
  <si>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</si>
  <si>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</si>
  <si>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</si>
  <si>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</si>
  <si>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</si>
  <si>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</si>
  <si>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</si>
  <si>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</si>
  <si>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</si>
  <si>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</si>
  <si>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</si>
  <si>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</si>
  <si>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</si>
  <si>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</si>
  <si>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</si>
  <si>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Saudi Arabia</t>
  </si>
  <si>
    <t>Red Sea</t>
  </si>
  <si>
    <t>KAUST</t>
  </si>
  <si>
    <t>Revovered</t>
  </si>
  <si>
    <t>KST-01</t>
  </si>
  <si>
    <t>Coral reef</t>
  </si>
  <si>
    <t>?</t>
  </si>
  <si>
    <t>NO</t>
  </si>
  <si>
    <t>Collected</t>
  </si>
  <si>
    <t>Smithsonian Institution</t>
  </si>
  <si>
    <t>Matthieu Leray</t>
  </si>
  <si>
    <t>leray.upmc@gmail.com</t>
  </si>
  <si>
    <t>KST-02</t>
  </si>
  <si>
    <t>KST-03</t>
  </si>
  <si>
    <t>KST-01_1</t>
  </si>
  <si>
    <t>KST-01_2</t>
  </si>
  <si>
    <t>KST-01_3</t>
  </si>
  <si>
    <t>KST-02_1</t>
  </si>
  <si>
    <t>KST-02_2</t>
  </si>
  <si>
    <t>KST-02_3</t>
  </si>
  <si>
    <t>KST-03_1</t>
  </si>
  <si>
    <t>KST-03_2</t>
  </si>
  <si>
    <t>KST-03_3</t>
  </si>
  <si>
    <t>KST-03_4</t>
  </si>
  <si>
    <t>KST-03_5</t>
  </si>
  <si>
    <t>KST-03_6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</si>
</sst>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 vertical="center"/>
    </xf>
    <xf numFmtId="1" fontId="8" fillId="0" borderId="1" xfId="115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</cellXfs>
  <cellStyles count="1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Normal_Sheet1_2" xfId="1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A13"/>
  <sheetViews>
    <sheetView tabSelected="1" workbookViewId="0">
      <selection activeCell="I17" sqref="I17"/>
    </sheetView>
  </sheetViews>
  <sheetFormatPr baseColWidth="10" defaultRowHeight="15" x14ac:dyDescent="0"/>
  <cols>
    <col min="1" max="1" width="11.33203125" bestFit="1" customWidth="1"/>
    <col min="2" max="2" width="7.6640625" bestFit="1" customWidth="1"/>
    <col min="3" max="3" width="9" bestFit="1" customWidth="1"/>
    <col min="4" max="4" width="10.33203125" bestFit="1" customWidth="1"/>
    <col min="5" max="6" width="10" bestFit="1" customWidth="1"/>
    <col min="7" max="8" width="10.5" bestFit="1" customWidth="1"/>
    <col min="9" max="9" width="6.83203125" bestFit="1" customWidth="1"/>
    <col min="10" max="10" width="8.83203125" bestFit="1" customWidth="1"/>
    <col min="11" max="11" width="9.1640625" bestFit="1" customWidth="1"/>
    <col min="12" max="13" width="12.6640625" bestFit="1" customWidth="1"/>
    <col min="14" max="14" width="9.6640625" bestFit="1" customWidth="1"/>
    <col min="15" max="15" width="9.5" bestFit="1" customWidth="1"/>
    <col min="16" max="16" width="10.33203125" bestFit="1" customWidth="1"/>
    <col min="17" max="17" width="10.6640625" bestFit="1" customWidth="1"/>
    <col min="18" max="18" width="7.83203125" bestFit="1" customWidth="1"/>
    <col min="19" max="19" width="6.6640625" bestFit="1" customWidth="1"/>
    <col min="21" max="21" width="8.33203125" bestFit="1" customWidth="1"/>
    <col min="22" max="22" width="7.6640625" bestFit="1" customWidth="1"/>
    <col min="23" max="23" width="8.6640625" bestFit="1" customWidth="1"/>
    <col min="24" max="24" width="9.1640625" bestFit="1" customWidth="1"/>
    <col min="25" max="25" width="9.5" bestFit="1" customWidth="1"/>
    <col min="26" max="27" width="10.1640625" bestFit="1" customWidth="1"/>
    <col min="28" max="28" width="20" bestFit="1" customWidth="1"/>
    <col min="29" max="29" width="13.5" bestFit="1" customWidth="1"/>
    <col min="30" max="30" width="20.33203125" bestFit="1" customWidth="1"/>
    <col min="31" max="31" width="9.83203125" bestFit="1" customWidth="1"/>
  </cols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8" customFormat="1">
      <c r="A2" s="8" t="s">
        <v>31</v>
      </c>
      <c r="B2" s="8" t="s">
        <v>32</v>
      </c>
      <c r="C2" s="8" t="s">
        <v>33</v>
      </c>
      <c r="D2" s="9">
        <v>41306</v>
      </c>
      <c r="E2" s="9">
        <v>42125</v>
      </c>
      <c r="F2" s="10" t="s">
        <v>34</v>
      </c>
      <c r="G2" s="11">
        <f>(YEAR(E2)-YEAR(D2))*12+MONTH(E2)-MONTH(D2)</f>
        <v>27</v>
      </c>
      <c r="H2" s="8" t="s">
        <v>33</v>
      </c>
      <c r="I2" s="8" t="s">
        <v>35</v>
      </c>
      <c r="J2" s="8">
        <v>3</v>
      </c>
      <c r="K2" s="8" t="s">
        <v>45</v>
      </c>
      <c r="L2" s="12">
        <v>22.230716699999999</v>
      </c>
      <c r="M2" s="12">
        <v>39.028599999999997</v>
      </c>
      <c r="N2" s="8">
        <v>33</v>
      </c>
      <c r="O2" s="13">
        <f t="shared" ref="O2:O8" si="0">N2*0.3048</f>
        <v>10.058400000000001</v>
      </c>
      <c r="P2" s="8"/>
      <c r="Q2" s="8" t="s">
        <v>36</v>
      </c>
      <c r="R2" s="8" t="s">
        <v>37</v>
      </c>
      <c r="S2" s="8"/>
      <c r="T2" s="8" t="s">
        <v>38</v>
      </c>
      <c r="U2" s="8" t="s">
        <v>38</v>
      </c>
      <c r="V2" s="8">
        <v>9</v>
      </c>
      <c r="W2" s="14" t="s">
        <v>39</v>
      </c>
      <c r="X2" s="14" t="s">
        <v>39</v>
      </c>
      <c r="Y2" s="14" t="s">
        <v>39</v>
      </c>
      <c r="Z2" s="14" t="s">
        <v>39</v>
      </c>
      <c r="AA2" s="8"/>
      <c r="AB2" s="14" t="s">
        <v>40</v>
      </c>
      <c r="AC2" s="14" t="s">
        <v>41</v>
      </c>
      <c r="AD2" s="15" t="s">
        <v>42</v>
      </c>
      <c r="AE2" s="16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  <c r="AMK2" s="17"/>
      <c r="AML2" s="17"/>
      <c r="AMM2" s="17"/>
      <c r="AMN2" s="17"/>
      <c r="AMO2" s="17"/>
      <c r="AMP2" s="17"/>
      <c r="AMQ2" s="17"/>
      <c r="AMR2" s="17"/>
      <c r="AMS2" s="17"/>
      <c r="AMT2" s="17"/>
      <c r="AMU2" s="17"/>
      <c r="AMV2" s="17"/>
      <c r="AMW2" s="17"/>
      <c r="AMX2" s="17"/>
      <c r="AMY2" s="17"/>
      <c r="AMZ2" s="17"/>
      <c r="ANA2" s="17"/>
      <c r="ANB2" s="17"/>
      <c r="ANC2" s="17"/>
      <c r="AND2" s="17"/>
      <c r="ANE2" s="17"/>
      <c r="ANF2" s="17"/>
      <c r="ANG2" s="17"/>
      <c r="ANH2" s="17"/>
      <c r="ANI2" s="17"/>
      <c r="ANJ2" s="17"/>
      <c r="ANK2" s="17"/>
      <c r="ANL2" s="17"/>
      <c r="ANM2" s="17"/>
      <c r="ANN2" s="17"/>
      <c r="ANO2" s="17"/>
      <c r="ANP2" s="17"/>
      <c r="ANQ2" s="17"/>
      <c r="ANR2" s="17"/>
      <c r="ANS2" s="17"/>
      <c r="ANT2" s="17"/>
      <c r="ANU2" s="17"/>
      <c r="ANV2" s="17"/>
      <c r="ANW2" s="17"/>
      <c r="ANX2" s="17"/>
      <c r="ANY2" s="17"/>
      <c r="ANZ2" s="17"/>
      <c r="AOA2" s="17"/>
      <c r="AOB2" s="17"/>
      <c r="AOC2" s="17"/>
      <c r="AOD2" s="17"/>
      <c r="AOE2" s="17"/>
      <c r="AOF2" s="17"/>
      <c r="AOG2" s="17"/>
      <c r="AOH2" s="17"/>
      <c r="AOI2" s="17"/>
      <c r="AOJ2" s="17"/>
      <c r="AOK2" s="17"/>
      <c r="AOL2" s="17"/>
      <c r="AOM2" s="17"/>
      <c r="AON2" s="17"/>
      <c r="AOO2" s="17"/>
      <c r="AOP2" s="17"/>
      <c r="AOQ2" s="17"/>
      <c r="AOR2" s="17"/>
      <c r="AOS2" s="17"/>
      <c r="AOT2" s="17"/>
      <c r="AOU2" s="17"/>
      <c r="AOV2" s="17"/>
      <c r="AOW2" s="17"/>
      <c r="AOX2" s="17"/>
      <c r="AOY2" s="17"/>
      <c r="AOZ2" s="17"/>
      <c r="APA2" s="17"/>
    </row>
    <row r="3" spans="1:1093" s="18" customFormat="1">
      <c r="A3" s="8" t="s">
        <v>31</v>
      </c>
      <c r="B3" s="8" t="s">
        <v>32</v>
      </c>
      <c r="C3" s="8" t="s">
        <v>33</v>
      </c>
      <c r="D3" s="9">
        <v>41306</v>
      </c>
      <c r="E3" s="9">
        <v>42125</v>
      </c>
      <c r="F3" s="10" t="s">
        <v>34</v>
      </c>
      <c r="G3" s="11">
        <f t="shared" ref="G3:G4" si="1">(YEAR(E3)-YEAR(D3))*12+MONTH(E3)-MONTH(D3)</f>
        <v>27</v>
      </c>
      <c r="H3" s="8" t="s">
        <v>33</v>
      </c>
      <c r="I3" s="8" t="s">
        <v>35</v>
      </c>
      <c r="J3" s="8">
        <v>3</v>
      </c>
      <c r="K3" s="8" t="s">
        <v>46</v>
      </c>
      <c r="L3" s="12">
        <v>22.230716699999999</v>
      </c>
      <c r="M3" s="12">
        <v>39.028599999999997</v>
      </c>
      <c r="N3" s="8">
        <v>33</v>
      </c>
      <c r="O3" s="13">
        <f t="shared" ref="O3:O4" si="2">N3*0.3048</f>
        <v>10.058400000000001</v>
      </c>
      <c r="P3" s="8"/>
      <c r="Q3" s="8" t="s">
        <v>36</v>
      </c>
      <c r="R3" s="8" t="s">
        <v>37</v>
      </c>
      <c r="S3" s="8"/>
      <c r="T3" s="8" t="s">
        <v>38</v>
      </c>
      <c r="U3" s="8" t="s">
        <v>38</v>
      </c>
      <c r="V3" s="8">
        <v>9</v>
      </c>
      <c r="W3" s="14" t="s">
        <v>39</v>
      </c>
      <c r="X3" s="14" t="s">
        <v>39</v>
      </c>
      <c r="Y3" s="14" t="s">
        <v>39</v>
      </c>
      <c r="Z3" s="14" t="s">
        <v>39</v>
      </c>
      <c r="AA3" s="8"/>
      <c r="AB3" s="14" t="s">
        <v>40</v>
      </c>
      <c r="AC3" s="14" t="s">
        <v>41</v>
      </c>
      <c r="AD3" s="15" t="s">
        <v>42</v>
      </c>
      <c r="AE3" s="16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  <c r="AMK3" s="17"/>
      <c r="AML3" s="17"/>
      <c r="AMM3" s="17"/>
      <c r="AMN3" s="17"/>
      <c r="AMO3" s="17"/>
      <c r="AMP3" s="17"/>
      <c r="AMQ3" s="17"/>
      <c r="AMR3" s="17"/>
      <c r="AMS3" s="17"/>
      <c r="AMT3" s="17"/>
      <c r="AMU3" s="17"/>
      <c r="AMV3" s="17"/>
      <c r="AMW3" s="17"/>
      <c r="AMX3" s="17"/>
      <c r="AMY3" s="17"/>
      <c r="AMZ3" s="17"/>
      <c r="ANA3" s="17"/>
      <c r="ANB3" s="17"/>
      <c r="ANC3" s="17"/>
      <c r="AND3" s="17"/>
      <c r="ANE3" s="17"/>
      <c r="ANF3" s="17"/>
      <c r="ANG3" s="17"/>
      <c r="ANH3" s="17"/>
      <c r="ANI3" s="17"/>
      <c r="ANJ3" s="17"/>
      <c r="ANK3" s="17"/>
      <c r="ANL3" s="17"/>
      <c r="ANM3" s="17"/>
      <c r="ANN3" s="17"/>
      <c r="ANO3" s="17"/>
      <c r="ANP3" s="17"/>
      <c r="ANQ3" s="17"/>
      <c r="ANR3" s="17"/>
      <c r="ANS3" s="17"/>
      <c r="ANT3" s="17"/>
      <c r="ANU3" s="17"/>
      <c r="ANV3" s="17"/>
      <c r="ANW3" s="17"/>
      <c r="ANX3" s="17"/>
      <c r="ANY3" s="17"/>
      <c r="ANZ3" s="17"/>
      <c r="AOA3" s="17"/>
      <c r="AOB3" s="17"/>
      <c r="AOC3" s="17"/>
      <c r="AOD3" s="17"/>
      <c r="AOE3" s="17"/>
      <c r="AOF3" s="17"/>
      <c r="AOG3" s="17"/>
      <c r="AOH3" s="17"/>
      <c r="AOI3" s="17"/>
      <c r="AOJ3" s="17"/>
      <c r="AOK3" s="17"/>
      <c r="AOL3" s="17"/>
      <c r="AOM3" s="17"/>
      <c r="AON3" s="17"/>
      <c r="AOO3" s="17"/>
      <c r="AOP3" s="17"/>
      <c r="AOQ3" s="17"/>
      <c r="AOR3" s="17"/>
      <c r="AOS3" s="17"/>
      <c r="AOT3" s="17"/>
      <c r="AOU3" s="17"/>
      <c r="AOV3" s="17"/>
      <c r="AOW3" s="17"/>
      <c r="AOX3" s="17"/>
      <c r="AOY3" s="17"/>
      <c r="AOZ3" s="17"/>
      <c r="APA3" s="17"/>
    </row>
    <row r="4" spans="1:1093" s="18" customFormat="1">
      <c r="A4" s="8" t="s">
        <v>31</v>
      </c>
      <c r="B4" s="8" t="s">
        <v>32</v>
      </c>
      <c r="C4" s="8" t="s">
        <v>33</v>
      </c>
      <c r="D4" s="9">
        <v>41306</v>
      </c>
      <c r="E4" s="9">
        <v>42125</v>
      </c>
      <c r="F4" s="10" t="s">
        <v>34</v>
      </c>
      <c r="G4" s="11">
        <f t="shared" si="1"/>
        <v>27</v>
      </c>
      <c r="H4" s="8" t="s">
        <v>33</v>
      </c>
      <c r="I4" s="8" t="s">
        <v>35</v>
      </c>
      <c r="J4" s="8">
        <v>3</v>
      </c>
      <c r="K4" s="8" t="s">
        <v>47</v>
      </c>
      <c r="L4" s="12">
        <v>22.230716699999999</v>
      </c>
      <c r="M4" s="12">
        <v>39.028599999999997</v>
      </c>
      <c r="N4" s="8">
        <v>33</v>
      </c>
      <c r="O4" s="13">
        <f t="shared" si="2"/>
        <v>10.058400000000001</v>
      </c>
      <c r="P4" s="8"/>
      <c r="Q4" s="8" t="s">
        <v>36</v>
      </c>
      <c r="R4" s="8" t="s">
        <v>37</v>
      </c>
      <c r="S4" s="8"/>
      <c r="T4" s="8" t="s">
        <v>38</v>
      </c>
      <c r="U4" s="8" t="s">
        <v>38</v>
      </c>
      <c r="V4" s="8">
        <v>9</v>
      </c>
      <c r="W4" s="14" t="s">
        <v>39</v>
      </c>
      <c r="X4" s="14" t="s">
        <v>39</v>
      </c>
      <c r="Y4" s="14" t="s">
        <v>39</v>
      </c>
      <c r="Z4" s="14" t="s">
        <v>39</v>
      </c>
      <c r="AA4" s="8"/>
      <c r="AB4" s="14" t="s">
        <v>40</v>
      </c>
      <c r="AC4" s="14" t="s">
        <v>41</v>
      </c>
      <c r="AD4" s="15" t="s">
        <v>42</v>
      </c>
      <c r="AE4" s="16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</row>
    <row r="5" spans="1:1093" s="18" customFormat="1">
      <c r="A5" s="8" t="s">
        <v>31</v>
      </c>
      <c r="B5" s="8" t="s">
        <v>32</v>
      </c>
      <c r="C5" s="8" t="s">
        <v>33</v>
      </c>
      <c r="D5" s="9">
        <v>41306</v>
      </c>
      <c r="E5" s="9">
        <v>42125</v>
      </c>
      <c r="F5" s="10" t="s">
        <v>34</v>
      </c>
      <c r="G5" s="11">
        <f>(YEAR(E5)-YEAR(D5))*12+MONTH(E5)-MONTH(D5)</f>
        <v>27</v>
      </c>
      <c r="H5" s="8" t="s">
        <v>33</v>
      </c>
      <c r="I5" s="8" t="s">
        <v>43</v>
      </c>
      <c r="J5" s="8">
        <v>3</v>
      </c>
      <c r="K5" s="8" t="s">
        <v>48</v>
      </c>
      <c r="L5" s="19">
        <f>22+(18.089/60)</f>
        <v>22.301483333333334</v>
      </c>
      <c r="M5" s="19">
        <f>38+(57.603/60)</f>
        <v>38.960050000000003</v>
      </c>
      <c r="N5" s="8">
        <v>33</v>
      </c>
      <c r="O5" s="13">
        <f t="shared" si="0"/>
        <v>10.058400000000001</v>
      </c>
      <c r="P5" s="8"/>
      <c r="Q5" s="8" t="s">
        <v>36</v>
      </c>
      <c r="R5" s="8" t="s">
        <v>37</v>
      </c>
      <c r="S5" s="8"/>
      <c r="T5" s="8" t="s">
        <v>38</v>
      </c>
      <c r="U5" s="8" t="s">
        <v>38</v>
      </c>
      <c r="V5" s="8">
        <v>9</v>
      </c>
      <c r="W5" s="14" t="s">
        <v>39</v>
      </c>
      <c r="X5" s="14" t="s">
        <v>39</v>
      </c>
      <c r="Y5" s="14" t="s">
        <v>39</v>
      </c>
      <c r="Z5" s="14" t="s">
        <v>39</v>
      </c>
      <c r="AA5" s="8"/>
      <c r="AB5" s="14" t="s">
        <v>40</v>
      </c>
      <c r="AC5" s="14" t="s">
        <v>41</v>
      </c>
      <c r="AD5" s="15" t="s">
        <v>42</v>
      </c>
      <c r="AE5" s="16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</row>
    <row r="6" spans="1:1093" s="18" customFormat="1">
      <c r="A6" s="8" t="s">
        <v>31</v>
      </c>
      <c r="B6" s="8" t="s">
        <v>32</v>
      </c>
      <c r="C6" s="8" t="s">
        <v>33</v>
      </c>
      <c r="D6" s="9">
        <v>41306</v>
      </c>
      <c r="E6" s="9">
        <v>42125</v>
      </c>
      <c r="F6" s="10" t="s">
        <v>34</v>
      </c>
      <c r="G6" s="11">
        <f t="shared" ref="G6:G7" si="3">(YEAR(E6)-YEAR(D6))*12+MONTH(E6)-MONTH(D6)</f>
        <v>27</v>
      </c>
      <c r="H6" s="8" t="s">
        <v>33</v>
      </c>
      <c r="I6" s="8" t="s">
        <v>43</v>
      </c>
      <c r="J6" s="8">
        <v>3</v>
      </c>
      <c r="K6" s="8" t="s">
        <v>49</v>
      </c>
      <c r="L6" s="19">
        <f t="shared" ref="L6:L7" si="4">22+(18.089/60)</f>
        <v>22.301483333333334</v>
      </c>
      <c r="M6" s="19">
        <f t="shared" ref="M6:M7" si="5">38+(57.603/60)</f>
        <v>38.960050000000003</v>
      </c>
      <c r="N6" s="8">
        <v>33</v>
      </c>
      <c r="O6" s="13">
        <f t="shared" ref="O6:O7" si="6">N6*0.3048</f>
        <v>10.058400000000001</v>
      </c>
      <c r="P6" s="8"/>
      <c r="Q6" s="8" t="s">
        <v>36</v>
      </c>
      <c r="R6" s="8" t="s">
        <v>37</v>
      </c>
      <c r="S6" s="8"/>
      <c r="T6" s="8" t="s">
        <v>38</v>
      </c>
      <c r="U6" s="8" t="s">
        <v>38</v>
      </c>
      <c r="V6" s="8">
        <v>9</v>
      </c>
      <c r="W6" s="14" t="s">
        <v>39</v>
      </c>
      <c r="X6" s="14" t="s">
        <v>39</v>
      </c>
      <c r="Y6" s="14" t="s">
        <v>39</v>
      </c>
      <c r="Z6" s="14" t="s">
        <v>39</v>
      </c>
      <c r="AA6" s="8"/>
      <c r="AB6" s="14" t="s">
        <v>40</v>
      </c>
      <c r="AC6" s="14" t="s">
        <v>41</v>
      </c>
      <c r="AD6" s="15" t="s">
        <v>42</v>
      </c>
      <c r="AE6" s="16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</row>
    <row r="7" spans="1:1093" s="18" customFormat="1">
      <c r="A7" s="8" t="s">
        <v>31</v>
      </c>
      <c r="B7" s="8" t="s">
        <v>32</v>
      </c>
      <c r="C7" s="8" t="s">
        <v>33</v>
      </c>
      <c r="D7" s="9">
        <v>41306</v>
      </c>
      <c r="E7" s="9">
        <v>42125</v>
      </c>
      <c r="F7" s="10" t="s">
        <v>34</v>
      </c>
      <c r="G7" s="11">
        <f t="shared" si="3"/>
        <v>27</v>
      </c>
      <c r="H7" s="8" t="s">
        <v>33</v>
      </c>
      <c r="I7" s="8" t="s">
        <v>43</v>
      </c>
      <c r="J7" s="8">
        <v>3</v>
      </c>
      <c r="K7" s="8" t="s">
        <v>50</v>
      </c>
      <c r="L7" s="19">
        <f t="shared" si="4"/>
        <v>22.301483333333334</v>
      </c>
      <c r="M7" s="19">
        <f t="shared" si="5"/>
        <v>38.960050000000003</v>
      </c>
      <c r="N7" s="8">
        <v>33</v>
      </c>
      <c r="O7" s="13">
        <f t="shared" si="6"/>
        <v>10.058400000000001</v>
      </c>
      <c r="P7" s="8"/>
      <c r="Q7" s="8" t="s">
        <v>36</v>
      </c>
      <c r="R7" s="8" t="s">
        <v>37</v>
      </c>
      <c r="S7" s="8"/>
      <c r="T7" s="8" t="s">
        <v>38</v>
      </c>
      <c r="U7" s="8" t="s">
        <v>38</v>
      </c>
      <c r="V7" s="8">
        <v>9</v>
      </c>
      <c r="W7" s="14" t="s">
        <v>39</v>
      </c>
      <c r="X7" s="14" t="s">
        <v>39</v>
      </c>
      <c r="Y7" s="14" t="s">
        <v>39</v>
      </c>
      <c r="Z7" s="14" t="s">
        <v>39</v>
      </c>
      <c r="AA7" s="8"/>
      <c r="AB7" s="14" t="s">
        <v>40</v>
      </c>
      <c r="AC7" s="14" t="s">
        <v>41</v>
      </c>
      <c r="AD7" s="15" t="s">
        <v>42</v>
      </c>
      <c r="AE7" s="16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</row>
    <row r="8" spans="1:1093" s="18" customFormat="1">
      <c r="A8" s="8" t="s">
        <v>31</v>
      </c>
      <c r="B8" s="8" t="s">
        <v>32</v>
      </c>
      <c r="C8" s="8" t="s">
        <v>33</v>
      </c>
      <c r="D8" s="9">
        <v>41306</v>
      </c>
      <c r="E8" s="9">
        <v>42125</v>
      </c>
      <c r="F8" s="10" t="s">
        <v>34</v>
      </c>
      <c r="G8" s="11">
        <f>(YEAR(E8)-YEAR(D8))*12+MONTH(E8)-MONTH(D8)</f>
        <v>27</v>
      </c>
      <c r="H8" s="8" t="s">
        <v>33</v>
      </c>
      <c r="I8" s="8" t="s">
        <v>44</v>
      </c>
      <c r="J8" s="8">
        <v>6</v>
      </c>
      <c r="K8" s="8" t="s">
        <v>51</v>
      </c>
      <c r="L8" s="20">
        <f>22+(19.231/60)</f>
        <v>22.320516666666666</v>
      </c>
      <c r="M8" s="20">
        <f>38+(51.299/60)</f>
        <v>38.854983333333337</v>
      </c>
      <c r="N8" s="8">
        <v>33</v>
      </c>
      <c r="O8" s="13">
        <f t="shared" si="0"/>
        <v>10.058400000000001</v>
      </c>
      <c r="P8" s="8"/>
      <c r="Q8" s="8" t="s">
        <v>36</v>
      </c>
      <c r="R8" s="8" t="s">
        <v>37</v>
      </c>
      <c r="S8" s="8"/>
      <c r="T8" s="8" t="s">
        <v>38</v>
      </c>
      <c r="U8" s="8" t="s">
        <v>38</v>
      </c>
      <c r="V8" s="8">
        <v>9</v>
      </c>
      <c r="W8" s="14" t="s">
        <v>39</v>
      </c>
      <c r="X8" s="14" t="s">
        <v>39</v>
      </c>
      <c r="Y8" s="14" t="s">
        <v>39</v>
      </c>
      <c r="Z8" s="14" t="s">
        <v>39</v>
      </c>
      <c r="AA8" s="8"/>
      <c r="AB8" s="14" t="s">
        <v>40</v>
      </c>
      <c r="AC8" s="14" t="s">
        <v>41</v>
      </c>
      <c r="AD8" s="15" t="s">
        <v>42</v>
      </c>
      <c r="AE8" s="16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  <c r="AMK8" s="17"/>
      <c r="AML8" s="17"/>
      <c r="AMM8" s="17"/>
      <c r="AMN8" s="17"/>
      <c r="AMO8" s="17"/>
      <c r="AMP8" s="17"/>
      <c r="AMQ8" s="17"/>
      <c r="AMR8" s="17"/>
      <c r="AMS8" s="17"/>
      <c r="AMT8" s="17"/>
      <c r="AMU8" s="17"/>
      <c r="AMV8" s="17"/>
      <c r="AMW8" s="17"/>
      <c r="AMX8" s="17"/>
      <c r="AMY8" s="17"/>
      <c r="AMZ8" s="17"/>
      <c r="ANA8" s="17"/>
      <c r="ANB8" s="17"/>
      <c r="ANC8" s="17"/>
      <c r="AND8" s="17"/>
      <c r="ANE8" s="17"/>
      <c r="ANF8" s="17"/>
      <c r="ANG8" s="17"/>
      <c r="ANH8" s="17"/>
      <c r="ANI8" s="17"/>
      <c r="ANJ8" s="17"/>
      <c r="ANK8" s="17"/>
      <c r="ANL8" s="17"/>
      <c r="ANM8" s="17"/>
      <c r="ANN8" s="17"/>
      <c r="ANO8" s="17"/>
      <c r="ANP8" s="17"/>
      <c r="ANQ8" s="17"/>
      <c r="ANR8" s="17"/>
      <c r="ANS8" s="17"/>
      <c r="ANT8" s="17"/>
      <c r="ANU8" s="17"/>
      <c r="ANV8" s="17"/>
      <c r="ANW8" s="17"/>
      <c r="ANX8" s="17"/>
      <c r="ANY8" s="17"/>
      <c r="ANZ8" s="17"/>
      <c r="AOA8" s="17"/>
      <c r="AOB8" s="17"/>
      <c r="AOC8" s="17"/>
      <c r="AOD8" s="17"/>
      <c r="AOE8" s="17"/>
      <c r="AOF8" s="17"/>
      <c r="AOG8" s="17"/>
      <c r="AOH8" s="17"/>
      <c r="AOI8" s="17"/>
      <c r="AOJ8" s="17"/>
      <c r="AOK8" s="17"/>
      <c r="AOL8" s="17"/>
      <c r="AOM8" s="17"/>
      <c r="AON8" s="17"/>
      <c r="AOO8" s="17"/>
      <c r="AOP8" s="17"/>
      <c r="AOQ8" s="17"/>
      <c r="AOR8" s="17"/>
      <c r="AOS8" s="17"/>
      <c r="AOT8" s="17"/>
      <c r="AOU8" s="17"/>
      <c r="AOV8" s="17"/>
      <c r="AOW8" s="17"/>
      <c r="AOX8" s="17"/>
      <c r="AOY8" s="17"/>
      <c r="AOZ8" s="17"/>
      <c r="APA8" s="17"/>
    </row>
    <row r="9" spans="1:1093" s="18" customFormat="1">
      <c r="A9" s="8" t="s">
        <v>31</v>
      </c>
      <c r="B9" s="8" t="s">
        <v>32</v>
      </c>
      <c r="C9" s="8" t="s">
        <v>33</v>
      </c>
      <c r="D9" s="9">
        <v>41306</v>
      </c>
      <c r="E9" s="9">
        <v>42125</v>
      </c>
      <c r="F9" s="10" t="s">
        <v>34</v>
      </c>
      <c r="G9" s="11">
        <f t="shared" ref="G9:G13" si="7">(YEAR(E9)-YEAR(D9))*12+MONTH(E9)-MONTH(D9)</f>
        <v>27</v>
      </c>
      <c r="H9" s="8" t="s">
        <v>33</v>
      </c>
      <c r="I9" s="8" t="s">
        <v>44</v>
      </c>
      <c r="J9" s="8">
        <v>6</v>
      </c>
      <c r="K9" s="8" t="s">
        <v>52</v>
      </c>
      <c r="L9" s="20">
        <f t="shared" ref="L9:L13" si="8">22+(19.231/60)</f>
        <v>22.320516666666666</v>
      </c>
      <c r="M9" s="20">
        <f t="shared" ref="M9:M13" si="9">38+(51.299/60)</f>
        <v>38.854983333333337</v>
      </c>
      <c r="N9" s="8">
        <v>33</v>
      </c>
      <c r="O9" s="13">
        <f t="shared" ref="O9:O13" si="10">N9*0.3048</f>
        <v>10.058400000000001</v>
      </c>
      <c r="P9" s="8"/>
      <c r="Q9" s="8" t="s">
        <v>36</v>
      </c>
      <c r="R9" s="8" t="s">
        <v>37</v>
      </c>
      <c r="S9" s="8"/>
      <c r="T9" s="8" t="s">
        <v>38</v>
      </c>
      <c r="U9" s="8" t="s">
        <v>38</v>
      </c>
      <c r="V9" s="8">
        <v>9</v>
      </c>
      <c r="W9" s="14" t="s">
        <v>39</v>
      </c>
      <c r="X9" s="14" t="s">
        <v>39</v>
      </c>
      <c r="Y9" s="14" t="s">
        <v>39</v>
      </c>
      <c r="Z9" s="14" t="s">
        <v>39</v>
      </c>
      <c r="AA9" s="8"/>
      <c r="AB9" s="14" t="s">
        <v>40</v>
      </c>
      <c r="AC9" s="14" t="s">
        <v>41</v>
      </c>
      <c r="AD9" s="15" t="s">
        <v>42</v>
      </c>
      <c r="AE9" s="16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  <c r="AMK9" s="17"/>
      <c r="AML9" s="17"/>
      <c r="AMM9" s="17"/>
      <c r="AMN9" s="17"/>
      <c r="AMO9" s="17"/>
      <c r="AMP9" s="17"/>
      <c r="AMQ9" s="17"/>
      <c r="AMR9" s="17"/>
      <c r="AMS9" s="17"/>
      <c r="AMT9" s="17"/>
      <c r="AMU9" s="17"/>
      <c r="AMV9" s="17"/>
      <c r="AMW9" s="17"/>
      <c r="AMX9" s="17"/>
      <c r="AMY9" s="17"/>
      <c r="AMZ9" s="17"/>
      <c r="ANA9" s="17"/>
      <c r="ANB9" s="17"/>
      <c r="ANC9" s="17"/>
      <c r="AND9" s="17"/>
      <c r="ANE9" s="17"/>
      <c r="ANF9" s="17"/>
      <c r="ANG9" s="17"/>
      <c r="ANH9" s="17"/>
      <c r="ANI9" s="17"/>
      <c r="ANJ9" s="17"/>
      <c r="ANK9" s="17"/>
      <c r="ANL9" s="17"/>
      <c r="ANM9" s="17"/>
      <c r="ANN9" s="17"/>
      <c r="ANO9" s="17"/>
      <c r="ANP9" s="17"/>
      <c r="ANQ9" s="17"/>
      <c r="ANR9" s="17"/>
      <c r="ANS9" s="17"/>
      <c r="ANT9" s="17"/>
      <c r="ANU9" s="17"/>
      <c r="ANV9" s="17"/>
      <c r="ANW9" s="17"/>
      <c r="ANX9" s="17"/>
      <c r="ANY9" s="17"/>
      <c r="ANZ9" s="17"/>
      <c r="AOA9" s="17"/>
      <c r="AOB9" s="17"/>
      <c r="AOC9" s="17"/>
      <c r="AOD9" s="17"/>
      <c r="AOE9" s="17"/>
      <c r="AOF9" s="17"/>
      <c r="AOG9" s="17"/>
      <c r="AOH9" s="17"/>
      <c r="AOI9" s="17"/>
      <c r="AOJ9" s="17"/>
      <c r="AOK9" s="17"/>
      <c r="AOL9" s="17"/>
      <c r="AOM9" s="17"/>
      <c r="AON9" s="17"/>
      <c r="AOO9" s="17"/>
      <c r="AOP9" s="17"/>
      <c r="AOQ9" s="17"/>
      <c r="AOR9" s="17"/>
      <c r="AOS9" s="17"/>
      <c r="AOT9" s="17"/>
      <c r="AOU9" s="17"/>
      <c r="AOV9" s="17"/>
      <c r="AOW9" s="17"/>
      <c r="AOX9" s="17"/>
      <c r="AOY9" s="17"/>
      <c r="AOZ9" s="17"/>
      <c r="APA9" s="17"/>
    </row>
    <row r="10" spans="1:1093" s="18" customFormat="1">
      <c r="A10" s="8" t="s">
        <v>31</v>
      </c>
      <c r="B10" s="8" t="s">
        <v>32</v>
      </c>
      <c r="C10" s="8" t="s">
        <v>33</v>
      </c>
      <c r="D10" s="9">
        <v>41306</v>
      </c>
      <c r="E10" s="9">
        <v>42125</v>
      </c>
      <c r="F10" s="10" t="s">
        <v>34</v>
      </c>
      <c r="G10" s="11">
        <f t="shared" si="7"/>
        <v>27</v>
      </c>
      <c r="H10" s="8" t="s">
        <v>33</v>
      </c>
      <c r="I10" s="8" t="s">
        <v>44</v>
      </c>
      <c r="J10" s="8">
        <v>6</v>
      </c>
      <c r="K10" s="8" t="s">
        <v>53</v>
      </c>
      <c r="L10" s="20">
        <f t="shared" si="8"/>
        <v>22.320516666666666</v>
      </c>
      <c r="M10" s="20">
        <f t="shared" si="9"/>
        <v>38.854983333333337</v>
      </c>
      <c r="N10" s="8">
        <v>33</v>
      </c>
      <c r="O10" s="13">
        <f t="shared" si="10"/>
        <v>10.058400000000001</v>
      </c>
      <c r="P10" s="8"/>
      <c r="Q10" s="8" t="s">
        <v>36</v>
      </c>
      <c r="R10" s="8" t="s">
        <v>37</v>
      </c>
      <c r="S10" s="8"/>
      <c r="T10" s="8" t="s">
        <v>38</v>
      </c>
      <c r="U10" s="8" t="s">
        <v>38</v>
      </c>
      <c r="V10" s="8">
        <v>9</v>
      </c>
      <c r="W10" s="14" t="s">
        <v>39</v>
      </c>
      <c r="X10" s="14" t="s">
        <v>39</v>
      </c>
      <c r="Y10" s="14" t="s">
        <v>39</v>
      </c>
      <c r="Z10" s="14" t="s">
        <v>39</v>
      </c>
      <c r="AA10" s="8"/>
      <c r="AB10" s="14" t="s">
        <v>40</v>
      </c>
      <c r="AC10" s="14" t="s">
        <v>41</v>
      </c>
      <c r="AD10" s="15" t="s">
        <v>42</v>
      </c>
      <c r="AE10" s="16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  <c r="AMK10" s="17"/>
      <c r="AML10" s="17"/>
      <c r="AMM10" s="17"/>
      <c r="AMN10" s="17"/>
      <c r="AMO10" s="17"/>
      <c r="AMP10" s="17"/>
      <c r="AMQ10" s="17"/>
      <c r="AMR10" s="17"/>
      <c r="AMS10" s="17"/>
      <c r="AMT10" s="17"/>
      <c r="AMU10" s="17"/>
      <c r="AMV10" s="17"/>
      <c r="AMW10" s="17"/>
      <c r="AMX10" s="17"/>
      <c r="AMY10" s="17"/>
      <c r="AMZ10" s="17"/>
      <c r="ANA10" s="17"/>
      <c r="ANB10" s="17"/>
      <c r="ANC10" s="17"/>
      <c r="AND10" s="17"/>
      <c r="ANE10" s="17"/>
      <c r="ANF10" s="17"/>
      <c r="ANG10" s="17"/>
      <c r="ANH10" s="17"/>
      <c r="ANI10" s="17"/>
      <c r="ANJ10" s="17"/>
      <c r="ANK10" s="17"/>
      <c r="ANL10" s="17"/>
      <c r="ANM10" s="17"/>
      <c r="ANN10" s="17"/>
      <c r="ANO10" s="17"/>
      <c r="ANP10" s="17"/>
      <c r="ANQ10" s="17"/>
      <c r="ANR10" s="17"/>
      <c r="ANS10" s="17"/>
      <c r="ANT10" s="17"/>
      <c r="ANU10" s="17"/>
      <c r="ANV10" s="17"/>
      <c r="ANW10" s="17"/>
      <c r="ANX10" s="17"/>
      <c r="ANY10" s="17"/>
      <c r="ANZ10" s="17"/>
      <c r="AOA10" s="17"/>
      <c r="AOB10" s="17"/>
      <c r="AOC10" s="17"/>
      <c r="AOD10" s="17"/>
      <c r="AOE10" s="17"/>
      <c r="AOF10" s="17"/>
      <c r="AOG10" s="17"/>
      <c r="AOH10" s="17"/>
      <c r="AOI10" s="17"/>
      <c r="AOJ10" s="17"/>
      <c r="AOK10" s="17"/>
      <c r="AOL10" s="17"/>
      <c r="AOM10" s="17"/>
      <c r="AON10" s="17"/>
      <c r="AOO10" s="17"/>
      <c r="AOP10" s="17"/>
      <c r="AOQ10" s="17"/>
      <c r="AOR10" s="17"/>
      <c r="AOS10" s="17"/>
      <c r="AOT10" s="17"/>
      <c r="AOU10" s="17"/>
      <c r="AOV10" s="17"/>
      <c r="AOW10" s="17"/>
      <c r="AOX10" s="17"/>
      <c r="AOY10" s="17"/>
      <c r="AOZ10" s="17"/>
      <c r="APA10" s="17"/>
    </row>
    <row r="11" spans="1:1093" s="18" customFormat="1">
      <c r="A11" s="8" t="s">
        <v>31</v>
      </c>
      <c r="B11" s="8" t="s">
        <v>32</v>
      </c>
      <c r="C11" s="8" t="s">
        <v>33</v>
      </c>
      <c r="D11" s="9">
        <v>41306</v>
      </c>
      <c r="E11" s="9">
        <v>42125</v>
      </c>
      <c r="F11" s="10" t="s">
        <v>34</v>
      </c>
      <c r="G11" s="11">
        <f t="shared" si="7"/>
        <v>27</v>
      </c>
      <c r="H11" s="8" t="s">
        <v>33</v>
      </c>
      <c r="I11" s="8" t="s">
        <v>44</v>
      </c>
      <c r="J11" s="8">
        <v>6</v>
      </c>
      <c r="K11" s="8" t="s">
        <v>54</v>
      </c>
      <c r="L11" s="20">
        <f t="shared" si="8"/>
        <v>22.320516666666666</v>
      </c>
      <c r="M11" s="20">
        <f t="shared" si="9"/>
        <v>38.854983333333337</v>
      </c>
      <c r="N11" s="8">
        <v>33</v>
      </c>
      <c r="O11" s="13">
        <f t="shared" si="10"/>
        <v>10.058400000000001</v>
      </c>
      <c r="P11" s="8"/>
      <c r="Q11" s="8" t="s">
        <v>36</v>
      </c>
      <c r="R11" s="8" t="s">
        <v>37</v>
      </c>
      <c r="S11" s="8"/>
      <c r="T11" s="8" t="s">
        <v>38</v>
      </c>
      <c r="U11" s="8" t="s">
        <v>38</v>
      </c>
      <c r="V11" s="8">
        <v>9</v>
      </c>
      <c r="W11" s="14" t="s">
        <v>39</v>
      </c>
      <c r="X11" s="14" t="s">
        <v>39</v>
      </c>
      <c r="Y11" s="14" t="s">
        <v>39</v>
      </c>
      <c r="Z11" s="14" t="s">
        <v>39</v>
      </c>
      <c r="AA11" s="8"/>
      <c r="AB11" s="14" t="s">
        <v>40</v>
      </c>
      <c r="AC11" s="14" t="s">
        <v>41</v>
      </c>
      <c r="AD11" s="15" t="s">
        <v>42</v>
      </c>
      <c r="AE11" s="16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  <c r="AMK11" s="17"/>
      <c r="AML11" s="17"/>
      <c r="AMM11" s="17"/>
      <c r="AMN11" s="17"/>
      <c r="AMO11" s="17"/>
      <c r="AMP11" s="17"/>
      <c r="AMQ11" s="17"/>
      <c r="AMR11" s="17"/>
      <c r="AMS11" s="17"/>
      <c r="AMT11" s="17"/>
      <c r="AMU11" s="17"/>
      <c r="AMV11" s="17"/>
      <c r="AMW11" s="17"/>
      <c r="AMX11" s="17"/>
      <c r="AMY11" s="17"/>
      <c r="AMZ11" s="17"/>
      <c r="ANA11" s="17"/>
      <c r="ANB11" s="17"/>
      <c r="ANC11" s="17"/>
      <c r="AND11" s="17"/>
      <c r="ANE11" s="17"/>
      <c r="ANF11" s="17"/>
      <c r="ANG11" s="17"/>
      <c r="ANH11" s="17"/>
      <c r="ANI11" s="17"/>
      <c r="ANJ11" s="17"/>
      <c r="ANK11" s="17"/>
      <c r="ANL11" s="17"/>
      <c r="ANM11" s="17"/>
      <c r="ANN11" s="17"/>
      <c r="ANO11" s="17"/>
      <c r="ANP11" s="17"/>
      <c r="ANQ11" s="17"/>
      <c r="ANR11" s="17"/>
      <c r="ANS11" s="17"/>
      <c r="ANT11" s="17"/>
      <c r="ANU11" s="17"/>
      <c r="ANV11" s="17"/>
      <c r="ANW11" s="17"/>
      <c r="ANX11" s="17"/>
      <c r="ANY11" s="17"/>
      <c r="ANZ11" s="17"/>
      <c r="AOA11" s="17"/>
      <c r="AOB11" s="17"/>
      <c r="AOC11" s="17"/>
      <c r="AOD11" s="17"/>
      <c r="AOE11" s="17"/>
      <c r="AOF11" s="17"/>
      <c r="AOG11" s="17"/>
      <c r="AOH11" s="17"/>
      <c r="AOI11" s="17"/>
      <c r="AOJ11" s="17"/>
      <c r="AOK11" s="17"/>
      <c r="AOL11" s="17"/>
      <c r="AOM11" s="17"/>
      <c r="AON11" s="17"/>
      <c r="AOO11" s="17"/>
      <c r="AOP11" s="17"/>
      <c r="AOQ11" s="17"/>
      <c r="AOR11" s="17"/>
      <c r="AOS11" s="17"/>
      <c r="AOT11" s="17"/>
      <c r="AOU11" s="17"/>
      <c r="AOV11" s="17"/>
      <c r="AOW11" s="17"/>
      <c r="AOX11" s="17"/>
      <c r="AOY11" s="17"/>
      <c r="AOZ11" s="17"/>
      <c r="APA11" s="17"/>
    </row>
    <row r="12" spans="1:1093" s="18" customFormat="1">
      <c r="A12" s="8" t="s">
        <v>31</v>
      </c>
      <c r="B12" s="8" t="s">
        <v>32</v>
      </c>
      <c r="C12" s="8" t="s">
        <v>33</v>
      </c>
      <c r="D12" s="9">
        <v>41306</v>
      </c>
      <c r="E12" s="9">
        <v>42125</v>
      </c>
      <c r="F12" s="10" t="s">
        <v>34</v>
      </c>
      <c r="G12" s="11">
        <f t="shared" si="7"/>
        <v>27</v>
      </c>
      <c r="H12" s="8" t="s">
        <v>33</v>
      </c>
      <c r="I12" s="8" t="s">
        <v>44</v>
      </c>
      <c r="J12" s="8">
        <v>6</v>
      </c>
      <c r="K12" s="8" t="s">
        <v>55</v>
      </c>
      <c r="L12" s="20">
        <f t="shared" si="8"/>
        <v>22.320516666666666</v>
      </c>
      <c r="M12" s="20">
        <f t="shared" si="9"/>
        <v>38.854983333333337</v>
      </c>
      <c r="N12" s="8">
        <v>33</v>
      </c>
      <c r="O12" s="13">
        <f t="shared" si="10"/>
        <v>10.058400000000001</v>
      </c>
      <c r="P12" s="8"/>
      <c r="Q12" s="8" t="s">
        <v>36</v>
      </c>
      <c r="R12" s="8" t="s">
        <v>37</v>
      </c>
      <c r="S12" s="8"/>
      <c r="T12" s="8" t="s">
        <v>38</v>
      </c>
      <c r="U12" s="8" t="s">
        <v>38</v>
      </c>
      <c r="V12" s="8">
        <v>9</v>
      </c>
      <c r="W12" s="14" t="s">
        <v>39</v>
      </c>
      <c r="X12" s="14" t="s">
        <v>39</v>
      </c>
      <c r="Y12" s="14" t="s">
        <v>39</v>
      </c>
      <c r="Z12" s="14" t="s">
        <v>39</v>
      </c>
      <c r="AA12" s="8"/>
      <c r="AB12" s="14" t="s">
        <v>40</v>
      </c>
      <c r="AC12" s="14" t="s">
        <v>41</v>
      </c>
      <c r="AD12" s="15" t="s">
        <v>42</v>
      </c>
      <c r="AE12" s="16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  <c r="AMK12" s="17"/>
      <c r="AML12" s="17"/>
      <c r="AMM12" s="17"/>
      <c r="AMN12" s="17"/>
      <c r="AMO12" s="17"/>
      <c r="AMP12" s="17"/>
      <c r="AMQ12" s="17"/>
      <c r="AMR12" s="17"/>
      <c r="AMS12" s="17"/>
      <c r="AMT12" s="17"/>
      <c r="AMU12" s="17"/>
      <c r="AMV12" s="17"/>
      <c r="AMW12" s="17"/>
      <c r="AMX12" s="17"/>
      <c r="AMY12" s="17"/>
      <c r="AMZ12" s="17"/>
      <c r="ANA12" s="17"/>
      <c r="ANB12" s="17"/>
      <c r="ANC12" s="17"/>
      <c r="AND12" s="17"/>
      <c r="ANE12" s="17"/>
      <c r="ANF12" s="17"/>
      <c r="ANG12" s="17"/>
      <c r="ANH12" s="17"/>
      <c r="ANI12" s="17"/>
      <c r="ANJ12" s="17"/>
      <c r="ANK12" s="17"/>
      <c r="ANL12" s="17"/>
      <c r="ANM12" s="17"/>
      <c r="ANN12" s="17"/>
      <c r="ANO12" s="17"/>
      <c r="ANP12" s="17"/>
      <c r="ANQ12" s="17"/>
      <c r="ANR12" s="17"/>
      <c r="ANS12" s="17"/>
      <c r="ANT12" s="17"/>
      <c r="ANU12" s="17"/>
      <c r="ANV12" s="17"/>
      <c r="ANW12" s="17"/>
      <c r="ANX12" s="17"/>
      <c r="ANY12" s="17"/>
      <c r="ANZ12" s="17"/>
      <c r="AOA12" s="17"/>
      <c r="AOB12" s="17"/>
      <c r="AOC12" s="17"/>
      <c r="AOD12" s="17"/>
      <c r="AOE12" s="17"/>
      <c r="AOF12" s="17"/>
      <c r="AOG12" s="17"/>
      <c r="AOH12" s="17"/>
      <c r="AOI12" s="17"/>
      <c r="AOJ12" s="17"/>
      <c r="AOK12" s="17"/>
      <c r="AOL12" s="17"/>
      <c r="AOM12" s="17"/>
      <c r="AON12" s="17"/>
      <c r="AOO12" s="17"/>
      <c r="AOP12" s="17"/>
      <c r="AOQ12" s="17"/>
      <c r="AOR12" s="17"/>
      <c r="AOS12" s="17"/>
      <c r="AOT12" s="17"/>
      <c r="AOU12" s="17"/>
      <c r="AOV12" s="17"/>
      <c r="AOW12" s="17"/>
      <c r="AOX12" s="17"/>
      <c r="AOY12" s="17"/>
      <c r="AOZ12" s="17"/>
      <c r="APA12" s="17"/>
    </row>
    <row r="13" spans="1:1093" s="18" customFormat="1">
      <c r="A13" s="8" t="s">
        <v>31</v>
      </c>
      <c r="B13" s="8" t="s">
        <v>32</v>
      </c>
      <c r="C13" s="8" t="s">
        <v>33</v>
      </c>
      <c r="D13" s="9">
        <v>41306</v>
      </c>
      <c r="E13" s="9">
        <v>42125</v>
      </c>
      <c r="F13" s="10" t="s">
        <v>34</v>
      </c>
      <c r="G13" s="11">
        <f t="shared" si="7"/>
        <v>27</v>
      </c>
      <c r="H13" s="8" t="s">
        <v>33</v>
      </c>
      <c r="I13" s="8" t="s">
        <v>44</v>
      </c>
      <c r="J13" s="8">
        <v>6</v>
      </c>
      <c r="K13" s="8" t="s">
        <v>56</v>
      </c>
      <c r="L13" s="20">
        <f t="shared" si="8"/>
        <v>22.320516666666666</v>
      </c>
      <c r="M13" s="20">
        <f t="shared" si="9"/>
        <v>38.854983333333337</v>
      </c>
      <c r="N13" s="8">
        <v>33</v>
      </c>
      <c r="O13" s="13">
        <f t="shared" si="10"/>
        <v>10.058400000000001</v>
      </c>
      <c r="P13" s="8"/>
      <c r="Q13" s="8" t="s">
        <v>36</v>
      </c>
      <c r="R13" s="8" t="s">
        <v>37</v>
      </c>
      <c r="S13" s="8"/>
      <c r="T13" s="8" t="s">
        <v>38</v>
      </c>
      <c r="U13" s="8" t="s">
        <v>38</v>
      </c>
      <c r="V13" s="8">
        <v>9</v>
      </c>
      <c r="W13" s="14" t="s">
        <v>39</v>
      </c>
      <c r="X13" s="14" t="s">
        <v>39</v>
      </c>
      <c r="Y13" s="14" t="s">
        <v>39</v>
      </c>
      <c r="Z13" s="14" t="s">
        <v>39</v>
      </c>
      <c r="AA13" s="8"/>
      <c r="AB13" s="14" t="s">
        <v>40</v>
      </c>
      <c r="AC13" s="14" t="s">
        <v>41</v>
      </c>
      <c r="AD13" s="15" t="s">
        <v>42</v>
      </c>
      <c r="AE13" s="16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  <c r="AMK13" s="17"/>
      <c r="AML13" s="17"/>
      <c r="AMM13" s="17"/>
      <c r="AMN13" s="17"/>
      <c r="AMO13" s="17"/>
      <c r="AMP13" s="17"/>
      <c r="AMQ13" s="17"/>
      <c r="AMR13" s="17"/>
      <c r="AMS13" s="17"/>
      <c r="AMT13" s="17"/>
      <c r="AMU13" s="17"/>
      <c r="AMV13" s="17"/>
      <c r="AMW13" s="17"/>
      <c r="AMX13" s="17"/>
      <c r="AMY13" s="17"/>
      <c r="AMZ13" s="17"/>
      <c r="ANA13" s="17"/>
      <c r="ANB13" s="17"/>
      <c r="ANC13" s="17"/>
      <c r="AND13" s="17"/>
      <c r="ANE13" s="17"/>
      <c r="ANF13" s="17"/>
      <c r="ANG13" s="17"/>
      <c r="ANH13" s="17"/>
      <c r="ANI13" s="17"/>
      <c r="ANJ13" s="17"/>
      <c r="ANK13" s="17"/>
      <c r="ANL13" s="17"/>
      <c r="ANM13" s="17"/>
      <c r="ANN13" s="17"/>
      <c r="ANO13" s="17"/>
      <c r="ANP13" s="17"/>
      <c r="ANQ13" s="17"/>
      <c r="ANR13" s="17"/>
      <c r="ANS13" s="17"/>
      <c r="ANT13" s="17"/>
      <c r="ANU13" s="17"/>
      <c r="ANV13" s="17"/>
      <c r="ANW13" s="17"/>
      <c r="ANX13" s="17"/>
      <c r="ANY13" s="17"/>
      <c r="ANZ13" s="17"/>
      <c r="AOA13" s="17"/>
      <c r="AOB13" s="17"/>
      <c r="AOC13" s="17"/>
      <c r="AOD13" s="17"/>
      <c r="AOE13" s="17"/>
      <c r="AOF13" s="17"/>
      <c r="AOG13" s="17"/>
      <c r="AOH13" s="17"/>
      <c r="AOI13" s="17"/>
      <c r="AOJ13" s="17"/>
      <c r="AOK13" s="17"/>
      <c r="AOL13" s="17"/>
      <c r="AOM13" s="17"/>
      <c r="AON13" s="17"/>
      <c r="AOO13" s="17"/>
      <c r="AOP13" s="17"/>
      <c r="AOQ13" s="17"/>
      <c r="AOR13" s="17"/>
      <c r="AOS13" s="17"/>
      <c r="AOT13" s="17"/>
      <c r="AOU13" s="17"/>
      <c r="AOV13" s="17"/>
      <c r="AOW13" s="17"/>
      <c r="AOX13" s="17"/>
      <c r="AOY13" s="17"/>
      <c r="AOZ13" s="17"/>
      <c r="APA13" s="17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2016-05-17T21:25:51Z</dcterms:modified>
</cp:coreProperties>
</file>