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 S1" sheetId="1" state="visible" r:id="rId2"/>
    <sheet name="raw_all dissolved metals ppb" sheetId="2" state="hidden" r:id="rId3"/>
    <sheet name="8 metals nM sorted by lake " sheetId="3" state="visible" r:id="rId4"/>
    <sheet name="8 metals nM by depth&amp;lake" sheetId="4" state="visible" r:id="rId5"/>
    <sheet name="surface data summary" sheetId="5" state="visible" r:id="rId6"/>
    <sheet name="deeper data summary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<sst xmlns="http://schemas.openxmlformats.org/spreadsheetml/2006/main" count="4420" uniqueCount="762">
  <si>
    <t xml:space="preserve">Molot, Lewis A., Schiff, S.L., Baulch, H.M., Curry, R.A., Depew, D.C., Dove, A., Higgins, S.N., Kidd, K.A., Korosi, J.B., Paterson, A.M., Pick, F.R., Venkiteswaran, </t>
  </si>
  <si>
    <t xml:space="preserve">J.J., Walters, D., Watson, S.B. and Zastepa, A. 2024.  Survey of metabolically essential trace metals in inland lakes and reservoirs across Canada: What constitutes a low metal system? </t>
  </si>
  <si>
    <t xml:space="preserve">Canadian Journal of Fisheries and Aquatic Sciences.</t>
  </si>
  <si>
    <t xml:space="preserve">Table S1. Locations, mean and maximum depths, lake surface and catchment areas of lakes and reservoirs surveyed for metals in 2017 and their principal investigators.</t>
  </si>
  <si>
    <t xml:space="preserve">Latitude longitude</t>
  </si>
  <si>
    <t xml:space="preserve">Province</t>
  </si>
  <si>
    <t xml:space="preserve">Mean depth (m)</t>
  </si>
  <si>
    <t xml:space="preserve">Maximum depth (m)</t>
  </si>
  <si>
    <t xml:space="preserve">Surface area (ha)</t>
  </si>
  <si>
    <t xml:space="preserve">Catchment area (km2)</t>
  </si>
  <si>
    <t xml:space="preserve">Principal investigators</t>
  </si>
  <si>
    <r>
      <rPr>
        <sz val="11"/>
        <color rgb="FF000000"/>
        <rFont val="Arial"/>
        <family val="2"/>
        <charset val="1"/>
      </rPr>
      <t xml:space="preserve">Buffalo Pound</t>
    </r>
    <r>
      <rPr>
        <vertAlign val="superscript"/>
        <sz val="11"/>
        <color rgb="FF000000"/>
        <rFont val="Times New Roman"/>
        <family val="1"/>
        <charset val="1"/>
      </rPr>
      <t xml:space="preserve">1</t>
    </r>
    <r>
      <rPr>
        <sz val="11"/>
        <color rgb="FF000000"/>
        <rFont val="Times New Roman"/>
        <family val="1"/>
        <charset val="1"/>
      </rPr>
      <t xml:space="preserve"> Lake</t>
    </r>
  </si>
  <si>
    <t xml:space="preserve">50.577 N 105.360 W</t>
  </si>
  <si>
    <t xml:space="preserve">Saskatchewan</t>
  </si>
  <si>
    <t xml:space="preserve">Helen Baulch</t>
  </si>
  <si>
    <r>
      <rPr>
        <sz val="11"/>
        <color rgb="FF000000"/>
        <rFont val="Arial"/>
        <family val="2"/>
        <charset val="1"/>
      </rPr>
      <t xml:space="preserve">Wascana Lake</t>
    </r>
    <r>
      <rPr>
        <vertAlign val="superscript"/>
        <sz val="11"/>
        <color rgb="FF000000"/>
        <rFont val="Times New Roman"/>
        <family val="1"/>
        <charset val="1"/>
      </rPr>
      <t xml:space="preserve">2</t>
    </r>
  </si>
  <si>
    <t xml:space="preserve">50.431 N 104.589 W</t>
  </si>
  <si>
    <t xml:space="preserve">Pasqua Lake</t>
  </si>
  <si>
    <t xml:space="preserve">50.785 N 103.961 W</t>
  </si>
  <si>
    <r>
      <rPr>
        <sz val="11"/>
        <color rgb="FF000000"/>
        <rFont val="Arial"/>
        <family val="2"/>
        <charset val="1"/>
      </rPr>
      <t xml:space="preserve">11 x 10</t>
    </r>
    <r>
      <rPr>
        <vertAlign val="superscript"/>
        <sz val="11"/>
        <color rgb="FF000000"/>
        <rFont val="Times New Roman"/>
        <family val="1"/>
        <charset val="1"/>
      </rPr>
      <t xml:space="preserve">3</t>
    </r>
  </si>
  <si>
    <t xml:space="preserve">Katepwa Lake</t>
  </si>
  <si>
    <t xml:space="preserve">50.723 N 103.657 W</t>
  </si>
  <si>
    <r>
      <rPr>
        <sz val="11"/>
        <color rgb="FF000000"/>
        <rFont val="Arial"/>
        <family val="2"/>
        <charset val="1"/>
      </rPr>
      <t xml:space="preserve">12.4 x 10</t>
    </r>
    <r>
      <rPr>
        <vertAlign val="superscript"/>
        <sz val="11"/>
        <color rgb="FF000000"/>
        <rFont val="Times New Roman"/>
        <family val="1"/>
        <charset val="1"/>
      </rPr>
      <t xml:space="preserve">3</t>
    </r>
  </si>
  <si>
    <t xml:space="preserve">Lake Winnipeg      </t>
  </si>
  <si>
    <t xml:space="preserve">Manitoba</t>
  </si>
  <si>
    <r>
      <rPr>
        <sz val="11"/>
        <color rgb="FF000000"/>
        <rFont val="Arial"/>
        <family val="2"/>
        <charset val="1"/>
      </rPr>
      <t xml:space="preserve">23,750 km</t>
    </r>
    <r>
      <rPr>
        <vertAlign val="superscript"/>
        <sz val="11"/>
        <color rgb="FF000000"/>
        <rFont val="Times New Roman"/>
        <family val="1"/>
        <charset val="1"/>
      </rPr>
      <t xml:space="preserve">2</t>
    </r>
    <r>
      <rPr>
        <sz val="11"/>
        <color rgb="FF000000"/>
        <rFont val="Times New Roman"/>
        <family val="1"/>
        <charset val="1"/>
      </rPr>
      <t xml:space="preserve"> (total lake)</t>
    </r>
  </si>
  <si>
    <r>
      <rPr>
        <sz val="11"/>
        <color rgb="FF000000"/>
        <rFont val="Arial"/>
        <family val="2"/>
        <charset val="1"/>
      </rPr>
      <t xml:space="preserve">1.0</t>
    </r>
    <r>
      <rPr>
        <sz val="7"/>
        <color rgb="FF000000"/>
        <rFont val="Times New Roman"/>
        <family val="1"/>
        <charset val="1"/>
      </rPr>
      <t xml:space="preserve">  </t>
    </r>
    <r>
      <rPr>
        <sz val="11"/>
        <color rgb="FF000000"/>
        <rFont val="Times New Roman"/>
        <family val="1"/>
        <charset val="1"/>
      </rPr>
      <t xml:space="preserve">x 10</t>
    </r>
    <r>
      <rPr>
        <vertAlign val="superscript"/>
        <sz val="11"/>
        <color rgb="FF000000"/>
        <rFont val="Times New Roman"/>
        <family val="1"/>
        <charset val="1"/>
      </rPr>
      <t xml:space="preserve">6</t>
    </r>
  </si>
  <si>
    <t xml:space="preserve">Arthur Zastepa &amp; Susan Watson</t>
  </si>
  <si>
    <t xml:space="preserve">   </t>
  </si>
  <si>
    <r>
      <rPr>
        <sz val="11"/>
        <color rgb="FF000000"/>
        <rFont val="Arial"/>
        <family val="2"/>
        <charset val="1"/>
      </rPr>
      <t xml:space="preserve">2.0</t>
    </r>
    <r>
      <rPr>
        <sz val="7"/>
        <color rgb="FF000000"/>
        <rFont val="Times New Roman"/>
        <family val="1"/>
        <charset val="1"/>
      </rPr>
      <t xml:space="preserve">  </t>
    </r>
    <r>
      <rPr>
        <sz val="11"/>
        <color rgb="FF000000"/>
        <rFont val="Times New Roman"/>
        <family val="1"/>
        <charset val="1"/>
      </rPr>
      <t xml:space="preserve">(total lake)</t>
    </r>
  </si>
  <si>
    <t xml:space="preserve">      North basin</t>
  </si>
  <si>
    <t xml:space="preserve">52.878 N 97.919 W </t>
  </si>
  <si>
    <t xml:space="preserve">      Narrows</t>
  </si>
  <si>
    <t xml:space="preserve">51.642 N 96.742 W</t>
  </si>
  <si>
    <t xml:space="preserve">      South basin</t>
  </si>
  <si>
    <t xml:space="preserve">50.766 N 96.788 W</t>
  </si>
  <si>
    <t xml:space="preserve">Lake of the Woods </t>
  </si>
  <si>
    <t xml:space="preserve">49.560 N 94.502 W</t>
  </si>
  <si>
    <t xml:space="preserve">Ontario</t>
  </si>
  <si>
    <r>
      <rPr>
        <sz val="11"/>
        <color rgb="FF000000"/>
        <rFont val="Arial"/>
        <family val="2"/>
        <charset val="1"/>
      </rPr>
      <t xml:space="preserve">4350 km</t>
    </r>
    <r>
      <rPr>
        <vertAlign val="superscript"/>
        <sz val="11"/>
        <color rgb="FF000000"/>
        <rFont val="Times New Roman"/>
        <family val="1"/>
        <charset val="1"/>
      </rPr>
      <t xml:space="preserve">2</t>
    </r>
  </si>
  <si>
    <r>
      <rPr>
        <sz val="11"/>
        <color rgb="FF000000"/>
        <rFont val="Arial"/>
        <family val="2"/>
        <charset val="1"/>
      </rPr>
      <t xml:space="preserve">69.8 x 10</t>
    </r>
    <r>
      <rPr>
        <vertAlign val="superscript"/>
        <sz val="11"/>
        <color rgb="FF000000"/>
        <rFont val="Times New Roman"/>
        <family val="1"/>
        <charset val="1"/>
      </rPr>
      <t xml:space="preserve">3</t>
    </r>
  </si>
  <si>
    <t xml:space="preserve">Lake 221</t>
  </si>
  <si>
    <t xml:space="preserve">49.702 N 93.727 W</t>
  </si>
  <si>
    <t xml:space="preserve">Scott Higgins</t>
  </si>
  <si>
    <t xml:space="preserve">Lake 222</t>
  </si>
  <si>
    <t xml:space="preserve">49.696 N 93.723 W</t>
  </si>
  <si>
    <t xml:space="preserve">Lake 224</t>
  </si>
  <si>
    <t xml:space="preserve">49.690 N 93.718 W</t>
  </si>
  <si>
    <t xml:space="preserve">Lake 227</t>
  </si>
  <si>
    <t xml:space="preserve">49.688 N 93.689 W</t>
  </si>
  <si>
    <t xml:space="preserve">34.4 ha</t>
  </si>
  <si>
    <t xml:space="preserve">Lake 239</t>
  </si>
  <si>
    <t xml:space="preserve">49.664 N 93.724 W</t>
  </si>
  <si>
    <t xml:space="preserve">393.3 ha</t>
  </si>
  <si>
    <t xml:space="preserve">Lake 304</t>
  </si>
  <si>
    <t xml:space="preserve">49.660 N 93.749 W</t>
  </si>
  <si>
    <t xml:space="preserve">26.4 ha</t>
  </si>
  <si>
    <t xml:space="preserve">Lake 373</t>
  </si>
  <si>
    <t xml:space="preserve">49.745 N 93.800 W</t>
  </si>
  <si>
    <t xml:space="preserve">Lake 442</t>
  </si>
  <si>
    <t xml:space="preserve">49.776 N 93.817 W</t>
  </si>
  <si>
    <t xml:space="preserve">Lake Nipissing (Callander Bay)</t>
  </si>
  <si>
    <t xml:space="preserve">46.205 N 79.398 W</t>
  </si>
  <si>
    <t xml:space="preserve">Dan Walters</t>
  </si>
  <si>
    <t xml:space="preserve">Wasi Lake</t>
  </si>
  <si>
    <t xml:space="preserve">46.140 N 79.228 W</t>
  </si>
  <si>
    <t xml:space="preserve">Blue Chalk</t>
  </si>
  <si>
    <t xml:space="preserve">45.199 N 78.939 W</t>
  </si>
  <si>
    <t xml:space="preserve">105.9 ha</t>
  </si>
  <si>
    <t xml:space="preserve">Andrew Paterson</t>
  </si>
  <si>
    <t xml:space="preserve">Harp Lake</t>
  </si>
  <si>
    <t xml:space="preserve">45.380 N 79.135 W</t>
  </si>
  <si>
    <t xml:space="preserve">470.7 ha</t>
  </si>
  <si>
    <t xml:space="preserve">Leonard Lake</t>
  </si>
  <si>
    <t xml:space="preserve">45.077 N 79.447 W</t>
  </si>
  <si>
    <t xml:space="preserve">430 ha</t>
  </si>
  <si>
    <t xml:space="preserve">Susan Watson &amp; Mark Verschoor</t>
  </si>
  <si>
    <t xml:space="preserve">Three Mile Lake</t>
  </si>
  <si>
    <t xml:space="preserve"> Hammell’s Bay</t>
  </si>
  <si>
    <t xml:space="preserve">45.190 N 79.467 W</t>
  </si>
  <si>
    <t xml:space="preserve">3.4 (total lake)</t>
  </si>
  <si>
    <t xml:space="preserve">1505 ha</t>
  </si>
  <si>
    <t xml:space="preserve"> Main basin</t>
  </si>
  <si>
    <t xml:space="preserve">45.175 N 79.443 W</t>
  </si>
  <si>
    <t xml:space="preserve">12030 ha</t>
  </si>
  <si>
    <t xml:space="preserve">Lake St. George (west basin)</t>
  </si>
  <si>
    <t xml:space="preserve">43.956 N 79.429 W</t>
  </si>
  <si>
    <t xml:space="preserve">Lewis Molot &amp; Mark Verschoor</t>
  </si>
  <si>
    <t xml:space="preserve">Hamilton Harbour</t>
  </si>
  <si>
    <t xml:space="preserve">43.290 N 79.842 W</t>
  </si>
  <si>
    <t xml:space="preserve">Arthur Zastepa, Susan Watson and David Depew</t>
  </si>
  <si>
    <t xml:space="preserve">Conestogo Lake – east arm</t>
  </si>
  <si>
    <t xml:space="preserve">43.680 N 80.728 W</t>
  </si>
  <si>
    <t xml:space="preserve">Jason Venkiteswaran &amp; Sherry Schiff</t>
  </si>
  <si>
    <t xml:space="preserve">Conestogo Lake – centre</t>
  </si>
  <si>
    <t xml:space="preserve">Conestogo Lake – west arm</t>
  </si>
  <si>
    <t xml:space="preserve">43.689 N 80.746 W</t>
  </si>
  <si>
    <t xml:space="preserve">Constance Lake</t>
  </si>
  <si>
    <t xml:space="preserve">45.410 N 75.979 W</t>
  </si>
  <si>
    <t xml:space="preserve">N/A</t>
  </si>
  <si>
    <t xml:space="preserve">Frances Pick</t>
  </si>
  <si>
    <t xml:space="preserve">Big Rideau Lake</t>
  </si>
  <si>
    <t xml:space="preserve">44.724 N 76.231 W</t>
  </si>
  <si>
    <t xml:space="preserve">Otty Lake</t>
  </si>
  <si>
    <t xml:space="preserve">44.843 N 76.225 W</t>
  </si>
  <si>
    <t xml:space="preserve">Lac Breton</t>
  </si>
  <si>
    <t xml:space="preserve">45.873 N 74.229 W</t>
  </si>
  <si>
    <t xml:space="preserve">Quebec</t>
  </si>
  <si>
    <t xml:space="preserve">Lac Baker</t>
  </si>
  <si>
    <t xml:space="preserve">47.360 N 68.687 W</t>
  </si>
  <si>
    <t xml:space="preserve">New Brunswick</t>
  </si>
  <si>
    <t xml:space="preserve">Karen Kidd &amp; Allen Curry</t>
  </si>
  <si>
    <t xml:space="preserve">Chamcook Lake</t>
  </si>
  <si>
    <t xml:space="preserve">45.146 N 67.093 W</t>
  </si>
  <si>
    <t xml:space="preserve">Davidson Lake</t>
  </si>
  <si>
    <t xml:space="preserve">45.940 N 67.158 W</t>
  </si>
  <si>
    <t xml:space="preserve">Lake George</t>
  </si>
  <si>
    <t xml:space="preserve">45.819 N 67.047 W</t>
  </si>
  <si>
    <t xml:space="preserve">Harvey Lake</t>
  </si>
  <si>
    <t xml:space="preserve">45.743 N 67.032 W</t>
  </si>
  <si>
    <t xml:space="preserve">Lake Magaguadavic </t>
  </si>
  <si>
    <t xml:space="preserve">45.707 N 67.210 W</t>
  </si>
  <si>
    <t xml:space="preserve">Oromocto Lake</t>
  </si>
  <si>
    <t xml:space="preserve">45.585 N 67.003 W</t>
  </si>
  <si>
    <t xml:space="preserve">Sinclair Lake</t>
  </si>
  <si>
    <t xml:space="preserve">47.053 N 66.575 W</t>
  </si>
  <si>
    <t xml:space="preserve">Lac Unique</t>
  </si>
  <si>
    <t xml:space="preserve">47.333 N 68.745 W</t>
  </si>
  <si>
    <t xml:space="preserve">Lake Utopia</t>
  </si>
  <si>
    <t xml:space="preserve">45.195 N 66.791 W</t>
  </si>
  <si>
    <t xml:space="preserve">Walton Lake</t>
  </si>
  <si>
    <t xml:space="preserve">45.612 N 65.321 W</t>
  </si>
  <si>
    <t xml:space="preserve">Yoho Lake</t>
  </si>
  <si>
    <t xml:space="preserve">45.780 N 66.858 W</t>
  </si>
  <si>
    <r>
      <rPr>
        <sz val="11"/>
        <color rgb="FF000000"/>
        <rFont val="Arial"/>
        <family val="2"/>
        <charset val="1"/>
      </rPr>
      <t xml:space="preserve">1.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Times New Roman"/>
        <family val="1"/>
        <charset val="1"/>
      </rPr>
      <t xml:space="preserve">Buffalo Pound is a reservoir, with two major water sources.  The indicated catchment area is the estimated effective drainage area of the local catchment.  </t>
    </r>
  </si>
  <si>
    <t xml:space="preserve">      The effective area is the area contributing to flow in an average year.  (In this semi-arid region, the gross drainage area can be much larger).  </t>
  </si>
  <si>
    <t xml:space="preserve">      In addition to flow from this local catchment, the lake receives managed flow from Lake Diefenbaker, which has a vast catchment area. </t>
  </si>
  <si>
    <r>
      <rPr>
        <sz val="11"/>
        <color rgb="FF000000"/>
        <rFont val="Arial"/>
        <family val="2"/>
        <charset val="1"/>
      </rPr>
      <t xml:space="preserve">2.</t>
    </r>
    <r>
      <rPr>
        <sz val="7"/>
        <color rgb="FF000000"/>
        <rFont val="Times New Roman"/>
        <family val="1"/>
        <charset val="1"/>
      </rPr>
      <t xml:space="preserve">     </t>
    </r>
    <r>
      <rPr>
        <sz val="12"/>
        <color rgb="FF000000"/>
        <rFont val="Times New Roman"/>
        <family val="1"/>
        <charset val="1"/>
      </rPr>
      <t xml:space="preserve">Effective drainage area (see #1). </t>
    </r>
  </si>
  <si>
    <t xml:space="preserve">Trace metal concentrations in filtered water (0.45 um) analyzed at Trent WQC in 2017</t>
  </si>
  <si>
    <t xml:space="preserve">York Sample ID #</t>
  </si>
  <si>
    <t xml:space="preserve">Lake</t>
  </si>
  <si>
    <t xml:space="preserve">Station</t>
  </si>
  <si>
    <t xml:space="preserve">Sampling Date</t>
  </si>
  <si>
    <t xml:space="preserve">Sampling depth (m or range if integrated)</t>
  </si>
  <si>
    <t xml:space="preserve">Fe ppb</t>
  </si>
  <si>
    <t xml:space="preserve">Fe RSD</t>
  </si>
  <si>
    <t xml:space="preserve">Co ppb</t>
  </si>
  <si>
    <t xml:space="preserve">Co RSD</t>
  </si>
  <si>
    <t xml:space="preserve">Ni ppb</t>
  </si>
  <si>
    <t xml:space="preserve">Ni RSD</t>
  </si>
  <si>
    <t xml:space="preserve">Cu ppb</t>
  </si>
  <si>
    <t xml:space="preserve">Cu RSD</t>
  </si>
  <si>
    <t xml:space="preserve">Zn ppb</t>
  </si>
  <si>
    <t xml:space="preserve">Zn RSD</t>
  </si>
  <si>
    <t xml:space="preserve">Mo ppb</t>
  </si>
  <si>
    <t xml:space="preserve">Mo RSD</t>
  </si>
  <si>
    <t xml:space="preserve">Mn ppb</t>
  </si>
  <si>
    <t xml:space="preserve">Mn RSD</t>
  </si>
  <si>
    <t xml:space="preserve">V ppb</t>
  </si>
  <si>
    <t xml:space="preserve">V RSD</t>
  </si>
  <si>
    <t xml:space="preserve">TMF-183</t>
  </si>
  <si>
    <t xml:space="preserve">Man</t>
  </si>
  <si>
    <t xml:space="preserve">BLANK</t>
  </si>
  <si>
    <t xml:space="preserve">17 053 054</t>
  </si>
  <si>
    <t xml:space="preserve">&lt; D.L.</t>
  </si>
  <si>
    <t xml:space="preserve">TMF-149</t>
  </si>
  <si>
    <t xml:space="preserve">Lake Winnipeg</t>
  </si>
  <si>
    <t xml:space="preserve">W13</t>
  </si>
  <si>
    <t xml:space="preserve">17 053 001</t>
  </si>
  <si>
    <t xml:space="preserve">TMF-166</t>
  </si>
  <si>
    <t xml:space="preserve">17 053 002</t>
  </si>
  <si>
    <t xml:space="preserve">1 m above bottom</t>
  </si>
  <si>
    <t xml:space="preserve">TMF-150</t>
  </si>
  <si>
    <t xml:space="preserve">8ns</t>
  </si>
  <si>
    <t xml:space="preserve">17 053 051</t>
  </si>
  <si>
    <t xml:space="preserve">TMF-151</t>
  </si>
  <si>
    <t xml:space="preserve">W8</t>
  </si>
  <si>
    <t xml:space="preserve">17 053 004</t>
  </si>
  <si>
    <t xml:space="preserve">TMF-152</t>
  </si>
  <si>
    <t xml:space="preserve">W14</t>
  </si>
  <si>
    <t xml:space="preserve">17 053 007</t>
  </si>
  <si>
    <t xml:space="preserve">TMF-169</t>
  </si>
  <si>
    <t xml:space="preserve">17 053 008</t>
  </si>
  <si>
    <t xml:space="preserve">TMF-168</t>
  </si>
  <si>
    <t xml:space="preserve">17 053 005</t>
  </si>
  <si>
    <t xml:space="preserve">TMF-153</t>
  </si>
  <si>
    <t xml:space="preserve">W5</t>
  </si>
  <si>
    <t xml:space="preserve">17 053 010</t>
  </si>
  <si>
    <t xml:space="preserve">TMF-170</t>
  </si>
  <si>
    <t xml:space="preserve">17 053 011</t>
  </si>
  <si>
    <t xml:space="preserve">TMF-154</t>
  </si>
  <si>
    <t xml:space="preserve">W1</t>
  </si>
  <si>
    <t xml:space="preserve">17 053 016</t>
  </si>
  <si>
    <t xml:space="preserve">TMF-155</t>
  </si>
  <si>
    <t xml:space="preserve">17 053 019</t>
  </si>
  <si>
    <t xml:space="preserve">TMF-160</t>
  </si>
  <si>
    <t xml:space="preserve">Warren's Landing</t>
  </si>
  <si>
    <t xml:space="preserve">17 053 022</t>
  </si>
  <si>
    <t xml:space="preserve">TMF-172</t>
  </si>
  <si>
    <t xml:space="preserve">17 053 020</t>
  </si>
  <si>
    <t xml:space="preserve">TMF-171</t>
  </si>
  <si>
    <t xml:space="preserve">17 053 017</t>
  </si>
  <si>
    <t xml:space="preserve">TMF-156</t>
  </si>
  <si>
    <t xml:space="preserve">17 053 025</t>
  </si>
  <si>
    <t xml:space="preserve">TMF-161</t>
  </si>
  <si>
    <t xml:space="preserve">2-Mile</t>
  </si>
  <si>
    <t xml:space="preserve">17 053 052</t>
  </si>
  <si>
    <t xml:space="preserve">TMF-173</t>
  </si>
  <si>
    <t xml:space="preserve">17 053 026</t>
  </si>
  <si>
    <t xml:space="preserve">TMF-157</t>
  </si>
  <si>
    <t xml:space="preserve">17 053 028</t>
  </si>
  <si>
    <t xml:space="preserve">TMF-158</t>
  </si>
  <si>
    <t xml:space="preserve">W2</t>
  </si>
  <si>
    <t xml:space="preserve">17 053 031</t>
  </si>
  <si>
    <t xml:space="preserve">TMF-174</t>
  </si>
  <si>
    <t xml:space="preserve">17 053 029</t>
  </si>
  <si>
    <t xml:space="preserve">?</t>
  </si>
  <si>
    <t xml:space="preserve">TMF-175</t>
  </si>
  <si>
    <t xml:space="preserve">17 053 032</t>
  </si>
  <si>
    <t xml:space="preserve">TMF-159</t>
  </si>
  <si>
    <t xml:space="preserve">W6</t>
  </si>
  <si>
    <t xml:space="preserve">17 053 034</t>
  </si>
  <si>
    <t xml:space="preserve">TMF-176</t>
  </si>
  <si>
    <t xml:space="preserve">TMF-162</t>
  </si>
  <si>
    <t xml:space="preserve">17 053 037</t>
  </si>
  <si>
    <t xml:space="preserve">TMF-165</t>
  </si>
  <si>
    <t xml:space="preserve">W12</t>
  </si>
  <si>
    <t xml:space="preserve">17 053 046</t>
  </si>
  <si>
    <t xml:space="preserve">TMF-182</t>
  </si>
  <si>
    <t xml:space="preserve">17 053 047</t>
  </si>
  <si>
    <t xml:space="preserve">TMF-179</t>
  </si>
  <si>
    <t xml:space="preserve">17 053 038</t>
  </si>
  <si>
    <t xml:space="preserve">TMF-163</t>
  </si>
  <si>
    <t xml:space="preserve">W11</t>
  </si>
  <si>
    <t xml:space="preserve">17 053 040</t>
  </si>
  <si>
    <t xml:space="preserve">TMF-164</t>
  </si>
  <si>
    <t xml:space="preserve">17 053 043</t>
  </si>
  <si>
    <t xml:space="preserve">TMF-181</t>
  </si>
  <si>
    <t xml:space="preserve">17 053 044</t>
  </si>
  <si>
    <t xml:space="preserve">TMF-180</t>
  </si>
  <si>
    <t xml:space="preserve">17 053 041</t>
  </si>
  <si>
    <t xml:space="preserve">TMF-216</t>
  </si>
  <si>
    <t xml:space="preserve">NB</t>
  </si>
  <si>
    <t xml:space="preserve">Baker</t>
  </si>
  <si>
    <t xml:space="preserve">TMF-215</t>
  </si>
  <si>
    <t xml:space="preserve">TMF-213</t>
  </si>
  <si>
    <t xml:space="preserve">Chamcook</t>
  </si>
  <si>
    <t xml:space="preserve">TMF-214</t>
  </si>
  <si>
    <t xml:space="preserve">TMF-204</t>
  </si>
  <si>
    <t xml:space="preserve">Davidson</t>
  </si>
  <si>
    <t xml:space="preserve">TMF-205</t>
  </si>
  <si>
    <t xml:space="preserve">George</t>
  </si>
  <si>
    <t xml:space="preserve">TMF-203</t>
  </si>
  <si>
    <t xml:space="preserve">Harvey</t>
  </si>
  <si>
    <t xml:space="preserve">TMF-206</t>
  </si>
  <si>
    <t xml:space="preserve">Magaguadavic</t>
  </si>
  <si>
    <t xml:space="preserve">TMF-219</t>
  </si>
  <si>
    <t xml:space="preserve">Oromocto</t>
  </si>
  <si>
    <t xml:space="preserve">TMF-218</t>
  </si>
  <si>
    <t xml:space="preserve">Sinclair</t>
  </si>
  <si>
    <t xml:space="preserve">TMF-217</t>
  </si>
  <si>
    <t xml:space="preserve">Unique</t>
  </si>
  <si>
    <t xml:space="preserve">TMF-211</t>
  </si>
  <si>
    <t xml:space="preserve">Utopia</t>
  </si>
  <si>
    <t xml:space="preserve">TMF-212</t>
  </si>
  <si>
    <t xml:space="preserve">TMF-209</t>
  </si>
  <si>
    <t xml:space="preserve">Walton</t>
  </si>
  <si>
    <t xml:space="preserve">TMF-210</t>
  </si>
  <si>
    <t xml:space="preserve">TMF-208</t>
  </si>
  <si>
    <t xml:space="preserve">Yoho</t>
  </si>
  <si>
    <t xml:space="preserve">TMF-207</t>
  </si>
  <si>
    <t xml:space="preserve">TMF-259</t>
  </si>
  <si>
    <t xml:space="preserve">Ont</t>
  </si>
  <si>
    <t xml:space="preserve">TMF-260</t>
  </si>
  <si>
    <t xml:space="preserve">TMF-261</t>
  </si>
  <si>
    <t xml:space="preserve">TMF-262</t>
  </si>
  <si>
    <t xml:space="preserve">TMF-263</t>
  </si>
  <si>
    <t xml:space="preserve">TMF-264</t>
  </si>
  <si>
    <t xml:space="preserve">TMF-265</t>
  </si>
  <si>
    <t xml:space="preserve">TMF-348</t>
  </si>
  <si>
    <t xml:space="preserve">epi</t>
  </si>
  <si>
    <t xml:space="preserve">TMF-349</t>
  </si>
  <si>
    <t xml:space="preserve">meta</t>
  </si>
  <si>
    <t xml:space="preserve">TMF-350</t>
  </si>
  <si>
    <t xml:space="preserve">TMF-351</t>
  </si>
  <si>
    <t xml:space="preserve">TMF-352</t>
  </si>
  <si>
    <t xml:space="preserve">TMF-353</t>
  </si>
  <si>
    <t xml:space="preserve">TMF-354</t>
  </si>
  <si>
    <t xml:space="preserve">TMF-355</t>
  </si>
  <si>
    <t xml:space="preserve">TMF-356</t>
  </si>
  <si>
    <t xml:space="preserve">TMF-15</t>
  </si>
  <si>
    <t xml:space="preserve">central stn</t>
  </si>
  <si>
    <t xml:space="preserve">TMF-17</t>
  </si>
  <si>
    <t xml:space="preserve">hypo</t>
  </si>
  <si>
    <t xml:space="preserve">TMF-16</t>
  </si>
  <si>
    <t xml:space="preserve">TMF-18</t>
  </si>
  <si>
    <t xml:space="preserve">TMF-19</t>
  </si>
  <si>
    <t xml:space="preserve">TMF-20</t>
  </si>
  <si>
    <t xml:space="preserve">TMF-21</t>
  </si>
  <si>
    <t xml:space="preserve">TMF-22</t>
  </si>
  <si>
    <t xml:space="preserve">TMF-23</t>
  </si>
  <si>
    <t xml:space="preserve">TMF-24</t>
  </si>
  <si>
    <t xml:space="preserve">TMF-25</t>
  </si>
  <si>
    <t xml:space="preserve">TMF-26</t>
  </si>
  <si>
    <t xml:space="preserve">TMF-27</t>
  </si>
  <si>
    <t xml:space="preserve">TMF-28</t>
  </si>
  <si>
    <t xml:space="preserve">TMF-29</t>
  </si>
  <si>
    <t xml:space="preserve">TMF-30</t>
  </si>
  <si>
    <t xml:space="preserve">TMF-31</t>
  </si>
  <si>
    <t xml:space="preserve">TMF-32</t>
  </si>
  <si>
    <t xml:space="preserve">TMF-33</t>
  </si>
  <si>
    <t xml:space="preserve">TMF-34</t>
  </si>
  <si>
    <t xml:space="preserve">TMF-35</t>
  </si>
  <si>
    <t xml:space="preserve">TMF-36</t>
  </si>
  <si>
    <t xml:space="preserve">TMF-37</t>
  </si>
  <si>
    <t xml:space="preserve">TMF-38</t>
  </si>
  <si>
    <t xml:space="preserve">TMF-39</t>
  </si>
  <si>
    <t xml:space="preserve">10 m (prob in bottom sediment)</t>
  </si>
  <si>
    <t xml:space="preserve">110592809.312</t>
  </si>
  <si>
    <t xml:space="preserve">TMF-40</t>
  </si>
  <si>
    <t xml:space="preserve">TMF-41</t>
  </si>
  <si>
    <t xml:space="preserve">TMF-293</t>
  </si>
  <si>
    <t xml:space="preserve">TMF-294</t>
  </si>
  <si>
    <t xml:space="preserve">TMF-291</t>
  </si>
  <si>
    <t xml:space="preserve">TMF-292</t>
  </si>
  <si>
    <t xml:space="preserve">TMF-295</t>
  </si>
  <si>
    <t xml:space="preserve">TMF-296</t>
  </si>
  <si>
    <t xml:space="preserve">TMF-297</t>
  </si>
  <si>
    <t xml:space="preserve">TMF-298</t>
  </si>
  <si>
    <t xml:space="preserve">TMF-299</t>
  </si>
  <si>
    <t xml:space="preserve">TMF-300</t>
  </si>
  <si>
    <t xml:space="preserve">TMF-301</t>
  </si>
  <si>
    <t xml:space="preserve">TMF-302</t>
  </si>
  <si>
    <t xml:space="preserve">TMF-303</t>
  </si>
  <si>
    <t xml:space="preserve">TMF-304</t>
  </si>
  <si>
    <t xml:space="preserve">TMF-305</t>
  </si>
  <si>
    <t xml:space="preserve">TMF-306</t>
  </si>
  <si>
    <t xml:space="preserve">TMF-307</t>
  </si>
  <si>
    <t xml:space="preserve">TMF-308</t>
  </si>
  <si>
    <t xml:space="preserve">TMF-309</t>
  </si>
  <si>
    <t xml:space="preserve">TMF-310</t>
  </si>
  <si>
    <t xml:space="preserve">TMF-311</t>
  </si>
  <si>
    <t xml:space="preserve">TMF-315</t>
  </si>
  <si>
    <t xml:space="preserve">TMF-312</t>
  </si>
  <si>
    <t xml:space="preserve">TMF-314</t>
  </si>
  <si>
    <t xml:space="preserve">TMF-313</t>
  </si>
  <si>
    <t xml:space="preserve">TMF-316</t>
  </si>
  <si>
    <t xml:space="preserve">TMF-317</t>
  </si>
  <si>
    <t xml:space="preserve">TMF-318</t>
  </si>
  <si>
    <t xml:space="preserve">TMF-319</t>
  </si>
  <si>
    <t xml:space="preserve">TMF-320</t>
  </si>
  <si>
    <t xml:space="preserve">TMF-321</t>
  </si>
  <si>
    <t xml:space="preserve">TMF-322</t>
  </si>
  <si>
    <t xml:space="preserve">TMF-323</t>
  </si>
  <si>
    <t xml:space="preserve">TMF-324</t>
  </si>
  <si>
    <t xml:space="preserve">TMF-325</t>
  </si>
  <si>
    <t xml:space="preserve">TMF-326</t>
  </si>
  <si>
    <t xml:space="preserve">TMF-327</t>
  </si>
  <si>
    <t xml:space="preserve">TMF-328</t>
  </si>
  <si>
    <t xml:space="preserve">TMF-329</t>
  </si>
  <si>
    <t xml:space="preserve">TMF-1</t>
  </si>
  <si>
    <t xml:space="preserve">TMF-2</t>
  </si>
  <si>
    <t xml:space="preserve">TMF-266</t>
  </si>
  <si>
    <t xml:space="preserve">int epi</t>
  </si>
  <si>
    <t xml:space="preserve">TMF-267</t>
  </si>
  <si>
    <t xml:space="preserve">TMF-268</t>
  </si>
  <si>
    <t xml:space="preserve">TMF-269</t>
  </si>
  <si>
    <t xml:space="preserve">TMF-270</t>
  </si>
  <si>
    <t xml:space="preserve">TMF-271</t>
  </si>
  <si>
    <t xml:space="preserve">TMF-272</t>
  </si>
  <si>
    <t xml:space="preserve">TMF-273</t>
  </si>
  <si>
    <t xml:space="preserve">TMF-274</t>
  </si>
  <si>
    <t xml:space="preserve">TMF-275</t>
  </si>
  <si>
    <t xml:space="preserve">TMF-357</t>
  </si>
  <si>
    <t xml:space="preserve">TMF-358</t>
  </si>
  <si>
    <t xml:space="preserve">TMF-359</t>
  </si>
  <si>
    <t xml:space="preserve">TMF-360</t>
  </si>
  <si>
    <t xml:space="preserve">TMF-361</t>
  </si>
  <si>
    <t xml:space="preserve">TMF-362</t>
  </si>
  <si>
    <t xml:space="preserve">TMF-363</t>
  </si>
  <si>
    <t xml:space="preserve">TMF-365</t>
  </si>
  <si>
    <t xml:space="preserve">TMF-364</t>
  </si>
  <si>
    <t xml:space="preserve">TMF-3</t>
  </si>
  <si>
    <t xml:space="preserve">TMF-4</t>
  </si>
  <si>
    <t xml:space="preserve">TMF-5</t>
  </si>
  <si>
    <t xml:space="preserve">TMF-6</t>
  </si>
  <si>
    <t xml:space="preserve">TMF-7</t>
  </si>
  <si>
    <t xml:space="preserve">TMF-8</t>
  </si>
  <si>
    <t xml:space="preserve">TMF-9</t>
  </si>
  <si>
    <t xml:space="preserve">TMF-10</t>
  </si>
  <si>
    <t xml:space="preserve">TMF-11</t>
  </si>
  <si>
    <t xml:space="preserve">TMF-12</t>
  </si>
  <si>
    <t xml:space="preserve">TMF-13</t>
  </si>
  <si>
    <t xml:space="preserve">TMF-14</t>
  </si>
  <si>
    <t xml:space="preserve">TMF-276</t>
  </si>
  <si>
    <t xml:space="preserve">TMF-277</t>
  </si>
  <si>
    <t xml:space="preserve">TMF-278</t>
  </si>
  <si>
    <t xml:space="preserve">TMF-279</t>
  </si>
  <si>
    <t xml:space="preserve">TMF-280</t>
  </si>
  <si>
    <t xml:space="preserve">TMF-281</t>
  </si>
  <si>
    <t xml:space="preserve">TMF-282</t>
  </si>
  <si>
    <t xml:space="preserve">TMF-284</t>
  </si>
  <si>
    <t xml:space="preserve">TMF-283</t>
  </si>
  <si>
    <t xml:space="preserve">TMF-285</t>
  </si>
  <si>
    <t xml:space="preserve">TMF-286</t>
  </si>
  <si>
    <t xml:space="preserve">TMF-287</t>
  </si>
  <si>
    <t xml:space="preserve">Typed label had 9 m</t>
  </si>
  <si>
    <t xml:space="preserve">TMF-288</t>
  </si>
  <si>
    <t xml:space="preserve">Hand written label had 19 m but may be 13 m (total was sampled at 13 m)</t>
  </si>
  <si>
    <t xml:space="preserve">TMF-289</t>
  </si>
  <si>
    <t xml:space="preserve">TMF-290</t>
  </si>
  <si>
    <t xml:space="preserve">TMF-123</t>
  </si>
  <si>
    <t xml:space="preserve">Big Rideau</t>
  </si>
  <si>
    <t xml:space="preserve">TMF-376</t>
  </si>
  <si>
    <t xml:space="preserve">0-6</t>
  </si>
  <si>
    <t xml:space="preserve">TMF-377</t>
  </si>
  <si>
    <t xml:space="preserve">10-20</t>
  </si>
  <si>
    <t xml:space="preserve">TMF-378</t>
  </si>
  <si>
    <t xml:space="preserve">TMF-379</t>
  </si>
  <si>
    <t xml:space="preserve">10-22</t>
  </si>
  <si>
    <t xml:space="preserve">TMF-380</t>
  </si>
  <si>
    <t xml:space="preserve">0-8</t>
  </si>
  <si>
    <t xml:space="preserve">TMF-381</t>
  </si>
  <si>
    <t xml:space="preserve">12-22</t>
  </si>
  <si>
    <t xml:space="preserve">TMF-79</t>
  </si>
  <si>
    <t xml:space="preserve">Conestogo</t>
  </si>
  <si>
    <t xml:space="preserve">Center</t>
  </si>
  <si>
    <t xml:space="preserve">TMF-80</t>
  </si>
  <si>
    <t xml:space="preserve">TMF-81</t>
  </si>
  <si>
    <t xml:space="preserve">TMF-82</t>
  </si>
  <si>
    <t xml:space="preserve">East</t>
  </si>
  <si>
    <t xml:space="preserve">TMF-84</t>
  </si>
  <si>
    <t xml:space="preserve">TMF-85</t>
  </si>
  <si>
    <t xml:space="preserve">TMF-83</t>
  </si>
  <si>
    <t xml:space="preserve">TMF-86</t>
  </si>
  <si>
    <t xml:space="preserve">TMF-87</t>
  </si>
  <si>
    <t xml:space="preserve">TMF-89</t>
  </si>
  <si>
    <t xml:space="preserve">West </t>
  </si>
  <si>
    <t xml:space="preserve">TMF-90</t>
  </si>
  <si>
    <t xml:space="preserve">West</t>
  </si>
  <si>
    <t xml:space="preserve">TMF-88</t>
  </si>
  <si>
    <t xml:space="preserve">TMF-91</t>
  </si>
  <si>
    <t xml:space="preserve">TMF-92</t>
  </si>
  <si>
    <t xml:space="preserve">TMF-93</t>
  </si>
  <si>
    <t xml:space="preserve">TMF-94</t>
  </si>
  <si>
    <t xml:space="preserve">TMF-95</t>
  </si>
  <si>
    <t xml:space="preserve">TMF-96</t>
  </si>
  <si>
    <t xml:space="preserve">TMF-97</t>
  </si>
  <si>
    <t xml:space="preserve">TMF-98</t>
  </si>
  <si>
    <t xml:space="preserve">TMF-100</t>
  </si>
  <si>
    <t xml:space="preserve">TMF-101</t>
  </si>
  <si>
    <t xml:space="preserve">TMF-99</t>
  </si>
  <si>
    <t xml:space="preserve">TMF-102</t>
  </si>
  <si>
    <t xml:space="preserve">TMF-103</t>
  </si>
  <si>
    <t xml:space="preserve">TMF-105</t>
  </si>
  <si>
    <t xml:space="preserve">TMF-108</t>
  </si>
  <si>
    <t xml:space="preserve">TMF-106</t>
  </si>
  <si>
    <t xml:space="preserve">TMF-109</t>
  </si>
  <si>
    <t xml:space="preserve">TMF-104</t>
  </si>
  <si>
    <t xml:space="preserve">TMF-110</t>
  </si>
  <si>
    <t xml:space="preserve">TMF-107</t>
  </si>
  <si>
    <t xml:space="preserve">TMF-116</t>
  </si>
  <si>
    <t xml:space="preserve">TMF-117</t>
  </si>
  <si>
    <t xml:space="preserve">TMF-118</t>
  </si>
  <si>
    <t xml:space="preserve">TMF-227</t>
  </si>
  <si>
    <t xml:space="preserve">TMF-229</t>
  </si>
  <si>
    <t xml:space="preserve">TMF-232</t>
  </si>
  <si>
    <r>
      <rPr>
        <sz val="11"/>
        <color rgb="FF000000"/>
        <rFont val="Arial"/>
        <family val="2"/>
        <charset val="1"/>
      </rPr>
      <t xml:space="preserve">Vial leaked: 2.3 mL DI added to 2.3 mL sample. These results were </t>
    </r>
    <r>
      <rPr>
        <u val="single"/>
        <sz val="11"/>
        <color rgb="FF000000"/>
        <rFont val="Calibri"/>
        <family val="2"/>
        <charset val="1"/>
      </rPr>
      <t xml:space="preserve">multiplied </t>
    </r>
    <r>
      <rPr>
        <sz val="11"/>
        <color rgb="FF000000"/>
        <rFont val="Calibri"/>
        <family val="2"/>
        <charset val="1"/>
      </rPr>
      <t xml:space="preserve">by 2.</t>
    </r>
  </si>
  <si>
    <t xml:space="preserve">TMF-228</t>
  </si>
  <si>
    <t xml:space="preserve">TMF-230</t>
  </si>
  <si>
    <t xml:space="preserve">TMF-233</t>
  </si>
  <si>
    <t xml:space="preserve">TMF-234</t>
  </si>
  <si>
    <t xml:space="preserve">TMF-231</t>
  </si>
  <si>
    <t xml:space="preserve">TMF-235</t>
  </si>
  <si>
    <t xml:space="preserve">TMF-237</t>
  </si>
  <si>
    <t xml:space="preserve">TMF-240</t>
  </si>
  <si>
    <t xml:space="preserve">TMF-236</t>
  </si>
  <si>
    <t xml:space="preserve">TMF-238</t>
  </si>
  <si>
    <t xml:space="preserve">TMF-241</t>
  </si>
  <si>
    <t xml:space="preserve">TMF-242</t>
  </si>
  <si>
    <t xml:space="preserve">TMF-239</t>
  </si>
  <si>
    <t xml:space="preserve">TMF-121</t>
  </si>
  <si>
    <t xml:space="preserve">Constance</t>
  </si>
  <si>
    <t xml:space="preserve">TMF-58</t>
  </si>
  <si>
    <t xml:space="preserve">0-20</t>
  </si>
  <si>
    <t xml:space="preserve">TMF-60</t>
  </si>
  <si>
    <t xml:space="preserve">TMF-59</t>
  </si>
  <si>
    <t xml:space="preserve">TMF-61</t>
  </si>
  <si>
    <t xml:space="preserve">TMF-63</t>
  </si>
  <si>
    <t xml:space="preserve">TMF-62</t>
  </si>
  <si>
    <t xml:space="preserve">TMF-64</t>
  </si>
  <si>
    <t xml:space="preserve">TMF-66</t>
  </si>
  <si>
    <t xml:space="preserve">TMF-65</t>
  </si>
  <si>
    <t xml:space="preserve">TMF-68</t>
  </si>
  <si>
    <t xml:space="preserve">TMF-67</t>
  </si>
  <si>
    <t xml:space="preserve">TMF-70</t>
  </si>
  <si>
    <t xml:space="preserve">TMF-69</t>
  </si>
  <si>
    <t xml:space="preserve">0-4</t>
  </si>
  <si>
    <t xml:space="preserve">TMF-72</t>
  </si>
  <si>
    <t xml:space="preserve">TMF-71</t>
  </si>
  <si>
    <t xml:space="preserve">0-5</t>
  </si>
  <si>
    <t xml:space="preserve">TMF-331</t>
  </si>
  <si>
    <t xml:space="preserve">TMF-330</t>
  </si>
  <si>
    <t xml:space="preserve">int </t>
  </si>
  <si>
    <t xml:space="preserve">TMF-333</t>
  </si>
  <si>
    <t xml:space="preserve">TMF-332</t>
  </si>
  <si>
    <t xml:space="preserve">TMF-335</t>
  </si>
  <si>
    <t xml:space="preserve">TMF-334</t>
  </si>
  <si>
    <t xml:space="preserve">int</t>
  </si>
  <si>
    <t xml:space="preserve">TMF-337</t>
  </si>
  <si>
    <t xml:space="preserve">TMF-336</t>
  </si>
  <si>
    <t xml:space="preserve">TMF-339</t>
  </si>
  <si>
    <t xml:space="preserve">TMF-338</t>
  </si>
  <si>
    <t xml:space="preserve">TMF-341</t>
  </si>
  <si>
    <t xml:space="preserve">TMF-340</t>
  </si>
  <si>
    <t xml:space="preserve">TMF-343</t>
  </si>
  <si>
    <t xml:space="preserve">TMF-342</t>
  </si>
  <si>
    <t xml:space="preserve">TMF-345</t>
  </si>
  <si>
    <t xml:space="preserve">TMF-344</t>
  </si>
  <si>
    <t xml:space="preserve">TMF-346</t>
  </si>
  <si>
    <t xml:space="preserve">TMF-347</t>
  </si>
  <si>
    <t xml:space="preserve">TMF-382</t>
  </si>
  <si>
    <t xml:space="preserve">Harp</t>
  </si>
  <si>
    <t xml:space="preserve">TMF-383</t>
  </si>
  <si>
    <t xml:space="preserve">6-35</t>
  </si>
  <si>
    <t xml:space="preserve">TMF-384</t>
  </si>
  <si>
    <t xml:space="preserve">TMF-385</t>
  </si>
  <si>
    <t xml:space="preserve">8-35</t>
  </si>
  <si>
    <t xml:space="preserve">TMF-386</t>
  </si>
  <si>
    <t xml:space="preserve">TMF-387</t>
  </si>
  <si>
    <t xml:space="preserve">TMF-388</t>
  </si>
  <si>
    <t xml:space="preserve">TMF-389</t>
  </si>
  <si>
    <t xml:space="preserve">TMF-390</t>
  </si>
  <si>
    <t xml:space="preserve">TMF-391</t>
  </si>
  <si>
    <t xml:space="preserve">TMF-392</t>
  </si>
  <si>
    <t xml:space="preserve">TMF-393</t>
  </si>
  <si>
    <t xml:space="preserve">TMF-42</t>
  </si>
  <si>
    <t xml:space="preserve">Lake of the Woods</t>
  </si>
  <si>
    <t xml:space="preserve">1 (rep A)</t>
  </si>
  <si>
    <t xml:space="preserve">TMF-43</t>
  </si>
  <si>
    <t xml:space="preserve">1 (rep B)</t>
  </si>
  <si>
    <t xml:space="preserve">TMF-44</t>
  </si>
  <si>
    <t xml:space="preserve">TMF-45</t>
  </si>
  <si>
    <t xml:space="preserve">TMF-46</t>
  </si>
  <si>
    <t xml:space="preserve">TMF-47</t>
  </si>
  <si>
    <t xml:space="preserve">TMF-48</t>
  </si>
  <si>
    <t xml:space="preserve">TMF-49</t>
  </si>
  <si>
    <t xml:space="preserve">TMF-50</t>
  </si>
  <si>
    <t xml:space="preserve">TMF-75</t>
  </si>
  <si>
    <t xml:space="preserve">Lake St George </t>
  </si>
  <si>
    <t xml:space="preserve">west basin</t>
  </si>
  <si>
    <t xml:space="preserve">TMF-76</t>
  </si>
  <si>
    <t xml:space="preserve">TMF-77</t>
  </si>
  <si>
    <t xml:space="preserve">TMF-78</t>
  </si>
  <si>
    <t xml:space="preserve">TMF-74</t>
  </si>
  <si>
    <t xml:space="preserve">4-7</t>
  </si>
  <si>
    <t xml:space="preserve">TMF-73</t>
  </si>
  <si>
    <t xml:space="preserve">0-3</t>
  </si>
  <si>
    <t xml:space="preserve">TMF-132</t>
  </si>
  <si>
    <t xml:space="preserve">LLNDH</t>
  </si>
  <si>
    <t xml:space="preserve">TMF-133</t>
  </si>
  <si>
    <t xml:space="preserve">TMF-134</t>
  </si>
  <si>
    <t xml:space="preserve">TMF-135</t>
  </si>
  <si>
    <t xml:space="preserve">STN2</t>
  </si>
  <si>
    <t xml:space="preserve">TMF-136</t>
  </si>
  <si>
    <t xml:space="preserve">TMF-137</t>
  </si>
  <si>
    <t xml:space="preserve">TMF-258</t>
  </si>
  <si>
    <t xml:space="preserve">Nipissing </t>
  </si>
  <si>
    <t xml:space="preserve">IG9</t>
  </si>
  <si>
    <t xml:space="preserve">TMF-52</t>
  </si>
  <si>
    <t xml:space="preserve">0-6.7</t>
  </si>
  <si>
    <t xml:space="preserve">TMF-53</t>
  </si>
  <si>
    <t xml:space="preserve">0-5.8</t>
  </si>
  <si>
    <t xml:space="preserve">TMF-54</t>
  </si>
  <si>
    <t xml:space="preserve">0-5.3</t>
  </si>
  <si>
    <t xml:space="preserve">TMF-139</t>
  </si>
  <si>
    <t xml:space="preserve">Callandar IG9</t>
  </si>
  <si>
    <t xml:space="preserve">0-6.2</t>
  </si>
  <si>
    <t xml:space="preserve">TMF-140</t>
  </si>
  <si>
    <t xml:space="preserve">TMF-141</t>
  </si>
  <si>
    <t xml:space="preserve">0-3.5</t>
  </si>
  <si>
    <t xml:space="preserve">TMF-142</t>
  </si>
  <si>
    <t xml:space="preserve">0-4.2</t>
  </si>
  <si>
    <t xml:space="preserve">TMF-143</t>
  </si>
  <si>
    <t xml:space="preserve">0-4.5</t>
  </si>
  <si>
    <t xml:space="preserve">TMF-51</t>
  </si>
  <si>
    <t xml:space="preserve">TMF-122</t>
  </si>
  <si>
    <t xml:space="preserve">Otty</t>
  </si>
  <si>
    <t xml:space="preserve">TMF-138</t>
  </si>
  <si>
    <t xml:space="preserve">Stong Pond</t>
  </si>
  <si>
    <t xml:space="preserve">near inlet</t>
  </si>
  <si>
    <t xml:space="preserve">TMF-366</t>
  </si>
  <si>
    <t xml:space="preserve">Stong Pond A</t>
  </si>
  <si>
    <t xml:space="preserve">surface, near outlet</t>
  </si>
  <si>
    <t xml:space="preserve">TMF-367</t>
  </si>
  <si>
    <t xml:space="preserve">Stong Pond B</t>
  </si>
  <si>
    <t xml:space="preserve">TMF-368</t>
  </si>
  <si>
    <t xml:space="preserve">Stong Pond C</t>
  </si>
  <si>
    <t xml:space="preserve">TMF-369</t>
  </si>
  <si>
    <t xml:space="preserve">Stong Pond D</t>
  </si>
  <si>
    <t xml:space="preserve">TMF-128</t>
  </si>
  <si>
    <t xml:space="preserve">Ottawa Stormwater Facility 1209</t>
  </si>
  <si>
    <t xml:space="preserve">TMF-130</t>
  </si>
  <si>
    <t xml:space="preserve">Ottawa Stormwater Facility 1227</t>
  </si>
  <si>
    <t xml:space="preserve">TMF-129</t>
  </si>
  <si>
    <t xml:space="preserve">TMF-131</t>
  </si>
  <si>
    <t xml:space="preserve">TMF-370</t>
  </si>
  <si>
    <t xml:space="preserve">Three Mile</t>
  </si>
  <si>
    <t xml:space="preserve">Hammell's Bay</t>
  </si>
  <si>
    <t xml:space="preserve">0-3 m</t>
  </si>
  <si>
    <t xml:space="preserve">TMF-373</t>
  </si>
  <si>
    <t xml:space="preserve">Main</t>
  </si>
  <si>
    <t xml:space="preserve">depth not recorded</t>
  </si>
  <si>
    <t xml:space="preserve">TMF-371</t>
  </si>
  <si>
    <t xml:space="preserve">TMF-372</t>
  </si>
  <si>
    <t xml:space="preserve">TMF-374</t>
  </si>
  <si>
    <t xml:space="preserve">TMF-375</t>
  </si>
  <si>
    <t xml:space="preserve">TMF-55</t>
  </si>
  <si>
    <t xml:space="preserve">Wasi</t>
  </si>
  <si>
    <t xml:space="preserve">WA2</t>
  </si>
  <si>
    <t xml:space="preserve">TMF-56</t>
  </si>
  <si>
    <t xml:space="preserve">0-3.75</t>
  </si>
  <si>
    <t xml:space="preserve">TMF-144</t>
  </si>
  <si>
    <t xml:space="preserve">TMF-145</t>
  </si>
  <si>
    <t xml:space="preserve">0-2.5</t>
  </si>
  <si>
    <t xml:space="preserve">TMF-146</t>
  </si>
  <si>
    <t xml:space="preserve">TMF-147</t>
  </si>
  <si>
    <t xml:space="preserve">0-2.8</t>
  </si>
  <si>
    <t xml:space="preserve">TMF-148</t>
  </si>
  <si>
    <t xml:space="preserve">TMF-57</t>
  </si>
  <si>
    <t xml:space="preserve">Wasi </t>
  </si>
  <si>
    <t xml:space="preserve">TMF-124</t>
  </si>
  <si>
    <t xml:space="preserve">A</t>
  </si>
  <si>
    <t xml:space="preserve">TMF-125</t>
  </si>
  <si>
    <t xml:space="preserve">B</t>
  </si>
  <si>
    <t xml:space="preserve">TMF-126</t>
  </si>
  <si>
    <t xml:space="preserve">open</t>
  </si>
  <si>
    <t xml:space="preserve">TMF-127</t>
  </si>
  <si>
    <t xml:space="preserve">dock</t>
  </si>
  <si>
    <t xml:space="preserve">TMF-220</t>
  </si>
  <si>
    <t xml:space="preserve">Sask</t>
  </si>
  <si>
    <t xml:space="preserve">Buffalo Pound</t>
  </si>
  <si>
    <t xml:space="preserve">TMF-186</t>
  </si>
  <si>
    <t xml:space="preserve">TMF-190</t>
  </si>
  <si>
    <t xml:space="preserve">TMF-119</t>
  </si>
  <si>
    <t xml:space="preserve">TMF-192</t>
  </si>
  <si>
    <t xml:space="preserve">TMF-221</t>
  </si>
  <si>
    <t xml:space="preserve">TMF-120</t>
  </si>
  <si>
    <t xml:space="preserve">TMF-193</t>
  </si>
  <si>
    <t xml:space="preserve">surface scum</t>
  </si>
  <si>
    <t xml:space="preserve">TMF-196</t>
  </si>
  <si>
    <t xml:space="preserve">TMF-197</t>
  </si>
  <si>
    <t xml:space="preserve">TMF-222</t>
  </si>
  <si>
    <t xml:space="preserve">TMF-200</t>
  </si>
  <si>
    <t xml:space="preserve">TMF-201</t>
  </si>
  <si>
    <t xml:space="preserve">shore</t>
  </si>
  <si>
    <t xml:space="preserve">TMF-223</t>
  </si>
  <si>
    <t xml:space="preserve">TMF-224</t>
  </si>
  <si>
    <t xml:space="preserve">TMF-225</t>
  </si>
  <si>
    <t xml:space="preserve">TMF-226</t>
  </si>
  <si>
    <t xml:space="preserve">TMF-185</t>
  </si>
  <si>
    <t xml:space="preserve">Katepwa</t>
  </si>
  <si>
    <t xml:space="preserve">TMF-189</t>
  </si>
  <si>
    <t xml:space="preserve">TMF-194</t>
  </si>
  <si>
    <t xml:space="preserve">TMF-202</t>
  </si>
  <si>
    <t xml:space="preserve">TMF-187</t>
  </si>
  <si>
    <t xml:space="preserve">Pasqua</t>
  </si>
  <si>
    <t xml:space="preserve">TMF-191</t>
  </si>
  <si>
    <t xml:space="preserve">TMF-198</t>
  </si>
  <si>
    <t xml:space="preserve">TMF-184</t>
  </si>
  <si>
    <t xml:space="preserve">Wascana</t>
  </si>
  <si>
    <t xml:space="preserve">TMF-188</t>
  </si>
  <si>
    <t xml:space="preserve">TMF-199</t>
  </si>
  <si>
    <t xml:space="preserve">Trace metal concentrations in filtered lake waters (0.45 um) - Trent WQC</t>
  </si>
  <si>
    <t xml:space="preserve">Fe nM</t>
  </si>
  <si>
    <t xml:space="preserve">Co nM</t>
  </si>
  <si>
    <t xml:space="preserve">Ni nM</t>
  </si>
  <si>
    <t xml:space="preserve">Cu nM</t>
  </si>
  <si>
    <t xml:space="preserve">Zn nM</t>
  </si>
  <si>
    <t xml:space="preserve">Mo nM</t>
  </si>
  <si>
    <t xml:space="preserve">Mn nM</t>
  </si>
  <si>
    <t xml:space="preserve">V nM</t>
  </si>
  <si>
    <t xml:space="preserve">no sample</t>
  </si>
  <si>
    <t xml:space="preserve">&lt;DL</t>
  </si>
  <si>
    <t xml:space="preserve">10 m (in bottom sediment?)</t>
  </si>
  <si>
    <t xml:space="preserve">Typed label had 9 m.</t>
  </si>
  <si>
    <t xml:space="preserve">Hand written label had 19 m but is probably 13 m because total was sampled at 13 m.</t>
  </si>
  <si>
    <t xml:space="preserve">Nippissing</t>
  </si>
  <si>
    <t xml:space="preserve">Callander IG9</t>
  </si>
  <si>
    <t xml:space="preserve">Nippissing </t>
  </si>
  <si>
    <t xml:space="preserve">Molecular weights</t>
  </si>
  <si>
    <t xml:space="preserve">DEEPER DEPTHS (meta, hypo, 1 m above bottom); also some integrated samples from Callander Bay and Hamilton Harbour</t>
  </si>
  <si>
    <t xml:space="preserve">='raw_all dissolved metals ppb'!K96/55.845*1000</t>
  </si>
  <si>
    <t xml:space="preserve">SHALLOWER DEPTHS</t>
  </si>
  <si>
    <t xml:space="preserve">shore near Usask buoy</t>
  </si>
  <si>
    <t xml:space="preserve">littoral surface scum</t>
  </si>
  <si>
    <t xml:space="preserve">Usask buoy</t>
  </si>
  <si>
    <t xml:space="preserve">offshore</t>
  </si>
  <si>
    <t xml:space="preserve">shore near Usask buoy (littoral surface water)</t>
  </si>
  <si>
    <t xml:space="preserve">littoral </t>
  </si>
  <si>
    <t xml:space="preserve">UofR LT monitoring site</t>
  </si>
  <si>
    <t xml:space="preserve">littoral</t>
  </si>
  <si>
    <t xml:space="preserve">narrows</t>
  </si>
  <si>
    <t xml:space="preserve">north basin</t>
  </si>
  <si>
    <t xml:space="preserve">south basin</t>
  </si>
  <si>
    <t xml:space="preserve">0-2</t>
  </si>
  <si>
    <t xml:space="preserve">Lake St. George</t>
  </si>
  <si>
    <t xml:space="preserve">Ottawa stormwater facility 1209</t>
  </si>
  <si>
    <t xml:space="preserve">Ottawa stormwater facility 1227</t>
  </si>
  <si>
    <t xml:space="preserve">MIN</t>
  </si>
  <si>
    <t xml:space="preserve">MAX</t>
  </si>
  <si>
    <t xml:space="preserve">Lake number Fig 2</t>
  </si>
  <si>
    <t xml:space="preserve">number of samples</t>
  </si>
  <si>
    <t xml:space="preserve">mean</t>
  </si>
  <si>
    <t xml:space="preserve">stdev</t>
  </si>
  <si>
    <t xml:space="preserve">SURFACE (non-hypolimnetic) WATERS:</t>
  </si>
  <si>
    <t xml:space="preserve">SASK</t>
  </si>
  <si>
    <t xml:space="preserve">Buffalo Pound </t>
  </si>
  <si>
    <t xml:space="preserve">(without surface scum sample)</t>
  </si>
  <si>
    <t xml:space="preserve">MAN</t>
  </si>
  <si>
    <t xml:space="preserve">Winnipeg north basin</t>
  </si>
  <si>
    <t xml:space="preserve">Winnipeg narrows</t>
  </si>
  <si>
    <t xml:space="preserve">Winnipeg south basin</t>
  </si>
  <si>
    <t xml:space="preserve">ON</t>
  </si>
  <si>
    <t xml:space="preserve">(7 stations)</t>
  </si>
  <si>
    <t xml:space="preserve">LaKE 224</t>
  </si>
  <si>
    <t xml:space="preserve">L227</t>
  </si>
  <si>
    <t xml:space="preserve">1 m &amp; epi int</t>
  </si>
  <si>
    <t xml:space="preserve">Callandar Bay - all samples integrated</t>
  </si>
  <si>
    <t xml:space="preserve">0-2.5 to 0-3</t>
  </si>
  <si>
    <t xml:space="preserve">Leonard</t>
  </si>
  <si>
    <t xml:space="preserve">Three Mile Lake </t>
  </si>
  <si>
    <t xml:space="preserve">Hamell's Bay</t>
  </si>
  <si>
    <t xml:space="preserve">Lake St George</t>
  </si>
  <si>
    <t xml:space="preserve">0-3 integrated sample</t>
  </si>
  <si>
    <t xml:space="preserve">Conestogo east</t>
  </si>
  <si>
    <t xml:space="preserve">Conestogo center</t>
  </si>
  <si>
    <t xml:space="preserve">Conestogo west</t>
  </si>
  <si>
    <t xml:space="preserve">QB</t>
  </si>
  <si>
    <t xml:space="preserve">UNIQUE SITES:</t>
  </si>
  <si>
    <t xml:space="preserve">Buffalo Pound (cyano surface scum)</t>
  </si>
  <si>
    <t xml:space="preserve">Stong Pond (inlet to urban storm runoff pond York campus)</t>
  </si>
  <si>
    <t xml:space="preserve">Ottawa stormwater facilities (2 SWF)</t>
  </si>
  <si>
    <t xml:space="preserve">depth unknown, prob shallow</t>
  </si>
  <si>
    <t xml:space="preserve">Table 2 CJFAS paper 2024</t>
  </si>
  <si>
    <t xml:space="preserve">MEAN</t>
  </si>
  <si>
    <t xml:space="preserve">MEDIAN</t>
  </si>
  <si>
    <t xml:space="preserve">1st quartile</t>
  </si>
  <si>
    <t xml:space="preserve">3rd quartile</t>
  </si>
  <si>
    <t xml:space="preserve">Q3+1.5(Q3-Q1)</t>
  </si>
  <si>
    <t xml:space="preserve">Q1-1.5(Q3-Q1)</t>
  </si>
  <si>
    <t xml:space="preserve">No. outliers</t>
  </si>
  <si>
    <t xml:space="preserve">Trace metal concentrations in filtered lake waters (0.45 um) - Trent WQC 2023-11-06</t>
  </si>
  <si>
    <t xml:space="preserve">Lake number Fig 4</t>
  </si>
  <si>
    <t xml:space="preserve">Mean    </t>
  </si>
  <si>
    <t xml:space="preserve">Stdev</t>
  </si>
  <si>
    <t xml:space="preserve">DEEPER DEPTHS:</t>
  </si>
  <si>
    <t xml:space="preserve">ELA </t>
  </si>
  <si>
    <t xml:space="preserve">7 lakes except 227</t>
  </si>
  <si>
    <t xml:space="preserve">meta &amp; hypo</t>
  </si>
  <si>
    <t xml:space="preserve">Three Mile Lake - Hamell's Bay &amp; Main basin</t>
  </si>
  <si>
    <t xml:space="preserve">Hamilton Harbour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</si>
</sst>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m/dd"/>
    <numFmt numFmtId="166" formatCode="0.0"/>
    <numFmt numFmtId="167" formatCode="dd/mmm"/>
    <numFmt numFmtId="168" formatCode="h:mm"/>
    <numFmt numFmtId="169" formatCode="0.000"/>
    <numFmt numFmtId="170" formatCode="0.00"/>
    <numFmt numFmtId="171" formatCode="0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vertAlign val="superscript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7"/>
      <color rgb="FF000000"/>
      <name val="Times New Roman"/>
      <family val="1"/>
      <charset val="1"/>
    </font>
    <font>
      <sz val="11"/>
      <color rgb="FF242424"/>
      <name val="Arial"/>
      <family val="2"/>
      <charset val="1"/>
    </font>
    <font>
      <sz val="11"/>
      <color rgb="FF3C4043"/>
      <name val="Arial"/>
      <family val="2"/>
      <charset val="1"/>
    </font>
    <font>
      <sz val="12"/>
      <color rgb="FF000000"/>
      <name val="Times New Roman"/>
      <family val="1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u val="single"/>
      <sz val="11"/>
      <color rgb="FF000000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F8CBAD"/>
      </patternFill>
    </fill>
    <fill>
      <patternFill patternType="solid">
        <fgColor rgb="FFF8CBAD"/>
        <bgColor rgb="FFD9D9D9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42424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63.65"/>
    <col collapsed="false" customWidth="true" hidden="false" outlineLevel="0" max="2" min="2" style="1" width="19.97"/>
    <col collapsed="false" customWidth="true" hidden="false" outlineLevel="0" max="3" min="3" style="1" width="16.52"/>
    <col collapsed="false" customWidth="true" hidden="false" outlineLevel="0" max="4" min="4" style="1" width="10.46"/>
    <col collapsed="false" customWidth="true" hidden="false" outlineLevel="0" max="5" min="5" style="1" width="11.76"/>
    <col collapsed="false" customWidth="true" hidden="false" outlineLevel="0" max="6" min="6" style="1" width="13.56"/>
    <col collapsed="false" customWidth="true" hidden="false" outlineLevel="0" max="7" min="7" style="1" width="12.9"/>
    <col collapsed="false" customWidth="true" hidden="false" outlineLevel="0" max="8" min="8" style="1" width="15.68"/>
    <col collapsed="false" customWidth="false" hidden="false" outlineLevel="0" max="1024" min="9" style="1" width="11.52"/>
  </cols>
  <sheetData>
    <row r="1" customFormat="false" ht="13.8" hidden="false" customHeight="false" outlineLevel="0" collapsed="false">
      <c r="A1" s="2" t="s">
        <v>0</v>
      </c>
    </row>
    <row r="2" customFormat="false" ht="13.8" hidden="false" customHeight="false" outlineLevel="0" collapsed="false">
      <c r="A2" s="2" t="s">
        <v>1</v>
      </c>
    </row>
    <row r="3" customFormat="false" ht="13.8" hidden="false" customHeight="false" outlineLevel="0" collapsed="false">
      <c r="A3" s="2" t="s">
        <v>2</v>
      </c>
    </row>
    <row r="4" customFormat="false" ht="13.8" hidden="false" customHeight="false" outlineLevel="0" collapsed="false">
      <c r="A4" s="2"/>
    </row>
    <row r="5" customFormat="false" ht="13.8" hidden="false" customHeight="false" outlineLevel="0" collapsed="false">
      <c r="A5" s="2" t="s">
        <v>3</v>
      </c>
    </row>
    <row r="7" customFormat="false" ht="39.5" hidden="false" customHeight="false" outlineLevel="0" collapsed="false">
      <c r="A7" s="3"/>
      <c r="B7" s="3" t="s">
        <v>4</v>
      </c>
      <c r="C7" s="3" t="s">
        <v>5</v>
      </c>
      <c r="D7" s="3" t="s">
        <v>6</v>
      </c>
      <c r="E7" s="4" t="s">
        <v>7</v>
      </c>
      <c r="F7" s="3" t="s">
        <v>8</v>
      </c>
      <c r="G7" s="4" t="s">
        <v>9</v>
      </c>
      <c r="H7" s="3" t="s">
        <v>10</v>
      </c>
    </row>
    <row r="8" customFormat="false" ht="14" hidden="false" customHeight="false" outlineLevel="0" collapsed="false">
      <c r="A8" s="5" t="s">
        <v>11</v>
      </c>
      <c r="B8" s="6" t="s">
        <v>12</v>
      </c>
      <c r="C8" s="6" t="s">
        <v>13</v>
      </c>
      <c r="D8" s="6" t="n">
        <v>3</v>
      </c>
      <c r="E8" s="6" t="n">
        <v>5.5</v>
      </c>
      <c r="F8" s="6" t="n">
        <v>2910</v>
      </c>
      <c r="G8" s="6" t="n">
        <v>1282</v>
      </c>
      <c r="H8" s="6" t="s">
        <v>14</v>
      </c>
    </row>
    <row r="9" customFormat="false" ht="14" hidden="false" customHeight="false" outlineLevel="0" collapsed="false">
      <c r="A9" s="5" t="s">
        <v>15</v>
      </c>
      <c r="B9" s="6" t="s">
        <v>16</v>
      </c>
      <c r="C9" s="6" t="s">
        <v>13</v>
      </c>
      <c r="D9" s="6" t="n">
        <v>1.5</v>
      </c>
      <c r="E9" s="6" t="n">
        <v>3.4</v>
      </c>
      <c r="F9" s="6" t="n">
        <v>50</v>
      </c>
      <c r="G9" s="6" t="n">
        <v>1248</v>
      </c>
      <c r="H9" s="6" t="s">
        <v>14</v>
      </c>
    </row>
    <row r="10" customFormat="false" ht="14" hidden="false" customHeight="false" outlineLevel="0" collapsed="false">
      <c r="A10" s="5" t="s">
        <v>17</v>
      </c>
      <c r="B10" s="6" t="s">
        <v>18</v>
      </c>
      <c r="C10" s="6" t="s">
        <v>13</v>
      </c>
      <c r="D10" s="6" t="n">
        <v>5.8</v>
      </c>
      <c r="E10" s="6" t="n">
        <v>15.5</v>
      </c>
      <c r="F10" s="6" t="n">
        <v>2020</v>
      </c>
      <c r="G10" s="6" t="s">
        <v>19</v>
      </c>
      <c r="H10" s="6" t="s">
        <v>14</v>
      </c>
    </row>
    <row r="11" customFormat="false" ht="14" hidden="false" customHeight="false" outlineLevel="0" collapsed="false">
      <c r="A11" s="5" t="s">
        <v>20</v>
      </c>
      <c r="B11" s="6" t="s">
        <v>21</v>
      </c>
      <c r="C11" s="6" t="s">
        <v>13</v>
      </c>
      <c r="D11" s="6" t="n">
        <v>14.3</v>
      </c>
      <c r="E11" s="6" t="n">
        <v>23.2</v>
      </c>
      <c r="F11" s="6" t="n">
        <v>1620</v>
      </c>
      <c r="G11" s="6" t="s">
        <v>22</v>
      </c>
      <c r="H11" s="6" t="s">
        <v>14</v>
      </c>
    </row>
    <row r="12" customFormat="false" ht="14" hidden="false" customHeight="true" outlineLevel="0" collapsed="false">
      <c r="A12" s="7" t="s">
        <v>23</v>
      </c>
      <c r="B12" s="3"/>
      <c r="C12" s="3" t="s">
        <v>24</v>
      </c>
      <c r="D12" s="8"/>
      <c r="E12" s="8"/>
      <c r="F12" s="3" t="s">
        <v>25</v>
      </c>
      <c r="G12" s="9" t="s">
        <v>26</v>
      </c>
      <c r="H12" s="3" t="s">
        <v>27</v>
      </c>
    </row>
    <row r="13" customFormat="false" ht="26.1" hidden="false" customHeight="false" outlineLevel="0" collapsed="false">
      <c r="A13" s="7" t="s">
        <v>28</v>
      </c>
      <c r="B13" s="3"/>
      <c r="C13" s="3"/>
      <c r="D13" s="8"/>
      <c r="E13" s="8"/>
      <c r="F13" s="3"/>
      <c r="G13" s="9" t="s">
        <v>29</v>
      </c>
      <c r="H13" s="3"/>
    </row>
    <row r="14" customFormat="false" ht="14" hidden="false" customHeight="false" outlineLevel="0" collapsed="false">
      <c r="A14" s="7" t="s">
        <v>30</v>
      </c>
      <c r="B14" s="3" t="s">
        <v>31</v>
      </c>
      <c r="C14" s="3"/>
      <c r="D14" s="8" t="n">
        <v>13.3</v>
      </c>
      <c r="E14" s="8" t="n">
        <v>19</v>
      </c>
      <c r="F14" s="3"/>
      <c r="G14" s="10"/>
      <c r="H14" s="3"/>
    </row>
    <row r="15" customFormat="false" ht="14" hidden="false" customHeight="false" outlineLevel="0" collapsed="false">
      <c r="A15" s="7" t="s">
        <v>32</v>
      </c>
      <c r="B15" s="3" t="s">
        <v>33</v>
      </c>
      <c r="C15" s="3"/>
      <c r="D15" s="8" t="n">
        <v>7.2</v>
      </c>
      <c r="E15" s="8" t="n">
        <v>61</v>
      </c>
      <c r="F15" s="3"/>
      <c r="G15" s="10"/>
      <c r="H15" s="3"/>
    </row>
    <row r="16" customFormat="false" ht="14" hidden="false" customHeight="false" outlineLevel="0" collapsed="false">
      <c r="A16" s="7" t="s">
        <v>34</v>
      </c>
      <c r="B16" s="3" t="s">
        <v>35</v>
      </c>
      <c r="C16" s="3"/>
      <c r="D16" s="8" t="n">
        <v>9.7</v>
      </c>
      <c r="E16" s="8" t="n">
        <v>14</v>
      </c>
      <c r="F16" s="3"/>
      <c r="G16" s="10"/>
      <c r="H16" s="3"/>
    </row>
    <row r="17" customFormat="false" ht="40.5" hidden="false" customHeight="true" outlineLevel="0" collapsed="false">
      <c r="A17" s="3" t="s">
        <v>36</v>
      </c>
      <c r="B17" s="3" t="s">
        <v>37</v>
      </c>
      <c r="C17" s="3" t="s">
        <v>38</v>
      </c>
      <c r="D17" s="3" t="n">
        <v>10.7</v>
      </c>
      <c r="E17" s="3" t="n">
        <v>64</v>
      </c>
      <c r="F17" s="3" t="s">
        <v>39</v>
      </c>
      <c r="G17" s="3" t="s">
        <v>40</v>
      </c>
      <c r="H17" s="3" t="s">
        <v>27</v>
      </c>
    </row>
    <row r="18" customFormat="false" ht="13.8" hidden="false" customHeight="false" outlineLevel="0" collapsed="false">
      <c r="A18" s="3"/>
      <c r="B18" s="3"/>
      <c r="C18" s="3"/>
      <c r="D18" s="3"/>
      <c r="E18" s="3"/>
      <c r="F18" s="3"/>
      <c r="G18" s="3"/>
      <c r="H18" s="3"/>
    </row>
    <row r="19" customFormat="false" ht="14" hidden="false" customHeight="false" outlineLevel="0" collapsed="false">
      <c r="A19" s="5" t="s">
        <v>41</v>
      </c>
      <c r="B19" s="6" t="s">
        <v>42</v>
      </c>
      <c r="C19" s="6" t="s">
        <v>38</v>
      </c>
      <c r="D19" s="6" t="n">
        <v>2.1</v>
      </c>
      <c r="E19" s="6" t="n">
        <v>5.7</v>
      </c>
      <c r="F19" s="6" t="n">
        <v>9</v>
      </c>
      <c r="G19" s="6" t="n">
        <v>82</v>
      </c>
      <c r="H19" s="6" t="s">
        <v>43</v>
      </c>
    </row>
    <row r="20" customFormat="false" ht="14" hidden="false" customHeight="false" outlineLevel="0" collapsed="false">
      <c r="A20" s="5" t="s">
        <v>44</v>
      </c>
      <c r="B20" s="6" t="s">
        <v>45</v>
      </c>
      <c r="C20" s="6" t="s">
        <v>38</v>
      </c>
      <c r="D20" s="6" t="n">
        <v>3.7</v>
      </c>
      <c r="E20" s="6" t="n">
        <v>5.8</v>
      </c>
      <c r="F20" s="6" t="n">
        <v>16.4</v>
      </c>
      <c r="G20" s="6" t="n">
        <v>204.3</v>
      </c>
      <c r="H20" s="6" t="s">
        <v>43</v>
      </c>
    </row>
    <row r="21" customFormat="false" ht="14" hidden="false" customHeight="false" outlineLevel="0" collapsed="false">
      <c r="A21" s="5" t="s">
        <v>46</v>
      </c>
      <c r="B21" s="6" t="s">
        <v>47</v>
      </c>
      <c r="C21" s="6" t="s">
        <v>38</v>
      </c>
      <c r="D21" s="6" t="n">
        <v>11.6</v>
      </c>
      <c r="E21" s="6" t="n">
        <v>27.4</v>
      </c>
      <c r="F21" s="6" t="n">
        <v>25.9</v>
      </c>
      <c r="G21" s="6" t="n">
        <v>97.5</v>
      </c>
      <c r="H21" s="6" t="s">
        <v>43</v>
      </c>
    </row>
    <row r="22" customFormat="false" ht="14" hidden="false" customHeight="false" outlineLevel="0" collapsed="false">
      <c r="A22" s="5" t="s">
        <v>48</v>
      </c>
      <c r="B22" s="6" t="s">
        <v>49</v>
      </c>
      <c r="C22" s="6" t="s">
        <v>38</v>
      </c>
      <c r="D22" s="6" t="n">
        <v>4.4</v>
      </c>
      <c r="E22" s="6" t="n">
        <v>10</v>
      </c>
      <c r="F22" s="6" t="n">
        <v>5</v>
      </c>
      <c r="G22" s="6" t="s">
        <v>50</v>
      </c>
      <c r="H22" s="6" t="s">
        <v>43</v>
      </c>
    </row>
    <row r="23" customFormat="false" ht="14" hidden="false" customHeight="false" outlineLevel="0" collapsed="false">
      <c r="A23" s="5" t="s">
        <v>51</v>
      </c>
      <c r="B23" s="6" t="s">
        <v>52</v>
      </c>
      <c r="C23" s="6" t="s">
        <v>38</v>
      </c>
      <c r="D23" s="6" t="n">
        <v>10.5</v>
      </c>
      <c r="E23" s="6" t="n">
        <v>30.4</v>
      </c>
      <c r="F23" s="6" t="n">
        <v>54.3</v>
      </c>
      <c r="G23" s="6" t="s">
        <v>53</v>
      </c>
      <c r="H23" s="6" t="s">
        <v>43</v>
      </c>
    </row>
    <row r="24" customFormat="false" ht="14" hidden="false" customHeight="false" outlineLevel="0" collapsed="false">
      <c r="A24" s="5" t="s">
        <v>54</v>
      </c>
      <c r="B24" s="6" t="s">
        <v>55</v>
      </c>
      <c r="C24" s="6" t="s">
        <v>38</v>
      </c>
      <c r="D24" s="6" t="n">
        <v>3.2</v>
      </c>
      <c r="E24" s="6" t="n">
        <v>6.7</v>
      </c>
      <c r="F24" s="6" t="n">
        <v>3.6</v>
      </c>
      <c r="G24" s="6" t="s">
        <v>56</v>
      </c>
      <c r="H24" s="6" t="s">
        <v>43</v>
      </c>
    </row>
    <row r="25" customFormat="false" ht="14" hidden="false" customHeight="false" outlineLevel="0" collapsed="false">
      <c r="A25" s="5" t="s">
        <v>57</v>
      </c>
      <c r="B25" s="6" t="s">
        <v>58</v>
      </c>
      <c r="C25" s="6" t="s">
        <v>38</v>
      </c>
      <c r="D25" s="6" t="n">
        <v>11</v>
      </c>
      <c r="E25" s="6" t="n">
        <v>20.8</v>
      </c>
      <c r="F25" s="6" t="n">
        <v>27.3</v>
      </c>
      <c r="G25" s="6" t="n">
        <v>80.6</v>
      </c>
      <c r="H25" s="6" t="s">
        <v>43</v>
      </c>
    </row>
    <row r="26" customFormat="false" ht="14" hidden="false" customHeight="false" outlineLevel="0" collapsed="false">
      <c r="A26" s="5" t="s">
        <v>59</v>
      </c>
      <c r="B26" s="6" t="s">
        <v>60</v>
      </c>
      <c r="C26" s="6" t="s">
        <v>38</v>
      </c>
      <c r="D26" s="6" t="n">
        <v>9</v>
      </c>
      <c r="E26" s="6" t="n">
        <v>17.8</v>
      </c>
      <c r="F26" s="6" t="n">
        <v>16</v>
      </c>
      <c r="G26" s="6" t="n">
        <v>161</v>
      </c>
      <c r="H26" s="6" t="s">
        <v>43</v>
      </c>
    </row>
    <row r="27" customFormat="false" ht="14" hidden="false" customHeight="false" outlineLevel="0" collapsed="false">
      <c r="A27" s="5" t="s">
        <v>61</v>
      </c>
      <c r="B27" s="6" t="s">
        <v>62</v>
      </c>
      <c r="C27" s="6" t="s">
        <v>38</v>
      </c>
      <c r="D27" s="11" t="n">
        <v>4.5</v>
      </c>
      <c r="E27" s="11" t="n">
        <v>10.5</v>
      </c>
      <c r="F27" s="11" t="n">
        <v>296</v>
      </c>
      <c r="G27" s="11" t="n">
        <v>12.1</v>
      </c>
      <c r="H27" s="11" t="s">
        <v>63</v>
      </c>
    </row>
    <row r="28" customFormat="false" ht="14" hidden="false" customHeight="false" outlineLevel="0" collapsed="false">
      <c r="A28" s="5" t="s">
        <v>64</v>
      </c>
      <c r="B28" s="6" t="s">
        <v>65</v>
      </c>
      <c r="C28" s="6" t="s">
        <v>38</v>
      </c>
      <c r="D28" s="11" t="n">
        <v>2.7</v>
      </c>
      <c r="E28" s="11" t="n">
        <v>5.5</v>
      </c>
      <c r="F28" s="11" t="n">
        <v>126</v>
      </c>
      <c r="G28" s="11" t="n">
        <v>6.3</v>
      </c>
      <c r="H28" s="11" t="s">
        <v>63</v>
      </c>
    </row>
    <row r="29" customFormat="false" ht="27.2" hidden="false" customHeight="false" outlineLevel="0" collapsed="false">
      <c r="A29" s="5" t="s">
        <v>66</v>
      </c>
      <c r="B29" s="6" t="s">
        <v>67</v>
      </c>
      <c r="C29" s="6" t="s">
        <v>38</v>
      </c>
      <c r="D29" s="6" t="n">
        <v>8.5</v>
      </c>
      <c r="E29" s="6" t="n">
        <v>23</v>
      </c>
      <c r="F29" s="6" t="n">
        <v>52.4</v>
      </c>
      <c r="G29" s="6" t="s">
        <v>68</v>
      </c>
      <c r="H29" s="6" t="s">
        <v>69</v>
      </c>
    </row>
    <row r="30" customFormat="false" ht="27.2" hidden="false" customHeight="false" outlineLevel="0" collapsed="false">
      <c r="A30" s="5" t="s">
        <v>70</v>
      </c>
      <c r="B30" s="6" t="s">
        <v>71</v>
      </c>
      <c r="C30" s="6" t="s">
        <v>38</v>
      </c>
      <c r="D30" s="6" t="n">
        <v>13.3</v>
      </c>
      <c r="E30" s="6" t="n">
        <v>38</v>
      </c>
      <c r="F30" s="6" t="n">
        <v>71.4</v>
      </c>
      <c r="G30" s="6" t="s">
        <v>72</v>
      </c>
      <c r="H30" s="6" t="s">
        <v>69</v>
      </c>
    </row>
    <row r="31" customFormat="false" ht="39.5" hidden="false" customHeight="false" outlineLevel="0" collapsed="false">
      <c r="A31" s="5" t="s">
        <v>73</v>
      </c>
      <c r="B31" s="6" t="s">
        <v>74</v>
      </c>
      <c r="C31" s="6" t="s">
        <v>38</v>
      </c>
      <c r="D31" s="6" t="n">
        <v>6.8</v>
      </c>
      <c r="E31" s="6" t="n">
        <v>17.5</v>
      </c>
      <c r="F31" s="6" t="n">
        <v>195</v>
      </c>
      <c r="G31" s="6" t="s">
        <v>75</v>
      </c>
      <c r="H31" s="6" t="s">
        <v>76</v>
      </c>
    </row>
    <row r="32" customFormat="false" ht="14" hidden="false" customHeight="true" outlineLevel="0" collapsed="false">
      <c r="A32" s="7" t="s">
        <v>77</v>
      </c>
      <c r="B32" s="3"/>
      <c r="C32" s="3" t="s">
        <v>38</v>
      </c>
      <c r="D32" s="8"/>
      <c r="E32" s="8"/>
      <c r="F32" s="8"/>
      <c r="G32" s="8"/>
      <c r="H32" s="3" t="s">
        <v>69</v>
      </c>
    </row>
    <row r="33" customFormat="false" ht="26.85" hidden="false" customHeight="false" outlineLevel="0" collapsed="false">
      <c r="A33" s="7" t="s">
        <v>78</v>
      </c>
      <c r="B33" s="3" t="s">
        <v>79</v>
      </c>
      <c r="C33" s="3"/>
      <c r="D33" s="8" t="s">
        <v>80</v>
      </c>
      <c r="E33" s="8" t="n">
        <v>12</v>
      </c>
      <c r="F33" s="8" t="n">
        <v>240</v>
      </c>
      <c r="G33" s="8" t="s">
        <v>81</v>
      </c>
      <c r="H33" s="3"/>
    </row>
    <row r="34" customFormat="false" ht="14" hidden="false" customHeight="false" outlineLevel="0" collapsed="false">
      <c r="A34" s="7" t="s">
        <v>82</v>
      </c>
      <c r="B34" s="3" t="s">
        <v>83</v>
      </c>
      <c r="C34" s="3"/>
      <c r="D34" s="10"/>
      <c r="E34" s="8" t="n">
        <v>4</v>
      </c>
      <c r="F34" s="8" t="n">
        <v>630</v>
      </c>
      <c r="G34" s="8" t="s">
        <v>84</v>
      </c>
      <c r="H34" s="3"/>
    </row>
    <row r="35" customFormat="false" ht="54.75" hidden="false" customHeight="true" outlineLevel="0" collapsed="false">
      <c r="A35" s="3" t="s">
        <v>85</v>
      </c>
      <c r="B35" s="3" t="s">
        <v>86</v>
      </c>
      <c r="C35" s="3" t="s">
        <v>38</v>
      </c>
      <c r="D35" s="3" t="n">
        <v>4.9</v>
      </c>
      <c r="E35" s="3" t="n">
        <v>15.3</v>
      </c>
      <c r="F35" s="3" t="n">
        <v>10.3</v>
      </c>
      <c r="G35" s="3"/>
      <c r="H35" s="3" t="s">
        <v>87</v>
      </c>
    </row>
    <row r="36" customFormat="false" ht="52.65" hidden="false" customHeight="false" outlineLevel="0" collapsed="false">
      <c r="A36" s="5" t="s">
        <v>88</v>
      </c>
      <c r="B36" s="6" t="s">
        <v>89</v>
      </c>
      <c r="C36" s="6" t="s">
        <v>38</v>
      </c>
      <c r="D36" s="6" t="n">
        <v>13</v>
      </c>
      <c r="E36" s="6" t="n">
        <v>23</v>
      </c>
      <c r="F36" s="6" t="n">
        <v>2150</v>
      </c>
      <c r="G36" s="6" t="n">
        <v>500</v>
      </c>
      <c r="H36" s="6" t="s">
        <v>90</v>
      </c>
    </row>
    <row r="37" customFormat="false" ht="39.5" hidden="false" customHeight="false" outlineLevel="0" collapsed="false">
      <c r="A37" s="5" t="s">
        <v>91</v>
      </c>
      <c r="B37" s="6" t="s">
        <v>92</v>
      </c>
      <c r="C37" s="6" t="s">
        <v>38</v>
      </c>
      <c r="D37" s="6"/>
      <c r="E37" s="6"/>
      <c r="F37" s="6"/>
      <c r="G37" s="6"/>
      <c r="H37" s="6" t="s">
        <v>93</v>
      </c>
    </row>
    <row r="38" customFormat="false" ht="39.5" hidden="false" customHeight="false" outlineLevel="0" collapsed="false">
      <c r="A38" s="5" t="s">
        <v>94</v>
      </c>
      <c r="B38" s="6" t="s">
        <v>92</v>
      </c>
      <c r="C38" s="6" t="s">
        <v>38</v>
      </c>
      <c r="D38" s="6"/>
      <c r="E38" s="6" t="n">
        <v>18</v>
      </c>
      <c r="F38" s="6" t="n">
        <v>73500</v>
      </c>
      <c r="G38" s="6" t="n">
        <v>563</v>
      </c>
      <c r="H38" s="6" t="s">
        <v>93</v>
      </c>
    </row>
    <row r="39" customFormat="false" ht="39.5" hidden="false" customHeight="false" outlineLevel="0" collapsed="false">
      <c r="A39" s="5" t="s">
        <v>95</v>
      </c>
      <c r="B39" s="6" t="s">
        <v>96</v>
      </c>
      <c r="C39" s="6" t="s">
        <v>38</v>
      </c>
      <c r="D39" s="6"/>
      <c r="E39" s="6"/>
      <c r="F39" s="6"/>
      <c r="G39" s="6"/>
      <c r="H39" s="6" t="s">
        <v>93</v>
      </c>
    </row>
    <row r="40" customFormat="false" ht="14" hidden="false" customHeight="false" outlineLevel="0" collapsed="false">
      <c r="A40" s="5" t="s">
        <v>97</v>
      </c>
      <c r="B40" s="6" t="s">
        <v>98</v>
      </c>
      <c r="C40" s="6" t="s">
        <v>38</v>
      </c>
      <c r="D40" s="6" t="n">
        <v>1.9</v>
      </c>
      <c r="E40" s="6" t="n">
        <v>3.4</v>
      </c>
      <c r="F40" s="6" t="s">
        <v>99</v>
      </c>
      <c r="G40" s="6" t="n">
        <v>1.315</v>
      </c>
      <c r="H40" s="6" t="s">
        <v>100</v>
      </c>
    </row>
    <row r="41" customFormat="false" ht="14" hidden="false" customHeight="false" outlineLevel="0" collapsed="false">
      <c r="A41" s="5" t="s">
        <v>101</v>
      </c>
      <c r="B41" s="6" t="s">
        <v>102</v>
      </c>
      <c r="C41" s="6" t="s">
        <v>38</v>
      </c>
      <c r="D41" s="6" t="n">
        <v>12</v>
      </c>
      <c r="E41" s="6" t="n">
        <v>110</v>
      </c>
      <c r="F41" s="6" t="n">
        <v>407</v>
      </c>
      <c r="G41" s="6" t="n">
        <v>100</v>
      </c>
      <c r="H41" s="6" t="s">
        <v>100</v>
      </c>
    </row>
    <row r="42" customFormat="false" ht="14" hidden="false" customHeight="false" outlineLevel="0" collapsed="false">
      <c r="A42" s="5" t="s">
        <v>103</v>
      </c>
      <c r="B42" s="6" t="s">
        <v>104</v>
      </c>
      <c r="C42" s="6" t="s">
        <v>38</v>
      </c>
      <c r="D42" s="6" t="n">
        <v>9</v>
      </c>
      <c r="E42" s="6" t="n">
        <v>27</v>
      </c>
      <c r="F42" s="6" t="n">
        <v>52.8</v>
      </c>
      <c r="G42" s="6" t="n">
        <v>6.4</v>
      </c>
      <c r="H42" s="6" t="s">
        <v>100</v>
      </c>
    </row>
    <row r="43" customFormat="false" ht="14" hidden="false" customHeight="false" outlineLevel="0" collapsed="false">
      <c r="A43" s="5" t="s">
        <v>105</v>
      </c>
      <c r="B43" s="6" t="s">
        <v>106</v>
      </c>
      <c r="C43" s="6" t="s">
        <v>107</v>
      </c>
      <c r="D43" s="6" t="n">
        <v>1.4</v>
      </c>
      <c r="E43" s="6" t="n">
        <v>2.6</v>
      </c>
      <c r="F43" s="6" t="n">
        <v>0.737</v>
      </c>
      <c r="G43" s="6" t="n">
        <v>0.119</v>
      </c>
      <c r="H43" s="6" t="s">
        <v>100</v>
      </c>
    </row>
    <row r="44" customFormat="false" ht="27.2" hidden="false" customHeight="false" outlineLevel="0" collapsed="false">
      <c r="A44" s="5" t="s">
        <v>108</v>
      </c>
      <c r="B44" s="6" t="s">
        <v>109</v>
      </c>
      <c r="C44" s="6" t="s">
        <v>110</v>
      </c>
      <c r="D44" s="6"/>
      <c r="E44" s="6" t="n">
        <v>20</v>
      </c>
      <c r="F44" s="6"/>
      <c r="G44" s="6"/>
      <c r="H44" s="6" t="s">
        <v>111</v>
      </c>
    </row>
    <row r="45" customFormat="false" ht="27.2" hidden="false" customHeight="false" outlineLevel="0" collapsed="false">
      <c r="A45" s="5" t="s">
        <v>112</v>
      </c>
      <c r="B45" s="6" t="s">
        <v>113</v>
      </c>
      <c r="C45" s="6" t="s">
        <v>110</v>
      </c>
      <c r="D45" s="6"/>
      <c r="E45" s="6" t="n">
        <v>34</v>
      </c>
      <c r="F45" s="6"/>
      <c r="G45" s="6"/>
      <c r="H45" s="6" t="s">
        <v>111</v>
      </c>
    </row>
    <row r="46" customFormat="false" ht="27.2" hidden="false" customHeight="false" outlineLevel="0" collapsed="false">
      <c r="A46" s="5" t="s">
        <v>114</v>
      </c>
      <c r="B46" s="6" t="s">
        <v>115</v>
      </c>
      <c r="C46" s="6" t="s">
        <v>110</v>
      </c>
      <c r="D46" s="6"/>
      <c r="E46" s="6" t="n">
        <v>7</v>
      </c>
      <c r="F46" s="6"/>
      <c r="G46" s="6"/>
      <c r="H46" s="6" t="s">
        <v>111</v>
      </c>
    </row>
    <row r="47" customFormat="false" ht="27.2" hidden="false" customHeight="false" outlineLevel="0" collapsed="false">
      <c r="A47" s="5" t="s">
        <v>116</v>
      </c>
      <c r="B47" s="6" t="s">
        <v>117</v>
      </c>
      <c r="C47" s="6" t="s">
        <v>110</v>
      </c>
      <c r="D47" s="6"/>
      <c r="E47" s="6" t="n">
        <v>4.5</v>
      </c>
      <c r="F47" s="6"/>
      <c r="G47" s="6"/>
      <c r="H47" s="6" t="s">
        <v>111</v>
      </c>
    </row>
    <row r="48" customFormat="false" ht="27.2" hidden="false" customHeight="false" outlineLevel="0" collapsed="false">
      <c r="A48" s="5" t="s">
        <v>118</v>
      </c>
      <c r="B48" s="6" t="s">
        <v>119</v>
      </c>
      <c r="C48" s="6" t="s">
        <v>110</v>
      </c>
      <c r="D48" s="6"/>
      <c r="E48" s="6" t="n">
        <v>5</v>
      </c>
      <c r="F48" s="6"/>
      <c r="G48" s="6"/>
      <c r="H48" s="6" t="s">
        <v>111</v>
      </c>
    </row>
    <row r="49" customFormat="false" ht="27.2" hidden="false" customHeight="false" outlineLevel="0" collapsed="false">
      <c r="A49" s="5" t="s">
        <v>120</v>
      </c>
      <c r="B49" s="6" t="s">
        <v>121</v>
      </c>
      <c r="C49" s="6" t="s">
        <v>110</v>
      </c>
      <c r="D49" s="6"/>
      <c r="E49" s="6" t="n">
        <v>10</v>
      </c>
      <c r="F49" s="6"/>
      <c r="G49" s="6"/>
      <c r="H49" s="6" t="s">
        <v>111</v>
      </c>
    </row>
    <row r="50" customFormat="false" ht="27.2" hidden="false" customHeight="false" outlineLevel="0" collapsed="false">
      <c r="A50" s="5" t="s">
        <v>122</v>
      </c>
      <c r="B50" s="6" t="s">
        <v>123</v>
      </c>
      <c r="C50" s="6" t="s">
        <v>110</v>
      </c>
      <c r="D50" s="6"/>
      <c r="E50" s="6" t="n">
        <v>14</v>
      </c>
      <c r="F50" s="6"/>
      <c r="G50" s="6"/>
      <c r="H50" s="6" t="s">
        <v>111</v>
      </c>
    </row>
    <row r="51" customFormat="false" ht="40.5" hidden="false" customHeight="true" outlineLevel="0" collapsed="false">
      <c r="A51" s="3" t="s">
        <v>124</v>
      </c>
      <c r="B51" s="3" t="s">
        <v>125</v>
      </c>
      <c r="C51" s="3" t="s">
        <v>110</v>
      </c>
      <c r="D51" s="3"/>
      <c r="E51" s="3" t="n">
        <v>7</v>
      </c>
      <c r="F51" s="3"/>
      <c r="G51" s="3"/>
      <c r="H51" s="3" t="s">
        <v>111</v>
      </c>
    </row>
    <row r="52" customFormat="false" ht="40.5" hidden="false" customHeight="true" outlineLevel="0" collapsed="false">
      <c r="A52" s="3" t="s">
        <v>126</v>
      </c>
      <c r="B52" s="12" t="s">
        <v>127</v>
      </c>
      <c r="C52" s="3" t="s">
        <v>110</v>
      </c>
      <c r="D52" s="3"/>
      <c r="E52" s="3" t="n">
        <v>6.7</v>
      </c>
      <c r="F52" s="3" t="n">
        <v>111.2</v>
      </c>
      <c r="G52" s="3"/>
      <c r="H52" s="3" t="s">
        <v>111</v>
      </c>
    </row>
    <row r="53" customFormat="false" ht="40.5" hidden="false" customHeight="true" outlineLevel="0" collapsed="false">
      <c r="A53" s="3" t="s">
        <v>128</v>
      </c>
      <c r="B53" s="12" t="s">
        <v>129</v>
      </c>
      <c r="C53" s="3" t="s">
        <v>110</v>
      </c>
      <c r="D53" s="3"/>
      <c r="E53" s="3" t="n">
        <v>23</v>
      </c>
      <c r="F53" s="3"/>
      <c r="G53" s="3"/>
      <c r="H53" s="3" t="s">
        <v>111</v>
      </c>
    </row>
    <row r="54" customFormat="false" ht="40.5" hidden="false" customHeight="true" outlineLevel="0" collapsed="false">
      <c r="A54" s="3" t="s">
        <v>130</v>
      </c>
      <c r="B54" s="12" t="s">
        <v>131</v>
      </c>
      <c r="C54" s="3" t="s">
        <v>110</v>
      </c>
      <c r="D54" s="3"/>
      <c r="E54" s="3" t="n">
        <v>25</v>
      </c>
      <c r="F54" s="3"/>
      <c r="G54" s="3"/>
      <c r="H54" s="3" t="s">
        <v>111</v>
      </c>
    </row>
    <row r="55" customFormat="false" ht="27.2" hidden="false" customHeight="false" outlineLevel="0" collapsed="false">
      <c r="A55" s="5" t="s">
        <v>132</v>
      </c>
      <c r="B55" s="6" t="s">
        <v>133</v>
      </c>
      <c r="C55" s="6" t="s">
        <v>110</v>
      </c>
      <c r="D55" s="6"/>
      <c r="E55" s="6" t="n">
        <v>8</v>
      </c>
      <c r="F55" s="6"/>
      <c r="G55" s="6"/>
      <c r="H55" s="6" t="s">
        <v>111</v>
      </c>
    </row>
    <row r="57" customFormat="false" ht="14.15" hidden="false" customHeight="false" outlineLevel="0" collapsed="false">
      <c r="A57" s="13" t="s">
        <v>134</v>
      </c>
    </row>
    <row r="58" customFormat="false" ht="13.8" hidden="false" customHeight="false" outlineLevel="0" collapsed="false">
      <c r="A58" s="13" t="s">
        <v>135</v>
      </c>
    </row>
    <row r="59" customFormat="false" ht="13.8" hidden="false" customHeight="false" outlineLevel="0" collapsed="false">
      <c r="A59" s="13" t="s">
        <v>136</v>
      </c>
    </row>
    <row r="60" customFormat="false" ht="14.15" hidden="false" customHeight="false" outlineLevel="0" collapsed="false">
      <c r="A60" s="13" t="s">
        <v>137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5">
    <mergeCell ref="B12:B16"/>
    <mergeCell ref="C12:C16"/>
    <mergeCell ref="F12:F16"/>
    <mergeCell ref="H12:H16"/>
    <mergeCell ref="A17:A18"/>
    <mergeCell ref="B17:B18"/>
    <mergeCell ref="C17:C18"/>
    <mergeCell ref="D17:D18"/>
    <mergeCell ref="E17:E18"/>
    <mergeCell ref="F17:F18"/>
    <mergeCell ref="G17:G18"/>
    <mergeCell ref="H17:H18"/>
    <mergeCell ref="B32:B34"/>
    <mergeCell ref="C32:C34"/>
    <mergeCell ref="H32:H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2" min="1" style="1" width="13.7"/>
    <col collapsed="false" customWidth="true" hidden="false" outlineLevel="0" max="3" min="3" style="14" width="17.54"/>
    <col collapsed="false" customWidth="true" hidden="false" outlineLevel="0" max="4" min="4" style="14" width="18.18"/>
    <col collapsed="false" customWidth="true" hidden="false" outlineLevel="0" max="5" min="5" style="1" width="16.27"/>
    <col collapsed="false" customWidth="true" hidden="false" outlineLevel="0" max="6" min="6" style="15" width="12.13"/>
    <col collapsed="false" customWidth="true" hidden="false" outlineLevel="0" max="7" min="7" style="1" width="20.71"/>
    <col collapsed="false" customWidth="true" hidden="false" outlineLevel="0" max="8" min="8" style="1" width="17.27"/>
    <col collapsed="false" customWidth="true" hidden="false" outlineLevel="0" max="24" min="9" style="1" width="8.67"/>
  </cols>
  <sheetData>
    <row r="1" customFormat="false" ht="13.8" hidden="false" customHeight="false" outlineLevel="0" collapsed="false">
      <c r="A1" s="2" t="s">
        <v>138</v>
      </c>
      <c r="B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U1" s="16"/>
      <c r="V1" s="16"/>
      <c r="W1" s="17"/>
      <c r="X1" s="16"/>
    </row>
    <row r="2" customFormat="false" ht="39.5" hidden="false" customHeight="false" outlineLevel="0" collapsed="false">
      <c r="A2" s="18" t="s">
        <v>139</v>
      </c>
      <c r="B2" s="19" t="s">
        <v>5</v>
      </c>
      <c r="C2" s="19" t="s">
        <v>140</v>
      </c>
      <c r="D2" s="19" t="s">
        <v>141</v>
      </c>
      <c r="E2" s="19"/>
      <c r="F2" s="20" t="s">
        <v>142</v>
      </c>
      <c r="G2" s="18" t="s">
        <v>143</v>
      </c>
      <c r="H2" s="18"/>
      <c r="I2" s="2" t="s">
        <v>144</v>
      </c>
      <c r="J2" s="2" t="s">
        <v>145</v>
      </c>
      <c r="K2" s="2" t="s">
        <v>146</v>
      </c>
      <c r="L2" s="2" t="s">
        <v>147</v>
      </c>
      <c r="M2" s="2" t="s">
        <v>148</v>
      </c>
      <c r="N2" s="2" t="s">
        <v>149</v>
      </c>
      <c r="O2" s="2" t="s">
        <v>150</v>
      </c>
      <c r="P2" s="2" t="s">
        <v>151</v>
      </c>
      <c r="Q2" s="2" t="s">
        <v>152</v>
      </c>
      <c r="R2" s="2" t="s">
        <v>153</v>
      </c>
      <c r="S2" s="2" t="s">
        <v>154</v>
      </c>
      <c r="T2" s="2" t="s">
        <v>155</v>
      </c>
      <c r="U2" s="2" t="s">
        <v>156</v>
      </c>
      <c r="V2" s="2" t="s">
        <v>157</v>
      </c>
      <c r="W2" s="2" t="s">
        <v>158</v>
      </c>
      <c r="X2" s="2" t="s">
        <v>159</v>
      </c>
    </row>
    <row r="3" customFormat="false" ht="13.8" hidden="false" customHeight="false" outlineLevel="0" collapsed="false">
      <c r="A3" s="21"/>
      <c r="B3" s="21"/>
      <c r="C3" s="22"/>
      <c r="D3" s="22"/>
      <c r="E3" s="22"/>
      <c r="F3" s="23"/>
      <c r="G3" s="24"/>
      <c r="H3" s="24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customFormat="false" ht="13.8" hidden="false" customHeight="false" outlineLevel="0" collapsed="false">
      <c r="A4" s="1" t="s">
        <v>160</v>
      </c>
      <c r="B4" s="1" t="s">
        <v>161</v>
      </c>
      <c r="C4" s="14" t="s">
        <v>162</v>
      </c>
      <c r="E4" s="14" t="s">
        <v>163</v>
      </c>
      <c r="F4" s="15" t="n">
        <v>43008</v>
      </c>
      <c r="G4" s="14"/>
      <c r="H4" s="14"/>
      <c r="I4" s="1" t="n">
        <v>1.03</v>
      </c>
      <c r="J4" s="1" t="n">
        <v>4.89</v>
      </c>
      <c r="K4" s="1" t="n">
        <v>0.03</v>
      </c>
      <c r="L4" s="1" t="n">
        <v>3.96</v>
      </c>
      <c r="M4" s="1" t="s">
        <v>164</v>
      </c>
      <c r="N4" s="1" t="s">
        <v>164</v>
      </c>
      <c r="O4" s="1" t="n">
        <v>0.38</v>
      </c>
      <c r="P4" s="1" t="n">
        <v>3.75</v>
      </c>
      <c r="Q4" s="1" t="n">
        <v>371.04</v>
      </c>
      <c r="R4" s="1" t="n">
        <v>1.3</v>
      </c>
      <c r="S4" s="1" t="n">
        <v>0.27</v>
      </c>
      <c r="T4" s="1" t="n">
        <v>3.15</v>
      </c>
      <c r="U4" s="1" t="n">
        <v>0.05</v>
      </c>
      <c r="V4" s="1" t="n">
        <v>4.74</v>
      </c>
      <c r="W4" s="1" t="n">
        <v>0.16</v>
      </c>
      <c r="X4" s="1" t="n">
        <v>22.66</v>
      </c>
    </row>
    <row r="5" customFormat="false" ht="13.8" hidden="false" customHeight="false" outlineLevel="0" collapsed="false">
      <c r="A5" s="1" t="s">
        <v>165</v>
      </c>
      <c r="B5" s="1" t="s">
        <v>161</v>
      </c>
      <c r="C5" s="14" t="s">
        <v>166</v>
      </c>
      <c r="D5" s="14" t="s">
        <v>167</v>
      </c>
      <c r="E5" s="14" t="s">
        <v>168</v>
      </c>
      <c r="F5" s="15" t="n">
        <v>42997</v>
      </c>
      <c r="G5" s="14" t="n">
        <v>1</v>
      </c>
      <c r="H5" s="14"/>
      <c r="I5" s="1" t="n">
        <v>4.08</v>
      </c>
      <c r="J5" s="1" t="n">
        <v>5.95</v>
      </c>
      <c r="K5" s="1" t="n">
        <v>0.13</v>
      </c>
      <c r="L5" s="1" t="n">
        <v>1.88</v>
      </c>
      <c r="M5" s="1" t="n">
        <v>1.77</v>
      </c>
      <c r="N5" s="1" t="n">
        <v>5.79</v>
      </c>
      <c r="O5" s="1" t="n">
        <v>1.87</v>
      </c>
      <c r="P5" s="1" t="n">
        <v>4.81</v>
      </c>
      <c r="Q5" s="1" t="n">
        <v>82.33</v>
      </c>
      <c r="R5" s="1" t="n">
        <v>3.18</v>
      </c>
      <c r="S5" s="1" t="n">
        <v>0.82</v>
      </c>
      <c r="T5" s="1" t="n">
        <v>2.39</v>
      </c>
      <c r="U5" s="1" t="n">
        <v>5.76</v>
      </c>
      <c r="V5" s="1" t="n">
        <v>2.53</v>
      </c>
      <c r="W5" s="1" t="n">
        <v>2.18</v>
      </c>
      <c r="X5" s="1" t="n">
        <v>5.19</v>
      </c>
    </row>
    <row r="6" customFormat="false" ht="13.8" hidden="false" customHeight="false" outlineLevel="0" collapsed="false">
      <c r="A6" s="1" t="s">
        <v>169</v>
      </c>
      <c r="B6" s="1" t="s">
        <v>161</v>
      </c>
      <c r="C6" s="14" t="s">
        <v>166</v>
      </c>
      <c r="D6" s="14" t="s">
        <v>167</v>
      </c>
      <c r="E6" s="14" t="s">
        <v>170</v>
      </c>
      <c r="F6" s="15" t="n">
        <v>42997</v>
      </c>
      <c r="G6" s="14" t="n">
        <v>7.5</v>
      </c>
      <c r="H6" s="25" t="s">
        <v>171</v>
      </c>
      <c r="I6" s="1" t="n">
        <v>4.41</v>
      </c>
      <c r="J6" s="1" t="n">
        <v>1.74</v>
      </c>
      <c r="K6" s="1" t="n">
        <v>0.13</v>
      </c>
      <c r="L6" s="1" t="n">
        <v>2.98</v>
      </c>
      <c r="M6" s="1" t="n">
        <v>1.98</v>
      </c>
      <c r="N6" s="1" t="n">
        <v>3.35</v>
      </c>
      <c r="O6" s="1" t="n">
        <v>1.79</v>
      </c>
      <c r="P6" s="1" t="n">
        <v>2.21</v>
      </c>
      <c r="Q6" s="1" t="n">
        <v>99.36</v>
      </c>
      <c r="R6" s="1" t="n">
        <v>2.11</v>
      </c>
      <c r="S6" s="1" t="n">
        <v>0.86</v>
      </c>
      <c r="T6" s="1" t="n">
        <v>4.57</v>
      </c>
      <c r="U6" s="1" t="n">
        <v>5.48</v>
      </c>
      <c r="V6" s="1" t="n">
        <v>3.45</v>
      </c>
      <c r="W6" s="1" t="n">
        <v>2.2</v>
      </c>
      <c r="X6" s="1" t="n">
        <v>3.08</v>
      </c>
    </row>
    <row r="7" customFormat="false" ht="13.8" hidden="false" customHeight="false" outlineLevel="0" collapsed="false">
      <c r="A7" s="1" t="s">
        <v>172</v>
      </c>
      <c r="B7" s="1" t="s">
        <v>161</v>
      </c>
      <c r="C7" s="14" t="s">
        <v>166</v>
      </c>
      <c r="D7" s="14" t="s">
        <v>173</v>
      </c>
      <c r="E7" s="14" t="s">
        <v>174</v>
      </c>
      <c r="F7" s="15" t="n">
        <v>42998</v>
      </c>
      <c r="G7" s="14" t="n">
        <v>1</v>
      </c>
      <c r="H7" s="14"/>
      <c r="I7" s="1" t="n">
        <v>5.04</v>
      </c>
      <c r="J7" s="1" t="n">
        <v>2.96</v>
      </c>
      <c r="K7" s="1" t="n">
        <v>0.12</v>
      </c>
      <c r="L7" s="1" t="n">
        <v>1.19</v>
      </c>
      <c r="M7" s="1" t="n">
        <v>1.71</v>
      </c>
      <c r="N7" s="1" t="n">
        <v>4.82</v>
      </c>
      <c r="O7" s="1" t="n">
        <v>2</v>
      </c>
      <c r="P7" s="1" t="n">
        <v>3.66</v>
      </c>
      <c r="Q7" s="1" t="n">
        <v>79.07</v>
      </c>
      <c r="R7" s="1" t="n">
        <v>2.39</v>
      </c>
      <c r="S7" s="1" t="n">
        <v>0.79</v>
      </c>
      <c r="T7" s="1" t="n">
        <v>3.19</v>
      </c>
      <c r="U7" s="1" t="n">
        <v>2.62</v>
      </c>
      <c r="V7" s="1" t="n">
        <v>2.41</v>
      </c>
      <c r="W7" s="1" t="n">
        <v>1.88</v>
      </c>
      <c r="X7" s="1" t="n">
        <v>5.46</v>
      </c>
    </row>
    <row r="8" customFormat="false" ht="13.8" hidden="false" customHeight="false" outlineLevel="0" collapsed="false">
      <c r="A8" s="1" t="s">
        <v>175</v>
      </c>
      <c r="B8" s="1" t="s">
        <v>161</v>
      </c>
      <c r="C8" s="14" t="s">
        <v>166</v>
      </c>
      <c r="D8" s="14" t="s">
        <v>176</v>
      </c>
      <c r="E8" s="14" t="s">
        <v>177</v>
      </c>
      <c r="F8" s="15" t="n">
        <v>42999</v>
      </c>
      <c r="G8" s="14" t="n">
        <v>1</v>
      </c>
      <c r="H8" s="14"/>
      <c r="I8" s="1" t="n">
        <v>4.84</v>
      </c>
      <c r="J8" s="1" t="n">
        <v>3.69</v>
      </c>
      <c r="K8" s="1" t="n">
        <v>0.12</v>
      </c>
      <c r="L8" s="1" t="n">
        <v>1.1</v>
      </c>
      <c r="M8" s="1" t="n">
        <v>1.6</v>
      </c>
      <c r="N8" s="1" t="n">
        <v>5.57</v>
      </c>
      <c r="O8" s="1" t="n">
        <v>1.84</v>
      </c>
      <c r="P8" s="1" t="n">
        <v>3</v>
      </c>
      <c r="Q8" s="1" t="n">
        <v>131.63</v>
      </c>
      <c r="R8" s="1" t="n">
        <v>0.23</v>
      </c>
      <c r="S8" s="1" t="n">
        <v>0.81</v>
      </c>
      <c r="T8" s="1" t="n">
        <v>1.36</v>
      </c>
      <c r="U8" s="1" t="n">
        <v>1.18</v>
      </c>
      <c r="V8" s="1" t="n">
        <v>1.92</v>
      </c>
      <c r="W8" s="1" t="n">
        <v>2.03</v>
      </c>
      <c r="X8" s="1" t="n">
        <v>3.2</v>
      </c>
    </row>
    <row r="9" customFormat="false" ht="13.8" hidden="false" customHeight="false" outlineLevel="0" collapsed="false">
      <c r="A9" s="1" t="s">
        <v>178</v>
      </c>
      <c r="B9" s="1" t="s">
        <v>161</v>
      </c>
      <c r="C9" s="14" t="s">
        <v>166</v>
      </c>
      <c r="D9" s="14" t="s">
        <v>179</v>
      </c>
      <c r="E9" s="14" t="s">
        <v>180</v>
      </c>
      <c r="F9" s="15" t="n">
        <v>42999</v>
      </c>
      <c r="G9" s="14" t="n">
        <v>1</v>
      </c>
      <c r="H9" s="14"/>
      <c r="I9" s="1" t="n">
        <v>8.46</v>
      </c>
      <c r="J9" s="1" t="n">
        <v>0.44</v>
      </c>
      <c r="K9" s="1" t="n">
        <v>0.12</v>
      </c>
      <c r="L9" s="1" t="n">
        <v>0.1</v>
      </c>
      <c r="M9" s="1" t="n">
        <v>1.45</v>
      </c>
      <c r="N9" s="1" t="n">
        <v>4.37</v>
      </c>
      <c r="O9" s="1" t="n">
        <v>1.91</v>
      </c>
      <c r="P9" s="1" t="n">
        <v>2.54</v>
      </c>
      <c r="Q9" s="1" t="n">
        <v>53.18</v>
      </c>
      <c r="R9" s="1" t="n">
        <v>2.03</v>
      </c>
      <c r="S9" s="1" t="n">
        <v>0.7</v>
      </c>
      <c r="T9" s="1" t="n">
        <v>0.75</v>
      </c>
      <c r="U9" s="1" t="n">
        <v>0.5</v>
      </c>
      <c r="V9" s="1" t="n">
        <v>3.06</v>
      </c>
      <c r="W9" s="1" t="n">
        <v>1.71</v>
      </c>
      <c r="X9" s="1" t="n">
        <v>2.1</v>
      </c>
    </row>
    <row r="10" customFormat="false" ht="13.8" hidden="false" customHeight="false" outlineLevel="0" collapsed="false">
      <c r="A10" s="1" t="s">
        <v>181</v>
      </c>
      <c r="B10" s="1" t="s">
        <v>161</v>
      </c>
      <c r="C10" s="14" t="s">
        <v>166</v>
      </c>
      <c r="D10" s="14" t="s">
        <v>179</v>
      </c>
      <c r="E10" s="14" t="s">
        <v>182</v>
      </c>
      <c r="F10" s="15" t="n">
        <v>42999</v>
      </c>
      <c r="G10" s="14" t="n">
        <v>8.5</v>
      </c>
      <c r="H10" s="25" t="s">
        <v>171</v>
      </c>
      <c r="I10" s="1" t="n">
        <v>8.11</v>
      </c>
      <c r="J10" s="1" t="n">
        <v>1.67</v>
      </c>
      <c r="K10" s="1" t="n">
        <v>0.11</v>
      </c>
      <c r="L10" s="1" t="n">
        <v>3.28</v>
      </c>
      <c r="M10" s="1" t="n">
        <v>1.39</v>
      </c>
      <c r="N10" s="1" t="n">
        <v>4.2</v>
      </c>
      <c r="O10" s="1" t="n">
        <v>1.76</v>
      </c>
      <c r="P10" s="1" t="n">
        <v>2.06</v>
      </c>
      <c r="Q10" s="1" t="n">
        <v>116.52</v>
      </c>
      <c r="R10" s="1" t="n">
        <v>1.76</v>
      </c>
      <c r="S10" s="1" t="n">
        <v>0.67</v>
      </c>
      <c r="T10" s="1" t="n">
        <v>2.45</v>
      </c>
      <c r="U10" s="1" t="n">
        <v>0.71</v>
      </c>
      <c r="V10" s="1" t="n">
        <v>3.3</v>
      </c>
      <c r="W10" s="1" t="n">
        <v>1.74</v>
      </c>
      <c r="X10" s="1" t="n">
        <v>2.61</v>
      </c>
    </row>
    <row r="11" customFormat="false" ht="13.8" hidden="false" customHeight="false" outlineLevel="0" collapsed="false">
      <c r="A11" s="1" t="s">
        <v>183</v>
      </c>
      <c r="B11" s="1" t="s">
        <v>161</v>
      </c>
      <c r="C11" s="14" t="s">
        <v>166</v>
      </c>
      <c r="D11" s="14" t="s">
        <v>176</v>
      </c>
      <c r="E11" s="14" t="s">
        <v>184</v>
      </c>
      <c r="F11" s="15" t="n">
        <v>42999</v>
      </c>
      <c r="G11" s="26" t="n">
        <v>13</v>
      </c>
      <c r="H11" s="25" t="s">
        <v>171</v>
      </c>
      <c r="I11" s="1" t="n">
        <v>4.97</v>
      </c>
      <c r="J11" s="1" t="n">
        <v>4.07</v>
      </c>
      <c r="K11" s="1" t="n">
        <v>0.11</v>
      </c>
      <c r="L11" s="1" t="n">
        <v>0.61</v>
      </c>
      <c r="M11" s="1" t="n">
        <v>1.55</v>
      </c>
      <c r="N11" s="1" t="n">
        <v>4.16</v>
      </c>
      <c r="O11" s="1" t="n">
        <v>3.66</v>
      </c>
      <c r="P11" s="1" t="n">
        <v>1.62</v>
      </c>
      <c r="Q11" s="1" t="n">
        <v>61.56</v>
      </c>
      <c r="R11" s="1" t="n">
        <v>1.82</v>
      </c>
      <c r="S11" s="1" t="n">
        <v>0.81</v>
      </c>
      <c r="T11" s="1" t="n">
        <v>1.1</v>
      </c>
      <c r="U11" s="1" t="n">
        <v>1.16</v>
      </c>
      <c r="V11" s="1" t="n">
        <v>1.14</v>
      </c>
      <c r="W11" s="1" t="n">
        <v>1.85</v>
      </c>
      <c r="X11" s="1" t="n">
        <v>2.2</v>
      </c>
    </row>
    <row r="12" customFormat="false" ht="13.8" hidden="false" customHeight="false" outlineLevel="0" collapsed="false">
      <c r="A12" s="1" t="s">
        <v>185</v>
      </c>
      <c r="B12" s="1" t="s">
        <v>161</v>
      </c>
      <c r="C12" s="14" t="s">
        <v>166</v>
      </c>
      <c r="D12" s="14" t="s">
        <v>186</v>
      </c>
      <c r="E12" s="14" t="s">
        <v>187</v>
      </c>
      <c r="F12" s="15" t="n">
        <v>43000</v>
      </c>
      <c r="G12" s="14" t="n">
        <v>1</v>
      </c>
      <c r="H12" s="14"/>
      <c r="I12" s="1" t="n">
        <v>8.32</v>
      </c>
      <c r="J12" s="1" t="n">
        <v>2.38</v>
      </c>
      <c r="K12" s="1" t="n">
        <v>0.12</v>
      </c>
      <c r="L12" s="1" t="n">
        <v>2.17</v>
      </c>
      <c r="M12" s="1" t="n">
        <v>1.14</v>
      </c>
      <c r="N12" s="1" t="n">
        <v>4.26</v>
      </c>
      <c r="O12" s="1" t="n">
        <v>1.53</v>
      </c>
      <c r="P12" s="1" t="n">
        <v>1.99</v>
      </c>
      <c r="Q12" s="1" t="n">
        <v>107.63</v>
      </c>
      <c r="R12" s="1" t="n">
        <v>0.74</v>
      </c>
      <c r="S12" s="1" t="n">
        <v>0.86</v>
      </c>
      <c r="T12" s="1" t="n">
        <v>2.18</v>
      </c>
      <c r="U12" s="1" t="n">
        <v>0.47</v>
      </c>
      <c r="V12" s="1" t="n">
        <v>0.87</v>
      </c>
      <c r="W12" s="1" t="n">
        <v>1.28</v>
      </c>
      <c r="X12" s="1" t="n">
        <v>3.99</v>
      </c>
    </row>
    <row r="13" customFormat="false" ht="13.8" hidden="false" customHeight="false" outlineLevel="0" collapsed="false">
      <c r="A13" s="1" t="s">
        <v>188</v>
      </c>
      <c r="B13" s="1" t="s">
        <v>161</v>
      </c>
      <c r="C13" s="14" t="s">
        <v>166</v>
      </c>
      <c r="D13" s="14" t="s">
        <v>186</v>
      </c>
      <c r="E13" s="14" t="s">
        <v>189</v>
      </c>
      <c r="F13" s="15" t="n">
        <v>43000</v>
      </c>
      <c r="G13" s="14" t="n">
        <v>12.7</v>
      </c>
      <c r="H13" s="25" t="s">
        <v>171</v>
      </c>
      <c r="I13" s="1" t="n">
        <v>7.86</v>
      </c>
      <c r="J13" s="1" t="n">
        <v>3.77</v>
      </c>
      <c r="K13" s="1" t="n">
        <v>0.11</v>
      </c>
      <c r="L13" s="1" t="n">
        <v>3.3</v>
      </c>
      <c r="M13" s="1" t="n">
        <v>1.15</v>
      </c>
      <c r="N13" s="1" t="n">
        <v>2.01</v>
      </c>
      <c r="O13" s="1" t="n">
        <v>1.55</v>
      </c>
      <c r="P13" s="1" t="n">
        <v>3.05</v>
      </c>
      <c r="Q13" s="1" t="n">
        <v>60.15</v>
      </c>
      <c r="R13" s="1" t="n">
        <v>3.04</v>
      </c>
      <c r="S13" s="1" t="n">
        <v>0.75</v>
      </c>
      <c r="T13" s="1" t="n">
        <v>2.05</v>
      </c>
      <c r="U13" s="1" t="n">
        <v>0.43</v>
      </c>
      <c r="V13" s="1" t="n">
        <v>3.15</v>
      </c>
      <c r="W13" s="1" t="n">
        <v>1.22</v>
      </c>
      <c r="X13" s="1" t="n">
        <v>9.27</v>
      </c>
    </row>
    <row r="14" customFormat="false" ht="13.8" hidden="false" customHeight="false" outlineLevel="0" collapsed="false">
      <c r="A14" s="1" t="s">
        <v>190</v>
      </c>
      <c r="B14" s="1" t="s">
        <v>161</v>
      </c>
      <c r="C14" s="14" t="s">
        <v>166</v>
      </c>
      <c r="D14" s="14" t="s">
        <v>191</v>
      </c>
      <c r="E14" s="14" t="s">
        <v>192</v>
      </c>
      <c r="F14" s="15" t="n">
        <v>43001</v>
      </c>
      <c r="G14" s="14" t="n">
        <v>1</v>
      </c>
      <c r="H14" s="14"/>
      <c r="I14" s="1" t="n">
        <v>2.84</v>
      </c>
      <c r="J14" s="1" t="n">
        <v>0.87</v>
      </c>
      <c r="K14" s="1" t="n">
        <v>0.11</v>
      </c>
      <c r="L14" s="1" t="n">
        <v>2.57</v>
      </c>
      <c r="M14" s="1" t="n">
        <v>1.23</v>
      </c>
      <c r="N14" s="1" t="n">
        <v>3.51</v>
      </c>
      <c r="O14" s="1" t="n">
        <v>1.21</v>
      </c>
      <c r="P14" s="1" t="n">
        <v>1.67</v>
      </c>
      <c r="Q14" s="1" t="n">
        <v>115.36</v>
      </c>
      <c r="R14" s="1" t="n">
        <v>1.4</v>
      </c>
      <c r="S14" s="1" t="n">
        <v>0.87</v>
      </c>
      <c r="T14" s="1" t="n">
        <v>3.25</v>
      </c>
      <c r="U14" s="1" t="n">
        <v>0.32</v>
      </c>
      <c r="V14" s="1" t="n">
        <v>3.43</v>
      </c>
      <c r="W14" s="1" t="n">
        <v>0.73</v>
      </c>
      <c r="X14" s="1" t="n">
        <v>3.93</v>
      </c>
    </row>
    <row r="15" customFormat="false" ht="13.8" hidden="false" customHeight="false" outlineLevel="0" collapsed="false">
      <c r="A15" s="1" t="s">
        <v>193</v>
      </c>
      <c r="B15" s="1" t="s">
        <v>161</v>
      </c>
      <c r="C15" s="14" t="s">
        <v>166</v>
      </c>
      <c r="D15" s="14" t="n">
        <v>22</v>
      </c>
      <c r="E15" s="14" t="s">
        <v>194</v>
      </c>
      <c r="F15" s="15" t="n">
        <v>43001</v>
      </c>
      <c r="G15" s="14" t="n">
        <v>1</v>
      </c>
      <c r="H15" s="14"/>
      <c r="I15" s="1" t="n">
        <v>3.1</v>
      </c>
      <c r="J15" s="1" t="n">
        <v>1.41</v>
      </c>
      <c r="K15" s="1" t="n">
        <v>0.11</v>
      </c>
      <c r="L15" s="1" t="n">
        <v>2.08</v>
      </c>
      <c r="M15" s="1" t="n">
        <v>1.96</v>
      </c>
      <c r="N15" s="1" t="n">
        <v>3.14</v>
      </c>
      <c r="O15" s="1" t="n">
        <v>1.39</v>
      </c>
      <c r="P15" s="1" t="n">
        <v>1.43</v>
      </c>
      <c r="Q15" s="1" t="n">
        <v>75.22</v>
      </c>
      <c r="R15" s="1" t="n">
        <v>2.01</v>
      </c>
      <c r="S15" s="1" t="n">
        <v>0.84</v>
      </c>
      <c r="T15" s="1" t="n">
        <v>3.64</v>
      </c>
      <c r="U15" s="1" t="n">
        <v>0.32</v>
      </c>
      <c r="V15" s="1" t="n">
        <v>0.83</v>
      </c>
      <c r="W15" s="1" t="n">
        <v>1.02</v>
      </c>
      <c r="X15" s="1" t="n">
        <v>4.31</v>
      </c>
    </row>
    <row r="16" customFormat="false" ht="13.8" hidden="false" customHeight="false" outlineLevel="0" collapsed="false">
      <c r="A16" s="1" t="s">
        <v>195</v>
      </c>
      <c r="B16" s="1" t="s">
        <v>161</v>
      </c>
      <c r="C16" s="14" t="s">
        <v>166</v>
      </c>
      <c r="D16" s="14" t="s">
        <v>196</v>
      </c>
      <c r="E16" s="14" t="s">
        <v>197</v>
      </c>
      <c r="F16" s="15" t="n">
        <v>43001</v>
      </c>
      <c r="G16" s="14" t="n">
        <v>1</v>
      </c>
      <c r="H16" s="14"/>
      <c r="I16" s="1" t="n">
        <v>3.07</v>
      </c>
      <c r="J16" s="1" t="n">
        <v>3.68</v>
      </c>
      <c r="K16" s="1" t="n">
        <v>0.17</v>
      </c>
      <c r="L16" s="1" t="n">
        <v>4.23</v>
      </c>
      <c r="M16" s="1" t="n">
        <v>1.35</v>
      </c>
      <c r="N16" s="1" t="n">
        <v>3.45</v>
      </c>
      <c r="O16" s="1" t="n">
        <v>1.69</v>
      </c>
      <c r="P16" s="1" t="n">
        <v>1.94</v>
      </c>
      <c r="Q16" s="1" t="n">
        <v>78.9</v>
      </c>
      <c r="R16" s="1" t="n">
        <v>1.68</v>
      </c>
      <c r="S16" s="1" t="n">
        <v>1.74</v>
      </c>
      <c r="T16" s="1" t="n">
        <v>1.47</v>
      </c>
      <c r="U16" s="1" t="n">
        <v>0.49</v>
      </c>
      <c r="V16" s="1" t="n">
        <v>0.37</v>
      </c>
      <c r="W16" s="1" t="n">
        <v>1.12</v>
      </c>
      <c r="X16" s="1" t="n">
        <v>1.75</v>
      </c>
    </row>
    <row r="17" customFormat="false" ht="13.8" hidden="false" customHeight="false" outlineLevel="0" collapsed="false">
      <c r="A17" s="1" t="s">
        <v>198</v>
      </c>
      <c r="B17" s="1" t="s">
        <v>161</v>
      </c>
      <c r="C17" s="14" t="s">
        <v>166</v>
      </c>
      <c r="D17" s="14" t="n">
        <v>22</v>
      </c>
      <c r="E17" s="14" t="s">
        <v>199</v>
      </c>
      <c r="F17" s="15" t="n">
        <v>43001</v>
      </c>
      <c r="G17" s="14" t="n">
        <v>13.3</v>
      </c>
      <c r="H17" s="25" t="s">
        <v>171</v>
      </c>
      <c r="I17" s="1" t="n">
        <v>3.06</v>
      </c>
      <c r="J17" s="1" t="n">
        <v>3.26</v>
      </c>
      <c r="K17" s="1" t="n">
        <v>0.11</v>
      </c>
      <c r="L17" s="1" t="n">
        <v>1.15</v>
      </c>
      <c r="M17" s="1" t="n">
        <v>1.4</v>
      </c>
      <c r="N17" s="1" t="n">
        <v>0.73</v>
      </c>
      <c r="O17" s="1" t="n">
        <v>1.38</v>
      </c>
      <c r="P17" s="1" t="n">
        <v>1.65</v>
      </c>
      <c r="Q17" s="1" t="n">
        <v>118.72</v>
      </c>
      <c r="R17" s="1" t="n">
        <v>1.68</v>
      </c>
      <c r="S17" s="1" t="n">
        <v>0.84</v>
      </c>
      <c r="T17" s="1" t="n">
        <v>2.31</v>
      </c>
      <c r="U17" s="1" t="n">
        <v>0.29</v>
      </c>
      <c r="V17" s="1" t="n">
        <v>0.93</v>
      </c>
      <c r="W17" s="1" t="n">
        <v>1.14</v>
      </c>
      <c r="X17" s="1" t="n">
        <v>0.44</v>
      </c>
    </row>
    <row r="18" customFormat="false" ht="13.8" hidden="false" customHeight="false" outlineLevel="0" collapsed="false">
      <c r="A18" s="1" t="s">
        <v>200</v>
      </c>
      <c r="B18" s="1" t="s">
        <v>161</v>
      </c>
      <c r="C18" s="14" t="s">
        <v>166</v>
      </c>
      <c r="D18" s="14" t="s">
        <v>191</v>
      </c>
      <c r="E18" s="14" t="s">
        <v>201</v>
      </c>
      <c r="F18" s="15" t="n">
        <v>43001</v>
      </c>
      <c r="G18" s="14" t="n">
        <v>15.2</v>
      </c>
      <c r="H18" s="25" t="s">
        <v>171</v>
      </c>
      <c r="I18" s="1" t="n">
        <v>2.74</v>
      </c>
      <c r="J18" s="1" t="n">
        <v>3.12</v>
      </c>
      <c r="K18" s="1" t="n">
        <v>0.11</v>
      </c>
      <c r="L18" s="1" t="n">
        <v>2.35</v>
      </c>
      <c r="M18" s="1" t="n">
        <v>1.31</v>
      </c>
      <c r="N18" s="1" t="n">
        <v>3.06</v>
      </c>
      <c r="O18" s="1" t="n">
        <v>1.2</v>
      </c>
      <c r="P18" s="1" t="n">
        <v>1.06</v>
      </c>
      <c r="Q18" s="1" t="n">
        <v>60.04</v>
      </c>
      <c r="R18" s="1" t="n">
        <v>2.67</v>
      </c>
      <c r="S18" s="1" t="n">
        <v>0.94</v>
      </c>
      <c r="T18" s="1" t="n">
        <v>1.7</v>
      </c>
      <c r="U18" s="1" t="n">
        <v>0.37</v>
      </c>
      <c r="V18" s="1" t="n">
        <v>2.46</v>
      </c>
      <c r="W18" s="1" t="n">
        <v>0.73</v>
      </c>
      <c r="X18" s="1" t="n">
        <v>4.1</v>
      </c>
    </row>
    <row r="19" customFormat="false" ht="13.8" hidden="false" customHeight="false" outlineLevel="0" collapsed="false">
      <c r="A19" s="1" t="s">
        <v>202</v>
      </c>
      <c r="B19" s="1" t="s">
        <v>161</v>
      </c>
      <c r="C19" s="14" t="s">
        <v>166</v>
      </c>
      <c r="D19" s="14" t="n">
        <v>31</v>
      </c>
      <c r="E19" s="14" t="s">
        <v>203</v>
      </c>
      <c r="F19" s="15" t="n">
        <v>43002</v>
      </c>
      <c r="G19" s="14" t="n">
        <v>1</v>
      </c>
      <c r="H19" s="14"/>
      <c r="I19" s="1" t="n">
        <v>4.75</v>
      </c>
      <c r="J19" s="1" t="n">
        <v>1.78</v>
      </c>
      <c r="K19" s="1" t="n">
        <v>0.12</v>
      </c>
      <c r="L19" s="1" t="n">
        <v>0.92</v>
      </c>
      <c r="M19" s="1" t="n">
        <v>1.53</v>
      </c>
      <c r="N19" s="1" t="n">
        <v>1.13</v>
      </c>
      <c r="O19" s="1" t="n">
        <v>1.37</v>
      </c>
      <c r="P19" s="1" t="n">
        <v>1.26</v>
      </c>
      <c r="Q19" s="1" t="n">
        <v>120.66</v>
      </c>
      <c r="R19" s="1" t="n">
        <v>0.39</v>
      </c>
      <c r="S19" s="1" t="n">
        <v>1.24</v>
      </c>
      <c r="T19" s="1" t="n">
        <v>0.89</v>
      </c>
      <c r="U19" s="1" t="n">
        <v>0.37</v>
      </c>
      <c r="V19" s="1" t="n">
        <v>2.18</v>
      </c>
      <c r="W19" s="1" t="n">
        <v>0.84</v>
      </c>
      <c r="X19" s="1" t="n">
        <v>5.83</v>
      </c>
    </row>
    <row r="20" customFormat="false" ht="13.8" hidden="false" customHeight="false" outlineLevel="0" collapsed="false">
      <c r="A20" s="1" t="s">
        <v>204</v>
      </c>
      <c r="B20" s="1" t="s">
        <v>161</v>
      </c>
      <c r="C20" s="14" t="s">
        <v>166</v>
      </c>
      <c r="D20" s="14" t="s">
        <v>205</v>
      </c>
      <c r="E20" s="14" t="s">
        <v>206</v>
      </c>
      <c r="F20" s="15" t="n">
        <v>43002</v>
      </c>
      <c r="G20" s="14" t="n">
        <v>1</v>
      </c>
      <c r="H20" s="14"/>
      <c r="I20" s="1" t="n">
        <v>2.98</v>
      </c>
      <c r="J20" s="1" t="n">
        <v>1.99</v>
      </c>
      <c r="K20" s="1" t="n">
        <v>0.11</v>
      </c>
      <c r="L20" s="1" t="n">
        <v>4.9</v>
      </c>
      <c r="M20" s="1" t="n">
        <v>1.74</v>
      </c>
      <c r="N20" s="1" t="n">
        <v>3.09</v>
      </c>
      <c r="O20" s="1" t="n">
        <v>1.58</v>
      </c>
      <c r="P20" s="1" t="n">
        <v>1.65</v>
      </c>
      <c r="Q20" s="1" t="n">
        <v>49.8</v>
      </c>
      <c r="R20" s="1" t="n">
        <v>0.34</v>
      </c>
      <c r="S20" s="1" t="n">
        <v>0.86</v>
      </c>
      <c r="T20" s="1" t="n">
        <v>1.14</v>
      </c>
      <c r="U20" s="1" t="n">
        <v>0.31</v>
      </c>
      <c r="V20" s="1" t="n">
        <v>5.2</v>
      </c>
      <c r="W20" s="1" t="n">
        <v>1.08</v>
      </c>
      <c r="X20" s="1" t="n">
        <v>3.03</v>
      </c>
    </row>
    <row r="21" customFormat="false" ht="13.8" hidden="false" customHeight="false" outlineLevel="0" collapsed="false">
      <c r="A21" s="1" t="s">
        <v>207</v>
      </c>
      <c r="B21" s="1" t="s">
        <v>161</v>
      </c>
      <c r="C21" s="14" t="s">
        <v>166</v>
      </c>
      <c r="D21" s="14" t="n">
        <v>31</v>
      </c>
      <c r="E21" s="14" t="s">
        <v>208</v>
      </c>
      <c r="F21" s="15" t="n">
        <v>43002</v>
      </c>
      <c r="G21" s="14" t="n">
        <v>9.7</v>
      </c>
      <c r="H21" s="25" t="s">
        <v>171</v>
      </c>
      <c r="I21" s="1" t="n">
        <v>2.53</v>
      </c>
      <c r="J21" s="1" t="n">
        <v>0.88</v>
      </c>
      <c r="K21" s="1" t="n">
        <v>0.18</v>
      </c>
      <c r="L21" s="1" t="n">
        <v>2.61</v>
      </c>
      <c r="M21" s="1" t="n">
        <v>1.44</v>
      </c>
      <c r="N21" s="1" t="n">
        <v>2.99</v>
      </c>
      <c r="O21" s="1" t="n">
        <v>1.26</v>
      </c>
      <c r="P21" s="1" t="n">
        <v>3.18</v>
      </c>
      <c r="Q21" s="1" t="n">
        <v>109.23</v>
      </c>
      <c r="R21" s="1" t="n">
        <v>0.71</v>
      </c>
      <c r="S21" s="1" t="n">
        <v>1.76</v>
      </c>
      <c r="T21" s="1" t="n">
        <v>5.02</v>
      </c>
      <c r="U21" s="1" t="n">
        <v>0.42</v>
      </c>
      <c r="V21" s="1" t="n">
        <v>1.81</v>
      </c>
      <c r="W21" s="1" t="n">
        <v>0.84</v>
      </c>
      <c r="X21" s="1" t="n">
        <v>3.37</v>
      </c>
    </row>
    <row r="22" customFormat="false" ht="13.8" hidden="false" customHeight="false" outlineLevel="0" collapsed="false">
      <c r="A22" s="1" t="s">
        <v>209</v>
      </c>
      <c r="B22" s="1" t="s">
        <v>161</v>
      </c>
      <c r="C22" s="14" t="s">
        <v>166</v>
      </c>
      <c r="D22" s="14" t="n">
        <v>28</v>
      </c>
      <c r="E22" s="14" t="s">
        <v>210</v>
      </c>
      <c r="F22" s="15" t="n">
        <v>43003</v>
      </c>
      <c r="G22" s="14" t="n">
        <v>1</v>
      </c>
      <c r="H22" s="14"/>
      <c r="I22" s="1" t="n">
        <v>3.93</v>
      </c>
      <c r="J22" s="1" t="n">
        <v>1.35</v>
      </c>
      <c r="K22" s="1" t="n">
        <v>0.12</v>
      </c>
      <c r="L22" s="1" t="n">
        <v>3.24</v>
      </c>
      <c r="M22" s="1" t="n">
        <v>1.35</v>
      </c>
      <c r="N22" s="1" t="n">
        <v>1.51</v>
      </c>
      <c r="O22" s="1" t="n">
        <v>1.32</v>
      </c>
      <c r="P22" s="1" t="n">
        <v>4.27</v>
      </c>
      <c r="Q22" s="1" t="n">
        <v>379.35</v>
      </c>
      <c r="R22" s="1" t="n">
        <v>1.34</v>
      </c>
      <c r="S22" s="1" t="n">
        <v>0.92</v>
      </c>
      <c r="T22" s="1" t="n">
        <v>1.13</v>
      </c>
      <c r="U22" s="1" t="n">
        <v>0.71</v>
      </c>
      <c r="V22" s="1" t="n">
        <v>1.85</v>
      </c>
      <c r="W22" s="1" t="n">
        <v>1.13</v>
      </c>
      <c r="X22" s="1" t="n">
        <v>3.02</v>
      </c>
    </row>
    <row r="23" customFormat="false" ht="13.8" hidden="false" customHeight="false" outlineLevel="0" collapsed="false">
      <c r="A23" s="1" t="s">
        <v>211</v>
      </c>
      <c r="B23" s="1" t="s">
        <v>161</v>
      </c>
      <c r="C23" s="14" t="s">
        <v>166</v>
      </c>
      <c r="D23" s="14" t="s">
        <v>212</v>
      </c>
      <c r="E23" s="14" t="s">
        <v>213</v>
      </c>
      <c r="F23" s="15" t="n">
        <v>43003</v>
      </c>
      <c r="G23" s="14" t="n">
        <v>1</v>
      </c>
      <c r="H23" s="14"/>
      <c r="I23" s="1" t="n">
        <v>2.25</v>
      </c>
      <c r="J23" s="1" t="n">
        <v>4.01</v>
      </c>
      <c r="K23" s="1" t="n">
        <v>0.12</v>
      </c>
      <c r="L23" s="1" t="n">
        <v>3.11</v>
      </c>
      <c r="M23" s="1" t="n">
        <v>1.4</v>
      </c>
      <c r="N23" s="1" t="n">
        <v>2.26</v>
      </c>
      <c r="O23" s="1" t="n">
        <v>1.36</v>
      </c>
      <c r="P23" s="1" t="n">
        <v>1.41</v>
      </c>
      <c r="Q23" s="1" t="n">
        <v>96.38</v>
      </c>
      <c r="R23" s="1" t="n">
        <v>1.35</v>
      </c>
      <c r="S23" s="1" t="n">
        <v>0.98</v>
      </c>
      <c r="T23" s="1" t="n">
        <v>0.22</v>
      </c>
      <c r="U23" s="1" t="n">
        <v>0.68</v>
      </c>
      <c r="V23" s="1" t="n">
        <v>0.54</v>
      </c>
      <c r="W23" s="1" t="n">
        <v>0.85</v>
      </c>
      <c r="X23" s="1" t="n">
        <v>2.44</v>
      </c>
    </row>
    <row r="24" customFormat="false" ht="13.8" hidden="false" customHeight="false" outlineLevel="0" collapsed="false">
      <c r="A24" s="1" t="s">
        <v>214</v>
      </c>
      <c r="B24" s="1" t="s">
        <v>161</v>
      </c>
      <c r="C24" s="14" t="s">
        <v>166</v>
      </c>
      <c r="D24" s="14" t="n">
        <v>28</v>
      </c>
      <c r="E24" s="14" t="s">
        <v>215</v>
      </c>
      <c r="F24" s="15" t="n">
        <v>43003</v>
      </c>
      <c r="G24" s="27" t="s">
        <v>216</v>
      </c>
      <c r="H24" s="25" t="s">
        <v>171</v>
      </c>
      <c r="I24" s="1" t="n">
        <v>3.99</v>
      </c>
      <c r="J24" s="1" t="n">
        <v>3.39</v>
      </c>
      <c r="K24" s="1" t="n">
        <v>0.12</v>
      </c>
      <c r="L24" s="1" t="n">
        <v>1.21</v>
      </c>
      <c r="M24" s="1" t="n">
        <v>1.49</v>
      </c>
      <c r="N24" s="1" t="n">
        <v>1.96</v>
      </c>
      <c r="O24" s="1" t="n">
        <v>1.28</v>
      </c>
      <c r="P24" s="1" t="n">
        <v>0.35</v>
      </c>
      <c r="Q24" s="1" t="n">
        <v>284.36</v>
      </c>
      <c r="R24" s="1" t="n">
        <v>0.52</v>
      </c>
      <c r="S24" s="1" t="n">
        <v>1</v>
      </c>
      <c r="T24" s="1" t="n">
        <v>2.74</v>
      </c>
      <c r="U24" s="1" t="n">
        <v>0.78</v>
      </c>
      <c r="V24" s="1" t="n">
        <v>0.6</v>
      </c>
      <c r="W24" s="1" t="n">
        <v>1.07</v>
      </c>
      <c r="X24" s="1" t="n">
        <v>5.15</v>
      </c>
    </row>
    <row r="25" customFormat="false" ht="13.8" hidden="false" customHeight="false" outlineLevel="0" collapsed="false">
      <c r="A25" s="1" t="s">
        <v>217</v>
      </c>
      <c r="B25" s="1" t="s">
        <v>161</v>
      </c>
      <c r="C25" s="14" t="s">
        <v>166</v>
      </c>
      <c r="D25" s="14" t="s">
        <v>212</v>
      </c>
      <c r="E25" s="14" t="s">
        <v>218</v>
      </c>
      <c r="F25" s="15" t="n">
        <v>43003</v>
      </c>
      <c r="G25" s="27" t="s">
        <v>216</v>
      </c>
      <c r="H25" s="25" t="s">
        <v>171</v>
      </c>
      <c r="I25" s="1" t="n">
        <v>2.63</v>
      </c>
      <c r="J25" s="1" t="n">
        <v>1.17</v>
      </c>
      <c r="K25" s="1" t="n">
        <v>0.12</v>
      </c>
      <c r="L25" s="1" t="n">
        <v>3.79</v>
      </c>
      <c r="M25" s="1" t="n">
        <v>1.63</v>
      </c>
      <c r="N25" s="1" t="n">
        <v>2.6</v>
      </c>
      <c r="O25" s="1" t="n">
        <v>1.41</v>
      </c>
      <c r="P25" s="1" t="n">
        <v>1.72</v>
      </c>
      <c r="Q25" s="1" t="n">
        <v>109.49</v>
      </c>
      <c r="R25" s="1" t="n">
        <v>0.34</v>
      </c>
      <c r="S25" s="1" t="n">
        <v>0.98</v>
      </c>
      <c r="T25" s="1" t="n">
        <v>2.21</v>
      </c>
      <c r="U25" s="1" t="n">
        <v>1.09</v>
      </c>
      <c r="V25" s="1" t="n">
        <v>2.2</v>
      </c>
      <c r="W25" s="1" t="n">
        <v>0.95</v>
      </c>
      <c r="X25" s="1" t="n">
        <v>1.73</v>
      </c>
    </row>
    <row r="26" customFormat="false" ht="13.8" hidden="false" customHeight="false" outlineLevel="0" collapsed="false">
      <c r="A26" s="1" t="s">
        <v>219</v>
      </c>
      <c r="B26" s="1" t="s">
        <v>161</v>
      </c>
      <c r="C26" s="14" t="s">
        <v>166</v>
      </c>
      <c r="D26" s="14" t="s">
        <v>220</v>
      </c>
      <c r="E26" s="14" t="s">
        <v>221</v>
      </c>
      <c r="F26" s="15" t="n">
        <v>43005</v>
      </c>
      <c r="G26" s="14" t="n">
        <v>1</v>
      </c>
      <c r="H26" s="14"/>
      <c r="I26" s="1" t="n">
        <v>6.83</v>
      </c>
      <c r="J26" s="1" t="n">
        <v>3.84</v>
      </c>
      <c r="K26" s="1" t="n">
        <v>0.11</v>
      </c>
      <c r="L26" s="1" t="n">
        <v>4.43</v>
      </c>
      <c r="M26" s="1" t="n">
        <v>1.29</v>
      </c>
      <c r="N26" s="1" t="n">
        <v>4.73</v>
      </c>
      <c r="O26" s="1" t="n">
        <v>1.55</v>
      </c>
      <c r="P26" s="1" t="n">
        <v>2.56</v>
      </c>
      <c r="Q26" s="1" t="n">
        <v>319.01</v>
      </c>
      <c r="R26" s="1" t="n">
        <v>2.37</v>
      </c>
      <c r="S26" s="1" t="n">
        <v>0.77</v>
      </c>
      <c r="T26" s="1" t="n">
        <v>0.9</v>
      </c>
      <c r="U26" s="1" t="n">
        <v>1.4</v>
      </c>
      <c r="V26" s="1" t="n">
        <v>1.71</v>
      </c>
      <c r="W26" s="1" t="n">
        <v>1.29</v>
      </c>
      <c r="X26" s="1" t="n">
        <v>8.7</v>
      </c>
    </row>
    <row r="27" customFormat="false" ht="13.8" hidden="false" customHeight="false" outlineLevel="0" collapsed="false">
      <c r="A27" s="1" t="s">
        <v>222</v>
      </c>
      <c r="B27" s="1" t="s">
        <v>161</v>
      </c>
      <c r="C27" s="14" t="s">
        <v>166</v>
      </c>
      <c r="D27" s="14" t="s">
        <v>220</v>
      </c>
      <c r="E27" s="14"/>
      <c r="F27" s="15" t="n">
        <v>43005</v>
      </c>
      <c r="G27" s="14" t="n">
        <v>14.8</v>
      </c>
      <c r="H27" s="25" t="s">
        <v>171</v>
      </c>
      <c r="I27" s="1" t="n">
        <v>6.01</v>
      </c>
      <c r="J27" s="1" t="n">
        <v>2.2</v>
      </c>
      <c r="K27" s="1" t="n">
        <v>0.11</v>
      </c>
      <c r="L27" s="1" t="n">
        <v>2.81</v>
      </c>
      <c r="M27" s="1" t="n">
        <v>1.2</v>
      </c>
      <c r="N27" s="1" t="n">
        <v>6.34</v>
      </c>
      <c r="O27" s="1" t="n">
        <v>1.34</v>
      </c>
      <c r="P27" s="1" t="n">
        <v>3.52</v>
      </c>
      <c r="Q27" s="1" t="n">
        <v>586</v>
      </c>
      <c r="R27" s="1" t="n">
        <v>1.25</v>
      </c>
      <c r="S27" s="1" t="n">
        <v>0.72</v>
      </c>
      <c r="T27" s="1" t="n">
        <v>3.27</v>
      </c>
      <c r="U27" s="1" t="n">
        <v>2.11</v>
      </c>
      <c r="V27" s="1" t="n">
        <v>3.12</v>
      </c>
      <c r="W27" s="1" t="n">
        <v>1.31</v>
      </c>
      <c r="X27" s="1" t="n">
        <v>4.28</v>
      </c>
    </row>
    <row r="28" customFormat="false" ht="13.8" hidden="false" customHeight="false" outlineLevel="0" collapsed="false">
      <c r="A28" s="1" t="s">
        <v>223</v>
      </c>
      <c r="B28" s="1" t="s">
        <v>161</v>
      </c>
      <c r="C28" s="14" t="s">
        <v>166</v>
      </c>
      <c r="D28" s="14" t="n">
        <v>59</v>
      </c>
      <c r="E28" s="14" t="s">
        <v>224</v>
      </c>
      <c r="F28" s="15" t="n">
        <v>43010</v>
      </c>
      <c r="G28" s="14" t="n">
        <v>1</v>
      </c>
      <c r="H28" s="14"/>
      <c r="I28" s="1" t="n">
        <v>7.61</v>
      </c>
      <c r="J28" s="1" t="n">
        <v>2.22</v>
      </c>
      <c r="K28" s="1" t="n">
        <v>0.1</v>
      </c>
      <c r="L28" s="1" t="n">
        <v>5.41</v>
      </c>
      <c r="M28" s="1" t="n">
        <v>1.22</v>
      </c>
      <c r="N28" s="1" t="n">
        <v>3.98</v>
      </c>
      <c r="O28" s="1" t="n">
        <v>1.61</v>
      </c>
      <c r="P28" s="1" t="n">
        <v>2.56</v>
      </c>
      <c r="Q28" s="1" t="n">
        <v>501.26</v>
      </c>
      <c r="R28" s="1" t="n">
        <v>1.98</v>
      </c>
      <c r="S28" s="1" t="n">
        <v>0.62</v>
      </c>
      <c r="T28" s="1" t="n">
        <v>1.09</v>
      </c>
      <c r="U28" s="1" t="n">
        <v>0.74</v>
      </c>
      <c r="V28" s="1" t="n">
        <v>1.71</v>
      </c>
      <c r="W28" s="1" t="n">
        <v>1.65</v>
      </c>
      <c r="X28" s="1" t="n">
        <v>3.48</v>
      </c>
    </row>
    <row r="29" customFormat="false" ht="13.8" hidden="false" customHeight="false" outlineLevel="0" collapsed="false">
      <c r="A29" s="1" t="s">
        <v>225</v>
      </c>
      <c r="B29" s="1" t="s">
        <v>161</v>
      </c>
      <c r="C29" s="14" t="s">
        <v>166</v>
      </c>
      <c r="D29" s="14" t="s">
        <v>226</v>
      </c>
      <c r="E29" s="14" t="s">
        <v>227</v>
      </c>
      <c r="F29" s="15" t="n">
        <v>43010</v>
      </c>
      <c r="G29" s="14" t="n">
        <v>1</v>
      </c>
      <c r="H29" s="14"/>
      <c r="I29" s="1" t="n">
        <v>4.83</v>
      </c>
      <c r="J29" s="1" t="n">
        <v>5.34</v>
      </c>
      <c r="K29" s="1" t="n">
        <v>0.17</v>
      </c>
      <c r="L29" s="1" t="n">
        <v>1.52</v>
      </c>
      <c r="M29" s="1" t="n">
        <v>1.93</v>
      </c>
      <c r="N29" s="1" t="n">
        <v>3.68</v>
      </c>
      <c r="O29" s="1" t="n">
        <v>2.14</v>
      </c>
      <c r="P29" s="1" t="n">
        <v>1.42</v>
      </c>
      <c r="Q29" s="1" t="n">
        <v>445.89</v>
      </c>
      <c r="R29" s="1" t="n">
        <v>1.23</v>
      </c>
      <c r="S29" s="1" t="n">
        <v>1.19</v>
      </c>
      <c r="T29" s="1" t="n">
        <v>0.96</v>
      </c>
      <c r="U29" s="1" t="n">
        <v>0.8</v>
      </c>
      <c r="V29" s="1" t="n">
        <v>2.43</v>
      </c>
      <c r="W29" s="1" t="n">
        <v>2.59</v>
      </c>
      <c r="X29" s="1" t="n">
        <v>4.54</v>
      </c>
    </row>
    <row r="30" customFormat="false" ht="13.8" hidden="false" customHeight="false" outlineLevel="0" collapsed="false">
      <c r="A30" s="1" t="s">
        <v>228</v>
      </c>
      <c r="B30" s="1" t="s">
        <v>161</v>
      </c>
      <c r="C30" s="14" t="s">
        <v>166</v>
      </c>
      <c r="D30" s="14" t="s">
        <v>226</v>
      </c>
      <c r="E30" s="14" t="s">
        <v>229</v>
      </c>
      <c r="F30" s="15" t="n">
        <v>43010</v>
      </c>
      <c r="G30" s="14" t="n">
        <v>6.6</v>
      </c>
      <c r="H30" s="25" t="s">
        <v>171</v>
      </c>
      <c r="I30" s="1" t="n">
        <v>5.33</v>
      </c>
      <c r="J30" s="1" t="n">
        <v>6.76</v>
      </c>
      <c r="K30" s="1" t="n">
        <v>0.18</v>
      </c>
      <c r="L30" s="1" t="n">
        <v>3.38</v>
      </c>
      <c r="M30" s="1" t="n">
        <v>2.13</v>
      </c>
      <c r="N30" s="1" t="n">
        <v>3.79</v>
      </c>
      <c r="O30" s="1" t="n">
        <v>2.15</v>
      </c>
      <c r="P30" s="1" t="n">
        <v>1.26</v>
      </c>
      <c r="Q30" s="1" t="n">
        <v>514.21</v>
      </c>
      <c r="R30" s="1" t="n">
        <v>1.77</v>
      </c>
      <c r="S30" s="1" t="n">
        <v>1.21</v>
      </c>
      <c r="T30" s="1" t="n">
        <v>2.9</v>
      </c>
      <c r="U30" s="1" t="n">
        <v>0.94</v>
      </c>
      <c r="V30" s="1" t="n">
        <v>0.76</v>
      </c>
      <c r="W30" s="1" t="n">
        <v>2.98</v>
      </c>
      <c r="X30" s="1" t="n">
        <v>3.72</v>
      </c>
    </row>
    <row r="31" customFormat="false" ht="13.8" hidden="false" customHeight="false" outlineLevel="0" collapsed="false">
      <c r="A31" s="1" t="s">
        <v>230</v>
      </c>
      <c r="B31" s="1" t="s">
        <v>161</v>
      </c>
      <c r="C31" s="14" t="s">
        <v>166</v>
      </c>
      <c r="D31" s="14" t="n">
        <v>59</v>
      </c>
      <c r="E31" s="14" t="s">
        <v>231</v>
      </c>
      <c r="F31" s="15" t="n">
        <v>43010</v>
      </c>
      <c r="G31" s="14" t="n">
        <v>9.1</v>
      </c>
      <c r="H31" s="25" t="s">
        <v>171</v>
      </c>
      <c r="I31" s="1" t="n">
        <v>7.31</v>
      </c>
      <c r="J31" s="1" t="n">
        <v>3.61</v>
      </c>
      <c r="K31" s="1" t="n">
        <v>0.1</v>
      </c>
      <c r="L31" s="1" t="n">
        <v>3.79</v>
      </c>
      <c r="M31" s="1" t="n">
        <v>1.18</v>
      </c>
      <c r="N31" s="1" t="n">
        <v>2.23</v>
      </c>
      <c r="O31" s="1" t="n">
        <v>1.64</v>
      </c>
      <c r="P31" s="1" t="n">
        <v>0.28</v>
      </c>
      <c r="Q31" s="1" t="n">
        <v>511.27</v>
      </c>
      <c r="R31" s="1" t="n">
        <v>1.1</v>
      </c>
      <c r="S31" s="1" t="n">
        <v>0.67</v>
      </c>
      <c r="T31" s="1" t="n">
        <v>2.4</v>
      </c>
      <c r="U31" s="1" t="n">
        <v>0.89</v>
      </c>
      <c r="V31" s="1" t="n">
        <v>0.96</v>
      </c>
      <c r="W31" s="1" t="n">
        <v>1.67</v>
      </c>
      <c r="X31" s="1" t="n">
        <v>5.39</v>
      </c>
    </row>
    <row r="32" customFormat="false" ht="13.8" hidden="false" customHeight="false" outlineLevel="0" collapsed="false">
      <c r="A32" s="1" t="s">
        <v>232</v>
      </c>
      <c r="B32" s="1" t="s">
        <v>161</v>
      </c>
      <c r="C32" s="14" t="s">
        <v>166</v>
      </c>
      <c r="D32" s="14" t="s">
        <v>233</v>
      </c>
      <c r="E32" s="14" t="s">
        <v>234</v>
      </c>
      <c r="F32" s="15" t="n">
        <v>43011</v>
      </c>
      <c r="G32" s="14" t="n">
        <v>1</v>
      </c>
      <c r="H32" s="14"/>
      <c r="I32" s="1" t="n">
        <v>28.06</v>
      </c>
      <c r="J32" s="1" t="n">
        <v>3.23</v>
      </c>
      <c r="K32" s="1" t="n">
        <v>0.07</v>
      </c>
      <c r="L32" s="1" t="n">
        <v>2.42</v>
      </c>
      <c r="M32" s="1" t="n">
        <v>0.78</v>
      </c>
      <c r="N32" s="1" t="n">
        <v>2.65</v>
      </c>
      <c r="O32" s="1" t="n">
        <v>1.59</v>
      </c>
      <c r="P32" s="1" t="n">
        <v>1.93</v>
      </c>
      <c r="Q32" s="1" t="n">
        <v>470</v>
      </c>
      <c r="R32" s="1" t="n">
        <v>2.78</v>
      </c>
      <c r="S32" s="1" t="n">
        <v>0.23</v>
      </c>
      <c r="T32" s="1" t="n">
        <v>3.5</v>
      </c>
      <c r="U32" s="1" t="n">
        <v>0.85</v>
      </c>
      <c r="V32" s="1" t="n">
        <v>1.14</v>
      </c>
      <c r="W32" s="1" t="n">
        <v>1.11</v>
      </c>
      <c r="X32" s="1" t="n">
        <v>2.73</v>
      </c>
    </row>
    <row r="33" customFormat="false" ht="13.8" hidden="false" customHeight="false" outlineLevel="0" collapsed="false">
      <c r="A33" s="1" t="s">
        <v>235</v>
      </c>
      <c r="B33" s="1" t="s">
        <v>161</v>
      </c>
      <c r="C33" s="14" t="s">
        <v>166</v>
      </c>
      <c r="D33" s="14" t="n">
        <v>7</v>
      </c>
      <c r="E33" s="14" t="s">
        <v>236</v>
      </c>
      <c r="F33" s="15" t="n">
        <v>43011</v>
      </c>
      <c r="G33" s="14" t="n">
        <v>1</v>
      </c>
      <c r="H33" s="14"/>
      <c r="I33" s="1" t="n">
        <v>37.2</v>
      </c>
      <c r="J33" s="1" t="n">
        <v>3.28</v>
      </c>
      <c r="K33" s="1" t="n">
        <v>0.08</v>
      </c>
      <c r="L33" s="1" t="n">
        <v>0.21</v>
      </c>
      <c r="M33" s="1" t="n">
        <v>0.71</v>
      </c>
      <c r="N33" s="1" t="n">
        <v>4.28</v>
      </c>
      <c r="O33" s="1" t="n">
        <v>1.17</v>
      </c>
      <c r="P33" s="1" t="n">
        <v>3.34</v>
      </c>
      <c r="Q33" s="1" t="n">
        <v>420.74</v>
      </c>
      <c r="R33" s="1" t="n">
        <v>1.08</v>
      </c>
      <c r="S33" s="1" t="n">
        <v>0.34</v>
      </c>
      <c r="T33" s="1" t="n">
        <v>3.38</v>
      </c>
      <c r="U33" s="1" t="n">
        <v>0.89</v>
      </c>
      <c r="V33" s="1" t="n">
        <v>3.17</v>
      </c>
      <c r="W33" s="1" t="n">
        <v>0.83</v>
      </c>
      <c r="X33" s="1" t="n">
        <v>5.64</v>
      </c>
    </row>
    <row r="34" customFormat="false" ht="13.8" hidden="false" customHeight="false" outlineLevel="0" collapsed="false">
      <c r="A34" s="1" t="s">
        <v>237</v>
      </c>
      <c r="B34" s="1" t="s">
        <v>161</v>
      </c>
      <c r="C34" s="14" t="s">
        <v>166</v>
      </c>
      <c r="D34" s="14" t="n">
        <v>7</v>
      </c>
      <c r="E34" s="14" t="s">
        <v>238</v>
      </c>
      <c r="F34" s="15" t="n">
        <v>43011</v>
      </c>
      <c r="G34" s="26" t="n">
        <v>4</v>
      </c>
      <c r="H34" s="25" t="s">
        <v>171</v>
      </c>
      <c r="I34" s="1" t="n">
        <v>38</v>
      </c>
      <c r="J34" s="1" t="n">
        <v>3.1</v>
      </c>
      <c r="K34" s="1" t="n">
        <v>0.07</v>
      </c>
      <c r="L34" s="1" t="n">
        <v>3.91</v>
      </c>
      <c r="M34" s="1" t="n">
        <v>0.67</v>
      </c>
      <c r="N34" s="1" t="n">
        <v>4.25</v>
      </c>
      <c r="O34" s="1" t="n">
        <v>1.1</v>
      </c>
      <c r="P34" s="1" t="n">
        <v>2.49</v>
      </c>
      <c r="Q34" s="1" t="n">
        <v>334.89</v>
      </c>
      <c r="R34" s="1" t="n">
        <v>2.93</v>
      </c>
      <c r="S34" s="1" t="n">
        <v>0.18</v>
      </c>
      <c r="T34" s="1" t="n">
        <v>2.11</v>
      </c>
      <c r="U34" s="1" t="n">
        <v>1</v>
      </c>
      <c r="V34" s="1" t="n">
        <v>2.45</v>
      </c>
      <c r="W34" s="1" t="n">
        <v>0.69</v>
      </c>
      <c r="X34" s="1" t="n">
        <v>4.22</v>
      </c>
    </row>
    <row r="35" customFormat="false" ht="13.8" hidden="false" customHeight="false" outlineLevel="0" collapsed="false">
      <c r="A35" s="1" t="s">
        <v>239</v>
      </c>
      <c r="B35" s="1" t="s">
        <v>161</v>
      </c>
      <c r="C35" s="14" t="s">
        <v>166</v>
      </c>
      <c r="D35" s="14" t="s">
        <v>233</v>
      </c>
      <c r="E35" s="14" t="s">
        <v>240</v>
      </c>
      <c r="F35" s="15" t="n">
        <v>43011</v>
      </c>
      <c r="G35" s="14" t="n">
        <v>6.8</v>
      </c>
      <c r="H35" s="25" t="s">
        <v>171</v>
      </c>
      <c r="I35" s="1" t="n">
        <v>34.45</v>
      </c>
      <c r="J35" s="1" t="n">
        <v>4.17</v>
      </c>
      <c r="K35" s="1" t="n">
        <v>0.12</v>
      </c>
      <c r="L35" s="1" t="n">
        <v>5.31</v>
      </c>
      <c r="M35" s="1" t="n">
        <v>0.78</v>
      </c>
      <c r="N35" s="1" t="n">
        <v>2</v>
      </c>
      <c r="O35" s="1" t="n">
        <v>1.64</v>
      </c>
      <c r="P35" s="1" t="n">
        <v>2.52</v>
      </c>
      <c r="Q35" s="1" t="n">
        <v>469.04</v>
      </c>
      <c r="R35" s="1" t="n">
        <v>1.01</v>
      </c>
      <c r="S35" s="1" t="n">
        <v>1.13</v>
      </c>
      <c r="T35" s="1" t="n">
        <v>2.17</v>
      </c>
      <c r="U35" s="1" t="n">
        <v>1.14</v>
      </c>
      <c r="V35" s="1" t="n">
        <v>1.7</v>
      </c>
      <c r="W35" s="1" t="n">
        <v>1.04</v>
      </c>
      <c r="X35" s="1" t="n">
        <v>2.13</v>
      </c>
    </row>
    <row r="36" customFormat="false" ht="13.8" hidden="false" customHeight="false" outlineLevel="0" collapsed="false">
      <c r="A36" s="1" t="s">
        <v>241</v>
      </c>
      <c r="B36" s="1" t="s">
        <v>242</v>
      </c>
      <c r="C36" s="14" t="s">
        <v>243</v>
      </c>
      <c r="E36" s="14"/>
      <c r="F36" s="15" t="n">
        <v>43005</v>
      </c>
      <c r="G36" s="14" t="n">
        <v>1</v>
      </c>
      <c r="H36" s="14"/>
      <c r="I36" s="1" t="n">
        <v>5.14</v>
      </c>
      <c r="J36" s="1" t="n">
        <v>0.93</v>
      </c>
      <c r="K36" s="1" t="n">
        <v>0.06</v>
      </c>
      <c r="L36" s="1" t="n">
        <v>4.19</v>
      </c>
      <c r="M36" s="1" t="n">
        <v>0.18</v>
      </c>
      <c r="N36" s="1" t="n">
        <v>15.5</v>
      </c>
      <c r="O36" s="1" t="n">
        <v>0.6</v>
      </c>
      <c r="P36" s="1" t="n">
        <v>3.18</v>
      </c>
      <c r="Q36" s="1" t="n">
        <v>155.94</v>
      </c>
      <c r="R36" s="1" t="n">
        <v>1.76</v>
      </c>
      <c r="S36" s="1" t="n">
        <v>0.11</v>
      </c>
      <c r="T36" s="1" t="n">
        <v>5.35</v>
      </c>
      <c r="U36" s="1" t="n">
        <v>0.56</v>
      </c>
      <c r="V36" s="1" t="n">
        <v>3.1</v>
      </c>
      <c r="W36" s="1" t="n">
        <v>0.18</v>
      </c>
      <c r="X36" s="1" t="n">
        <v>11.74</v>
      </c>
    </row>
    <row r="37" customFormat="false" ht="13.8" hidden="false" customHeight="false" outlineLevel="0" collapsed="false">
      <c r="A37" s="1" t="s">
        <v>244</v>
      </c>
      <c r="B37" s="1" t="s">
        <v>242</v>
      </c>
      <c r="C37" s="14" t="s">
        <v>243</v>
      </c>
      <c r="E37" s="14"/>
      <c r="F37" s="15" t="n">
        <v>43005</v>
      </c>
      <c r="G37" s="14" t="n">
        <v>23</v>
      </c>
      <c r="H37" s="14"/>
      <c r="I37" s="1" t="n">
        <v>7.23</v>
      </c>
      <c r="J37" s="1" t="n">
        <v>2.17</v>
      </c>
      <c r="K37" s="1" t="n">
        <v>0.07</v>
      </c>
      <c r="L37" s="1" t="n">
        <v>5.34</v>
      </c>
      <c r="M37" s="1" t="n">
        <v>0.23</v>
      </c>
      <c r="N37" s="1" t="n">
        <v>13.66</v>
      </c>
      <c r="O37" s="1" t="n">
        <v>0.96</v>
      </c>
      <c r="P37" s="1" t="n">
        <v>4.98</v>
      </c>
      <c r="Q37" s="1" t="n">
        <v>255.45</v>
      </c>
      <c r="R37" s="1" t="n">
        <v>2.17</v>
      </c>
      <c r="S37" s="1" t="n">
        <v>0.11</v>
      </c>
      <c r="T37" s="1" t="n">
        <v>2.4</v>
      </c>
      <c r="U37" s="1" t="n">
        <v>1.92</v>
      </c>
      <c r="V37" s="1" t="n">
        <v>3.49</v>
      </c>
      <c r="W37" s="1" t="n">
        <v>0.18</v>
      </c>
      <c r="X37" s="1" t="n">
        <v>7.39</v>
      </c>
    </row>
    <row r="38" customFormat="false" ht="13.8" hidden="false" customHeight="false" outlineLevel="0" collapsed="false">
      <c r="A38" s="1" t="s">
        <v>245</v>
      </c>
      <c r="B38" s="1" t="s">
        <v>242</v>
      </c>
      <c r="C38" s="14" t="s">
        <v>246</v>
      </c>
      <c r="E38" s="14"/>
      <c r="F38" s="15" t="n">
        <v>43004</v>
      </c>
      <c r="G38" s="14" t="n">
        <v>1</v>
      </c>
      <c r="H38" s="14"/>
      <c r="I38" s="1" t="n">
        <v>4.35</v>
      </c>
      <c r="J38" s="1" t="n">
        <v>0.49</v>
      </c>
      <c r="K38" s="1" t="n">
        <v>0.05</v>
      </c>
      <c r="L38" s="1" t="n">
        <v>1.64</v>
      </c>
      <c r="M38" s="1" t="s">
        <v>164</v>
      </c>
      <c r="N38" s="1" t="s">
        <v>164</v>
      </c>
      <c r="O38" s="1" t="n">
        <v>0.57</v>
      </c>
      <c r="P38" s="1" t="n">
        <v>3.42</v>
      </c>
      <c r="Q38" s="1" t="n">
        <v>5.18</v>
      </c>
      <c r="R38" s="1" t="n">
        <v>2.28</v>
      </c>
      <c r="S38" s="1" t="n">
        <v>0.31</v>
      </c>
      <c r="T38" s="1" t="n">
        <v>6.47</v>
      </c>
      <c r="U38" s="1" t="n">
        <v>0.43</v>
      </c>
      <c r="V38" s="1" t="n">
        <v>3.99</v>
      </c>
      <c r="W38" s="1" t="n">
        <v>0.1</v>
      </c>
      <c r="X38" s="1" t="n">
        <v>22.62</v>
      </c>
    </row>
    <row r="39" customFormat="false" ht="13.8" hidden="false" customHeight="false" outlineLevel="0" collapsed="false">
      <c r="A39" s="1" t="s">
        <v>247</v>
      </c>
      <c r="B39" s="1" t="s">
        <v>242</v>
      </c>
      <c r="C39" s="14" t="s">
        <v>246</v>
      </c>
      <c r="E39" s="14"/>
      <c r="F39" s="15" t="n">
        <v>43004</v>
      </c>
      <c r="G39" s="14" t="n">
        <v>20</v>
      </c>
      <c r="H39" s="14"/>
      <c r="I39" s="1" t="n">
        <v>6.32</v>
      </c>
      <c r="J39" s="1" t="n">
        <v>2.42</v>
      </c>
      <c r="K39" s="1" t="n">
        <v>0.04</v>
      </c>
      <c r="L39" s="1" t="n">
        <v>2.78</v>
      </c>
      <c r="M39" s="1" t="s">
        <v>164</v>
      </c>
      <c r="N39" s="1" t="s">
        <v>164</v>
      </c>
      <c r="O39" s="1" t="n">
        <v>0.48</v>
      </c>
      <c r="P39" s="1" t="n">
        <v>3.91</v>
      </c>
      <c r="Q39" s="1" t="n">
        <v>22.81</v>
      </c>
      <c r="R39" s="1" t="n">
        <v>3.79</v>
      </c>
      <c r="S39" s="1" t="n">
        <v>0.16</v>
      </c>
      <c r="T39" s="1" t="n">
        <v>6.71</v>
      </c>
      <c r="U39" s="1" t="n">
        <v>2.02</v>
      </c>
      <c r="V39" s="1" t="n">
        <v>2.87</v>
      </c>
      <c r="W39" s="1" t="n">
        <v>0.08</v>
      </c>
      <c r="X39" s="1" t="n">
        <v>14.49</v>
      </c>
    </row>
    <row r="40" customFormat="false" ht="13.8" hidden="false" customHeight="false" outlineLevel="0" collapsed="false">
      <c r="A40" s="1" t="s">
        <v>248</v>
      </c>
      <c r="B40" s="1" t="s">
        <v>242</v>
      </c>
      <c r="C40" s="14" t="s">
        <v>249</v>
      </c>
      <c r="E40" s="14"/>
      <c r="F40" s="15" t="n">
        <v>42990</v>
      </c>
      <c r="G40" s="14" t="n">
        <v>1</v>
      </c>
      <c r="H40" s="14"/>
      <c r="I40" s="1" t="n">
        <v>49.66</v>
      </c>
      <c r="J40" s="1" t="n">
        <v>15.35</v>
      </c>
      <c r="K40" s="1" t="n">
        <v>0.07</v>
      </c>
      <c r="L40" s="1" t="n">
        <v>1.45</v>
      </c>
      <c r="M40" s="1" t="n">
        <v>0.7</v>
      </c>
      <c r="N40" s="1" t="n">
        <v>1.5</v>
      </c>
      <c r="O40" s="1" t="n">
        <v>0.79</v>
      </c>
      <c r="P40" s="1" t="n">
        <v>0.56</v>
      </c>
      <c r="Q40" s="1" t="n">
        <v>1001.01</v>
      </c>
      <c r="R40" s="1" t="n">
        <v>2.32</v>
      </c>
      <c r="S40" s="1" t="n">
        <v>0.57</v>
      </c>
      <c r="T40" s="1" t="n">
        <v>3.82</v>
      </c>
      <c r="U40" s="1" t="n">
        <v>1.96</v>
      </c>
      <c r="V40" s="1" t="n">
        <v>2.75</v>
      </c>
      <c r="W40" s="1" t="n">
        <v>1.3</v>
      </c>
      <c r="X40" s="1" t="n">
        <v>2.86</v>
      </c>
    </row>
    <row r="41" customFormat="false" ht="13.8" hidden="false" customHeight="false" outlineLevel="0" collapsed="false">
      <c r="A41" s="1" t="s">
        <v>250</v>
      </c>
      <c r="B41" s="1" t="s">
        <v>242</v>
      </c>
      <c r="C41" s="14" t="s">
        <v>251</v>
      </c>
      <c r="E41" s="14"/>
      <c r="F41" s="15" t="n">
        <v>42991</v>
      </c>
      <c r="G41" s="14" t="n">
        <v>0.5</v>
      </c>
      <c r="H41" s="14"/>
      <c r="I41" s="1" t="n">
        <v>20.01</v>
      </c>
      <c r="J41" s="1" t="n">
        <v>1.02</v>
      </c>
      <c r="K41" s="1" t="n">
        <v>0.06</v>
      </c>
      <c r="L41" s="1" t="n">
        <v>2.93</v>
      </c>
      <c r="M41" s="1" t="n">
        <v>0.76</v>
      </c>
      <c r="N41" s="1" t="n">
        <v>6.2</v>
      </c>
      <c r="O41" s="1" t="n">
        <v>0.86</v>
      </c>
      <c r="P41" s="1" t="n">
        <v>4.59</v>
      </c>
      <c r="Q41" s="1" t="n">
        <v>4059.71</v>
      </c>
      <c r="R41" s="1" t="n">
        <v>1.01</v>
      </c>
      <c r="S41" s="1" t="n">
        <v>0.07</v>
      </c>
      <c r="T41" s="1" t="n">
        <v>2.51</v>
      </c>
      <c r="U41" s="1" t="n">
        <v>1.48</v>
      </c>
      <c r="V41" s="1" t="n">
        <v>4.14</v>
      </c>
      <c r="W41" s="1" t="n">
        <v>0.62</v>
      </c>
      <c r="X41" s="1" t="n">
        <v>2.55</v>
      </c>
    </row>
    <row r="42" customFormat="false" ht="13.8" hidden="false" customHeight="false" outlineLevel="0" collapsed="false">
      <c r="A42" s="1" t="s">
        <v>252</v>
      </c>
      <c r="B42" s="1" t="s">
        <v>242</v>
      </c>
      <c r="C42" s="14" t="s">
        <v>253</v>
      </c>
      <c r="D42" s="28"/>
      <c r="E42" s="14"/>
      <c r="F42" s="15" t="n">
        <v>42990</v>
      </c>
      <c r="G42" s="14" t="n">
        <v>1</v>
      </c>
      <c r="H42" s="14"/>
      <c r="I42" s="1" t="n">
        <v>9.49</v>
      </c>
      <c r="J42" s="1" t="n">
        <v>3.3</v>
      </c>
      <c r="K42" s="1" t="n">
        <v>0.05</v>
      </c>
      <c r="L42" s="1" t="n">
        <v>5.48</v>
      </c>
      <c r="M42" s="1" t="n">
        <v>0.32</v>
      </c>
      <c r="N42" s="1" t="n">
        <v>4.14</v>
      </c>
      <c r="O42" s="1" t="n">
        <v>0.63</v>
      </c>
      <c r="P42" s="1" t="n">
        <v>2.78</v>
      </c>
      <c r="Q42" s="1" t="n">
        <v>718.59</v>
      </c>
      <c r="R42" s="1" t="n">
        <v>2.51</v>
      </c>
      <c r="S42" s="1" t="n">
        <v>0.18</v>
      </c>
      <c r="T42" s="1" t="n">
        <v>1.31</v>
      </c>
      <c r="U42" s="1" t="n">
        <v>1.22</v>
      </c>
      <c r="V42" s="1" t="n">
        <v>1.49</v>
      </c>
      <c r="W42" s="1" t="n">
        <v>0.38</v>
      </c>
      <c r="X42" s="1" t="n">
        <v>5.95</v>
      </c>
    </row>
    <row r="43" customFormat="false" ht="13.8" hidden="false" customHeight="false" outlineLevel="0" collapsed="false">
      <c r="A43" s="1" t="s">
        <v>254</v>
      </c>
      <c r="B43" s="1" t="s">
        <v>242</v>
      </c>
      <c r="C43" s="14" t="s">
        <v>255</v>
      </c>
      <c r="E43" s="14"/>
      <c r="F43" s="15" t="n">
        <v>42991</v>
      </c>
      <c r="G43" s="14" t="n">
        <v>0.5</v>
      </c>
      <c r="H43" s="14"/>
      <c r="I43" s="1" t="n">
        <v>28.12</v>
      </c>
      <c r="J43" s="1" t="n">
        <v>2.43</v>
      </c>
      <c r="K43" s="1" t="n">
        <v>0.05</v>
      </c>
      <c r="L43" s="1" t="n">
        <v>3.14</v>
      </c>
      <c r="M43" s="1" t="n">
        <v>0.26</v>
      </c>
      <c r="N43" s="1" t="n">
        <v>7.84</v>
      </c>
      <c r="O43" s="1" t="n">
        <v>0.89</v>
      </c>
      <c r="P43" s="1" t="n">
        <v>3.45</v>
      </c>
      <c r="Q43" s="1" t="n">
        <v>386.26</v>
      </c>
      <c r="R43" s="1" t="n">
        <v>1.75</v>
      </c>
      <c r="S43" s="1" t="n">
        <v>0.23</v>
      </c>
      <c r="T43" s="1" t="n">
        <v>3.93</v>
      </c>
      <c r="U43" s="1" t="n">
        <v>1.61</v>
      </c>
      <c r="V43" s="1" t="n">
        <v>2.33</v>
      </c>
      <c r="W43" s="1" t="n">
        <v>1.31</v>
      </c>
      <c r="X43" s="1" t="n">
        <v>0.3</v>
      </c>
    </row>
    <row r="44" customFormat="false" ht="13.8" hidden="false" customHeight="false" outlineLevel="0" collapsed="false">
      <c r="A44" s="1" t="s">
        <v>256</v>
      </c>
      <c r="B44" s="1" t="s">
        <v>242</v>
      </c>
      <c r="C44" s="14" t="s">
        <v>257</v>
      </c>
      <c r="E44" s="14"/>
      <c r="F44" s="15" t="n">
        <v>43021</v>
      </c>
      <c r="G44" s="14" t="n">
        <v>1</v>
      </c>
      <c r="H44" s="29"/>
      <c r="I44" s="1" t="n">
        <v>5.53</v>
      </c>
      <c r="J44" s="1" t="n">
        <v>0.62</v>
      </c>
      <c r="K44" s="1" t="n">
        <v>0.04</v>
      </c>
      <c r="L44" s="1" t="n">
        <v>5.4</v>
      </c>
      <c r="M44" s="1" t="s">
        <v>164</v>
      </c>
      <c r="N44" s="1" t="s">
        <v>164</v>
      </c>
      <c r="O44" s="1" t="n">
        <v>0.51</v>
      </c>
      <c r="P44" s="1" t="n">
        <v>1.96</v>
      </c>
      <c r="Q44" s="1" t="n">
        <v>5.38</v>
      </c>
      <c r="R44" s="1" t="n">
        <v>1.29</v>
      </c>
      <c r="S44" s="1" t="n">
        <v>0.03</v>
      </c>
      <c r="T44" s="1" t="n">
        <v>21.58</v>
      </c>
      <c r="U44" s="1" t="n">
        <v>0.6</v>
      </c>
      <c r="V44" s="1" t="n">
        <v>1.33</v>
      </c>
      <c r="W44" s="1" t="n">
        <v>0.07</v>
      </c>
      <c r="X44" s="1" t="n">
        <v>5.6</v>
      </c>
    </row>
    <row r="45" customFormat="false" ht="13.8" hidden="false" customHeight="false" outlineLevel="0" collapsed="false">
      <c r="A45" s="1" t="s">
        <v>258</v>
      </c>
      <c r="B45" s="1" t="s">
        <v>242</v>
      </c>
      <c r="C45" s="14" t="s">
        <v>259</v>
      </c>
      <c r="E45" s="14"/>
      <c r="F45" s="15" t="n">
        <v>43013</v>
      </c>
      <c r="G45" s="14" t="n">
        <v>1</v>
      </c>
      <c r="H45" s="14"/>
      <c r="I45" s="1" t="n">
        <v>57.35</v>
      </c>
      <c r="J45" s="1" t="n">
        <v>2.64</v>
      </c>
      <c r="K45" s="1" t="n">
        <v>0.05</v>
      </c>
      <c r="L45" s="1" t="n">
        <v>2.65</v>
      </c>
      <c r="M45" s="1" t="s">
        <v>164</v>
      </c>
      <c r="N45" s="1" t="s">
        <v>164</v>
      </c>
      <c r="O45" s="1" t="n">
        <v>0.33</v>
      </c>
      <c r="P45" s="1" t="n">
        <v>4.96</v>
      </c>
      <c r="Q45" s="1" t="n">
        <v>91.59</v>
      </c>
      <c r="R45" s="1" t="n">
        <v>1.95</v>
      </c>
      <c r="S45" s="1" t="n">
        <v>0.11</v>
      </c>
      <c r="T45" s="1" t="n">
        <v>2.09</v>
      </c>
      <c r="U45" s="1" t="n">
        <v>1.31</v>
      </c>
      <c r="V45" s="1" t="n">
        <v>0.91</v>
      </c>
      <c r="W45" s="1" t="n">
        <v>0.21</v>
      </c>
      <c r="X45" s="1" t="n">
        <v>7.41</v>
      </c>
    </row>
    <row r="46" customFormat="false" ht="13.8" hidden="false" customHeight="false" outlineLevel="0" collapsed="false">
      <c r="A46" s="1" t="s">
        <v>260</v>
      </c>
      <c r="B46" s="1" t="s">
        <v>242</v>
      </c>
      <c r="C46" s="14" t="s">
        <v>261</v>
      </c>
      <c r="E46" s="14"/>
      <c r="F46" s="15" t="n">
        <v>43005</v>
      </c>
      <c r="G46" s="14" t="n">
        <v>1</v>
      </c>
      <c r="H46" s="14"/>
      <c r="I46" s="1" t="n">
        <v>95.62</v>
      </c>
      <c r="J46" s="1" t="n">
        <v>3.26</v>
      </c>
      <c r="K46" s="1" t="n">
        <v>0.1</v>
      </c>
      <c r="L46" s="1" t="n">
        <v>0.56</v>
      </c>
      <c r="M46" s="1" t="n">
        <v>0.13</v>
      </c>
      <c r="N46" s="1" t="n">
        <v>18.41</v>
      </c>
      <c r="O46" s="1" t="n">
        <v>0.6</v>
      </c>
      <c r="P46" s="1" t="n">
        <v>3.59</v>
      </c>
      <c r="Q46" s="1" t="n">
        <v>15.94</v>
      </c>
      <c r="R46" s="1" t="n">
        <v>3.22</v>
      </c>
      <c r="S46" s="1" t="n">
        <v>0.08</v>
      </c>
      <c r="T46" s="1" t="n">
        <v>3.02</v>
      </c>
      <c r="U46" s="1" t="n">
        <v>20.91</v>
      </c>
      <c r="V46" s="1" t="n">
        <v>2.17</v>
      </c>
      <c r="W46" s="1" t="n">
        <v>0.2</v>
      </c>
      <c r="X46" s="1" t="n">
        <v>11.59</v>
      </c>
    </row>
    <row r="47" customFormat="false" ht="13.8" hidden="false" customHeight="false" outlineLevel="0" collapsed="false">
      <c r="A47" s="1" t="s">
        <v>262</v>
      </c>
      <c r="B47" s="1" t="s">
        <v>242</v>
      </c>
      <c r="C47" s="14" t="s">
        <v>263</v>
      </c>
      <c r="E47" s="14"/>
      <c r="F47" s="15" t="n">
        <v>43004</v>
      </c>
      <c r="G47" s="14" t="n">
        <v>1</v>
      </c>
      <c r="H47" s="14"/>
      <c r="I47" s="1" t="n">
        <v>60.23</v>
      </c>
      <c r="J47" s="1" t="n">
        <v>1.28</v>
      </c>
      <c r="K47" s="1" t="n">
        <v>0.03</v>
      </c>
      <c r="L47" s="1" t="n">
        <v>4.27</v>
      </c>
      <c r="M47" s="1" t="s">
        <v>164</v>
      </c>
      <c r="N47" s="1" t="s">
        <v>164</v>
      </c>
      <c r="O47" s="1" t="n">
        <v>0.53</v>
      </c>
      <c r="P47" s="1" t="n">
        <v>0.85</v>
      </c>
      <c r="Q47" s="1" t="n">
        <v>32.59</v>
      </c>
      <c r="R47" s="1" t="n">
        <v>0.95</v>
      </c>
      <c r="S47" s="1" t="n">
        <v>0.16</v>
      </c>
      <c r="T47" s="1" t="n">
        <v>3.36</v>
      </c>
      <c r="U47" s="1" t="n">
        <v>9.44</v>
      </c>
      <c r="V47" s="1" t="n">
        <v>1.7</v>
      </c>
      <c r="W47" s="1" t="n">
        <v>0.11</v>
      </c>
      <c r="X47" s="1" t="n">
        <v>0.75</v>
      </c>
    </row>
    <row r="48" customFormat="false" ht="13.8" hidden="false" customHeight="false" outlineLevel="0" collapsed="false">
      <c r="A48" s="1" t="s">
        <v>264</v>
      </c>
      <c r="B48" s="1" t="s">
        <v>242</v>
      </c>
      <c r="C48" s="14" t="s">
        <v>263</v>
      </c>
      <c r="E48" s="14"/>
      <c r="F48" s="15" t="n">
        <v>43004</v>
      </c>
      <c r="G48" s="14" t="n">
        <v>22</v>
      </c>
      <c r="H48" s="14"/>
      <c r="I48" s="1" t="n">
        <v>20.92</v>
      </c>
      <c r="J48" s="1" t="n">
        <v>1.01</v>
      </c>
      <c r="K48" s="1" t="n">
        <v>0.08</v>
      </c>
      <c r="L48" s="1" t="n">
        <v>3.75</v>
      </c>
      <c r="M48" s="1" t="n">
        <v>0.06</v>
      </c>
      <c r="N48" s="1" t="n">
        <v>51.25</v>
      </c>
      <c r="O48" s="1" t="n">
        <v>0.8</v>
      </c>
      <c r="P48" s="1" t="n">
        <v>8.59</v>
      </c>
      <c r="Q48" s="1" t="n">
        <v>10.05</v>
      </c>
      <c r="R48" s="1" t="n">
        <v>1.47</v>
      </c>
      <c r="S48" s="1" t="n">
        <v>1.14</v>
      </c>
      <c r="T48" s="1" t="n">
        <v>9.97</v>
      </c>
      <c r="U48" s="1" t="n">
        <v>1.1</v>
      </c>
      <c r="V48" s="1" t="n">
        <v>8.01</v>
      </c>
      <c r="W48" s="1" t="n">
        <v>0.14</v>
      </c>
      <c r="X48" s="1" t="n">
        <v>10.55</v>
      </c>
    </row>
    <row r="49" customFormat="false" ht="13.8" hidden="false" customHeight="false" outlineLevel="0" collapsed="false">
      <c r="A49" s="1" t="s">
        <v>265</v>
      </c>
      <c r="B49" s="1" t="s">
        <v>242</v>
      </c>
      <c r="C49" s="14" t="s">
        <v>266</v>
      </c>
      <c r="E49" s="14"/>
      <c r="F49" s="15" t="n">
        <v>43003</v>
      </c>
      <c r="G49" s="14" t="n">
        <v>1</v>
      </c>
      <c r="H49" s="14"/>
      <c r="I49" s="1" t="n">
        <v>15.51</v>
      </c>
      <c r="J49" s="1" t="n">
        <v>2.37</v>
      </c>
      <c r="K49" s="1" t="n">
        <v>0.04</v>
      </c>
      <c r="L49" s="1" t="n">
        <v>2.06</v>
      </c>
      <c r="M49" s="1" t="s">
        <v>164</v>
      </c>
      <c r="N49" s="1" t="s">
        <v>164</v>
      </c>
      <c r="O49" s="1" t="n">
        <v>1.63</v>
      </c>
      <c r="P49" s="1" t="n">
        <v>0.91</v>
      </c>
      <c r="Q49" s="1" t="n">
        <v>13.45</v>
      </c>
      <c r="R49" s="1" t="n">
        <v>2.92</v>
      </c>
      <c r="S49" s="1" t="n">
        <v>0.03</v>
      </c>
      <c r="T49" s="1" t="n">
        <v>8.22</v>
      </c>
      <c r="U49" s="1" t="n">
        <v>2.7</v>
      </c>
      <c r="V49" s="1" t="n">
        <v>3.92</v>
      </c>
      <c r="W49" s="1" t="n">
        <v>0.13</v>
      </c>
      <c r="X49" s="1" t="n">
        <v>11.65</v>
      </c>
    </row>
    <row r="50" customFormat="false" ht="13.8" hidden="false" customHeight="false" outlineLevel="0" collapsed="false">
      <c r="A50" s="1" t="s">
        <v>267</v>
      </c>
      <c r="B50" s="1" t="s">
        <v>242</v>
      </c>
      <c r="C50" s="14" t="s">
        <v>266</v>
      </c>
      <c r="E50" s="14"/>
      <c r="F50" s="15" t="n">
        <v>43003</v>
      </c>
      <c r="G50" s="14" t="n">
        <v>13</v>
      </c>
      <c r="H50" s="14"/>
      <c r="I50" s="1" t="n">
        <v>7.33</v>
      </c>
      <c r="J50" s="1" t="n">
        <v>1.84</v>
      </c>
      <c r="K50" s="1" t="n">
        <v>0.05</v>
      </c>
      <c r="L50" s="1" t="n">
        <v>2.88</v>
      </c>
      <c r="M50" s="1" t="n">
        <v>0</v>
      </c>
      <c r="N50" s="1" t="n">
        <v>1366.72</v>
      </c>
      <c r="O50" s="1" t="n">
        <v>0.31</v>
      </c>
      <c r="P50" s="1" t="n">
        <v>0.14</v>
      </c>
      <c r="Q50" s="1" t="n">
        <v>99.08</v>
      </c>
      <c r="R50" s="1" t="n">
        <v>2</v>
      </c>
      <c r="S50" s="1" t="n">
        <v>0.02</v>
      </c>
      <c r="T50" s="1" t="n">
        <v>3.55</v>
      </c>
      <c r="U50" s="1" t="n">
        <v>20.87</v>
      </c>
      <c r="V50" s="1" t="n">
        <v>3.24</v>
      </c>
      <c r="W50" s="1" t="n">
        <v>0.06</v>
      </c>
      <c r="X50" s="1" t="n">
        <v>11.6</v>
      </c>
    </row>
    <row r="51" customFormat="false" ht="13.8" hidden="false" customHeight="false" outlineLevel="0" collapsed="false">
      <c r="A51" s="1" t="s">
        <v>268</v>
      </c>
      <c r="B51" s="1" t="s">
        <v>242</v>
      </c>
      <c r="C51" s="14" t="s">
        <v>269</v>
      </c>
      <c r="E51" s="14"/>
      <c r="F51" s="15" t="n">
        <v>42996</v>
      </c>
      <c r="G51" s="14" t="n">
        <v>1</v>
      </c>
      <c r="H51" s="14"/>
      <c r="I51" s="1" t="n">
        <v>6.56</v>
      </c>
      <c r="J51" s="1" t="n">
        <v>0.49</v>
      </c>
      <c r="K51" s="1" t="n">
        <v>0.04</v>
      </c>
      <c r="L51" s="1" t="n">
        <v>1</v>
      </c>
      <c r="M51" s="1" t="n">
        <v>0.41</v>
      </c>
      <c r="N51" s="1" t="n">
        <v>3.5</v>
      </c>
      <c r="O51" s="1" t="n">
        <v>2.03</v>
      </c>
      <c r="P51" s="1" t="n">
        <v>2.16</v>
      </c>
      <c r="Q51" s="1" t="n">
        <v>1172.37</v>
      </c>
      <c r="R51" s="1" t="n">
        <v>1.07</v>
      </c>
      <c r="S51" s="1" t="n">
        <v>0.02</v>
      </c>
      <c r="T51" s="1" t="n">
        <v>14.06</v>
      </c>
      <c r="U51" s="1" t="n">
        <v>1.31</v>
      </c>
      <c r="V51" s="1" t="n">
        <v>2.08</v>
      </c>
      <c r="W51" s="1" t="n">
        <v>0.3</v>
      </c>
      <c r="X51" s="1" t="n">
        <v>10.64</v>
      </c>
    </row>
    <row r="52" customFormat="false" ht="13.8" hidden="false" customHeight="false" outlineLevel="0" collapsed="false">
      <c r="A52" s="30" t="s">
        <v>270</v>
      </c>
      <c r="B52" s="30" t="s">
        <v>242</v>
      </c>
      <c r="C52" s="31" t="s">
        <v>269</v>
      </c>
      <c r="D52" s="31"/>
      <c r="E52" s="31"/>
      <c r="F52" s="32" t="n">
        <v>42996</v>
      </c>
      <c r="G52" s="31" t="n">
        <v>12</v>
      </c>
      <c r="H52" s="31"/>
      <c r="I52" s="30" t="n">
        <v>43.69</v>
      </c>
      <c r="J52" s="30" t="n">
        <v>0.28</v>
      </c>
      <c r="K52" s="30" t="n">
        <v>0.12</v>
      </c>
      <c r="L52" s="30" t="n">
        <v>3.72</v>
      </c>
      <c r="M52" s="30" t="n">
        <v>0.01</v>
      </c>
      <c r="N52" s="30" t="n">
        <v>106.97</v>
      </c>
      <c r="O52" s="30" t="n">
        <v>0.51</v>
      </c>
      <c r="P52" s="30" t="n">
        <v>2.9</v>
      </c>
      <c r="Q52" s="30" t="n">
        <v>4.95</v>
      </c>
      <c r="R52" s="30" t="n">
        <v>3.7</v>
      </c>
      <c r="S52" s="30" t="n">
        <v>0.04</v>
      </c>
      <c r="T52" s="30" t="n">
        <v>5.58</v>
      </c>
      <c r="U52" s="30" t="n">
        <v>96.26</v>
      </c>
      <c r="V52" s="30" t="n">
        <v>1.43</v>
      </c>
      <c r="W52" s="30" t="n">
        <v>0.11</v>
      </c>
      <c r="X52" s="30" t="n">
        <v>17.91</v>
      </c>
    </row>
    <row r="53" customFormat="false" ht="13.8" hidden="false" customHeight="false" outlineLevel="0" collapsed="false">
      <c r="A53" s="30" t="s">
        <v>271</v>
      </c>
      <c r="B53" s="30" t="s">
        <v>272</v>
      </c>
      <c r="C53" s="31" t="n">
        <v>221</v>
      </c>
      <c r="D53" s="31"/>
      <c r="E53" s="30"/>
      <c r="F53" s="32" t="n">
        <v>42991</v>
      </c>
      <c r="G53" s="31" t="n">
        <v>1</v>
      </c>
      <c r="H53" s="31"/>
      <c r="I53" s="30" t="n">
        <v>126.357</v>
      </c>
      <c r="J53" s="30" t="n">
        <v>1.396</v>
      </c>
      <c r="K53" s="30" t="n">
        <v>0.043</v>
      </c>
      <c r="L53" s="30" t="n">
        <v>13.078</v>
      </c>
      <c r="M53" s="30" t="n">
        <v>1.2</v>
      </c>
      <c r="N53" s="30" t="n">
        <v>11.825</v>
      </c>
      <c r="O53" s="30" t="n">
        <v>0.492</v>
      </c>
      <c r="P53" s="30" t="n">
        <v>3.586</v>
      </c>
      <c r="Q53" s="30" t="n">
        <v>44.953</v>
      </c>
      <c r="R53" s="30" t="n">
        <v>0.62</v>
      </c>
      <c r="S53" s="30" t="n">
        <v>0.052</v>
      </c>
      <c r="T53" s="30" t="n">
        <v>23.849</v>
      </c>
      <c r="U53" s="30" t="n">
        <v>8.15</v>
      </c>
      <c r="V53" s="30" t="n">
        <v>2.307</v>
      </c>
      <c r="W53" s="30" t="n">
        <v>0.09</v>
      </c>
      <c r="X53" s="30" t="n">
        <v>22.832</v>
      </c>
    </row>
    <row r="54" customFormat="false" ht="13.8" hidden="false" customHeight="false" outlineLevel="0" collapsed="false">
      <c r="A54" s="1" t="s">
        <v>273</v>
      </c>
      <c r="B54" s="1" t="s">
        <v>272</v>
      </c>
      <c r="C54" s="14" t="n">
        <v>221</v>
      </c>
      <c r="F54" s="15" t="n">
        <v>42991</v>
      </c>
      <c r="G54" s="14" t="n">
        <v>5</v>
      </c>
      <c r="H54" s="14"/>
      <c r="I54" s="1" t="n">
        <v>3082.42</v>
      </c>
      <c r="J54" s="1" t="n">
        <v>0.292</v>
      </c>
      <c r="K54" s="1" t="n">
        <v>0.607</v>
      </c>
      <c r="L54" s="1" t="n">
        <v>4.247</v>
      </c>
      <c r="M54" s="1" t="n">
        <v>1.078</v>
      </c>
      <c r="N54" s="1" t="n">
        <v>9.295</v>
      </c>
      <c r="O54" s="1" t="n">
        <v>0.305</v>
      </c>
      <c r="P54" s="1" t="n">
        <v>7.299</v>
      </c>
      <c r="Q54" s="1" t="n">
        <v>6.062</v>
      </c>
      <c r="R54" s="1" t="n">
        <v>2.835</v>
      </c>
      <c r="S54" s="1" t="n">
        <v>0.039</v>
      </c>
      <c r="T54" s="1" t="n">
        <v>13.68</v>
      </c>
      <c r="U54" s="1" t="n">
        <v>176.706</v>
      </c>
      <c r="V54" s="1" t="n">
        <v>0.619</v>
      </c>
      <c r="W54" s="1" t="n">
        <v>0.527</v>
      </c>
      <c r="X54" s="1" t="n">
        <v>6.518</v>
      </c>
    </row>
    <row r="55" customFormat="false" ht="13.8" hidden="false" customHeight="false" outlineLevel="0" collapsed="false">
      <c r="A55" s="1" t="s">
        <v>274</v>
      </c>
      <c r="B55" s="1" t="s">
        <v>272</v>
      </c>
      <c r="C55" s="14" t="n">
        <v>222</v>
      </c>
      <c r="F55" s="15" t="n">
        <v>42991</v>
      </c>
      <c r="G55" s="14" t="n">
        <v>1</v>
      </c>
      <c r="H55" s="14"/>
      <c r="I55" s="1" t="n">
        <v>398.248</v>
      </c>
      <c r="J55" s="1" t="n">
        <v>1.828</v>
      </c>
      <c r="K55" s="1" t="n">
        <v>0.022</v>
      </c>
      <c r="L55" s="1" t="n">
        <v>13.037</v>
      </c>
      <c r="M55" s="1" t="n">
        <v>1.13</v>
      </c>
      <c r="N55" s="1" t="n">
        <v>11.188</v>
      </c>
      <c r="O55" s="1" t="n">
        <v>0.364</v>
      </c>
      <c r="P55" s="1" t="n">
        <v>2.915</v>
      </c>
      <c r="Q55" s="1" t="n">
        <v>25.791</v>
      </c>
      <c r="R55" s="1" t="n">
        <v>2.56</v>
      </c>
      <c r="S55" s="1" t="n">
        <v>0.132</v>
      </c>
      <c r="T55" s="1" t="n">
        <v>5.631</v>
      </c>
      <c r="U55" s="1" t="n">
        <v>8.08</v>
      </c>
      <c r="V55" s="1" t="n">
        <v>2.269</v>
      </c>
      <c r="W55" s="1" t="n">
        <v>0.151</v>
      </c>
      <c r="X55" s="1" t="n">
        <v>10.181</v>
      </c>
    </row>
    <row r="56" customFormat="false" ht="13.8" hidden="false" customHeight="false" outlineLevel="0" collapsed="false">
      <c r="A56" s="1" t="s">
        <v>275</v>
      </c>
      <c r="B56" s="1" t="s">
        <v>272</v>
      </c>
      <c r="C56" s="14" t="n">
        <v>222</v>
      </c>
      <c r="F56" s="15" t="n">
        <v>42991</v>
      </c>
      <c r="G56" s="14" t="n">
        <v>4</v>
      </c>
      <c r="H56" s="14"/>
      <c r="I56" s="1" t="n">
        <v>921.835</v>
      </c>
      <c r="J56" s="1" t="n">
        <v>3.758</v>
      </c>
      <c r="K56" s="1" t="n">
        <v>0.082</v>
      </c>
      <c r="L56" s="1" t="n">
        <v>2.927</v>
      </c>
      <c r="M56" s="1" t="n">
        <v>1.114</v>
      </c>
      <c r="N56" s="1" t="n">
        <v>15.464</v>
      </c>
      <c r="O56" s="1" t="n">
        <v>0.366</v>
      </c>
      <c r="P56" s="1" t="n">
        <v>4.88</v>
      </c>
      <c r="Q56" s="1" t="n">
        <v>92.373</v>
      </c>
      <c r="R56" s="1" t="n">
        <v>3.019</v>
      </c>
      <c r="S56" s="1" t="n">
        <v>0.128</v>
      </c>
      <c r="T56" s="1" t="n">
        <v>3.109</v>
      </c>
      <c r="U56" s="1" t="n">
        <v>245.778</v>
      </c>
      <c r="V56" s="1" t="n">
        <v>3.188</v>
      </c>
      <c r="W56" s="1" t="n">
        <v>0.259</v>
      </c>
      <c r="X56" s="1" t="n">
        <v>8.739</v>
      </c>
    </row>
    <row r="57" customFormat="false" ht="13.8" hidden="false" customHeight="false" outlineLevel="0" collapsed="false">
      <c r="A57" s="1" t="s">
        <v>276</v>
      </c>
      <c r="B57" s="1" t="s">
        <v>272</v>
      </c>
      <c r="C57" s="14" t="n">
        <v>222</v>
      </c>
      <c r="F57" s="15" t="n">
        <v>42991</v>
      </c>
      <c r="G57" s="14" t="n">
        <v>5</v>
      </c>
      <c r="H57" s="14"/>
      <c r="I57" s="1" t="n">
        <v>971.218</v>
      </c>
      <c r="J57" s="1" t="n">
        <v>4.094</v>
      </c>
      <c r="K57" s="1" t="n">
        <v>0.248</v>
      </c>
      <c r="L57" s="1" t="n">
        <v>4.442</v>
      </c>
      <c r="M57" s="1" t="n">
        <v>1.022</v>
      </c>
      <c r="N57" s="1" t="n">
        <v>3.39</v>
      </c>
      <c r="O57" s="1" t="n">
        <v>0.493</v>
      </c>
      <c r="P57" s="1" t="n">
        <v>6.599</v>
      </c>
      <c r="Q57" s="1" t="n">
        <v>83.908</v>
      </c>
      <c r="R57" s="1" t="n">
        <v>3.768</v>
      </c>
      <c r="S57" s="1" t="n">
        <v>0.108</v>
      </c>
      <c r="T57" s="1" t="n">
        <v>14.667</v>
      </c>
      <c r="U57" s="1" t="n">
        <v>536.195</v>
      </c>
      <c r="V57" s="1" t="n">
        <v>3.851</v>
      </c>
      <c r="W57" s="1" t="n">
        <v>0.264</v>
      </c>
      <c r="X57" s="1" t="n">
        <v>4.265</v>
      </c>
    </row>
    <row r="58" customFormat="false" ht="13.8" hidden="false" customHeight="false" outlineLevel="0" collapsed="false">
      <c r="A58" s="1" t="s">
        <v>277</v>
      </c>
      <c r="B58" s="1" t="s">
        <v>272</v>
      </c>
      <c r="C58" s="14" t="n">
        <v>224</v>
      </c>
      <c r="F58" s="15" t="n">
        <v>42991</v>
      </c>
      <c r="G58" s="14" t="n">
        <v>1</v>
      </c>
      <c r="H58" s="14"/>
      <c r="I58" s="1" t="n">
        <v>1.736</v>
      </c>
      <c r="J58" s="1" t="n">
        <v>3.74</v>
      </c>
      <c r="K58" s="1" t="n">
        <v>0.002</v>
      </c>
      <c r="L58" s="1" t="n">
        <v>130.613</v>
      </c>
      <c r="M58" s="1" t="n">
        <v>1.034</v>
      </c>
      <c r="N58" s="1" t="n">
        <v>10.417</v>
      </c>
      <c r="O58" s="1" t="n">
        <v>0.238</v>
      </c>
      <c r="P58" s="1" t="n">
        <v>4.743</v>
      </c>
      <c r="Q58" s="1" t="n">
        <v>1.75</v>
      </c>
      <c r="R58" s="1" t="n">
        <v>3.543</v>
      </c>
      <c r="S58" s="1" t="n">
        <v>0.018</v>
      </c>
      <c r="T58" s="1" t="n">
        <v>26.856</v>
      </c>
      <c r="U58" s="1" t="n">
        <v>0.553</v>
      </c>
      <c r="V58" s="1" t="n">
        <v>0.781</v>
      </c>
      <c r="W58" s="1" t="n">
        <v>0.018</v>
      </c>
      <c r="X58" s="1" t="n">
        <v>31.592</v>
      </c>
    </row>
    <row r="59" customFormat="false" ht="13.8" hidden="false" customHeight="false" outlineLevel="0" collapsed="false">
      <c r="A59" s="1" t="s">
        <v>278</v>
      </c>
      <c r="B59" s="1" t="s">
        <v>272</v>
      </c>
      <c r="C59" s="14" t="n">
        <v>224</v>
      </c>
      <c r="F59" s="15" t="n">
        <v>42991</v>
      </c>
      <c r="G59" s="14" t="n">
        <v>25</v>
      </c>
      <c r="H59" s="14"/>
      <c r="I59" s="1" t="n">
        <v>1560.952</v>
      </c>
      <c r="J59" s="1" t="n">
        <v>8.827</v>
      </c>
      <c r="K59" s="1" t="n">
        <v>0.239</v>
      </c>
      <c r="L59" s="1" t="n">
        <v>3.411</v>
      </c>
      <c r="M59" s="1" t="n">
        <v>0.959</v>
      </c>
      <c r="N59" s="1" t="n">
        <v>13.481</v>
      </c>
      <c r="O59" s="1" t="n">
        <v>0.155</v>
      </c>
      <c r="P59" s="1" t="n">
        <v>5.264</v>
      </c>
      <c r="Q59" s="1" t="n">
        <v>45.077</v>
      </c>
      <c r="R59" s="1" t="n">
        <v>9.389</v>
      </c>
      <c r="S59" s="1" t="n">
        <v>0.008</v>
      </c>
      <c r="T59" s="1" t="n">
        <v>16.732</v>
      </c>
      <c r="U59" s="1" t="n">
        <v>240.722</v>
      </c>
      <c r="V59" s="1" t="n">
        <v>2.497</v>
      </c>
      <c r="W59" s="1" t="n">
        <v>0.044</v>
      </c>
      <c r="X59" s="1" t="n">
        <v>19.977</v>
      </c>
    </row>
    <row r="60" customFormat="false" ht="13.8" hidden="false" customHeight="false" outlineLevel="0" collapsed="false">
      <c r="A60" s="1" t="s">
        <v>279</v>
      </c>
      <c r="B60" s="1" t="s">
        <v>272</v>
      </c>
      <c r="C60" s="14" t="n">
        <v>227</v>
      </c>
      <c r="F60" s="15" t="n">
        <v>42878</v>
      </c>
      <c r="G60" s="14" t="s">
        <v>280</v>
      </c>
      <c r="H60" s="14"/>
      <c r="I60" s="1" t="n">
        <v>119.856</v>
      </c>
      <c r="J60" s="1" t="n">
        <v>3.249</v>
      </c>
      <c r="K60" s="1" t="n">
        <v>0.074</v>
      </c>
      <c r="L60" s="1" t="n">
        <v>7.936</v>
      </c>
      <c r="M60" s="1" t="n">
        <v>1.366</v>
      </c>
      <c r="N60" s="1" t="n">
        <v>4.687</v>
      </c>
      <c r="O60" s="1" t="n">
        <v>1.01</v>
      </c>
      <c r="P60" s="1" t="n">
        <v>5.139</v>
      </c>
      <c r="Q60" s="1" t="n">
        <v>822.54</v>
      </c>
      <c r="R60" s="1" t="n">
        <v>4.525</v>
      </c>
      <c r="S60" s="1" t="n">
        <v>0.16</v>
      </c>
      <c r="T60" s="1" t="n">
        <v>13.601</v>
      </c>
      <c r="U60" s="1" t="n">
        <v>1.282</v>
      </c>
      <c r="V60" s="1" t="n">
        <v>5.74</v>
      </c>
      <c r="W60" s="1" t="n">
        <v>2.236</v>
      </c>
      <c r="X60" s="1" t="n">
        <v>4.299</v>
      </c>
    </row>
    <row r="61" customFormat="false" ht="13.8" hidden="false" customHeight="false" outlineLevel="0" collapsed="false">
      <c r="A61" s="1" t="s">
        <v>281</v>
      </c>
      <c r="B61" s="1" t="s">
        <v>272</v>
      </c>
      <c r="C61" s="14" t="n">
        <v>227</v>
      </c>
      <c r="F61" s="15" t="n">
        <v>42878</v>
      </c>
      <c r="G61" s="14" t="s">
        <v>282</v>
      </c>
      <c r="H61" s="14"/>
      <c r="I61" s="1" t="n">
        <v>288.422</v>
      </c>
      <c r="J61" s="1" t="n">
        <v>1.625</v>
      </c>
      <c r="K61" s="1" t="n">
        <v>0.062</v>
      </c>
      <c r="L61" s="1" t="n">
        <v>3.932</v>
      </c>
      <c r="M61" s="1" t="n">
        <v>1.295</v>
      </c>
      <c r="N61" s="1" t="n">
        <v>8.12</v>
      </c>
      <c r="O61" s="1" t="n">
        <v>0.729</v>
      </c>
      <c r="P61" s="1" t="n">
        <v>6.21</v>
      </c>
      <c r="Q61" s="1" t="n">
        <v>143.706</v>
      </c>
      <c r="R61" s="1" t="n">
        <v>2.762</v>
      </c>
      <c r="S61" s="1" t="n">
        <v>0.097</v>
      </c>
      <c r="T61" s="1" t="n">
        <v>4.776</v>
      </c>
      <c r="U61" s="1" t="n">
        <v>4.785</v>
      </c>
      <c r="V61" s="1" t="n">
        <v>4.89</v>
      </c>
      <c r="W61" s="1" t="n">
        <v>1.023</v>
      </c>
      <c r="X61" s="1" t="n">
        <v>1.887</v>
      </c>
    </row>
    <row r="62" customFormat="false" ht="13.8" hidden="false" customHeight="false" outlineLevel="0" collapsed="false">
      <c r="A62" s="1" t="s">
        <v>283</v>
      </c>
      <c r="B62" s="1" t="s">
        <v>272</v>
      </c>
      <c r="C62" s="14" t="n">
        <v>227</v>
      </c>
      <c r="F62" s="15" t="n">
        <v>42891</v>
      </c>
      <c r="G62" s="14" t="n">
        <v>0</v>
      </c>
      <c r="H62" s="14"/>
      <c r="I62" s="1" t="n">
        <v>66.388</v>
      </c>
      <c r="J62" s="1" t="n">
        <v>2.513</v>
      </c>
      <c r="K62" s="1" t="n">
        <v>0.041</v>
      </c>
      <c r="L62" s="1" t="n">
        <v>13.248</v>
      </c>
      <c r="M62" s="1" t="n">
        <v>0.98</v>
      </c>
      <c r="N62" s="1" t="n">
        <v>6.987</v>
      </c>
      <c r="O62" s="1" t="n">
        <v>0.933</v>
      </c>
      <c r="P62" s="1" t="n">
        <v>3.663</v>
      </c>
      <c r="Q62" s="1" t="n">
        <v>11.635</v>
      </c>
      <c r="R62" s="1" t="n">
        <v>2.258</v>
      </c>
      <c r="S62" s="1" t="n">
        <v>0.093</v>
      </c>
      <c r="T62" s="1" t="n">
        <v>18.691</v>
      </c>
      <c r="U62" s="1" t="n">
        <v>1.155</v>
      </c>
      <c r="V62" s="1" t="n">
        <v>6.045</v>
      </c>
      <c r="W62" s="1" t="n">
        <v>0.102</v>
      </c>
      <c r="X62" s="1" t="n">
        <v>2.276</v>
      </c>
    </row>
    <row r="63" customFormat="false" ht="13.8" hidden="false" customHeight="false" outlineLevel="0" collapsed="false">
      <c r="A63" s="1" t="s">
        <v>284</v>
      </c>
      <c r="B63" s="1" t="s">
        <v>272</v>
      </c>
      <c r="C63" s="14" t="n">
        <v>227</v>
      </c>
      <c r="F63" s="15" t="n">
        <v>42891</v>
      </c>
      <c r="G63" s="14" t="n">
        <v>1</v>
      </c>
      <c r="H63" s="14"/>
      <c r="I63" s="1" t="n">
        <v>73.494</v>
      </c>
      <c r="J63" s="1" t="n">
        <v>5.536</v>
      </c>
      <c r="K63" s="1" t="n">
        <v>0.045</v>
      </c>
      <c r="L63" s="1" t="n">
        <v>6.806</v>
      </c>
      <c r="M63" s="1" t="n">
        <v>0.987</v>
      </c>
      <c r="N63" s="1" t="n">
        <v>10.347</v>
      </c>
      <c r="O63" s="1" t="n">
        <v>0.412</v>
      </c>
      <c r="P63" s="1" t="n">
        <v>2.86</v>
      </c>
      <c r="Q63" s="1" t="n">
        <v>56.556</v>
      </c>
      <c r="R63" s="1" t="n">
        <v>4.931</v>
      </c>
      <c r="S63" s="1" t="n">
        <v>0.08</v>
      </c>
      <c r="T63" s="1" t="n">
        <v>10.521</v>
      </c>
      <c r="U63" s="1" t="n">
        <v>2.808</v>
      </c>
      <c r="V63" s="1" t="n">
        <v>5.775</v>
      </c>
      <c r="W63" s="1" t="n">
        <v>0.096</v>
      </c>
      <c r="X63" s="1" t="n">
        <v>11.079</v>
      </c>
    </row>
    <row r="64" customFormat="false" ht="13.8" hidden="false" customHeight="false" outlineLevel="0" collapsed="false">
      <c r="A64" s="1" t="s">
        <v>285</v>
      </c>
      <c r="B64" s="1" t="s">
        <v>272</v>
      </c>
      <c r="C64" s="14" t="n">
        <v>227</v>
      </c>
      <c r="F64" s="15" t="n">
        <v>42891</v>
      </c>
      <c r="G64" s="14" t="n">
        <v>3</v>
      </c>
      <c r="H64" s="14"/>
      <c r="I64" s="1" t="n">
        <v>289.076</v>
      </c>
      <c r="J64" s="1" t="n">
        <v>1.409</v>
      </c>
      <c r="K64" s="1" t="n">
        <v>0.11</v>
      </c>
      <c r="L64" s="1" t="n">
        <v>2.335</v>
      </c>
      <c r="M64" s="1" t="n">
        <v>1.137</v>
      </c>
      <c r="N64" s="1" t="n">
        <v>7.652</v>
      </c>
      <c r="O64" s="1" t="n">
        <v>0.888</v>
      </c>
      <c r="P64" s="1" t="n">
        <v>4.538</v>
      </c>
      <c r="Q64" s="1" t="n">
        <v>181.152</v>
      </c>
      <c r="R64" s="1" t="n">
        <v>2.279</v>
      </c>
      <c r="S64" s="1" t="n">
        <v>1.334</v>
      </c>
      <c r="T64" s="1" t="n">
        <v>8.445</v>
      </c>
      <c r="U64" s="1" t="n">
        <v>1.236</v>
      </c>
      <c r="V64" s="1" t="n">
        <v>4.399</v>
      </c>
      <c r="W64" s="1" t="n">
        <v>2.058</v>
      </c>
      <c r="X64" s="1" t="n">
        <v>6.114</v>
      </c>
    </row>
    <row r="65" customFormat="false" ht="13.8" hidden="false" customHeight="false" outlineLevel="0" collapsed="false">
      <c r="A65" s="1" t="s">
        <v>286</v>
      </c>
      <c r="B65" s="1" t="s">
        <v>272</v>
      </c>
      <c r="C65" s="14" t="n">
        <v>227</v>
      </c>
      <c r="F65" s="15" t="n">
        <v>42891</v>
      </c>
      <c r="G65" s="14" t="n">
        <v>4</v>
      </c>
      <c r="H65" s="14"/>
      <c r="I65" s="1" t="n">
        <v>302.65</v>
      </c>
      <c r="J65" s="1" t="n">
        <v>3.16</v>
      </c>
      <c r="K65" s="1" t="n">
        <v>0.056</v>
      </c>
      <c r="L65" s="1" t="n">
        <v>2.271</v>
      </c>
      <c r="M65" s="1" t="n">
        <v>1.047</v>
      </c>
      <c r="N65" s="1" t="n">
        <v>7.291</v>
      </c>
      <c r="O65" s="1" t="n">
        <v>0.779</v>
      </c>
      <c r="P65" s="1" t="n">
        <v>5.49</v>
      </c>
      <c r="Q65" s="1" t="n">
        <v>39.228</v>
      </c>
      <c r="R65" s="1" t="n">
        <v>4.187</v>
      </c>
      <c r="S65" s="1" t="n">
        <v>0.449</v>
      </c>
      <c r="T65" s="1" t="n">
        <v>9.75</v>
      </c>
      <c r="U65" s="1" t="n">
        <v>2.663</v>
      </c>
      <c r="V65" s="1" t="n">
        <v>5.438</v>
      </c>
      <c r="W65" s="1" t="n">
        <v>0.072</v>
      </c>
      <c r="X65" s="1" t="n">
        <v>7.627</v>
      </c>
    </row>
    <row r="66" customFormat="false" ht="13.8" hidden="false" customHeight="false" outlineLevel="0" collapsed="false">
      <c r="A66" s="1" t="s">
        <v>287</v>
      </c>
      <c r="B66" s="1" t="s">
        <v>272</v>
      </c>
      <c r="C66" s="14" t="n">
        <v>227</v>
      </c>
      <c r="F66" s="15" t="n">
        <v>42891</v>
      </c>
      <c r="G66" s="14" t="n">
        <v>6</v>
      </c>
      <c r="H66" s="14"/>
      <c r="I66" s="1" t="n">
        <v>299.547</v>
      </c>
      <c r="J66" s="1" t="n">
        <v>0.996</v>
      </c>
      <c r="K66" s="1" t="n">
        <v>0.569</v>
      </c>
      <c r="L66" s="1" t="n">
        <v>4.404</v>
      </c>
      <c r="M66" s="1" t="n">
        <v>1.078</v>
      </c>
      <c r="N66" s="1" t="n">
        <v>7.036</v>
      </c>
      <c r="O66" s="1" t="n">
        <v>1.012</v>
      </c>
      <c r="P66" s="1" t="n">
        <v>4.358</v>
      </c>
      <c r="Q66" s="1" t="n">
        <v>50.703</v>
      </c>
      <c r="R66" s="1" t="n">
        <v>1.738</v>
      </c>
      <c r="S66" s="1" t="n">
        <v>0.238</v>
      </c>
      <c r="T66" s="1" t="n">
        <v>4.252</v>
      </c>
      <c r="U66" s="1" t="n">
        <v>112.247</v>
      </c>
      <c r="V66" s="1" t="n">
        <v>3.235</v>
      </c>
      <c r="W66" s="1" t="n">
        <v>0.08</v>
      </c>
      <c r="X66" s="1" t="n">
        <v>7.305</v>
      </c>
    </row>
    <row r="67" customFormat="false" ht="13.8" hidden="false" customHeight="false" outlineLevel="0" collapsed="false">
      <c r="A67" s="1" t="s">
        <v>288</v>
      </c>
      <c r="B67" s="1" t="s">
        <v>272</v>
      </c>
      <c r="C67" s="14" t="n">
        <v>227</v>
      </c>
      <c r="F67" s="15" t="n">
        <v>42891</v>
      </c>
      <c r="G67" s="14" t="n">
        <v>8</v>
      </c>
      <c r="H67" s="14"/>
      <c r="I67" s="1" t="n">
        <v>303.695</v>
      </c>
      <c r="J67" s="1" t="n">
        <v>1.562</v>
      </c>
      <c r="K67" s="1" t="n">
        <v>0.707</v>
      </c>
      <c r="L67" s="1" t="n">
        <v>1.024</v>
      </c>
      <c r="M67" s="1" t="n">
        <v>0.882</v>
      </c>
      <c r="N67" s="1" t="n">
        <v>11.893</v>
      </c>
      <c r="O67" s="1" t="n">
        <v>0.794</v>
      </c>
      <c r="P67" s="1" t="n">
        <v>1.223</v>
      </c>
      <c r="Q67" s="1" t="n">
        <v>68.268</v>
      </c>
      <c r="R67" s="1" t="n">
        <v>1.232</v>
      </c>
      <c r="S67" s="1" t="n">
        <v>0.16</v>
      </c>
      <c r="T67" s="1" t="n">
        <v>8.682</v>
      </c>
      <c r="U67" s="1" t="n">
        <v>142.765</v>
      </c>
      <c r="V67" s="1" t="n">
        <v>0.616</v>
      </c>
      <c r="W67" s="1" t="n">
        <v>0.075</v>
      </c>
      <c r="X67" s="1" t="n">
        <v>22.071</v>
      </c>
    </row>
    <row r="68" customFormat="false" ht="13.8" hidden="false" customHeight="false" outlineLevel="0" collapsed="false">
      <c r="A68" s="1" t="s">
        <v>289</v>
      </c>
      <c r="B68" s="1" t="s">
        <v>272</v>
      </c>
      <c r="C68" s="14" t="n">
        <v>227</v>
      </c>
      <c r="F68" s="15" t="n">
        <v>42891</v>
      </c>
      <c r="G68" s="33" t="n">
        <v>10</v>
      </c>
      <c r="H68" s="14"/>
      <c r="I68" s="1" t="n">
        <v>19836.341</v>
      </c>
      <c r="J68" s="1" t="n">
        <v>5.658</v>
      </c>
      <c r="K68" s="1" t="n">
        <v>8.704</v>
      </c>
      <c r="L68" s="1" t="n">
        <v>5.017</v>
      </c>
      <c r="M68" s="1" t="n">
        <v>1.303</v>
      </c>
      <c r="N68" s="1" t="n">
        <v>3.028</v>
      </c>
      <c r="O68" s="1" t="n">
        <v>1.193</v>
      </c>
      <c r="P68" s="1" t="n">
        <v>3.698</v>
      </c>
      <c r="Q68" s="1" t="n">
        <v>1089.396</v>
      </c>
      <c r="R68" s="1" t="n">
        <v>6.565</v>
      </c>
      <c r="S68" s="1" t="n">
        <v>0.282</v>
      </c>
      <c r="T68" s="1" t="n">
        <v>6.29</v>
      </c>
      <c r="U68" s="1" t="n">
        <v>2046.725</v>
      </c>
      <c r="V68" s="1" t="n">
        <v>4.704</v>
      </c>
      <c r="W68" s="1" t="n">
        <v>2.747</v>
      </c>
      <c r="X68" s="1" t="n">
        <v>5.412</v>
      </c>
    </row>
    <row r="69" customFormat="false" ht="13.8" hidden="false" customHeight="false" outlineLevel="0" collapsed="false">
      <c r="A69" s="1" t="s">
        <v>290</v>
      </c>
      <c r="B69" s="1" t="s">
        <v>272</v>
      </c>
      <c r="C69" s="14" t="n">
        <v>227</v>
      </c>
      <c r="D69" s="14" t="s">
        <v>291</v>
      </c>
      <c r="E69" s="14"/>
      <c r="F69" s="15" t="n">
        <v>42905</v>
      </c>
      <c r="G69" s="14" t="s">
        <v>280</v>
      </c>
      <c r="H69" s="14"/>
      <c r="I69" s="1" t="n">
        <v>50.651</v>
      </c>
      <c r="J69" s="1" t="n">
        <v>2.095</v>
      </c>
      <c r="K69" s="1" t="n">
        <v>0.061</v>
      </c>
      <c r="L69" s="1" t="n">
        <v>5.408</v>
      </c>
      <c r="M69" s="1" t="n">
        <v>0.266</v>
      </c>
      <c r="N69" s="1" t="n">
        <v>4.832</v>
      </c>
      <c r="O69" s="1" t="n">
        <v>0.529</v>
      </c>
      <c r="P69" s="1" t="n">
        <v>5.087</v>
      </c>
      <c r="Q69" s="34" t="n">
        <v>96.006</v>
      </c>
      <c r="R69" s="1" t="n">
        <v>1.086</v>
      </c>
      <c r="S69" s="1" t="n">
        <v>0.077</v>
      </c>
      <c r="T69" s="1" t="n">
        <v>6.562</v>
      </c>
      <c r="U69" s="1" t="n">
        <v>3.164</v>
      </c>
      <c r="V69" s="1" t="n">
        <v>3.872</v>
      </c>
      <c r="W69" s="1" t="n">
        <v>0.5</v>
      </c>
      <c r="X69" s="1" t="n">
        <v>1.812</v>
      </c>
    </row>
    <row r="70" customFormat="false" ht="13.8" hidden="false" customHeight="false" outlineLevel="0" collapsed="false">
      <c r="A70" s="1" t="s">
        <v>292</v>
      </c>
      <c r="B70" s="1" t="s">
        <v>272</v>
      </c>
      <c r="C70" s="14" t="n">
        <v>227</v>
      </c>
      <c r="D70" s="14" t="s">
        <v>291</v>
      </c>
      <c r="E70" s="14"/>
      <c r="F70" s="15" t="n">
        <v>42905</v>
      </c>
      <c r="G70" s="14" t="s">
        <v>293</v>
      </c>
      <c r="H70" s="14"/>
      <c r="I70" s="1" t="n">
        <v>714.481</v>
      </c>
      <c r="J70" s="1" t="n">
        <v>0.357</v>
      </c>
      <c r="K70" s="1" t="n">
        <v>0.672</v>
      </c>
      <c r="L70" s="1" t="n">
        <v>1.309</v>
      </c>
      <c r="M70" s="1" t="n">
        <v>0.34</v>
      </c>
      <c r="N70" s="1" t="n">
        <v>1.229</v>
      </c>
      <c r="O70" s="1" t="n">
        <v>0.506</v>
      </c>
      <c r="P70" s="1" t="n">
        <v>1.015</v>
      </c>
      <c r="Q70" s="34" t="n">
        <v>1438.295</v>
      </c>
      <c r="R70" s="1" t="n">
        <v>0.288</v>
      </c>
      <c r="S70" s="1" t="n">
        <v>0.075</v>
      </c>
      <c r="T70" s="1" t="n">
        <v>3.36</v>
      </c>
      <c r="U70" s="1" t="n">
        <v>137.979</v>
      </c>
      <c r="V70" s="1" t="n">
        <v>1.252</v>
      </c>
      <c r="W70" s="1" t="n">
        <v>1.257</v>
      </c>
      <c r="X70" s="1" t="n">
        <v>1.181</v>
      </c>
    </row>
    <row r="71" customFormat="false" ht="13.8" hidden="false" customHeight="false" outlineLevel="0" collapsed="false">
      <c r="A71" s="1" t="s">
        <v>294</v>
      </c>
      <c r="B71" s="1" t="s">
        <v>272</v>
      </c>
      <c r="C71" s="14" t="n">
        <v>227</v>
      </c>
      <c r="D71" s="14" t="s">
        <v>291</v>
      </c>
      <c r="E71" s="14"/>
      <c r="F71" s="15" t="n">
        <v>42905</v>
      </c>
      <c r="G71" s="14" t="s">
        <v>282</v>
      </c>
      <c r="H71" s="14"/>
      <c r="I71" s="1" t="n">
        <v>266.327</v>
      </c>
      <c r="J71" s="1" t="n">
        <v>1.467</v>
      </c>
      <c r="K71" s="1" t="n">
        <v>0.063</v>
      </c>
      <c r="L71" s="1" t="n">
        <v>4.027</v>
      </c>
      <c r="M71" s="1" t="n">
        <v>0.251</v>
      </c>
      <c r="N71" s="1" t="n">
        <v>4.361</v>
      </c>
      <c r="O71" s="1" t="n">
        <v>0.414</v>
      </c>
      <c r="P71" s="1" t="n">
        <v>2.637</v>
      </c>
      <c r="Q71" s="34" t="n">
        <v>32.399</v>
      </c>
      <c r="R71" s="1" t="n">
        <v>0.533</v>
      </c>
      <c r="S71" s="1" t="n">
        <v>0.076</v>
      </c>
      <c r="T71" s="1" t="n">
        <v>2.474</v>
      </c>
      <c r="U71" s="1" t="n">
        <v>1.003</v>
      </c>
      <c r="V71" s="1" t="n">
        <v>3.418</v>
      </c>
      <c r="W71" s="1" t="n">
        <v>0.126</v>
      </c>
      <c r="X71" s="1" t="n">
        <v>4.472</v>
      </c>
    </row>
    <row r="72" customFormat="false" ht="13.8" hidden="false" customHeight="false" outlineLevel="0" collapsed="false">
      <c r="A72" s="1" t="s">
        <v>295</v>
      </c>
      <c r="B72" s="1" t="s">
        <v>272</v>
      </c>
      <c r="C72" s="14" t="n">
        <v>227</v>
      </c>
      <c r="D72" s="14" t="s">
        <v>291</v>
      </c>
      <c r="E72" s="14"/>
      <c r="F72" s="15" t="n">
        <v>42908</v>
      </c>
      <c r="G72" s="14" t="n">
        <v>0</v>
      </c>
      <c r="H72" s="14"/>
      <c r="I72" s="1" t="n">
        <v>51.863</v>
      </c>
      <c r="J72" s="1" t="n">
        <v>1.154</v>
      </c>
      <c r="K72" s="1" t="n">
        <v>0.064</v>
      </c>
      <c r="L72" s="1" t="n">
        <v>3.896</v>
      </c>
      <c r="M72" s="1" t="n">
        <v>0.265</v>
      </c>
      <c r="N72" s="1" t="n">
        <v>5.437</v>
      </c>
      <c r="O72" s="1" t="n">
        <v>0.458</v>
      </c>
      <c r="P72" s="1" t="n">
        <v>2.538</v>
      </c>
      <c r="Q72" s="34" t="n">
        <v>72.694</v>
      </c>
      <c r="R72" s="1" t="n">
        <v>0.802</v>
      </c>
      <c r="S72" s="1" t="n">
        <v>0.049</v>
      </c>
      <c r="T72" s="1" t="n">
        <v>9.502</v>
      </c>
      <c r="U72" s="1" t="n">
        <v>1.113</v>
      </c>
      <c r="V72" s="1" t="n">
        <v>1.474</v>
      </c>
      <c r="W72" s="1" t="n">
        <v>0.337</v>
      </c>
      <c r="X72" s="1" t="n">
        <v>2.468</v>
      </c>
    </row>
    <row r="73" customFormat="false" ht="13.8" hidden="false" customHeight="false" outlineLevel="0" collapsed="false">
      <c r="A73" s="1" t="s">
        <v>296</v>
      </c>
      <c r="B73" s="1" t="s">
        <v>272</v>
      </c>
      <c r="C73" s="14" t="n">
        <v>227</v>
      </c>
      <c r="D73" s="14" t="s">
        <v>291</v>
      </c>
      <c r="E73" s="14"/>
      <c r="F73" s="15" t="n">
        <v>42908</v>
      </c>
      <c r="G73" s="14" t="n">
        <v>8</v>
      </c>
      <c r="H73" s="14"/>
      <c r="I73" s="1" t="n">
        <v>594.147</v>
      </c>
      <c r="J73" s="1" t="n">
        <v>0.685</v>
      </c>
      <c r="K73" s="1" t="n">
        <v>0.57</v>
      </c>
      <c r="L73" s="1" t="n">
        <v>2.476</v>
      </c>
      <c r="M73" s="1" t="n">
        <v>0.279</v>
      </c>
      <c r="N73" s="1" t="n">
        <v>2.691</v>
      </c>
      <c r="O73" s="1" t="n">
        <v>0.35</v>
      </c>
      <c r="P73" s="1" t="n">
        <v>0.94</v>
      </c>
      <c r="Q73" s="34" t="n">
        <v>528.724</v>
      </c>
      <c r="R73" s="1" t="n">
        <v>0.863</v>
      </c>
      <c r="S73" s="1" t="n">
        <v>0.061</v>
      </c>
      <c r="T73" s="1" t="n">
        <v>5.357</v>
      </c>
      <c r="U73" s="1" t="n">
        <v>120.136</v>
      </c>
      <c r="V73" s="1" t="n">
        <v>2.192</v>
      </c>
      <c r="W73" s="1" t="n">
        <v>0.258</v>
      </c>
      <c r="X73" s="1" t="n">
        <v>0.947</v>
      </c>
    </row>
    <row r="74" customFormat="false" ht="13.8" hidden="false" customHeight="false" outlineLevel="0" collapsed="false">
      <c r="A74" s="1" t="s">
        <v>297</v>
      </c>
      <c r="B74" s="1" t="s">
        <v>272</v>
      </c>
      <c r="C74" s="14" t="n">
        <v>227</v>
      </c>
      <c r="D74" s="14" t="s">
        <v>291</v>
      </c>
      <c r="E74" s="14"/>
      <c r="F74" s="15" t="n">
        <v>42913</v>
      </c>
      <c r="G74" s="14" t="n">
        <v>0</v>
      </c>
      <c r="H74" s="14"/>
      <c r="I74" s="1" t="n">
        <v>73.342</v>
      </c>
      <c r="J74" s="1" t="n">
        <v>1.015</v>
      </c>
      <c r="K74" s="1" t="n">
        <v>0.093</v>
      </c>
      <c r="L74" s="1" t="n">
        <v>5.064</v>
      </c>
      <c r="M74" s="1" t="n">
        <v>0.193</v>
      </c>
      <c r="N74" s="1" t="n">
        <v>1.856</v>
      </c>
      <c r="O74" s="1" t="n">
        <v>0.254</v>
      </c>
      <c r="P74" s="1" t="n">
        <v>3.818</v>
      </c>
      <c r="Q74" s="34" t="n">
        <v>5.167</v>
      </c>
      <c r="R74" s="1" t="n">
        <v>2.281</v>
      </c>
      <c r="S74" s="1" t="n">
        <v>0.011</v>
      </c>
      <c r="T74" s="1" t="n">
        <v>5.438</v>
      </c>
      <c r="U74" s="1" t="n">
        <v>2.88</v>
      </c>
      <c r="V74" s="1" t="n">
        <v>4.913</v>
      </c>
      <c r="W74" s="1" t="n">
        <v>0.139</v>
      </c>
      <c r="X74" s="1" t="n">
        <v>3.819</v>
      </c>
    </row>
    <row r="75" customFormat="false" ht="13.8" hidden="false" customHeight="false" outlineLevel="0" collapsed="false">
      <c r="A75" s="1" t="s">
        <v>298</v>
      </c>
      <c r="B75" s="1" t="s">
        <v>272</v>
      </c>
      <c r="C75" s="14" t="n">
        <v>227</v>
      </c>
      <c r="D75" s="14" t="s">
        <v>291</v>
      </c>
      <c r="E75" s="14"/>
      <c r="F75" s="15" t="n">
        <v>42913</v>
      </c>
      <c r="G75" s="14" t="n">
        <v>8</v>
      </c>
      <c r="H75" s="14"/>
      <c r="I75" s="1" t="n">
        <v>1155.081</v>
      </c>
      <c r="J75" s="1" t="n">
        <v>25.316</v>
      </c>
      <c r="K75" s="1" t="n">
        <v>0.856</v>
      </c>
      <c r="L75" s="1" t="n">
        <v>5.641</v>
      </c>
      <c r="M75" s="1" t="n">
        <v>0.259</v>
      </c>
      <c r="N75" s="1" t="n">
        <v>9.799</v>
      </c>
      <c r="O75" s="1" t="n">
        <v>0.226</v>
      </c>
      <c r="P75" s="1" t="n">
        <v>8.41</v>
      </c>
      <c r="Q75" s="34" t="n">
        <v>31.578</v>
      </c>
      <c r="R75" s="1" t="n">
        <v>24.565</v>
      </c>
      <c r="S75" s="1" t="n">
        <v>2.077</v>
      </c>
      <c r="T75" s="1" t="n">
        <v>15.44</v>
      </c>
      <c r="U75" s="1" t="n">
        <v>180.548</v>
      </c>
      <c r="V75" s="1" t="n">
        <v>3.692</v>
      </c>
      <c r="W75" s="1" t="n">
        <v>0.432</v>
      </c>
      <c r="X75" s="1" t="n">
        <v>22.4</v>
      </c>
    </row>
    <row r="76" customFormat="false" ht="13.8" hidden="false" customHeight="false" outlineLevel="0" collapsed="false">
      <c r="A76" s="1" t="s">
        <v>299</v>
      </c>
      <c r="B76" s="1" t="s">
        <v>272</v>
      </c>
      <c r="C76" s="14" t="n">
        <v>227</v>
      </c>
      <c r="D76" s="14" t="s">
        <v>291</v>
      </c>
      <c r="E76" s="14"/>
      <c r="F76" s="15" t="n">
        <v>42919</v>
      </c>
      <c r="G76" s="14" t="n">
        <v>0</v>
      </c>
      <c r="H76" s="14"/>
      <c r="I76" s="1" t="n">
        <v>75.151</v>
      </c>
      <c r="J76" s="1" t="n">
        <v>0.477</v>
      </c>
      <c r="K76" s="1" t="n">
        <v>0.149</v>
      </c>
      <c r="L76" s="1" t="n">
        <v>3.52</v>
      </c>
      <c r="M76" s="1" t="n">
        <v>0.171</v>
      </c>
      <c r="N76" s="1" t="n">
        <v>2.627</v>
      </c>
      <c r="O76" s="1" t="n">
        <v>0.351</v>
      </c>
      <c r="P76" s="1" t="n">
        <v>3.245</v>
      </c>
      <c r="Q76" s="34" t="n">
        <v>5.692</v>
      </c>
      <c r="R76" s="1" t="n">
        <v>0.841</v>
      </c>
      <c r="S76" s="1" t="n">
        <v>0.413</v>
      </c>
      <c r="T76" s="1" t="n">
        <v>6.492</v>
      </c>
      <c r="U76" s="1" t="n">
        <v>5.718</v>
      </c>
      <c r="V76" s="1" t="n">
        <v>5.691</v>
      </c>
      <c r="W76" s="1" t="n">
        <v>0.116</v>
      </c>
      <c r="X76" s="1" t="n">
        <v>3.537</v>
      </c>
    </row>
    <row r="77" customFormat="false" ht="13.8" hidden="false" customHeight="false" outlineLevel="0" collapsed="false">
      <c r="A77" s="1" t="s">
        <v>300</v>
      </c>
      <c r="B77" s="1" t="s">
        <v>272</v>
      </c>
      <c r="C77" s="14" t="n">
        <v>227</v>
      </c>
      <c r="D77" s="14" t="s">
        <v>291</v>
      </c>
      <c r="E77" s="14"/>
      <c r="F77" s="15" t="n">
        <v>42919</v>
      </c>
      <c r="G77" s="14" t="n">
        <v>8</v>
      </c>
      <c r="H77" s="14"/>
      <c r="I77" s="1" t="n">
        <v>1707.911</v>
      </c>
      <c r="J77" s="1" t="n">
        <v>0.658</v>
      </c>
      <c r="K77" s="1" t="n">
        <v>0.927</v>
      </c>
      <c r="L77" s="1" t="n">
        <v>27.743</v>
      </c>
      <c r="M77" s="1" t="n">
        <v>0.244</v>
      </c>
      <c r="N77" s="1" t="n">
        <v>26.298</v>
      </c>
      <c r="O77" s="1" t="n">
        <v>0.278</v>
      </c>
      <c r="P77" s="1" t="n">
        <v>27.593</v>
      </c>
      <c r="Q77" s="34" t="n">
        <v>7.506</v>
      </c>
      <c r="R77" s="1" t="n">
        <v>0.604</v>
      </c>
      <c r="S77" s="1" t="n">
        <v>0.207</v>
      </c>
      <c r="T77" s="1" t="n">
        <v>26.318</v>
      </c>
      <c r="U77" s="1" t="n">
        <v>196.325</v>
      </c>
      <c r="V77" s="1" t="n">
        <v>26.623</v>
      </c>
      <c r="W77" s="1" t="n">
        <v>0.212</v>
      </c>
      <c r="X77" s="1" t="n">
        <v>3.261</v>
      </c>
    </row>
    <row r="78" customFormat="false" ht="13.8" hidden="false" customHeight="false" outlineLevel="0" collapsed="false">
      <c r="A78" s="1" t="s">
        <v>301</v>
      </c>
      <c r="B78" s="1" t="s">
        <v>272</v>
      </c>
      <c r="C78" s="14" t="n">
        <v>227</v>
      </c>
      <c r="D78" s="14" t="s">
        <v>291</v>
      </c>
      <c r="E78" s="14"/>
      <c r="F78" s="15" t="n">
        <v>42920</v>
      </c>
      <c r="G78" s="14" t="n">
        <v>0</v>
      </c>
      <c r="H78" s="14"/>
      <c r="I78" s="1" t="n">
        <v>88.096</v>
      </c>
      <c r="J78" s="1" t="n">
        <v>1.845</v>
      </c>
      <c r="K78" s="1" t="n">
        <v>0.117</v>
      </c>
      <c r="L78" s="1" t="n">
        <v>27.183</v>
      </c>
      <c r="M78" s="1" t="n">
        <v>0.125</v>
      </c>
      <c r="N78" s="1" t="n">
        <v>25.809</v>
      </c>
      <c r="O78" s="1" t="n">
        <v>0.308</v>
      </c>
      <c r="P78" s="1" t="n">
        <v>27.729</v>
      </c>
      <c r="Q78" s="34" t="n">
        <v>6.77</v>
      </c>
      <c r="R78" s="1" t="n">
        <v>1.605</v>
      </c>
      <c r="S78" s="1" t="n">
        <v>0.115</v>
      </c>
      <c r="T78" s="1" t="n">
        <v>66.587</v>
      </c>
      <c r="U78" s="1" t="n">
        <v>4.73</v>
      </c>
      <c r="V78" s="1" t="n">
        <v>27.048</v>
      </c>
      <c r="W78" s="1" t="n">
        <v>0.132</v>
      </c>
      <c r="X78" s="1" t="n">
        <v>2.34</v>
      </c>
    </row>
    <row r="79" customFormat="false" ht="13.8" hidden="false" customHeight="false" outlineLevel="0" collapsed="false">
      <c r="A79" s="1" t="s">
        <v>302</v>
      </c>
      <c r="B79" s="1" t="s">
        <v>272</v>
      </c>
      <c r="C79" s="14" t="n">
        <v>227</v>
      </c>
      <c r="D79" s="14" t="s">
        <v>291</v>
      </c>
      <c r="E79" s="14"/>
      <c r="F79" s="15" t="n">
        <v>42920</v>
      </c>
      <c r="G79" s="14" t="n">
        <v>1</v>
      </c>
      <c r="H79" s="14"/>
      <c r="I79" s="1" t="n">
        <v>75.959</v>
      </c>
      <c r="J79" s="1" t="n">
        <v>1.916</v>
      </c>
      <c r="K79" s="1" t="n">
        <v>0.122</v>
      </c>
      <c r="L79" s="1" t="n">
        <v>1.957</v>
      </c>
      <c r="M79" s="1" t="n">
        <v>0.234</v>
      </c>
      <c r="N79" s="1" t="n">
        <v>3.295</v>
      </c>
      <c r="O79" s="1" t="n">
        <v>0.309</v>
      </c>
      <c r="P79" s="1" t="n">
        <v>1.373</v>
      </c>
      <c r="Q79" s="34" t="n">
        <v>10.29</v>
      </c>
      <c r="R79" s="1" t="n">
        <v>2.813</v>
      </c>
      <c r="S79" s="1" t="n">
        <v>0.091</v>
      </c>
      <c r="T79" s="1" t="n">
        <v>8.447</v>
      </c>
      <c r="U79" s="1" t="n">
        <v>4.06</v>
      </c>
      <c r="V79" s="1" t="n">
        <v>2.537</v>
      </c>
      <c r="W79" s="1" t="n">
        <v>0.207</v>
      </c>
      <c r="X79" s="1" t="n">
        <v>0.721</v>
      </c>
    </row>
    <row r="80" customFormat="false" ht="13.8" hidden="false" customHeight="false" outlineLevel="0" collapsed="false">
      <c r="A80" s="1" t="s">
        <v>303</v>
      </c>
      <c r="B80" s="1" t="s">
        <v>272</v>
      </c>
      <c r="C80" s="14" t="n">
        <v>227</v>
      </c>
      <c r="D80" s="14" t="s">
        <v>291</v>
      </c>
      <c r="E80" s="14"/>
      <c r="F80" s="15" t="n">
        <v>42920</v>
      </c>
      <c r="G80" s="14" t="n">
        <v>3</v>
      </c>
      <c r="H80" s="14"/>
      <c r="I80" s="1" t="n">
        <v>185.25</v>
      </c>
      <c r="J80" s="1" t="n">
        <v>0.701</v>
      </c>
      <c r="K80" s="1" t="n">
        <v>0.063</v>
      </c>
      <c r="L80" s="1" t="n">
        <v>1.849</v>
      </c>
      <c r="M80" s="1" t="n">
        <v>0.238</v>
      </c>
      <c r="N80" s="1" t="n">
        <v>1.789</v>
      </c>
      <c r="O80" s="1" t="n">
        <v>0.35</v>
      </c>
      <c r="P80" s="1" t="n">
        <v>1.961</v>
      </c>
      <c r="Q80" s="34" t="n">
        <v>40.347</v>
      </c>
      <c r="R80" s="1" t="n">
        <v>0.424</v>
      </c>
      <c r="S80" s="1" t="n">
        <v>0.102</v>
      </c>
      <c r="T80" s="1" t="n">
        <v>10.45</v>
      </c>
      <c r="U80" s="1" t="n">
        <v>1.297</v>
      </c>
      <c r="V80" s="1" t="n">
        <v>3.486</v>
      </c>
      <c r="W80" s="1" t="n">
        <v>0.132</v>
      </c>
      <c r="X80" s="1" t="n">
        <v>4.765</v>
      </c>
    </row>
    <row r="81" customFormat="false" ht="13.8" hidden="false" customHeight="false" outlineLevel="0" collapsed="false">
      <c r="A81" s="1" t="s">
        <v>304</v>
      </c>
      <c r="B81" s="1" t="s">
        <v>272</v>
      </c>
      <c r="C81" s="14" t="n">
        <v>227</v>
      </c>
      <c r="D81" s="14" t="s">
        <v>291</v>
      </c>
      <c r="E81" s="14"/>
      <c r="F81" s="15" t="n">
        <v>42920</v>
      </c>
      <c r="G81" s="14" t="n">
        <v>4</v>
      </c>
      <c r="H81" s="14"/>
      <c r="I81" s="1" t="n">
        <v>253.416</v>
      </c>
      <c r="J81" s="1" t="n">
        <v>1.575</v>
      </c>
      <c r="K81" s="1" t="n">
        <v>0.066</v>
      </c>
      <c r="L81" s="1" t="n">
        <v>4.213</v>
      </c>
      <c r="M81" s="1" t="n">
        <v>0.274</v>
      </c>
      <c r="N81" s="1" t="n">
        <v>2.783</v>
      </c>
      <c r="O81" s="1" t="n">
        <v>0.952</v>
      </c>
      <c r="P81" s="1" t="n">
        <v>3.775</v>
      </c>
      <c r="Q81" s="34" t="n">
        <v>43.7</v>
      </c>
      <c r="R81" s="1" t="n">
        <v>0.343</v>
      </c>
      <c r="S81" s="1" t="n">
        <v>0.087</v>
      </c>
      <c r="T81" s="1" t="n">
        <v>6.352</v>
      </c>
      <c r="U81" s="1" t="n">
        <v>2.773</v>
      </c>
      <c r="V81" s="1" t="n">
        <v>2.806</v>
      </c>
      <c r="W81" s="1" t="n">
        <v>0.14</v>
      </c>
      <c r="X81" s="1" t="n">
        <v>3.7</v>
      </c>
    </row>
    <row r="82" customFormat="false" ht="13.8" hidden="false" customHeight="false" outlineLevel="0" collapsed="false">
      <c r="A82" s="1" t="s">
        <v>305</v>
      </c>
      <c r="B82" s="1" t="s">
        <v>272</v>
      </c>
      <c r="C82" s="14" t="n">
        <v>227</v>
      </c>
      <c r="D82" s="14" t="s">
        <v>291</v>
      </c>
      <c r="E82" s="14"/>
      <c r="F82" s="15" t="n">
        <v>42920</v>
      </c>
      <c r="G82" s="14" t="n">
        <v>6</v>
      </c>
      <c r="H82" s="14"/>
      <c r="I82" s="1" t="n">
        <v>572.805</v>
      </c>
      <c r="J82" s="1" t="n">
        <v>0.768</v>
      </c>
      <c r="K82" s="1" t="n">
        <v>0.658</v>
      </c>
      <c r="L82" s="1" t="n">
        <v>1.217</v>
      </c>
      <c r="M82" s="1" t="n">
        <v>0.593</v>
      </c>
      <c r="N82" s="1" t="n">
        <v>4.339</v>
      </c>
      <c r="O82" s="1" t="n">
        <v>3.478</v>
      </c>
      <c r="P82" s="1" t="n">
        <v>1.05</v>
      </c>
      <c r="Q82" s="34" t="n">
        <v>172.839</v>
      </c>
      <c r="R82" s="1" t="n">
        <v>1.478</v>
      </c>
      <c r="S82" s="1" t="n">
        <v>0.083</v>
      </c>
      <c r="T82" s="1" t="n">
        <v>8.226</v>
      </c>
      <c r="U82" s="1" t="n">
        <v>134.149</v>
      </c>
      <c r="V82" s="1" t="n">
        <v>2.351</v>
      </c>
      <c r="W82" s="1" t="n">
        <v>0.221</v>
      </c>
      <c r="X82" s="1" t="n">
        <v>2.413</v>
      </c>
    </row>
    <row r="83" customFormat="false" ht="13.8" hidden="false" customHeight="false" outlineLevel="0" collapsed="false">
      <c r="A83" s="1" t="s">
        <v>306</v>
      </c>
      <c r="B83" s="1" t="s">
        <v>272</v>
      </c>
      <c r="C83" s="14" t="n">
        <v>227</v>
      </c>
      <c r="D83" s="14" t="s">
        <v>291</v>
      </c>
      <c r="E83" s="14"/>
      <c r="F83" s="15" t="n">
        <v>42920</v>
      </c>
      <c r="G83" s="14" t="n">
        <v>8</v>
      </c>
      <c r="H83" s="14"/>
      <c r="I83" s="1" t="n">
        <v>1257.291</v>
      </c>
      <c r="J83" s="1" t="n">
        <v>3.865</v>
      </c>
      <c r="K83" s="1" t="n">
        <v>0.727</v>
      </c>
      <c r="L83" s="1" t="n">
        <v>7.907</v>
      </c>
      <c r="M83" s="1" t="n">
        <v>0.288</v>
      </c>
      <c r="N83" s="1" t="n">
        <v>9.125</v>
      </c>
      <c r="O83" s="1" t="n">
        <v>0.28</v>
      </c>
      <c r="P83" s="1" t="n">
        <v>8.639</v>
      </c>
      <c r="Q83" s="34" t="n">
        <v>29.013</v>
      </c>
      <c r="R83" s="1" t="n">
        <v>1.132</v>
      </c>
      <c r="S83" s="1" t="n">
        <v>0.069</v>
      </c>
      <c r="T83" s="1" t="n">
        <v>12.445</v>
      </c>
      <c r="U83" s="1" t="n">
        <v>152.616</v>
      </c>
      <c r="V83" s="1" t="n">
        <v>10.353</v>
      </c>
      <c r="W83" s="1" t="n">
        <v>0.451</v>
      </c>
      <c r="X83" s="1" t="n">
        <v>0.805</v>
      </c>
    </row>
    <row r="84" customFormat="false" ht="13.8" hidden="false" customHeight="false" outlineLevel="0" collapsed="false">
      <c r="A84" s="1" t="s">
        <v>307</v>
      </c>
      <c r="B84" s="1" t="s">
        <v>272</v>
      </c>
      <c r="C84" s="14" t="n">
        <v>227</v>
      </c>
      <c r="D84" s="14" t="s">
        <v>291</v>
      </c>
      <c r="E84" s="14"/>
      <c r="F84" s="15" t="n">
        <v>42920</v>
      </c>
      <c r="G84" s="14" t="n">
        <v>10</v>
      </c>
      <c r="H84" s="14"/>
      <c r="I84" s="1" t="n">
        <v>5644.351</v>
      </c>
      <c r="J84" s="1" t="n">
        <v>0.86</v>
      </c>
      <c r="K84" s="1" t="n">
        <v>2.208</v>
      </c>
      <c r="L84" s="1" t="n">
        <v>1.893</v>
      </c>
      <c r="M84" s="1" t="n">
        <v>0.357</v>
      </c>
      <c r="N84" s="1" t="n">
        <v>3.828</v>
      </c>
      <c r="O84" s="1" t="n">
        <v>2.855</v>
      </c>
      <c r="P84" s="1" t="n">
        <v>1.779</v>
      </c>
      <c r="Q84" s="34" t="n">
        <v>20.966</v>
      </c>
      <c r="R84" s="1" t="n">
        <v>1.699</v>
      </c>
      <c r="S84" s="1" t="n">
        <v>0.096</v>
      </c>
      <c r="T84" s="1" t="n">
        <v>3.384</v>
      </c>
      <c r="U84" s="1" t="n">
        <v>479.01</v>
      </c>
      <c r="V84" s="1" t="n">
        <v>2.609</v>
      </c>
      <c r="W84" s="1" t="n">
        <v>0.72</v>
      </c>
      <c r="X84" s="1" t="n">
        <v>3.214</v>
      </c>
    </row>
    <row r="85" customFormat="false" ht="13.8" hidden="false" customHeight="false" outlineLevel="0" collapsed="false">
      <c r="A85" s="1" t="s">
        <v>308</v>
      </c>
      <c r="B85" s="1" t="s">
        <v>272</v>
      </c>
      <c r="C85" s="14" t="n">
        <v>227</v>
      </c>
      <c r="D85" s="14" t="s">
        <v>291</v>
      </c>
      <c r="E85" s="14"/>
      <c r="F85" s="15" t="n">
        <v>42922</v>
      </c>
      <c r="G85" s="14" t="n">
        <v>0</v>
      </c>
      <c r="H85" s="14"/>
      <c r="I85" s="1" t="n">
        <v>83.945</v>
      </c>
      <c r="J85" s="1" t="n">
        <v>3.403</v>
      </c>
      <c r="K85" s="1" t="n">
        <v>0.163</v>
      </c>
      <c r="L85" s="1" t="n">
        <v>1.964</v>
      </c>
      <c r="M85" s="1" t="n">
        <v>0.287</v>
      </c>
      <c r="N85" s="1" t="n">
        <v>4.026</v>
      </c>
      <c r="O85" s="1" t="n">
        <v>0.545</v>
      </c>
      <c r="P85" s="1" t="n">
        <v>4.539</v>
      </c>
      <c r="Q85" s="34" t="n">
        <v>9.774</v>
      </c>
      <c r="R85" s="1" t="n">
        <v>2.016</v>
      </c>
      <c r="S85" s="1" t="n">
        <v>0.015</v>
      </c>
      <c r="T85" s="1" t="n">
        <v>15.903</v>
      </c>
      <c r="U85" s="1" t="n">
        <v>6.723</v>
      </c>
      <c r="V85" s="1" t="n">
        <v>0.902</v>
      </c>
      <c r="W85" s="1" t="n">
        <v>0.149</v>
      </c>
      <c r="X85" s="1" t="n">
        <v>3.14</v>
      </c>
    </row>
    <row r="86" customFormat="false" ht="13.8" hidden="false" customHeight="false" outlineLevel="0" collapsed="false">
      <c r="A86" s="1" t="s">
        <v>309</v>
      </c>
      <c r="B86" s="1" t="s">
        <v>272</v>
      </c>
      <c r="C86" s="14" t="n">
        <v>227</v>
      </c>
      <c r="D86" s="14" t="s">
        <v>291</v>
      </c>
      <c r="E86" s="14"/>
      <c r="F86" s="15" t="n">
        <v>42922</v>
      </c>
      <c r="G86" s="14" t="n">
        <v>8</v>
      </c>
      <c r="H86" s="14"/>
      <c r="I86" s="1" t="n">
        <v>1379.136</v>
      </c>
      <c r="J86" s="1" t="n">
        <v>0.746</v>
      </c>
      <c r="K86" s="1" t="n">
        <v>0.853</v>
      </c>
      <c r="L86" s="1" t="n">
        <v>0.449</v>
      </c>
      <c r="M86" s="1" t="n">
        <v>0.342</v>
      </c>
      <c r="N86" s="1" t="n">
        <v>2.069</v>
      </c>
      <c r="O86" s="1" t="n">
        <v>0.235</v>
      </c>
      <c r="P86" s="1" t="n">
        <v>1.691</v>
      </c>
      <c r="Q86" s="34" t="n">
        <v>5.842</v>
      </c>
      <c r="R86" s="1" t="n">
        <v>2.131</v>
      </c>
      <c r="S86" s="1" t="n">
        <v>0.074</v>
      </c>
      <c r="T86" s="1" t="n">
        <v>5.126</v>
      </c>
      <c r="U86" s="1" t="n">
        <v>185.184</v>
      </c>
      <c r="V86" s="1" t="n">
        <v>1.388</v>
      </c>
      <c r="W86" s="1" t="n">
        <v>0.23</v>
      </c>
      <c r="X86" s="1" t="n">
        <v>1.789</v>
      </c>
    </row>
    <row r="87" customFormat="false" ht="13.8" hidden="false" customHeight="false" outlineLevel="0" collapsed="false">
      <c r="A87" s="1" t="s">
        <v>310</v>
      </c>
      <c r="B87" s="1" t="s">
        <v>272</v>
      </c>
      <c r="C87" s="14" t="n">
        <v>227</v>
      </c>
      <c r="D87" s="14" t="s">
        <v>291</v>
      </c>
      <c r="E87" s="14"/>
      <c r="F87" s="15" t="n">
        <v>42926</v>
      </c>
      <c r="G87" s="14" t="n">
        <v>0</v>
      </c>
      <c r="H87" s="14"/>
      <c r="I87" s="1" t="n">
        <v>120.939</v>
      </c>
      <c r="J87" s="1" t="n">
        <v>1.16</v>
      </c>
      <c r="K87" s="1" t="n">
        <v>0.207</v>
      </c>
      <c r="L87" s="1" t="n">
        <v>0.411</v>
      </c>
      <c r="M87" s="1" t="n">
        <v>0.255</v>
      </c>
      <c r="N87" s="1" t="n">
        <v>2.472</v>
      </c>
      <c r="O87" s="1" t="n">
        <v>1</v>
      </c>
      <c r="P87" s="1" t="n">
        <v>0.579</v>
      </c>
      <c r="Q87" s="34" t="n">
        <v>74.153</v>
      </c>
      <c r="R87" s="1" t="n">
        <v>0.795</v>
      </c>
      <c r="S87" s="1" t="n">
        <v>0.015</v>
      </c>
      <c r="T87" s="1" t="n">
        <v>12.824</v>
      </c>
      <c r="U87" s="1" t="n">
        <v>10.127</v>
      </c>
      <c r="V87" s="1" t="n">
        <v>0.777</v>
      </c>
      <c r="W87" s="1" t="n">
        <v>0.75</v>
      </c>
      <c r="X87" s="1" t="n">
        <v>0.683</v>
      </c>
    </row>
    <row r="88" customFormat="false" ht="13.8" hidden="false" customHeight="false" outlineLevel="0" collapsed="false">
      <c r="A88" s="1" t="s">
        <v>311</v>
      </c>
      <c r="B88" s="1" t="s">
        <v>272</v>
      </c>
      <c r="C88" s="14" t="n">
        <v>227</v>
      </c>
      <c r="D88" s="14" t="s">
        <v>291</v>
      </c>
      <c r="E88" s="14"/>
      <c r="F88" s="15" t="n">
        <v>42926</v>
      </c>
      <c r="G88" s="14" t="n">
        <v>1</v>
      </c>
      <c r="H88" s="14"/>
      <c r="I88" s="1" t="n">
        <v>113.415</v>
      </c>
      <c r="J88" s="1" t="n">
        <v>3.364</v>
      </c>
      <c r="K88" s="1" t="n">
        <v>0.201</v>
      </c>
      <c r="L88" s="1" t="n">
        <v>2.078</v>
      </c>
      <c r="M88" s="1" t="n">
        <v>0.299</v>
      </c>
      <c r="N88" s="1" t="n">
        <v>2.379</v>
      </c>
      <c r="O88" s="1" t="n">
        <v>2.795</v>
      </c>
      <c r="P88" s="1" t="n">
        <v>1.748</v>
      </c>
      <c r="Q88" s="34" t="n">
        <v>733.614</v>
      </c>
      <c r="R88" s="1" t="n">
        <v>1.864</v>
      </c>
      <c r="S88" s="1" t="n">
        <v>0.018</v>
      </c>
      <c r="T88" s="1" t="n">
        <v>6.271</v>
      </c>
      <c r="U88" s="1" t="n">
        <v>12.145</v>
      </c>
      <c r="V88" s="1" t="n">
        <v>0.889</v>
      </c>
      <c r="W88" s="1" t="n">
        <v>0.866</v>
      </c>
      <c r="X88" s="1" t="n">
        <v>2.328</v>
      </c>
    </row>
    <row r="89" customFormat="false" ht="13.8" hidden="false" customHeight="false" outlineLevel="0" collapsed="false">
      <c r="A89" s="1" t="s">
        <v>312</v>
      </c>
      <c r="B89" s="1" t="s">
        <v>272</v>
      </c>
      <c r="C89" s="14" t="n">
        <v>227</v>
      </c>
      <c r="D89" s="14" t="s">
        <v>291</v>
      </c>
      <c r="E89" s="14"/>
      <c r="F89" s="15" t="n">
        <v>42926</v>
      </c>
      <c r="G89" s="14" t="n">
        <v>3</v>
      </c>
      <c r="H89" s="14"/>
      <c r="I89" s="1" t="n">
        <v>199.356</v>
      </c>
      <c r="J89" s="1" t="n">
        <v>0.772</v>
      </c>
      <c r="K89" s="1" t="n">
        <v>0.072</v>
      </c>
      <c r="L89" s="1" t="n">
        <v>4.418</v>
      </c>
      <c r="M89" s="1" t="n">
        <v>0.263</v>
      </c>
      <c r="N89" s="1" t="n">
        <v>5.558</v>
      </c>
      <c r="O89" s="1" t="n">
        <v>1.138</v>
      </c>
      <c r="P89" s="1" t="n">
        <v>4.232</v>
      </c>
      <c r="Q89" s="34" t="n">
        <v>791.064</v>
      </c>
      <c r="R89" s="1" t="n">
        <v>0.374</v>
      </c>
      <c r="S89" s="1" t="n">
        <v>0.056</v>
      </c>
      <c r="T89" s="1" t="n">
        <v>2.733</v>
      </c>
      <c r="U89" s="1" t="n">
        <v>10.725</v>
      </c>
      <c r="V89" s="1" t="n">
        <v>4.867</v>
      </c>
      <c r="W89" s="1" t="n">
        <v>1.274</v>
      </c>
      <c r="X89" s="1" t="n">
        <v>1.575</v>
      </c>
    </row>
    <row r="90" customFormat="false" ht="13.8" hidden="false" customHeight="false" outlineLevel="0" collapsed="false">
      <c r="A90" s="1" t="s">
        <v>313</v>
      </c>
      <c r="B90" s="1" t="s">
        <v>272</v>
      </c>
      <c r="C90" s="14" t="n">
        <v>227</v>
      </c>
      <c r="D90" s="14" t="s">
        <v>291</v>
      </c>
      <c r="E90" s="14"/>
      <c r="F90" s="15" t="n">
        <v>42926</v>
      </c>
      <c r="G90" s="14" t="n">
        <v>4</v>
      </c>
      <c r="H90" s="14"/>
      <c r="I90" s="1" t="n">
        <v>245.073</v>
      </c>
      <c r="J90" s="1" t="n">
        <v>0.913</v>
      </c>
      <c r="K90" s="1" t="n">
        <v>0.07</v>
      </c>
      <c r="L90" s="1" t="n">
        <v>8.788</v>
      </c>
      <c r="M90" s="1" t="n">
        <v>0.397</v>
      </c>
      <c r="N90" s="1" t="n">
        <v>7.065</v>
      </c>
      <c r="O90" s="1" t="n">
        <v>0.636</v>
      </c>
      <c r="P90" s="1" t="n">
        <v>6.304</v>
      </c>
      <c r="Q90" s="34" t="n">
        <v>1632.104</v>
      </c>
      <c r="R90" s="1" t="n">
        <v>0.407</v>
      </c>
      <c r="S90" s="1" t="n">
        <v>0.06</v>
      </c>
      <c r="T90" s="1" t="n">
        <v>8.119</v>
      </c>
      <c r="U90" s="1" t="n">
        <v>2.936</v>
      </c>
      <c r="V90" s="1" t="n">
        <v>5.155</v>
      </c>
      <c r="W90" s="1" t="n">
        <v>1.922</v>
      </c>
      <c r="X90" s="1" t="n">
        <v>0.91</v>
      </c>
    </row>
    <row r="91" customFormat="false" ht="13.8" hidden="false" customHeight="false" outlineLevel="0" collapsed="false">
      <c r="A91" s="1" t="s">
        <v>314</v>
      </c>
      <c r="B91" s="1" t="s">
        <v>272</v>
      </c>
      <c r="C91" s="14" t="n">
        <v>227</v>
      </c>
      <c r="D91" s="14" t="s">
        <v>291</v>
      </c>
      <c r="E91" s="14"/>
      <c r="F91" s="15" t="n">
        <v>42926</v>
      </c>
      <c r="G91" s="14" t="n">
        <v>6</v>
      </c>
      <c r="H91" s="14"/>
      <c r="I91" s="1" t="n">
        <v>760.92</v>
      </c>
      <c r="J91" s="1" t="n">
        <v>1.617</v>
      </c>
      <c r="K91" s="1" t="n">
        <v>0.723</v>
      </c>
      <c r="L91" s="1" t="n">
        <v>1.988</v>
      </c>
      <c r="M91" s="1" t="n">
        <v>0.31</v>
      </c>
      <c r="N91" s="1" t="n">
        <v>4.782</v>
      </c>
      <c r="O91" s="1" t="n">
        <v>0.24</v>
      </c>
      <c r="P91" s="1" t="n">
        <v>4.439</v>
      </c>
      <c r="Q91" s="34" t="n">
        <v>387.51</v>
      </c>
      <c r="R91" s="1" t="n">
        <v>1.909</v>
      </c>
      <c r="S91" s="1" t="n">
        <v>0.059</v>
      </c>
      <c r="T91" s="1" t="n">
        <v>3.009</v>
      </c>
      <c r="U91" s="1" t="n">
        <v>148.665</v>
      </c>
      <c r="V91" s="1" t="n">
        <v>2.591</v>
      </c>
      <c r="W91" s="1" t="n">
        <v>0.914</v>
      </c>
      <c r="X91" s="1" t="n">
        <v>2.974</v>
      </c>
    </row>
    <row r="92" customFormat="false" ht="13.8" hidden="false" customHeight="false" outlineLevel="0" collapsed="false">
      <c r="A92" s="1" t="s">
        <v>315</v>
      </c>
      <c r="B92" s="1" t="s">
        <v>272</v>
      </c>
      <c r="C92" s="14" t="n">
        <v>227</v>
      </c>
      <c r="D92" s="14" t="s">
        <v>291</v>
      </c>
      <c r="E92" s="14"/>
      <c r="F92" s="15" t="n">
        <v>42926</v>
      </c>
      <c r="G92" s="14" t="n">
        <v>8</v>
      </c>
      <c r="H92" s="14"/>
      <c r="I92" s="1" t="n">
        <v>2209.359</v>
      </c>
      <c r="J92" s="1" t="n">
        <v>0.712</v>
      </c>
      <c r="K92" s="1" t="n">
        <v>1.074</v>
      </c>
      <c r="L92" s="1" t="n">
        <v>1.719</v>
      </c>
      <c r="M92" s="1" t="n">
        <v>0.388</v>
      </c>
      <c r="N92" s="1" t="n">
        <v>2.069</v>
      </c>
      <c r="O92" s="1" t="n">
        <v>0.275</v>
      </c>
      <c r="P92" s="1" t="n">
        <v>3.868</v>
      </c>
      <c r="Q92" s="34" t="n">
        <v>932.125</v>
      </c>
      <c r="R92" s="1" t="n">
        <v>1.068</v>
      </c>
      <c r="S92" s="1" t="n">
        <v>0.065</v>
      </c>
      <c r="T92" s="1" t="n">
        <v>4.66</v>
      </c>
      <c r="U92" s="1" t="n">
        <v>231.862</v>
      </c>
      <c r="V92" s="1" t="n">
        <v>2.485</v>
      </c>
      <c r="W92" s="1" t="n">
        <v>1.711</v>
      </c>
      <c r="X92" s="1" t="n">
        <v>2.671</v>
      </c>
    </row>
    <row r="93" customFormat="false" ht="26.85" hidden="false" customHeight="false" outlineLevel="0" collapsed="false">
      <c r="A93" s="35" t="s">
        <v>316</v>
      </c>
      <c r="B93" s="35" t="s">
        <v>272</v>
      </c>
      <c r="C93" s="33" t="n">
        <v>227</v>
      </c>
      <c r="D93" s="33" t="s">
        <v>291</v>
      </c>
      <c r="E93" s="33"/>
      <c r="F93" s="36" t="n">
        <v>42926</v>
      </c>
      <c r="G93" s="37" t="s">
        <v>317</v>
      </c>
      <c r="H93" s="38"/>
      <c r="I93" s="35" t="s">
        <v>318</v>
      </c>
      <c r="J93" s="35" t="n">
        <v>86.608</v>
      </c>
      <c r="K93" s="35" t="n">
        <v>7.746</v>
      </c>
      <c r="L93" s="35" t="n">
        <v>0.489</v>
      </c>
      <c r="M93" s="35" t="n">
        <v>1.256</v>
      </c>
      <c r="N93" s="35" t="n">
        <v>0.924</v>
      </c>
      <c r="O93" s="35" t="n">
        <v>1.016</v>
      </c>
      <c r="P93" s="35" t="n">
        <v>1.086</v>
      </c>
      <c r="Q93" s="39" t="n">
        <v>4436.697</v>
      </c>
      <c r="R93" s="35" t="n">
        <v>1.354</v>
      </c>
      <c r="S93" s="35" t="n">
        <v>0.19</v>
      </c>
      <c r="T93" s="35" t="n">
        <v>5.327</v>
      </c>
      <c r="U93" s="35" t="n">
        <v>1833.322</v>
      </c>
      <c r="V93" s="35" t="n">
        <v>0.429</v>
      </c>
      <c r="W93" s="35" t="n">
        <v>4.531</v>
      </c>
      <c r="X93" s="35" t="n">
        <v>0.514</v>
      </c>
    </row>
    <row r="94" customFormat="false" ht="13.8" hidden="false" customHeight="false" outlineLevel="0" collapsed="false">
      <c r="A94" s="1" t="s">
        <v>319</v>
      </c>
      <c r="B94" s="1" t="s">
        <v>272</v>
      </c>
      <c r="C94" s="14" t="n">
        <v>227</v>
      </c>
      <c r="D94" s="14" t="s">
        <v>291</v>
      </c>
      <c r="E94" s="14"/>
      <c r="F94" s="15" t="n">
        <v>42928</v>
      </c>
      <c r="G94" s="14" t="n">
        <v>0</v>
      </c>
      <c r="H94" s="14"/>
      <c r="I94" s="1" t="n">
        <v>150.153</v>
      </c>
      <c r="J94" s="1" t="n">
        <v>2.472</v>
      </c>
      <c r="K94" s="1" t="n">
        <v>0.208</v>
      </c>
      <c r="L94" s="1" t="n">
        <v>2.705</v>
      </c>
      <c r="M94" s="1" t="n">
        <v>0.212</v>
      </c>
      <c r="N94" s="1" t="n">
        <v>3.481</v>
      </c>
      <c r="O94" s="1" t="n">
        <v>0.263</v>
      </c>
      <c r="P94" s="1" t="n">
        <v>2.688</v>
      </c>
      <c r="Q94" s="34" t="n">
        <v>78.866</v>
      </c>
      <c r="R94" s="1" t="n">
        <v>2.116</v>
      </c>
      <c r="S94" s="1" t="n">
        <v>0.02</v>
      </c>
      <c r="T94" s="1" t="n">
        <v>2.68</v>
      </c>
      <c r="U94" s="1" t="n">
        <v>17.306</v>
      </c>
      <c r="V94" s="1" t="n">
        <v>1.779</v>
      </c>
      <c r="W94" s="1" t="n">
        <v>0.149</v>
      </c>
      <c r="X94" s="1" t="n">
        <v>3.17</v>
      </c>
    </row>
    <row r="95" customFormat="false" ht="13.8" hidden="false" customHeight="false" outlineLevel="0" collapsed="false">
      <c r="A95" s="1" t="s">
        <v>320</v>
      </c>
      <c r="B95" s="1" t="s">
        <v>272</v>
      </c>
      <c r="C95" s="14" t="n">
        <v>227</v>
      </c>
      <c r="D95" s="14" t="s">
        <v>291</v>
      </c>
      <c r="E95" s="14"/>
      <c r="F95" s="15" t="n">
        <v>42928</v>
      </c>
      <c r="G95" s="14" t="n">
        <v>8</v>
      </c>
      <c r="H95" s="14"/>
      <c r="I95" s="1" t="n">
        <v>3101.368</v>
      </c>
      <c r="J95" s="1" t="n">
        <v>0.904</v>
      </c>
      <c r="K95" s="1" t="n">
        <v>1.404</v>
      </c>
      <c r="L95" s="1" t="n">
        <v>1.767</v>
      </c>
      <c r="M95" s="1" t="n">
        <v>0.332</v>
      </c>
      <c r="N95" s="1" t="n">
        <v>0.303</v>
      </c>
      <c r="O95" s="1" t="n">
        <v>0.408</v>
      </c>
      <c r="P95" s="1" t="n">
        <v>2.184</v>
      </c>
      <c r="Q95" s="34" t="n">
        <v>26.412</v>
      </c>
      <c r="R95" s="1" t="n">
        <v>0.85</v>
      </c>
      <c r="S95" s="1" t="n">
        <v>1.269</v>
      </c>
      <c r="T95" s="1" t="n">
        <v>4.308</v>
      </c>
      <c r="U95" s="1" t="n">
        <v>315.64</v>
      </c>
      <c r="V95" s="1" t="n">
        <v>2.316</v>
      </c>
      <c r="W95" s="1" t="n">
        <v>0.38</v>
      </c>
      <c r="X95" s="1" t="n">
        <v>1.949</v>
      </c>
    </row>
    <row r="96" customFormat="false" ht="13.8" hidden="false" customHeight="false" outlineLevel="0" collapsed="false">
      <c r="A96" s="1" t="s">
        <v>321</v>
      </c>
      <c r="B96" s="1" t="s">
        <v>272</v>
      </c>
      <c r="C96" s="14" t="n">
        <v>227</v>
      </c>
      <c r="F96" s="15" t="n">
        <v>42933</v>
      </c>
      <c r="G96" s="14" t="n">
        <v>0</v>
      </c>
      <c r="H96" s="14"/>
      <c r="I96" s="1" t="n">
        <v>150.607</v>
      </c>
      <c r="J96" s="1" t="n">
        <v>3.305</v>
      </c>
      <c r="K96" s="1" t="n">
        <v>0.223</v>
      </c>
      <c r="L96" s="1" t="n">
        <v>4.872</v>
      </c>
      <c r="M96" s="1" t="n">
        <v>0.97</v>
      </c>
      <c r="N96" s="1" t="n">
        <v>8.381</v>
      </c>
      <c r="O96" s="1" t="n">
        <v>0.551</v>
      </c>
      <c r="P96" s="1" t="n">
        <v>2.999</v>
      </c>
      <c r="Q96" s="1" t="n">
        <v>1344.749</v>
      </c>
      <c r="R96" s="1" t="n">
        <v>2.585</v>
      </c>
      <c r="S96" s="1" t="n">
        <v>0.014</v>
      </c>
      <c r="T96" s="1" t="n">
        <v>21.698</v>
      </c>
      <c r="U96" s="1" t="n">
        <v>12.773</v>
      </c>
      <c r="V96" s="1" t="n">
        <v>5.312</v>
      </c>
      <c r="W96" s="1" t="n">
        <v>1.722</v>
      </c>
      <c r="X96" s="1" t="n">
        <v>3.521</v>
      </c>
    </row>
    <row r="97" customFormat="false" ht="13.8" hidden="false" customHeight="false" outlineLevel="0" collapsed="false">
      <c r="A97" s="1" t="s">
        <v>322</v>
      </c>
      <c r="B97" s="1" t="s">
        <v>272</v>
      </c>
      <c r="C97" s="14" t="n">
        <v>227</v>
      </c>
      <c r="F97" s="15" t="n">
        <v>42933</v>
      </c>
      <c r="G97" s="14" t="n">
        <v>8</v>
      </c>
      <c r="H97" s="14"/>
      <c r="I97" s="1" t="n">
        <v>1694.177</v>
      </c>
      <c r="J97" s="1" t="n">
        <v>1.242</v>
      </c>
      <c r="K97" s="1" t="n">
        <v>0.981</v>
      </c>
      <c r="L97" s="1" t="n">
        <v>6.272</v>
      </c>
      <c r="M97" s="1" t="n">
        <v>1.064</v>
      </c>
      <c r="N97" s="1" t="n">
        <v>7.962</v>
      </c>
      <c r="O97" s="1" t="n">
        <v>0.287</v>
      </c>
      <c r="P97" s="1" t="n">
        <v>3.533</v>
      </c>
      <c r="Q97" s="1" t="n">
        <v>662.087</v>
      </c>
      <c r="R97" s="1" t="n">
        <v>1.981</v>
      </c>
      <c r="S97" s="1" t="n">
        <v>0.063</v>
      </c>
      <c r="T97" s="1" t="n">
        <v>35.755</v>
      </c>
      <c r="U97" s="1" t="n">
        <v>215.117</v>
      </c>
      <c r="V97" s="1" t="n">
        <v>3.134</v>
      </c>
      <c r="W97" s="1" t="n">
        <v>1.847</v>
      </c>
      <c r="X97" s="1" t="n">
        <v>5.35</v>
      </c>
    </row>
    <row r="98" customFormat="false" ht="13.8" hidden="false" customHeight="false" outlineLevel="0" collapsed="false">
      <c r="A98" s="1" t="s">
        <v>323</v>
      </c>
      <c r="B98" s="1" t="s">
        <v>272</v>
      </c>
      <c r="C98" s="14" t="n">
        <v>227</v>
      </c>
      <c r="F98" s="15" t="n">
        <v>42933</v>
      </c>
      <c r="G98" s="14" t="s">
        <v>280</v>
      </c>
      <c r="H98" s="14"/>
      <c r="I98" s="1" t="n">
        <v>144.14</v>
      </c>
      <c r="J98" s="1" t="n">
        <v>5.198</v>
      </c>
      <c r="K98" s="1" t="n">
        <v>0.236</v>
      </c>
      <c r="L98" s="1" t="n">
        <v>2.937</v>
      </c>
      <c r="M98" s="1" t="n">
        <v>1.122</v>
      </c>
      <c r="N98" s="1" t="n">
        <v>10.294</v>
      </c>
      <c r="O98" s="1" t="n">
        <v>0.903</v>
      </c>
      <c r="P98" s="1" t="n">
        <v>2.834</v>
      </c>
      <c r="Q98" s="1" t="n">
        <v>2585.003</v>
      </c>
      <c r="R98" s="1" t="n">
        <v>4.078</v>
      </c>
      <c r="S98" s="1" t="n">
        <v>0.018</v>
      </c>
      <c r="T98" s="1" t="n">
        <v>13.66</v>
      </c>
      <c r="U98" s="1" t="n">
        <v>12.946</v>
      </c>
      <c r="V98" s="1" t="n">
        <v>4.745</v>
      </c>
      <c r="W98" s="1" t="n">
        <v>2.742</v>
      </c>
      <c r="X98" s="1" t="n">
        <v>9.17</v>
      </c>
    </row>
    <row r="99" customFormat="false" ht="13.8" hidden="false" customHeight="false" outlineLevel="0" collapsed="false">
      <c r="A99" s="1" t="s">
        <v>324</v>
      </c>
      <c r="B99" s="1" t="s">
        <v>272</v>
      </c>
      <c r="C99" s="14" t="n">
        <v>227</v>
      </c>
      <c r="F99" s="15" t="n">
        <v>42933</v>
      </c>
      <c r="G99" s="14" t="s">
        <v>282</v>
      </c>
      <c r="H99" s="14"/>
      <c r="I99" s="1" t="n">
        <v>145.903</v>
      </c>
      <c r="J99" s="1" t="n">
        <v>2.713</v>
      </c>
      <c r="K99" s="1" t="n">
        <v>0.053</v>
      </c>
      <c r="L99" s="1" t="n">
        <v>12.344</v>
      </c>
      <c r="M99" s="1" t="n">
        <v>0.895</v>
      </c>
      <c r="N99" s="1" t="n">
        <v>11.316</v>
      </c>
      <c r="O99" s="1" t="n">
        <v>0.45</v>
      </c>
      <c r="P99" s="1" t="n">
        <v>2.082</v>
      </c>
      <c r="Q99" s="1" t="n">
        <v>744.052</v>
      </c>
      <c r="R99" s="1" t="n">
        <v>3.143</v>
      </c>
      <c r="S99" s="1" t="n">
        <v>0.02</v>
      </c>
      <c r="T99" s="1" t="n">
        <v>19.305</v>
      </c>
      <c r="U99" s="1" t="n">
        <v>1.958</v>
      </c>
      <c r="V99" s="1" t="n">
        <v>3.283</v>
      </c>
      <c r="W99" s="1" t="n">
        <v>0.685</v>
      </c>
      <c r="X99" s="1" t="n">
        <v>2.246</v>
      </c>
    </row>
    <row r="100" customFormat="false" ht="13.8" hidden="false" customHeight="false" outlineLevel="0" collapsed="false">
      <c r="A100" s="1" t="s">
        <v>325</v>
      </c>
      <c r="B100" s="1" t="s">
        <v>272</v>
      </c>
      <c r="C100" s="14" t="n">
        <v>227</v>
      </c>
      <c r="F100" s="15" t="n">
        <v>42935</v>
      </c>
      <c r="G100" s="14" t="n">
        <v>8</v>
      </c>
      <c r="H100" s="14"/>
      <c r="I100" s="1" t="n">
        <v>148.369</v>
      </c>
      <c r="J100" s="1" t="n">
        <v>2.543</v>
      </c>
      <c r="K100" s="1" t="n">
        <v>0.233</v>
      </c>
      <c r="L100" s="1" t="n">
        <v>2.379</v>
      </c>
      <c r="M100" s="1" t="n">
        <v>0.96</v>
      </c>
      <c r="N100" s="1" t="n">
        <v>10.131</v>
      </c>
      <c r="O100" s="1" t="n">
        <v>0.929</v>
      </c>
      <c r="P100" s="1" t="n">
        <v>1.864</v>
      </c>
      <c r="Q100" s="1" t="n">
        <v>3227.527</v>
      </c>
      <c r="R100" s="1" t="n">
        <v>2.757</v>
      </c>
      <c r="S100" s="1" t="n">
        <v>0.017</v>
      </c>
      <c r="T100" s="1" t="n">
        <v>6.648</v>
      </c>
      <c r="U100" s="1" t="n">
        <v>11.349</v>
      </c>
      <c r="V100" s="1" t="n">
        <v>1.917</v>
      </c>
      <c r="W100" s="1" t="n">
        <v>3.389</v>
      </c>
      <c r="X100" s="1" t="n">
        <v>4.952</v>
      </c>
    </row>
    <row r="101" customFormat="false" ht="13.8" hidden="false" customHeight="false" outlineLevel="0" collapsed="false">
      <c r="A101" s="1" t="s">
        <v>326</v>
      </c>
      <c r="B101" s="1" t="s">
        <v>272</v>
      </c>
      <c r="C101" s="14" t="n">
        <v>227</v>
      </c>
      <c r="F101" s="15" t="n">
        <v>42935</v>
      </c>
      <c r="G101" s="14" t="n">
        <v>8</v>
      </c>
      <c r="H101" s="14"/>
      <c r="I101" s="1" t="n">
        <v>2368.934</v>
      </c>
      <c r="J101" s="1" t="n">
        <v>2.075</v>
      </c>
      <c r="K101" s="1" t="n">
        <v>1.303</v>
      </c>
      <c r="L101" s="1" t="n">
        <v>3.162</v>
      </c>
      <c r="M101" s="1" t="n">
        <v>1.431</v>
      </c>
      <c r="N101" s="1" t="n">
        <v>17.477</v>
      </c>
      <c r="O101" s="1" t="n">
        <v>0.438</v>
      </c>
      <c r="P101" s="1" t="n">
        <v>4.412</v>
      </c>
      <c r="Q101" s="1" t="n">
        <v>1193.419</v>
      </c>
      <c r="R101" s="1" t="n">
        <v>2.694</v>
      </c>
      <c r="S101" s="1" t="n">
        <v>0.076</v>
      </c>
      <c r="T101" s="1" t="n">
        <v>7.258</v>
      </c>
      <c r="U101" s="1" t="n">
        <v>292.284</v>
      </c>
      <c r="V101" s="1" t="n">
        <v>0.748</v>
      </c>
      <c r="W101" s="1" t="n">
        <v>1.818</v>
      </c>
      <c r="X101" s="1" t="n">
        <v>5.145</v>
      </c>
    </row>
    <row r="102" customFormat="false" ht="13.8" hidden="false" customHeight="false" outlineLevel="0" collapsed="false">
      <c r="A102" s="1" t="s">
        <v>327</v>
      </c>
      <c r="B102" s="1" t="s">
        <v>272</v>
      </c>
      <c r="C102" s="14" t="n">
        <v>227</v>
      </c>
      <c r="F102" s="15" t="n">
        <v>42940</v>
      </c>
      <c r="G102" s="14" t="n">
        <v>0</v>
      </c>
      <c r="H102" s="14"/>
      <c r="I102" s="1" t="n">
        <v>139.823</v>
      </c>
      <c r="J102" s="1" t="n">
        <v>3.581</v>
      </c>
      <c r="K102" s="1" t="n">
        <v>0.189</v>
      </c>
      <c r="L102" s="1" t="n">
        <v>9.964</v>
      </c>
      <c r="M102" s="1" t="n">
        <v>1.139</v>
      </c>
      <c r="N102" s="1" t="n">
        <v>7.477</v>
      </c>
      <c r="O102" s="1" t="n">
        <v>0.431</v>
      </c>
      <c r="P102" s="1" t="n">
        <v>5.265</v>
      </c>
      <c r="Q102" s="1" t="n">
        <v>68.822</v>
      </c>
      <c r="R102" s="1" t="n">
        <v>3.86</v>
      </c>
      <c r="S102" s="1" t="n">
        <v>0.018</v>
      </c>
      <c r="T102" s="1" t="n">
        <v>25.305</v>
      </c>
      <c r="U102" s="1" t="n">
        <v>4.624</v>
      </c>
      <c r="V102" s="1" t="n">
        <v>5.989</v>
      </c>
      <c r="W102" s="1" t="n">
        <v>0.281</v>
      </c>
      <c r="X102" s="1" t="n">
        <v>11.317</v>
      </c>
    </row>
    <row r="103" customFormat="false" ht="13.8" hidden="false" customHeight="false" outlineLevel="0" collapsed="false">
      <c r="A103" s="1" t="s">
        <v>328</v>
      </c>
      <c r="B103" s="1" t="s">
        <v>272</v>
      </c>
      <c r="C103" s="14" t="n">
        <v>227</v>
      </c>
      <c r="F103" s="15" t="n">
        <v>42940</v>
      </c>
      <c r="G103" s="14" t="n">
        <v>8</v>
      </c>
      <c r="H103" s="14"/>
      <c r="I103" s="1" t="n">
        <v>2348.681</v>
      </c>
      <c r="J103" s="1" t="n">
        <v>4</v>
      </c>
      <c r="K103" s="1" t="n">
        <v>1.143</v>
      </c>
      <c r="L103" s="1" t="n">
        <v>7.172</v>
      </c>
      <c r="M103" s="1" t="n">
        <v>1.112</v>
      </c>
      <c r="N103" s="1" t="n">
        <v>5.052</v>
      </c>
      <c r="O103" s="1" t="n">
        <v>0.226</v>
      </c>
      <c r="P103" s="1" t="n">
        <v>4.348</v>
      </c>
      <c r="Q103" s="1" t="n">
        <v>8.711</v>
      </c>
      <c r="R103" s="1" t="n">
        <v>5.26</v>
      </c>
      <c r="S103" s="1" t="n">
        <v>0.082</v>
      </c>
      <c r="T103" s="1" t="n">
        <v>18.182</v>
      </c>
      <c r="U103" s="1" t="n">
        <v>250.844</v>
      </c>
      <c r="V103" s="1" t="n">
        <v>5.579</v>
      </c>
      <c r="W103" s="1" t="n">
        <v>0.312</v>
      </c>
      <c r="X103" s="1" t="n">
        <v>13.015</v>
      </c>
    </row>
    <row r="104" customFormat="false" ht="13.8" hidden="false" customHeight="false" outlineLevel="0" collapsed="false">
      <c r="A104" s="1" t="s">
        <v>329</v>
      </c>
      <c r="B104" s="1" t="s">
        <v>272</v>
      </c>
      <c r="C104" s="14" t="n">
        <v>227</v>
      </c>
      <c r="F104" s="15" t="n">
        <v>42942</v>
      </c>
      <c r="G104" s="14" t="n">
        <v>0</v>
      </c>
      <c r="H104" s="14"/>
      <c r="I104" s="1" t="n">
        <v>106.455</v>
      </c>
      <c r="J104" s="1" t="n">
        <v>1.837</v>
      </c>
      <c r="K104" s="1" t="n">
        <v>0.155</v>
      </c>
      <c r="L104" s="1" t="n">
        <v>8.21</v>
      </c>
      <c r="M104" s="1" t="n">
        <v>1.051</v>
      </c>
      <c r="N104" s="1" t="n">
        <v>6.291</v>
      </c>
      <c r="O104" s="1" t="n">
        <v>0.324</v>
      </c>
      <c r="P104" s="1" t="n">
        <v>5.457</v>
      </c>
      <c r="Q104" s="1" t="n">
        <v>40.775</v>
      </c>
      <c r="R104" s="1" t="n">
        <v>2.355</v>
      </c>
      <c r="S104" s="1" t="n">
        <v>0.027</v>
      </c>
      <c r="T104" s="1" t="n">
        <v>36.012</v>
      </c>
      <c r="U104" s="1" t="n">
        <v>4.32</v>
      </c>
      <c r="V104" s="1" t="n">
        <v>5.573</v>
      </c>
      <c r="W104" s="1" t="n">
        <v>0.176</v>
      </c>
      <c r="X104" s="1" t="n">
        <v>9.763</v>
      </c>
    </row>
    <row r="105" customFormat="false" ht="13.8" hidden="false" customHeight="false" outlineLevel="0" collapsed="false">
      <c r="A105" s="1" t="s">
        <v>330</v>
      </c>
      <c r="B105" s="1" t="s">
        <v>272</v>
      </c>
      <c r="C105" s="14" t="n">
        <v>227</v>
      </c>
      <c r="F105" s="15" t="n">
        <v>42942</v>
      </c>
      <c r="G105" s="14" t="n">
        <v>8</v>
      </c>
      <c r="H105" s="14"/>
      <c r="I105" s="1" t="n">
        <v>2591.821</v>
      </c>
      <c r="J105" s="1" t="n">
        <v>3.788</v>
      </c>
      <c r="K105" s="1" t="n">
        <v>1.181</v>
      </c>
      <c r="L105" s="1" t="n">
        <v>3.054</v>
      </c>
      <c r="M105" s="1" t="n">
        <v>1.162</v>
      </c>
      <c r="N105" s="1" t="n">
        <v>5.06</v>
      </c>
      <c r="O105" s="1" t="n">
        <v>0.196</v>
      </c>
      <c r="P105" s="1" t="n">
        <v>12.383</v>
      </c>
      <c r="Q105" s="1" t="n">
        <v>8.087</v>
      </c>
      <c r="R105" s="1" t="n">
        <v>4.751</v>
      </c>
      <c r="S105" s="1" t="n">
        <v>0.073</v>
      </c>
      <c r="T105" s="1" t="n">
        <v>7.243</v>
      </c>
      <c r="U105" s="1" t="n">
        <v>263.047</v>
      </c>
      <c r="V105" s="1" t="n">
        <v>5.131</v>
      </c>
      <c r="W105" s="1" t="n">
        <v>0.318</v>
      </c>
      <c r="X105" s="1" t="n">
        <v>10.8</v>
      </c>
    </row>
    <row r="106" customFormat="false" ht="13.8" hidden="false" customHeight="false" outlineLevel="0" collapsed="false">
      <c r="A106" s="1" t="s">
        <v>331</v>
      </c>
      <c r="B106" s="1" t="s">
        <v>272</v>
      </c>
      <c r="C106" s="14" t="n">
        <v>227</v>
      </c>
      <c r="F106" s="15" t="n">
        <v>42949</v>
      </c>
      <c r="G106" s="14" t="n">
        <v>0</v>
      </c>
      <c r="H106" s="14"/>
      <c r="I106" s="1" t="n">
        <v>68.318</v>
      </c>
      <c r="J106" s="1" t="n">
        <v>1.152</v>
      </c>
      <c r="K106" s="1" t="n">
        <v>0.126</v>
      </c>
      <c r="L106" s="1" t="n">
        <v>5.364</v>
      </c>
      <c r="M106" s="1" t="n">
        <v>1.528</v>
      </c>
      <c r="N106" s="1" t="n">
        <v>5.131</v>
      </c>
      <c r="O106" s="1" t="n">
        <v>1.284</v>
      </c>
      <c r="P106" s="1" t="n">
        <v>5.463</v>
      </c>
      <c r="Q106" s="1" t="n">
        <v>3486.406</v>
      </c>
      <c r="R106" s="1" t="n">
        <v>2.767</v>
      </c>
      <c r="S106" s="1" t="n">
        <v>0.046</v>
      </c>
      <c r="T106" s="1" t="n">
        <v>14.731</v>
      </c>
      <c r="U106" s="1" t="n">
        <v>1.419</v>
      </c>
      <c r="V106" s="1" t="n">
        <v>6.036</v>
      </c>
      <c r="W106" s="1" t="n">
        <v>3.042</v>
      </c>
      <c r="X106" s="1" t="n">
        <v>2.206</v>
      </c>
    </row>
    <row r="107" customFormat="false" ht="13.8" hidden="false" customHeight="false" outlineLevel="0" collapsed="false">
      <c r="A107" s="1" t="s">
        <v>332</v>
      </c>
      <c r="B107" s="1" t="s">
        <v>272</v>
      </c>
      <c r="C107" s="14" t="n">
        <v>227</v>
      </c>
      <c r="F107" s="15" t="n">
        <v>42949</v>
      </c>
      <c r="G107" s="14" t="n">
        <v>8</v>
      </c>
      <c r="H107" s="14"/>
      <c r="I107" s="1" t="n">
        <v>2804.69</v>
      </c>
      <c r="J107" s="1" t="n">
        <v>2.04</v>
      </c>
      <c r="K107" s="1" t="n">
        <v>1.766</v>
      </c>
      <c r="L107" s="1" t="n">
        <v>2.31</v>
      </c>
      <c r="M107" s="1" t="n">
        <v>2.127</v>
      </c>
      <c r="N107" s="1" t="n">
        <v>5.93</v>
      </c>
      <c r="O107" s="1" t="n">
        <v>1.493</v>
      </c>
      <c r="P107" s="1" t="n">
        <v>0.955</v>
      </c>
      <c r="Q107" s="1" t="n">
        <v>5100.582</v>
      </c>
      <c r="R107" s="1" t="n">
        <v>2.433</v>
      </c>
      <c r="S107" s="1" t="n">
        <v>1.66</v>
      </c>
      <c r="T107" s="1" t="n">
        <v>4.187</v>
      </c>
      <c r="U107" s="1" t="n">
        <v>306.672</v>
      </c>
      <c r="V107" s="1" t="n">
        <v>1.467</v>
      </c>
      <c r="W107" s="1" t="n">
        <v>5.421</v>
      </c>
      <c r="X107" s="1" t="n">
        <v>1.305</v>
      </c>
    </row>
    <row r="108" customFormat="false" ht="13.8" hidden="false" customHeight="false" outlineLevel="0" collapsed="false">
      <c r="A108" s="1" t="s">
        <v>333</v>
      </c>
      <c r="B108" s="1" t="s">
        <v>272</v>
      </c>
      <c r="C108" s="14" t="n">
        <v>227</v>
      </c>
      <c r="F108" s="15" t="n">
        <v>42955</v>
      </c>
      <c r="G108" s="14" t="n">
        <v>0</v>
      </c>
      <c r="H108" s="14"/>
      <c r="I108" s="1" t="n">
        <v>65.222</v>
      </c>
      <c r="J108" s="1" t="n">
        <v>2.523</v>
      </c>
      <c r="K108" s="1" t="n">
        <v>0.111</v>
      </c>
      <c r="L108" s="1" t="n">
        <v>7.478</v>
      </c>
      <c r="M108" s="1" t="n">
        <v>1.162</v>
      </c>
      <c r="N108" s="1" t="n">
        <v>6.355</v>
      </c>
      <c r="O108" s="1" t="n">
        <v>0.322</v>
      </c>
      <c r="P108" s="1" t="n">
        <v>1.08</v>
      </c>
      <c r="Q108" s="1" t="n">
        <v>9.259</v>
      </c>
      <c r="R108" s="1" t="n">
        <v>1.819</v>
      </c>
      <c r="S108" s="1" t="n">
        <v>0.443</v>
      </c>
      <c r="T108" s="1" t="n">
        <v>12.277</v>
      </c>
      <c r="U108" s="1" t="n">
        <v>2.183</v>
      </c>
      <c r="V108" s="1" t="n">
        <v>5.139</v>
      </c>
      <c r="W108" s="1" t="n">
        <v>0.132</v>
      </c>
      <c r="X108" s="1" t="n">
        <v>6.625</v>
      </c>
    </row>
    <row r="109" customFormat="false" ht="13.8" hidden="false" customHeight="false" outlineLevel="0" collapsed="false">
      <c r="A109" s="1" t="s">
        <v>334</v>
      </c>
      <c r="B109" s="1" t="s">
        <v>272</v>
      </c>
      <c r="C109" s="14" t="n">
        <v>227</v>
      </c>
      <c r="F109" s="15" t="n">
        <v>42955</v>
      </c>
      <c r="G109" s="14" t="n">
        <v>1</v>
      </c>
      <c r="H109" s="14"/>
      <c r="I109" s="1" t="n">
        <v>34.502</v>
      </c>
      <c r="J109" s="1" t="n">
        <v>1.339</v>
      </c>
      <c r="K109" s="1" t="n">
        <v>0.133</v>
      </c>
      <c r="L109" s="1" t="n">
        <v>7.307</v>
      </c>
      <c r="M109" s="1" t="n">
        <v>1.711</v>
      </c>
      <c r="N109" s="1" t="n">
        <v>2.158</v>
      </c>
      <c r="O109" s="1" t="n">
        <v>2.106</v>
      </c>
      <c r="P109" s="1" t="n">
        <v>3.766</v>
      </c>
      <c r="Q109" s="1" t="n">
        <v>3251.292</v>
      </c>
      <c r="R109" s="1" t="n">
        <v>2.654</v>
      </c>
      <c r="S109" s="1" t="n">
        <v>0.201</v>
      </c>
      <c r="T109" s="1" t="n">
        <v>3.844</v>
      </c>
      <c r="U109" s="1" t="n">
        <v>1.82</v>
      </c>
      <c r="V109" s="1" t="n">
        <v>3.851</v>
      </c>
      <c r="W109" s="1" t="n">
        <v>3.075</v>
      </c>
      <c r="X109" s="1" t="n">
        <v>1.485</v>
      </c>
    </row>
    <row r="110" customFormat="false" ht="13.8" hidden="false" customHeight="false" outlineLevel="0" collapsed="false">
      <c r="A110" s="1" t="s">
        <v>335</v>
      </c>
      <c r="B110" s="1" t="s">
        <v>272</v>
      </c>
      <c r="C110" s="14" t="n">
        <v>227</v>
      </c>
      <c r="F110" s="15" t="n">
        <v>42955</v>
      </c>
      <c r="G110" s="14" t="n">
        <v>3</v>
      </c>
      <c r="H110" s="14"/>
      <c r="I110" s="1" t="n">
        <v>174.012</v>
      </c>
      <c r="J110" s="1" t="n">
        <v>1.516</v>
      </c>
      <c r="K110" s="1" t="n">
        <v>0.092</v>
      </c>
      <c r="L110" s="1" t="n">
        <v>4.487</v>
      </c>
      <c r="M110" s="1" t="n">
        <v>1.34</v>
      </c>
      <c r="N110" s="1" t="n">
        <v>8.862</v>
      </c>
      <c r="O110" s="1" t="n">
        <v>0.745</v>
      </c>
      <c r="P110" s="1" t="n">
        <v>3.001</v>
      </c>
      <c r="Q110" s="1" t="n">
        <v>2690.62</v>
      </c>
      <c r="R110" s="1" t="n">
        <v>2.865</v>
      </c>
      <c r="S110" s="1" t="n">
        <v>0.127</v>
      </c>
      <c r="T110" s="1" t="n">
        <v>5.37</v>
      </c>
      <c r="U110" s="1" t="n">
        <v>3.864</v>
      </c>
      <c r="V110" s="1" t="n">
        <v>3.05</v>
      </c>
      <c r="W110" s="1" t="n">
        <v>2.711</v>
      </c>
      <c r="X110" s="1" t="n">
        <v>6.462</v>
      </c>
    </row>
    <row r="111" customFormat="false" ht="13.8" hidden="false" customHeight="false" outlineLevel="0" collapsed="false">
      <c r="A111" s="1" t="s">
        <v>336</v>
      </c>
      <c r="B111" s="1" t="s">
        <v>272</v>
      </c>
      <c r="C111" s="14" t="n">
        <v>227</v>
      </c>
      <c r="F111" s="15" t="n">
        <v>42955</v>
      </c>
      <c r="G111" s="14" t="n">
        <v>4</v>
      </c>
      <c r="H111" s="14"/>
      <c r="I111" s="1" t="n">
        <v>219.612</v>
      </c>
      <c r="J111" s="1" t="n">
        <v>5.166</v>
      </c>
      <c r="K111" s="1" t="n">
        <v>0.694</v>
      </c>
      <c r="L111" s="1" t="n">
        <v>3.808</v>
      </c>
      <c r="M111" s="1" t="n">
        <v>1.134</v>
      </c>
      <c r="N111" s="1" t="n">
        <v>8.022</v>
      </c>
      <c r="O111" s="1" t="n">
        <v>0.423</v>
      </c>
      <c r="P111" s="1" t="n">
        <v>4.309</v>
      </c>
      <c r="Q111" s="1" t="n">
        <v>40.21</v>
      </c>
      <c r="R111" s="1" t="n">
        <v>4.121</v>
      </c>
      <c r="S111" s="1" t="n">
        <v>0.122</v>
      </c>
      <c r="T111" s="1" t="n">
        <v>5.245</v>
      </c>
      <c r="U111" s="1" t="n">
        <v>135.654</v>
      </c>
      <c r="V111" s="1" t="n">
        <v>4.227</v>
      </c>
      <c r="W111" s="1" t="n">
        <v>0.072</v>
      </c>
      <c r="X111" s="1" t="n">
        <v>10.613</v>
      </c>
    </row>
    <row r="112" customFormat="false" ht="13.8" hidden="false" customHeight="false" outlineLevel="0" collapsed="false">
      <c r="A112" s="1" t="s">
        <v>337</v>
      </c>
      <c r="B112" s="1" t="s">
        <v>272</v>
      </c>
      <c r="C112" s="14" t="n">
        <v>227</v>
      </c>
      <c r="F112" s="15" t="n">
        <v>42955</v>
      </c>
      <c r="G112" s="14" t="n">
        <v>6</v>
      </c>
      <c r="H112" s="14"/>
      <c r="I112" s="1" t="n">
        <v>986.459</v>
      </c>
      <c r="J112" s="1" t="n">
        <v>0.93</v>
      </c>
      <c r="K112" s="1" t="n">
        <v>0.783</v>
      </c>
      <c r="L112" s="1" t="n">
        <v>5.378</v>
      </c>
      <c r="M112" s="1" t="n">
        <v>1.124</v>
      </c>
      <c r="N112" s="1" t="n">
        <v>7.206</v>
      </c>
      <c r="O112" s="1" t="n">
        <v>0.75</v>
      </c>
      <c r="P112" s="1" t="n">
        <v>5.722</v>
      </c>
      <c r="Q112" s="1" t="n">
        <v>2794.66</v>
      </c>
      <c r="R112" s="1" t="n">
        <v>1.468</v>
      </c>
      <c r="S112" s="1" t="n">
        <v>0.122</v>
      </c>
      <c r="T112" s="1" t="n">
        <v>2.329</v>
      </c>
      <c r="U112" s="1" t="n">
        <v>153.455</v>
      </c>
      <c r="V112" s="1" t="n">
        <v>6.387</v>
      </c>
      <c r="W112" s="1" t="n">
        <v>3.104</v>
      </c>
      <c r="X112" s="1" t="n">
        <v>3.575</v>
      </c>
    </row>
    <row r="113" customFormat="false" ht="13.8" hidden="false" customHeight="false" outlineLevel="0" collapsed="false">
      <c r="A113" s="1" t="s">
        <v>338</v>
      </c>
      <c r="B113" s="1" t="s">
        <v>272</v>
      </c>
      <c r="C113" s="14" t="n">
        <v>227</v>
      </c>
      <c r="F113" s="15" t="n">
        <v>42955</v>
      </c>
      <c r="G113" s="14" t="n">
        <v>8</v>
      </c>
      <c r="H113" s="14"/>
      <c r="I113" s="1" t="n">
        <v>2743.093</v>
      </c>
      <c r="J113" s="1" t="n">
        <v>2.378</v>
      </c>
      <c r="K113" s="1" t="n">
        <v>1.267</v>
      </c>
      <c r="L113" s="1" t="n">
        <v>5.13</v>
      </c>
      <c r="M113" s="1" t="n">
        <v>1.276</v>
      </c>
      <c r="N113" s="1" t="n">
        <v>7.256</v>
      </c>
      <c r="O113" s="1" t="n">
        <v>0.673</v>
      </c>
      <c r="P113" s="1" t="n">
        <v>3.476</v>
      </c>
      <c r="Q113" s="1" t="n">
        <v>2417.235</v>
      </c>
      <c r="R113" s="1" t="n">
        <v>2.416</v>
      </c>
      <c r="S113" s="1" t="n">
        <v>0.137</v>
      </c>
      <c r="T113" s="1" t="n">
        <v>8.085</v>
      </c>
      <c r="U113" s="1" t="n">
        <v>274.838</v>
      </c>
      <c r="V113" s="1" t="n">
        <v>3.707</v>
      </c>
      <c r="W113" s="1" t="n">
        <v>3.189</v>
      </c>
      <c r="X113" s="1" t="n">
        <v>4.892</v>
      </c>
    </row>
    <row r="114" customFormat="false" ht="13.8" hidden="false" customHeight="false" outlineLevel="0" collapsed="false">
      <c r="A114" s="1" t="s">
        <v>339</v>
      </c>
      <c r="B114" s="1" t="s">
        <v>272</v>
      </c>
      <c r="C114" s="14" t="n">
        <v>227</v>
      </c>
      <c r="F114" s="15" t="n">
        <v>42955</v>
      </c>
      <c r="G114" s="14" t="n">
        <v>10</v>
      </c>
      <c r="H114" s="14"/>
      <c r="I114" s="1" t="n">
        <v>12663.517</v>
      </c>
      <c r="J114" s="1" t="n">
        <v>3.103</v>
      </c>
      <c r="K114" s="1" t="n">
        <v>4.139</v>
      </c>
      <c r="L114" s="1" t="n">
        <v>5.915</v>
      </c>
      <c r="M114" s="1" t="n">
        <v>2.621</v>
      </c>
      <c r="N114" s="1" t="n">
        <v>2.501</v>
      </c>
      <c r="O114" s="1" t="n">
        <v>2.852</v>
      </c>
      <c r="P114" s="1" t="n">
        <v>3.343</v>
      </c>
      <c r="Q114" s="1" t="n">
        <v>4852.359</v>
      </c>
      <c r="R114" s="1" t="n">
        <v>3.416</v>
      </c>
      <c r="S114" s="1" t="n">
        <v>0.178</v>
      </c>
      <c r="T114" s="1" t="n">
        <v>7.744</v>
      </c>
      <c r="U114" s="1" t="n">
        <v>956.623</v>
      </c>
      <c r="V114" s="1" t="n">
        <v>6.732</v>
      </c>
      <c r="W114" s="1" t="n">
        <v>5.118</v>
      </c>
      <c r="X114" s="1" t="n">
        <v>5.26</v>
      </c>
    </row>
    <row r="115" customFormat="false" ht="13.8" hidden="false" customHeight="false" outlineLevel="0" collapsed="false">
      <c r="A115" s="1" t="s">
        <v>340</v>
      </c>
      <c r="B115" s="1" t="s">
        <v>272</v>
      </c>
      <c r="C115" s="14" t="n">
        <v>227</v>
      </c>
      <c r="F115" s="15" t="n">
        <v>42962</v>
      </c>
      <c r="G115" s="14" t="n">
        <v>0</v>
      </c>
      <c r="H115" s="14"/>
      <c r="I115" s="1" t="n">
        <v>4168.002</v>
      </c>
      <c r="J115" s="1" t="n">
        <v>3.243</v>
      </c>
      <c r="K115" s="1" t="n">
        <v>2.12</v>
      </c>
      <c r="L115" s="1" t="n">
        <v>5.27</v>
      </c>
      <c r="M115" s="1" t="n">
        <v>1.801</v>
      </c>
      <c r="N115" s="1" t="n">
        <v>5.721</v>
      </c>
      <c r="O115" s="1" t="n">
        <v>1.19</v>
      </c>
      <c r="P115" s="1" t="n">
        <v>1.903</v>
      </c>
      <c r="Q115" s="1" t="n">
        <v>6279.901</v>
      </c>
      <c r="R115" s="1" t="n">
        <v>3.065</v>
      </c>
      <c r="S115" s="1" t="n">
        <v>0.143</v>
      </c>
      <c r="T115" s="1" t="n">
        <v>11.799</v>
      </c>
      <c r="U115" s="1" t="n">
        <v>458.653</v>
      </c>
      <c r="V115" s="1" t="n">
        <v>5.705</v>
      </c>
      <c r="W115" s="1" t="n">
        <v>6.365</v>
      </c>
      <c r="X115" s="1" t="n">
        <v>3.178</v>
      </c>
    </row>
    <row r="116" customFormat="false" ht="13.8" hidden="false" customHeight="false" outlineLevel="0" collapsed="false">
      <c r="A116" s="1" t="s">
        <v>341</v>
      </c>
      <c r="B116" s="1" t="s">
        <v>272</v>
      </c>
      <c r="C116" s="14" t="n">
        <v>227</v>
      </c>
      <c r="F116" s="15" t="n">
        <v>42962</v>
      </c>
      <c r="G116" s="14" t="n">
        <v>8</v>
      </c>
      <c r="H116" s="14"/>
      <c r="I116" s="1" t="n">
        <v>32.308</v>
      </c>
      <c r="J116" s="1" t="n">
        <v>3.754</v>
      </c>
      <c r="K116" s="1" t="n">
        <v>0.163</v>
      </c>
      <c r="L116" s="1" t="n">
        <v>0.577</v>
      </c>
      <c r="M116" s="1" t="n">
        <v>2.223</v>
      </c>
      <c r="N116" s="1" t="n">
        <v>4.959</v>
      </c>
      <c r="O116" s="1" t="n">
        <v>3.021</v>
      </c>
      <c r="P116" s="1" t="n">
        <v>2.639</v>
      </c>
      <c r="Q116" s="1" t="n">
        <v>3184.122</v>
      </c>
      <c r="R116" s="1" t="n">
        <v>2.52</v>
      </c>
      <c r="S116" s="1" t="n">
        <v>0.065</v>
      </c>
      <c r="T116" s="1" t="n">
        <v>23.208</v>
      </c>
      <c r="U116" s="1" t="n">
        <v>4.447</v>
      </c>
      <c r="V116" s="1" t="n">
        <v>2.883</v>
      </c>
      <c r="W116" s="1" t="n">
        <v>3.072</v>
      </c>
      <c r="X116" s="1" t="n">
        <v>5.99</v>
      </c>
    </row>
    <row r="117" customFormat="false" ht="13.8" hidden="false" customHeight="false" outlineLevel="0" collapsed="false">
      <c r="A117" s="1" t="s">
        <v>342</v>
      </c>
      <c r="B117" s="1" t="s">
        <v>272</v>
      </c>
      <c r="C117" s="14" t="n">
        <v>227</v>
      </c>
      <c r="F117" s="15" t="n">
        <v>42968</v>
      </c>
      <c r="G117" s="14" t="n">
        <v>0</v>
      </c>
      <c r="H117" s="14"/>
      <c r="I117" s="1" t="n">
        <v>73.102</v>
      </c>
      <c r="J117" s="1" t="n">
        <v>2.311</v>
      </c>
      <c r="K117" s="1" t="n">
        <v>0.187</v>
      </c>
      <c r="L117" s="1" t="n">
        <v>5.735</v>
      </c>
      <c r="M117" s="1" t="n">
        <v>1.27</v>
      </c>
      <c r="N117" s="1" t="n">
        <v>9.358</v>
      </c>
      <c r="O117" s="1" t="n">
        <v>1.407</v>
      </c>
      <c r="P117" s="1" t="n">
        <v>3.811</v>
      </c>
      <c r="Q117" s="1" t="n">
        <v>7604.723</v>
      </c>
      <c r="R117" s="1" t="n">
        <v>1.746</v>
      </c>
      <c r="S117" s="1" t="n">
        <v>0.069</v>
      </c>
      <c r="T117" s="1" t="n">
        <v>11.467</v>
      </c>
      <c r="U117" s="1" t="n">
        <v>2.557</v>
      </c>
      <c r="V117" s="1" t="n">
        <v>3.749</v>
      </c>
      <c r="W117" s="1" t="n">
        <v>5.572</v>
      </c>
      <c r="X117" s="1" t="n">
        <v>2.28</v>
      </c>
    </row>
    <row r="118" customFormat="false" ht="13.8" hidden="false" customHeight="false" outlineLevel="0" collapsed="false">
      <c r="A118" s="1" t="s">
        <v>343</v>
      </c>
      <c r="B118" s="1" t="s">
        <v>272</v>
      </c>
      <c r="C118" s="14" t="n">
        <v>227</v>
      </c>
      <c r="F118" s="15" t="n">
        <v>42968</v>
      </c>
      <c r="G118" s="14" t="s">
        <v>280</v>
      </c>
      <c r="H118" s="14"/>
      <c r="I118" s="1" t="n">
        <v>73.397</v>
      </c>
      <c r="J118" s="1" t="n">
        <v>6.038</v>
      </c>
      <c r="K118" s="1" t="n">
        <v>0.151</v>
      </c>
      <c r="L118" s="1" t="n">
        <v>8.292</v>
      </c>
      <c r="M118" s="1" t="n">
        <v>1.066</v>
      </c>
      <c r="N118" s="1" t="n">
        <v>6.84</v>
      </c>
      <c r="O118" s="1" t="n">
        <v>0.424</v>
      </c>
      <c r="P118" s="1" t="n">
        <v>7.656</v>
      </c>
      <c r="Q118" s="1" t="n">
        <v>648.219</v>
      </c>
      <c r="R118" s="1" t="n">
        <v>4.963</v>
      </c>
      <c r="S118" s="1" t="n">
        <v>0.062</v>
      </c>
      <c r="T118" s="1" t="n">
        <v>23.131</v>
      </c>
      <c r="U118" s="1" t="n">
        <v>2.318</v>
      </c>
      <c r="V118" s="1" t="n">
        <v>5.305</v>
      </c>
      <c r="W118" s="1" t="n">
        <v>1.053</v>
      </c>
      <c r="X118" s="1" t="n">
        <v>9.944</v>
      </c>
    </row>
    <row r="119" customFormat="false" ht="13.8" hidden="false" customHeight="false" outlineLevel="0" collapsed="false">
      <c r="A119" s="1" t="s">
        <v>344</v>
      </c>
      <c r="B119" s="1" t="s">
        <v>272</v>
      </c>
      <c r="C119" s="14" t="n">
        <v>227</v>
      </c>
      <c r="F119" s="15" t="n">
        <v>42968</v>
      </c>
      <c r="G119" s="14" t="s">
        <v>293</v>
      </c>
      <c r="H119" s="14"/>
      <c r="I119" s="1" t="n">
        <v>3769.417</v>
      </c>
      <c r="J119" s="1" t="n">
        <v>3.346</v>
      </c>
      <c r="K119" s="1" t="n">
        <v>1.812</v>
      </c>
      <c r="L119" s="1" t="n">
        <v>0.792</v>
      </c>
      <c r="M119" s="1" t="n">
        <v>1.785</v>
      </c>
      <c r="N119" s="1" t="n">
        <v>5.49</v>
      </c>
      <c r="O119" s="1" t="n">
        <v>1.714</v>
      </c>
      <c r="P119" s="1" t="n">
        <v>1.017</v>
      </c>
      <c r="Q119" s="1" t="n">
        <v>8051.27</v>
      </c>
      <c r="R119" s="1" t="n">
        <v>3.054</v>
      </c>
      <c r="S119" s="1" t="n">
        <v>0.109</v>
      </c>
      <c r="T119" s="1" t="n">
        <v>12.812</v>
      </c>
      <c r="U119" s="1" t="n">
        <v>391.415</v>
      </c>
      <c r="V119" s="1" t="n">
        <v>2.125</v>
      </c>
      <c r="W119" s="1" t="n">
        <v>7.869</v>
      </c>
      <c r="X119" s="1" t="n">
        <v>5.264</v>
      </c>
    </row>
    <row r="120" customFormat="false" ht="13.8" hidden="false" customHeight="false" outlineLevel="0" collapsed="false">
      <c r="A120" s="1" t="s">
        <v>345</v>
      </c>
      <c r="B120" s="1" t="s">
        <v>272</v>
      </c>
      <c r="C120" s="14" t="n">
        <v>227</v>
      </c>
      <c r="F120" s="15" t="n">
        <v>42968</v>
      </c>
      <c r="G120" s="14" t="s">
        <v>282</v>
      </c>
      <c r="H120" s="14"/>
      <c r="I120" s="1" t="n">
        <v>148.721</v>
      </c>
      <c r="J120" s="1" t="n">
        <v>9.042</v>
      </c>
      <c r="K120" s="1" t="n">
        <v>0.092</v>
      </c>
      <c r="L120" s="1" t="n">
        <v>7.565</v>
      </c>
      <c r="M120" s="1" t="n">
        <v>1.149</v>
      </c>
      <c r="N120" s="1" t="n">
        <v>8.696</v>
      </c>
      <c r="O120" s="1" t="n">
        <v>0.694</v>
      </c>
      <c r="P120" s="1" t="n">
        <v>3.962</v>
      </c>
      <c r="Q120" s="1" t="n">
        <v>3879.538</v>
      </c>
      <c r="R120" s="1" t="n">
        <v>9.532</v>
      </c>
      <c r="S120" s="1" t="n">
        <v>0.011</v>
      </c>
      <c r="T120" s="1" t="n">
        <v>63.008</v>
      </c>
      <c r="U120" s="1" t="n">
        <v>0.951</v>
      </c>
      <c r="V120" s="1" t="n">
        <v>4.611</v>
      </c>
      <c r="W120" s="1" t="n">
        <v>4.762</v>
      </c>
      <c r="X120" s="1" t="n">
        <v>8.245</v>
      </c>
    </row>
    <row r="121" customFormat="false" ht="13.8" hidden="false" customHeight="false" outlineLevel="0" collapsed="false">
      <c r="A121" s="1" t="s">
        <v>346</v>
      </c>
      <c r="B121" s="1" t="s">
        <v>272</v>
      </c>
      <c r="C121" s="14" t="n">
        <v>227</v>
      </c>
      <c r="F121" s="15" t="n">
        <v>42970</v>
      </c>
      <c r="G121" s="14" t="n">
        <v>0</v>
      </c>
      <c r="H121" s="14"/>
      <c r="I121" s="1" t="n">
        <v>78.123</v>
      </c>
      <c r="J121" s="1" t="n">
        <v>1.362</v>
      </c>
      <c r="K121" s="1" t="n">
        <v>0.158</v>
      </c>
      <c r="L121" s="1" t="n">
        <v>5.018</v>
      </c>
      <c r="M121" s="1" t="n">
        <v>1.456</v>
      </c>
      <c r="N121" s="1" t="n">
        <v>14.454</v>
      </c>
      <c r="O121" s="1" t="n">
        <v>0.637</v>
      </c>
      <c r="P121" s="1" t="n">
        <v>2.421</v>
      </c>
      <c r="Q121" s="1" t="n">
        <v>1309.408</v>
      </c>
      <c r="R121" s="1" t="n">
        <v>1.271</v>
      </c>
      <c r="S121" s="1" t="n">
        <v>0.068</v>
      </c>
      <c r="T121" s="1" t="n">
        <v>15.574</v>
      </c>
      <c r="U121" s="1" t="n">
        <v>2.256</v>
      </c>
      <c r="V121" s="1" t="n">
        <v>2.855</v>
      </c>
      <c r="W121" s="1" t="n">
        <v>1.409</v>
      </c>
      <c r="X121" s="1" t="n">
        <v>3.813</v>
      </c>
    </row>
    <row r="122" customFormat="false" ht="13.8" hidden="false" customHeight="false" outlineLevel="0" collapsed="false">
      <c r="A122" s="1" t="s">
        <v>347</v>
      </c>
      <c r="B122" s="1" t="s">
        <v>272</v>
      </c>
      <c r="C122" s="14" t="n">
        <v>227</v>
      </c>
      <c r="F122" s="15" t="n">
        <v>42970</v>
      </c>
      <c r="G122" s="14" t="n">
        <v>8</v>
      </c>
      <c r="H122" s="14"/>
      <c r="I122" s="1" t="n">
        <v>4195.633</v>
      </c>
      <c r="J122" s="1" t="n">
        <v>5.882</v>
      </c>
      <c r="K122" s="1" t="n">
        <v>1.762</v>
      </c>
      <c r="L122" s="1" t="n">
        <v>2.534</v>
      </c>
      <c r="M122" s="1" t="n">
        <v>1.292</v>
      </c>
      <c r="N122" s="1" t="n">
        <v>10.959</v>
      </c>
      <c r="O122" s="1" t="n">
        <v>0.247</v>
      </c>
      <c r="P122" s="1" t="n">
        <v>4.894</v>
      </c>
      <c r="Q122" s="1" t="n">
        <v>264.838</v>
      </c>
      <c r="R122" s="1" t="n">
        <v>6.52</v>
      </c>
      <c r="S122" s="1" t="n">
        <v>0.117</v>
      </c>
      <c r="T122" s="1" t="n">
        <v>2.346</v>
      </c>
      <c r="U122" s="1" t="n">
        <v>408.697</v>
      </c>
      <c r="V122" s="1" t="n">
        <v>3.957</v>
      </c>
      <c r="W122" s="1" t="n">
        <v>0.626</v>
      </c>
      <c r="X122" s="1" t="n">
        <v>4.397</v>
      </c>
    </row>
    <row r="123" customFormat="false" ht="13.8" hidden="false" customHeight="false" outlineLevel="0" collapsed="false">
      <c r="A123" s="1" t="s">
        <v>348</v>
      </c>
      <c r="B123" s="1" t="s">
        <v>272</v>
      </c>
      <c r="C123" s="14" t="n">
        <v>227</v>
      </c>
      <c r="F123" s="15" t="n">
        <v>42977</v>
      </c>
      <c r="G123" s="14" t="n">
        <v>0</v>
      </c>
      <c r="H123" s="14"/>
      <c r="I123" s="1" t="n">
        <v>77.98</v>
      </c>
      <c r="J123" s="1" t="n">
        <v>2.416</v>
      </c>
      <c r="K123" s="1" t="n">
        <v>0.159</v>
      </c>
      <c r="L123" s="1" t="n">
        <v>5.947</v>
      </c>
      <c r="M123" s="1" t="n">
        <v>1.447</v>
      </c>
      <c r="N123" s="1" t="n">
        <v>7.987</v>
      </c>
      <c r="O123" s="1" t="n">
        <v>0.727</v>
      </c>
      <c r="P123" s="1" t="n">
        <v>0.508</v>
      </c>
      <c r="Q123" s="1" t="n">
        <v>2803.859</v>
      </c>
      <c r="R123" s="1" t="n">
        <v>2.249</v>
      </c>
      <c r="S123" s="1" t="n">
        <v>0.06</v>
      </c>
      <c r="T123" s="1" t="n">
        <v>20.053</v>
      </c>
      <c r="U123" s="1" t="n">
        <v>2.56</v>
      </c>
      <c r="V123" s="1" t="n">
        <v>4.893</v>
      </c>
      <c r="W123" s="1" t="n">
        <v>3.006</v>
      </c>
      <c r="X123" s="1" t="n">
        <v>0.354</v>
      </c>
    </row>
    <row r="124" customFormat="false" ht="13.8" hidden="false" customHeight="false" outlineLevel="0" collapsed="false">
      <c r="A124" s="1" t="s">
        <v>349</v>
      </c>
      <c r="B124" s="1" t="s">
        <v>272</v>
      </c>
      <c r="C124" s="14" t="n">
        <v>227</v>
      </c>
      <c r="F124" s="15" t="n">
        <v>42977</v>
      </c>
      <c r="G124" s="14" t="n">
        <v>8</v>
      </c>
      <c r="H124" s="14"/>
      <c r="I124" s="1" t="n">
        <v>4084.026</v>
      </c>
      <c r="J124" s="1" t="n">
        <v>4.934</v>
      </c>
      <c r="K124" s="1" t="n">
        <v>1.692</v>
      </c>
      <c r="L124" s="1" t="n">
        <v>4.347</v>
      </c>
      <c r="M124" s="1" t="n">
        <v>1.37</v>
      </c>
      <c r="N124" s="1" t="n">
        <v>7.144</v>
      </c>
      <c r="O124" s="1" t="n">
        <v>0.24</v>
      </c>
      <c r="P124" s="1" t="n">
        <v>5.472</v>
      </c>
      <c r="Q124" s="1" t="n">
        <v>101.53</v>
      </c>
      <c r="R124" s="1" t="n">
        <v>5.487</v>
      </c>
      <c r="S124" s="1" t="n">
        <v>0.123</v>
      </c>
      <c r="T124" s="1" t="n">
        <v>12.107</v>
      </c>
      <c r="U124" s="1" t="n">
        <v>390.877</v>
      </c>
      <c r="V124" s="1" t="n">
        <v>3.932</v>
      </c>
      <c r="W124" s="1" t="n">
        <v>0.717</v>
      </c>
      <c r="X124" s="1" t="n">
        <v>6.674</v>
      </c>
    </row>
    <row r="125" customFormat="false" ht="13.8" hidden="false" customHeight="false" outlineLevel="0" collapsed="false">
      <c r="A125" s="1" t="s">
        <v>350</v>
      </c>
      <c r="B125" s="1" t="s">
        <v>272</v>
      </c>
      <c r="C125" s="14" t="n">
        <v>227</v>
      </c>
      <c r="F125" s="15" t="n">
        <v>42984</v>
      </c>
      <c r="G125" s="14" t="n">
        <v>0</v>
      </c>
      <c r="H125" s="14"/>
      <c r="I125" s="1" t="n">
        <v>91.553</v>
      </c>
      <c r="J125" s="1" t="n">
        <v>5.549</v>
      </c>
      <c r="K125" s="1" t="n">
        <v>0.121</v>
      </c>
      <c r="L125" s="1" t="n">
        <v>3.037</v>
      </c>
      <c r="M125" s="1" t="n">
        <v>1.211</v>
      </c>
      <c r="N125" s="1" t="n">
        <v>9.839</v>
      </c>
      <c r="O125" s="1" t="n">
        <v>0.365</v>
      </c>
      <c r="P125" s="1" t="n">
        <v>2.576</v>
      </c>
      <c r="Q125" s="1" t="n">
        <v>15.196</v>
      </c>
      <c r="R125" s="1" t="n">
        <v>3.008</v>
      </c>
      <c r="S125" s="1" t="n">
        <v>0.072</v>
      </c>
      <c r="T125" s="1" t="n">
        <v>7.256</v>
      </c>
      <c r="U125" s="1" t="n">
        <v>2.115</v>
      </c>
      <c r="V125" s="1" t="n">
        <v>4.011</v>
      </c>
      <c r="W125" s="1" t="n">
        <v>0.129</v>
      </c>
      <c r="X125" s="1" t="n">
        <v>9.423</v>
      </c>
    </row>
    <row r="126" customFormat="false" ht="13.8" hidden="false" customHeight="false" outlineLevel="0" collapsed="false">
      <c r="A126" s="1" t="s">
        <v>351</v>
      </c>
      <c r="B126" s="1" t="s">
        <v>272</v>
      </c>
      <c r="C126" s="14" t="n">
        <v>227</v>
      </c>
      <c r="F126" s="15" t="n">
        <v>42984</v>
      </c>
      <c r="G126" s="14" t="n">
        <v>8</v>
      </c>
      <c r="H126" s="14"/>
      <c r="I126" s="1" t="n">
        <v>4431.903</v>
      </c>
      <c r="J126" s="1" t="n">
        <v>3.765</v>
      </c>
      <c r="K126" s="1" t="n">
        <v>1.797</v>
      </c>
      <c r="L126" s="1" t="n">
        <v>3.744</v>
      </c>
      <c r="M126" s="1" t="n">
        <v>1.372</v>
      </c>
      <c r="N126" s="1" t="n">
        <v>7.07</v>
      </c>
      <c r="O126" s="1" t="n">
        <v>0.49</v>
      </c>
      <c r="P126" s="1" t="n">
        <v>5.719</v>
      </c>
      <c r="Q126" s="1" t="n">
        <v>14.936</v>
      </c>
      <c r="R126" s="1" t="n">
        <v>2.699</v>
      </c>
      <c r="S126" s="1" t="n">
        <v>0.13</v>
      </c>
      <c r="T126" s="1" t="n">
        <v>4.321</v>
      </c>
      <c r="U126" s="1" t="n">
        <v>403.219</v>
      </c>
      <c r="V126" s="1" t="n">
        <v>4.188</v>
      </c>
      <c r="W126" s="1" t="n">
        <v>0.494</v>
      </c>
      <c r="X126" s="1" t="n">
        <v>11.101</v>
      </c>
    </row>
    <row r="127" customFormat="false" ht="13.8" hidden="false" customHeight="false" outlineLevel="0" collapsed="false">
      <c r="A127" s="1" t="s">
        <v>352</v>
      </c>
      <c r="B127" s="1" t="s">
        <v>272</v>
      </c>
      <c r="C127" s="14" t="n">
        <v>227</v>
      </c>
      <c r="F127" s="15" t="n">
        <v>42988</v>
      </c>
      <c r="G127" s="14" t="n">
        <v>0</v>
      </c>
      <c r="H127" s="14"/>
      <c r="I127" s="1" t="n">
        <v>85.868</v>
      </c>
      <c r="J127" s="1" t="n">
        <v>2.255</v>
      </c>
      <c r="K127" s="1" t="n">
        <v>0.13</v>
      </c>
      <c r="L127" s="1" t="n">
        <v>6.455</v>
      </c>
      <c r="M127" s="1" t="n">
        <v>1.238</v>
      </c>
      <c r="N127" s="1" t="n">
        <v>13.815</v>
      </c>
      <c r="O127" s="1" t="n">
        <v>0.281</v>
      </c>
      <c r="P127" s="1" t="n">
        <v>3.165</v>
      </c>
      <c r="Q127" s="1" t="n">
        <v>1.656</v>
      </c>
      <c r="R127" s="1" t="n">
        <v>1.47</v>
      </c>
      <c r="S127" s="1" t="n">
        <v>0.07</v>
      </c>
      <c r="T127" s="1" t="n">
        <v>11.26</v>
      </c>
      <c r="U127" s="1" t="n">
        <v>1.896</v>
      </c>
      <c r="V127" s="1" t="n">
        <v>2.446</v>
      </c>
      <c r="W127" s="1" t="n">
        <v>0.145</v>
      </c>
      <c r="X127" s="1" t="n">
        <v>20.805</v>
      </c>
    </row>
    <row r="128" customFormat="false" ht="13.8" hidden="false" customHeight="false" outlineLevel="0" collapsed="false">
      <c r="A128" s="1" t="s">
        <v>353</v>
      </c>
      <c r="B128" s="1" t="s">
        <v>272</v>
      </c>
      <c r="C128" s="14" t="n">
        <v>227</v>
      </c>
      <c r="F128" s="15" t="n">
        <v>42988</v>
      </c>
      <c r="G128" s="14" t="n">
        <v>1</v>
      </c>
      <c r="H128" s="14"/>
      <c r="I128" s="1" t="n">
        <v>91.004</v>
      </c>
      <c r="J128" s="1" t="n">
        <v>1.688</v>
      </c>
      <c r="K128" s="1" t="n">
        <v>0.142</v>
      </c>
      <c r="L128" s="1" t="n">
        <v>7.728</v>
      </c>
      <c r="M128" s="1" t="n">
        <v>1.241</v>
      </c>
      <c r="N128" s="1" t="n">
        <v>8.224</v>
      </c>
      <c r="O128" s="1" t="n">
        <v>0.372</v>
      </c>
      <c r="P128" s="1" t="n">
        <v>1.444</v>
      </c>
      <c r="Q128" s="1" t="n">
        <v>6.315</v>
      </c>
      <c r="R128" s="1" t="n">
        <v>6.227</v>
      </c>
      <c r="S128" s="1" t="n">
        <v>0.074</v>
      </c>
      <c r="T128" s="1" t="n">
        <v>6.657</v>
      </c>
      <c r="U128" s="1" t="n">
        <v>2.097</v>
      </c>
      <c r="V128" s="1" t="n">
        <v>2.959</v>
      </c>
      <c r="W128" s="1" t="n">
        <v>0.126</v>
      </c>
      <c r="X128" s="1" t="n">
        <v>15.354</v>
      </c>
    </row>
    <row r="129" customFormat="false" ht="13.8" hidden="false" customHeight="false" outlineLevel="0" collapsed="false">
      <c r="A129" s="1" t="s">
        <v>354</v>
      </c>
      <c r="B129" s="1" t="s">
        <v>272</v>
      </c>
      <c r="C129" s="14" t="n">
        <v>227</v>
      </c>
      <c r="F129" s="15" t="n">
        <v>42988</v>
      </c>
      <c r="G129" s="14" t="n">
        <v>3</v>
      </c>
      <c r="H129" s="14"/>
      <c r="I129" s="1" t="n">
        <v>99.012</v>
      </c>
      <c r="J129" s="1" t="n">
        <v>7.282</v>
      </c>
      <c r="K129" s="1" t="n">
        <v>0.134</v>
      </c>
      <c r="L129" s="1" t="n">
        <v>10.047</v>
      </c>
      <c r="M129" s="1" t="n">
        <v>1.146</v>
      </c>
      <c r="N129" s="1" t="n">
        <v>11.349</v>
      </c>
      <c r="O129" s="1" t="n">
        <v>0.381</v>
      </c>
      <c r="P129" s="1" t="n">
        <v>4.712</v>
      </c>
      <c r="Q129" s="1" t="n">
        <v>37.672</v>
      </c>
      <c r="R129" s="1" t="n">
        <v>8.12</v>
      </c>
      <c r="S129" s="1" t="n">
        <v>0.058</v>
      </c>
      <c r="T129" s="1" t="n">
        <v>17.365</v>
      </c>
      <c r="U129" s="1" t="n">
        <v>3.943</v>
      </c>
      <c r="V129" s="1" t="n">
        <v>5.129</v>
      </c>
      <c r="W129" s="1" t="n">
        <v>0.103</v>
      </c>
      <c r="X129" s="1" t="n">
        <v>15.985</v>
      </c>
    </row>
    <row r="130" customFormat="false" ht="13.8" hidden="false" customHeight="false" outlineLevel="0" collapsed="false">
      <c r="A130" s="1" t="s">
        <v>355</v>
      </c>
      <c r="B130" s="1" t="s">
        <v>272</v>
      </c>
      <c r="C130" s="14" t="n">
        <v>227</v>
      </c>
      <c r="F130" s="15" t="n">
        <v>42988</v>
      </c>
      <c r="G130" s="14" t="n">
        <v>4</v>
      </c>
      <c r="H130" s="14"/>
      <c r="I130" s="1" t="n">
        <v>570.651</v>
      </c>
      <c r="J130" s="1" t="n">
        <v>2.362</v>
      </c>
      <c r="K130" s="1" t="n">
        <v>1.124</v>
      </c>
      <c r="L130" s="1" t="n">
        <v>3.91</v>
      </c>
      <c r="M130" s="1" t="n">
        <v>1.522</v>
      </c>
      <c r="N130" s="1" t="n">
        <v>7.479</v>
      </c>
      <c r="O130" s="1" t="n">
        <v>0.146</v>
      </c>
      <c r="P130" s="1" t="n">
        <v>10.958</v>
      </c>
      <c r="Q130" s="1" t="n">
        <v>126.6</v>
      </c>
      <c r="R130" s="1" t="n">
        <v>2.785</v>
      </c>
      <c r="S130" s="1" t="n">
        <v>0.102</v>
      </c>
      <c r="T130" s="1" t="n">
        <v>3.853</v>
      </c>
      <c r="U130" s="1" t="n">
        <v>255.302</v>
      </c>
      <c r="V130" s="1" t="n">
        <v>2.831</v>
      </c>
      <c r="W130" s="1" t="n">
        <v>0.135</v>
      </c>
      <c r="X130" s="1" t="n">
        <v>5.698</v>
      </c>
    </row>
    <row r="131" customFormat="false" ht="13.8" hidden="false" customHeight="false" outlineLevel="0" collapsed="false">
      <c r="A131" s="1" t="s">
        <v>356</v>
      </c>
      <c r="B131" s="1" t="s">
        <v>272</v>
      </c>
      <c r="C131" s="14" t="n">
        <v>227</v>
      </c>
      <c r="F131" s="15" t="n">
        <v>42988</v>
      </c>
      <c r="G131" s="14" t="n">
        <v>5</v>
      </c>
      <c r="H131" s="14"/>
      <c r="I131" s="1" t="n">
        <v>972.486</v>
      </c>
      <c r="J131" s="1" t="n">
        <v>2.972</v>
      </c>
      <c r="K131" s="1" t="n">
        <v>0.83</v>
      </c>
      <c r="L131" s="1" t="n">
        <v>5.286</v>
      </c>
      <c r="M131" s="1" t="n">
        <v>0.909</v>
      </c>
      <c r="N131" s="1" t="n">
        <v>8.281</v>
      </c>
      <c r="O131" s="1" t="n">
        <v>0.317</v>
      </c>
      <c r="P131" s="1" t="n">
        <v>1.708</v>
      </c>
      <c r="Q131" s="1" t="n">
        <v>5.611</v>
      </c>
      <c r="R131" s="1" t="n">
        <v>5.653</v>
      </c>
      <c r="S131" s="1" t="n">
        <v>0.112</v>
      </c>
      <c r="T131" s="1" t="n">
        <v>5.834</v>
      </c>
      <c r="U131" s="1" t="n">
        <v>161.985</v>
      </c>
      <c r="V131" s="1" t="n">
        <v>4.891</v>
      </c>
      <c r="W131" s="1" t="n">
        <v>0.156</v>
      </c>
      <c r="X131" s="1" t="n">
        <v>13.664</v>
      </c>
    </row>
    <row r="132" customFormat="false" ht="13.8" hidden="false" customHeight="false" outlineLevel="0" collapsed="false">
      <c r="A132" s="1" t="s">
        <v>357</v>
      </c>
      <c r="B132" s="1" t="s">
        <v>272</v>
      </c>
      <c r="C132" s="14" t="n">
        <v>227</v>
      </c>
      <c r="F132" s="15" t="n">
        <v>42988</v>
      </c>
      <c r="G132" s="14" t="n">
        <v>6</v>
      </c>
      <c r="H132" s="14"/>
      <c r="I132" s="1" t="n">
        <v>1002</v>
      </c>
      <c r="J132" s="1" t="n">
        <v>5.446</v>
      </c>
      <c r="K132" s="1" t="n">
        <v>0.741</v>
      </c>
      <c r="L132" s="1" t="n">
        <v>6.119</v>
      </c>
      <c r="M132" s="1" t="n">
        <v>1.381</v>
      </c>
      <c r="N132" s="1" t="n">
        <v>4.296</v>
      </c>
      <c r="O132" s="1" t="n">
        <v>0.13</v>
      </c>
      <c r="P132" s="1" t="n">
        <v>3.796</v>
      </c>
      <c r="Q132" s="1" t="n">
        <v>4.162</v>
      </c>
      <c r="R132" s="1" t="n">
        <v>6.101</v>
      </c>
      <c r="S132" s="1" t="n">
        <v>1.643</v>
      </c>
      <c r="T132" s="1" t="n">
        <v>6.924</v>
      </c>
      <c r="U132" s="1" t="n">
        <v>158.876</v>
      </c>
      <c r="V132" s="1" t="n">
        <v>5.769</v>
      </c>
      <c r="W132" s="1" t="n">
        <v>0.161</v>
      </c>
      <c r="X132" s="1" t="n">
        <v>2.64</v>
      </c>
    </row>
    <row r="133" customFormat="false" ht="13.8" hidden="false" customHeight="false" outlineLevel="0" collapsed="false">
      <c r="A133" s="1" t="s">
        <v>358</v>
      </c>
      <c r="B133" s="1" t="s">
        <v>272</v>
      </c>
      <c r="C133" s="14" t="n">
        <v>227</v>
      </c>
      <c r="F133" s="15" t="n">
        <v>42988</v>
      </c>
      <c r="G133" s="14" t="n">
        <v>8</v>
      </c>
      <c r="H133" s="14"/>
      <c r="I133" s="1" t="n">
        <v>5324.129</v>
      </c>
      <c r="J133" s="1" t="n">
        <v>1.285</v>
      </c>
      <c r="K133" s="1" t="n">
        <v>1.872</v>
      </c>
      <c r="L133" s="1" t="n">
        <v>5.928</v>
      </c>
      <c r="M133" s="1" t="n">
        <v>1.368</v>
      </c>
      <c r="N133" s="1" t="n">
        <v>9.152</v>
      </c>
      <c r="O133" s="1" t="n">
        <v>0.149</v>
      </c>
      <c r="P133" s="1" t="n">
        <v>5.592</v>
      </c>
      <c r="Q133" s="1" t="n">
        <v>9.944</v>
      </c>
      <c r="R133" s="1" t="n">
        <v>2.169</v>
      </c>
      <c r="S133" s="1" t="n">
        <v>0.502</v>
      </c>
      <c r="T133" s="1" t="n">
        <v>8.999</v>
      </c>
      <c r="U133" s="1" t="n">
        <v>430.954</v>
      </c>
      <c r="V133" s="1" t="n">
        <v>5.708</v>
      </c>
      <c r="W133" s="1" t="n">
        <v>0.517</v>
      </c>
      <c r="X133" s="1" t="n">
        <v>2.132</v>
      </c>
    </row>
    <row r="134" customFormat="false" ht="13.8" hidden="false" customHeight="false" outlineLevel="0" collapsed="false">
      <c r="A134" s="1" t="s">
        <v>359</v>
      </c>
      <c r="B134" s="1" t="s">
        <v>272</v>
      </c>
      <c r="C134" s="14" t="n">
        <v>227</v>
      </c>
      <c r="F134" s="15" t="n">
        <v>42988</v>
      </c>
      <c r="G134" s="14" t="n">
        <v>10</v>
      </c>
      <c r="H134" s="14"/>
      <c r="I134" s="1" t="n">
        <v>10360.432</v>
      </c>
      <c r="J134" s="1" t="n">
        <v>4.038</v>
      </c>
      <c r="K134" s="1" t="n">
        <v>3.25</v>
      </c>
      <c r="L134" s="1" t="n">
        <v>3.397</v>
      </c>
      <c r="M134" s="1" t="n">
        <v>1.372</v>
      </c>
      <c r="N134" s="1" t="n">
        <v>10.723</v>
      </c>
      <c r="O134" s="1" t="n">
        <v>0.25</v>
      </c>
      <c r="P134" s="1" t="n">
        <v>5.879</v>
      </c>
      <c r="Q134" s="1" t="n">
        <v>19.391</v>
      </c>
      <c r="R134" s="1" t="n">
        <v>5.31</v>
      </c>
      <c r="S134" s="1" t="n">
        <v>0.362</v>
      </c>
      <c r="T134" s="1" t="n">
        <v>5.432</v>
      </c>
      <c r="U134" s="1" t="n">
        <v>787.696</v>
      </c>
      <c r="V134" s="1" t="n">
        <v>2.657</v>
      </c>
      <c r="W134" s="1" t="n">
        <v>0.892</v>
      </c>
      <c r="X134" s="1" t="n">
        <v>12.31</v>
      </c>
    </row>
    <row r="135" customFormat="false" ht="13.8" hidden="false" customHeight="false" outlineLevel="0" collapsed="false">
      <c r="A135" s="1" t="s">
        <v>360</v>
      </c>
      <c r="B135" s="1" t="s">
        <v>272</v>
      </c>
      <c r="C135" s="14" t="n">
        <v>239</v>
      </c>
      <c r="D135" s="14" t="s">
        <v>291</v>
      </c>
      <c r="E135" s="14"/>
      <c r="F135" s="15" t="n">
        <v>42900</v>
      </c>
      <c r="G135" s="14" t="s">
        <v>280</v>
      </c>
      <c r="H135" s="14"/>
      <c r="I135" s="1" t="n">
        <v>13.356</v>
      </c>
      <c r="J135" s="1" t="n">
        <v>1.722</v>
      </c>
      <c r="K135" s="1" t="n">
        <v>0.035</v>
      </c>
      <c r="L135" s="1" t="n">
        <v>3.593</v>
      </c>
      <c r="M135" s="1" t="n">
        <v>0.432</v>
      </c>
      <c r="N135" s="1" t="n">
        <v>3.036</v>
      </c>
      <c r="O135" s="1" t="n">
        <v>12.346</v>
      </c>
      <c r="P135" s="1" t="n">
        <v>2.657</v>
      </c>
      <c r="Q135" s="34" t="n">
        <v>16.145</v>
      </c>
      <c r="R135" s="1" t="n">
        <v>1.809</v>
      </c>
      <c r="S135" s="1" t="n">
        <v>2.25</v>
      </c>
      <c r="T135" s="1" t="n">
        <v>37.143</v>
      </c>
      <c r="U135" s="1" t="n">
        <v>0.376</v>
      </c>
      <c r="V135" s="1" t="n">
        <v>0.672</v>
      </c>
      <c r="W135" s="1" t="n">
        <v>0.122</v>
      </c>
      <c r="X135" s="1" t="n">
        <v>6.901</v>
      </c>
    </row>
    <row r="136" customFormat="false" ht="13.8" hidden="false" customHeight="false" outlineLevel="0" collapsed="false">
      <c r="A136" s="1" t="s">
        <v>361</v>
      </c>
      <c r="B136" s="1" t="s">
        <v>272</v>
      </c>
      <c r="C136" s="14" t="n">
        <v>239</v>
      </c>
      <c r="D136" s="14" t="s">
        <v>291</v>
      </c>
      <c r="E136" s="14"/>
      <c r="F136" s="15" t="n">
        <v>42916</v>
      </c>
      <c r="G136" s="14" t="n">
        <v>1</v>
      </c>
      <c r="H136" s="14"/>
      <c r="I136" s="1" t="n">
        <v>15.896</v>
      </c>
      <c r="J136" s="1" t="n">
        <v>0.767</v>
      </c>
      <c r="K136" s="1" t="n">
        <v>0.028</v>
      </c>
      <c r="L136" s="1" t="n">
        <v>1.358</v>
      </c>
      <c r="M136" s="1" t="n">
        <v>0.487</v>
      </c>
      <c r="N136" s="1" t="n">
        <v>1.091</v>
      </c>
      <c r="O136" s="1" t="n">
        <v>0.588</v>
      </c>
      <c r="P136" s="1" t="n">
        <v>0.468</v>
      </c>
      <c r="Q136" s="34" t="n">
        <v>465.052</v>
      </c>
      <c r="R136" s="1" t="n">
        <v>1.104</v>
      </c>
      <c r="S136" s="1" t="n">
        <v>0.853</v>
      </c>
      <c r="T136" s="1" t="n">
        <v>8.823</v>
      </c>
      <c r="U136" s="1" t="n">
        <v>7.308</v>
      </c>
      <c r="V136" s="1" t="n">
        <v>2.013</v>
      </c>
      <c r="W136" s="1" t="n">
        <v>0.596</v>
      </c>
      <c r="X136" s="1" t="n">
        <v>1.879</v>
      </c>
    </row>
    <row r="137" customFormat="false" ht="13.8" hidden="false" customHeight="false" outlineLevel="0" collapsed="false">
      <c r="A137" s="1" t="s">
        <v>362</v>
      </c>
      <c r="B137" s="1" t="s">
        <v>272</v>
      </c>
      <c r="C137" s="14" t="n">
        <v>239</v>
      </c>
      <c r="F137" s="15" t="n">
        <v>42949</v>
      </c>
      <c r="G137" s="14" t="s">
        <v>363</v>
      </c>
      <c r="H137" s="14"/>
      <c r="I137" s="1" t="n">
        <v>14.806</v>
      </c>
      <c r="J137" s="1" t="n">
        <v>3.487</v>
      </c>
      <c r="K137" s="1" t="n">
        <v>0.041</v>
      </c>
      <c r="L137" s="1" t="n">
        <v>12.884</v>
      </c>
      <c r="M137" s="1" t="n">
        <v>1.464</v>
      </c>
      <c r="N137" s="1" t="n">
        <v>7.416</v>
      </c>
      <c r="O137" s="1" t="n">
        <v>11.369</v>
      </c>
      <c r="P137" s="1" t="n">
        <v>4.036</v>
      </c>
      <c r="Q137" s="1" t="n">
        <v>3286.408</v>
      </c>
      <c r="R137" s="1" t="n">
        <v>3.24</v>
      </c>
      <c r="S137" s="1" t="n">
        <v>0.115</v>
      </c>
      <c r="T137" s="1" t="n">
        <v>15.897</v>
      </c>
      <c r="U137" s="1" t="n">
        <v>0.548</v>
      </c>
      <c r="V137" s="1" t="n">
        <v>2.399</v>
      </c>
      <c r="W137" s="1" t="n">
        <v>2.902</v>
      </c>
      <c r="X137" s="1" t="n">
        <v>4.415</v>
      </c>
    </row>
    <row r="138" customFormat="false" ht="13.8" hidden="false" customHeight="false" outlineLevel="0" collapsed="false">
      <c r="A138" s="1" t="s">
        <v>364</v>
      </c>
      <c r="B138" s="1" t="s">
        <v>272</v>
      </c>
      <c r="C138" s="14" t="n">
        <v>239</v>
      </c>
      <c r="F138" s="15" t="n">
        <v>42987</v>
      </c>
      <c r="G138" s="14" t="n">
        <v>1</v>
      </c>
      <c r="H138" s="14"/>
      <c r="I138" s="1" t="n">
        <v>9.113</v>
      </c>
      <c r="J138" s="1" t="n">
        <v>1.601</v>
      </c>
      <c r="K138" s="1" t="n">
        <v>0.008</v>
      </c>
      <c r="L138" s="1" t="n">
        <v>44.481</v>
      </c>
      <c r="M138" s="1" t="n">
        <v>0.883</v>
      </c>
      <c r="N138" s="1" t="n">
        <v>4.394</v>
      </c>
      <c r="O138" s="1" t="n">
        <v>0.558</v>
      </c>
      <c r="P138" s="1" t="n">
        <v>4.63</v>
      </c>
      <c r="Q138" s="1" t="n">
        <v>13.915</v>
      </c>
      <c r="R138" s="1" t="n">
        <v>2.184</v>
      </c>
      <c r="S138" s="1" t="n">
        <v>0.12</v>
      </c>
      <c r="T138" s="1" t="n">
        <v>6.512</v>
      </c>
      <c r="U138" s="1" t="n">
        <v>0.378</v>
      </c>
      <c r="V138" s="1" t="n">
        <v>3.849</v>
      </c>
      <c r="W138" s="1" t="n">
        <v>0.057</v>
      </c>
      <c r="X138" s="1" t="n">
        <v>16.701</v>
      </c>
    </row>
    <row r="139" customFormat="false" ht="13.8" hidden="false" customHeight="false" outlineLevel="0" collapsed="false">
      <c r="A139" s="1" t="s">
        <v>365</v>
      </c>
      <c r="B139" s="1" t="s">
        <v>272</v>
      </c>
      <c r="C139" s="14" t="n">
        <v>239</v>
      </c>
      <c r="F139" s="15" t="n">
        <v>42987</v>
      </c>
      <c r="G139" s="14" t="n">
        <v>10</v>
      </c>
      <c r="H139" s="14"/>
      <c r="I139" s="1" t="n">
        <v>22.208</v>
      </c>
      <c r="J139" s="1" t="n">
        <v>0.732</v>
      </c>
      <c r="K139" s="1" t="n">
        <v>0.015</v>
      </c>
      <c r="L139" s="1" t="n">
        <v>20.616</v>
      </c>
      <c r="M139" s="1" t="n">
        <v>1.218</v>
      </c>
      <c r="N139" s="1" t="n">
        <v>6.24</v>
      </c>
      <c r="O139" s="1" t="n">
        <v>0.67</v>
      </c>
      <c r="P139" s="1" t="n">
        <v>4.415</v>
      </c>
      <c r="Q139" s="1" t="n">
        <v>24.14</v>
      </c>
      <c r="R139" s="1" t="n">
        <v>0.853</v>
      </c>
      <c r="S139" s="1" t="n">
        <v>0.086</v>
      </c>
      <c r="T139" s="1" t="n">
        <v>15.623</v>
      </c>
      <c r="U139" s="1" t="n">
        <v>1.678</v>
      </c>
      <c r="V139" s="1" t="n">
        <v>3.201</v>
      </c>
      <c r="W139" s="1" t="n">
        <v>0.039</v>
      </c>
      <c r="X139" s="1" t="n">
        <v>28.452</v>
      </c>
    </row>
    <row r="140" customFormat="false" ht="13.8" hidden="false" customHeight="false" outlineLevel="0" collapsed="false">
      <c r="A140" s="1" t="s">
        <v>366</v>
      </c>
      <c r="B140" s="1" t="s">
        <v>272</v>
      </c>
      <c r="C140" s="14" t="n">
        <v>239</v>
      </c>
      <c r="F140" s="15" t="n">
        <v>42987</v>
      </c>
      <c r="G140" s="14" t="n">
        <v>20</v>
      </c>
      <c r="H140" s="14"/>
      <c r="I140" s="1" t="n">
        <v>33.351</v>
      </c>
      <c r="J140" s="1" t="n">
        <v>7.491</v>
      </c>
      <c r="K140" s="1" t="n">
        <v>0.011</v>
      </c>
      <c r="L140" s="1" t="n">
        <v>9.408</v>
      </c>
      <c r="M140" s="1" t="n">
        <v>1.048</v>
      </c>
      <c r="N140" s="1" t="n">
        <v>6.369</v>
      </c>
      <c r="O140" s="1" t="n">
        <v>0.45</v>
      </c>
      <c r="P140" s="1" t="n">
        <v>2.428</v>
      </c>
      <c r="Q140" s="1" t="n">
        <v>85.073</v>
      </c>
      <c r="R140" s="1" t="n">
        <v>4.464</v>
      </c>
      <c r="S140" s="1" t="n">
        <v>0.097</v>
      </c>
      <c r="T140" s="1" t="n">
        <v>1.045</v>
      </c>
      <c r="U140" s="1" t="n">
        <v>1.427</v>
      </c>
      <c r="V140" s="1" t="n">
        <v>2.478</v>
      </c>
      <c r="W140" s="1" t="n">
        <v>0.045</v>
      </c>
      <c r="X140" s="1" t="n">
        <v>21.923</v>
      </c>
    </row>
    <row r="141" customFormat="false" ht="13.8" hidden="false" customHeight="false" outlineLevel="0" collapsed="false">
      <c r="A141" s="1" t="s">
        <v>367</v>
      </c>
      <c r="B141" s="1" t="s">
        <v>272</v>
      </c>
      <c r="C141" s="14" t="n">
        <v>239</v>
      </c>
      <c r="F141" s="15" t="n">
        <v>42987</v>
      </c>
      <c r="G141" s="14" t="n">
        <v>30</v>
      </c>
      <c r="H141" s="14"/>
      <c r="I141" s="1" t="n">
        <v>328.442</v>
      </c>
      <c r="J141" s="1" t="n">
        <v>3.242</v>
      </c>
      <c r="K141" s="1" t="n">
        <v>0.111</v>
      </c>
      <c r="L141" s="1" t="n">
        <v>1.236</v>
      </c>
      <c r="M141" s="1" t="n">
        <v>1.084</v>
      </c>
      <c r="N141" s="1" t="n">
        <v>9.115</v>
      </c>
      <c r="O141" s="1" t="n">
        <v>0.55</v>
      </c>
      <c r="P141" s="1" t="n">
        <v>1.04</v>
      </c>
      <c r="Q141" s="1" t="n">
        <v>53.28</v>
      </c>
      <c r="R141" s="1" t="n">
        <v>3.145</v>
      </c>
      <c r="S141" s="1" t="n">
        <v>0.111</v>
      </c>
      <c r="T141" s="1" t="n">
        <v>10.246</v>
      </c>
      <c r="U141" s="1" t="n">
        <v>107.152</v>
      </c>
      <c r="V141" s="1" t="n">
        <v>4.379</v>
      </c>
      <c r="W141" s="1" t="n">
        <v>0.14</v>
      </c>
      <c r="X141" s="1" t="n">
        <v>8.578</v>
      </c>
    </row>
    <row r="142" customFormat="false" ht="13.8" hidden="false" customHeight="false" outlineLevel="0" collapsed="false">
      <c r="A142" s="1" t="s">
        <v>368</v>
      </c>
      <c r="B142" s="1" t="s">
        <v>272</v>
      </c>
      <c r="C142" s="14" t="n">
        <v>304</v>
      </c>
      <c r="F142" s="15" t="n">
        <v>42990</v>
      </c>
      <c r="G142" s="14" t="n">
        <v>1</v>
      </c>
      <c r="H142" s="14"/>
      <c r="I142" s="1" t="n">
        <v>46.386</v>
      </c>
      <c r="J142" s="1" t="n">
        <v>1.377</v>
      </c>
      <c r="K142" s="1" t="n">
        <v>0.007</v>
      </c>
      <c r="L142" s="1" t="n">
        <v>18.878</v>
      </c>
      <c r="M142" s="1" t="n">
        <v>0.873</v>
      </c>
      <c r="N142" s="1" t="n">
        <v>9.462</v>
      </c>
      <c r="O142" s="1" t="n">
        <v>0.258</v>
      </c>
      <c r="P142" s="1" t="n">
        <v>2.898</v>
      </c>
      <c r="Q142" s="1" t="n">
        <v>7.785</v>
      </c>
      <c r="R142" s="1" t="n">
        <v>2.944</v>
      </c>
      <c r="S142" s="1" t="n">
        <v>0.002</v>
      </c>
      <c r="T142" s="1" t="n">
        <v>116.684</v>
      </c>
      <c r="U142" s="1" t="n">
        <v>0.689</v>
      </c>
      <c r="V142" s="1" t="n">
        <v>6.412</v>
      </c>
      <c r="W142" s="1" t="n">
        <v>0.04</v>
      </c>
      <c r="X142" s="1" t="n">
        <v>20.127</v>
      </c>
    </row>
    <row r="143" customFormat="false" ht="13.8" hidden="false" customHeight="false" outlineLevel="0" collapsed="false">
      <c r="A143" s="1" t="s">
        <v>369</v>
      </c>
      <c r="B143" s="1" t="s">
        <v>272</v>
      </c>
      <c r="C143" s="14" t="n">
        <v>304</v>
      </c>
      <c r="F143" s="15" t="n">
        <v>42990</v>
      </c>
      <c r="G143" s="14" t="n">
        <v>5</v>
      </c>
      <c r="H143" s="14"/>
      <c r="I143" s="1" t="n">
        <v>816.661</v>
      </c>
      <c r="J143" s="1" t="n">
        <v>2.126</v>
      </c>
      <c r="K143" s="1" t="n">
        <v>0.507</v>
      </c>
      <c r="L143" s="1" t="n">
        <v>7.273</v>
      </c>
      <c r="M143" s="1" t="n">
        <v>0.953</v>
      </c>
      <c r="N143" s="1" t="n">
        <v>4.576</v>
      </c>
      <c r="O143" s="1" t="n">
        <v>0.141</v>
      </c>
      <c r="P143" s="1" t="n">
        <v>9.53</v>
      </c>
      <c r="Q143" s="1" t="n">
        <v>101.597</v>
      </c>
      <c r="R143" s="1" t="n">
        <v>3.293</v>
      </c>
      <c r="S143" s="1" t="n">
        <v>0.01</v>
      </c>
      <c r="T143" s="1" t="n">
        <v>17.672</v>
      </c>
      <c r="U143" s="1" t="n">
        <v>354.81</v>
      </c>
      <c r="V143" s="1" t="n">
        <v>6.417</v>
      </c>
      <c r="W143" s="1" t="n">
        <v>0.053</v>
      </c>
      <c r="X143" s="1" t="n">
        <v>16.987</v>
      </c>
    </row>
    <row r="144" customFormat="false" ht="13.8" hidden="false" customHeight="false" outlineLevel="0" collapsed="false">
      <c r="A144" s="1" t="s">
        <v>370</v>
      </c>
      <c r="B144" s="1" t="s">
        <v>272</v>
      </c>
      <c r="C144" s="14" t="n">
        <v>304</v>
      </c>
      <c r="F144" s="15" t="n">
        <v>42990</v>
      </c>
      <c r="G144" s="14" t="n">
        <v>6</v>
      </c>
      <c r="H144" s="14"/>
      <c r="I144" s="1" t="n">
        <v>9623.795</v>
      </c>
      <c r="J144" s="1" t="n">
        <v>3.474</v>
      </c>
      <c r="K144" s="1" t="n">
        <v>0.647</v>
      </c>
      <c r="L144" s="1" t="n">
        <v>3.987</v>
      </c>
      <c r="M144" s="1" t="n">
        <v>1.075</v>
      </c>
      <c r="N144" s="1" t="n">
        <v>12.425</v>
      </c>
      <c r="O144" s="1" t="n">
        <v>0.239</v>
      </c>
      <c r="P144" s="1" t="n">
        <v>3.643</v>
      </c>
      <c r="Q144" s="1" t="n">
        <v>17.037</v>
      </c>
      <c r="R144" s="1" t="n">
        <v>2.287</v>
      </c>
      <c r="S144" s="1" t="n">
        <v>0.013</v>
      </c>
      <c r="T144" s="1" t="n">
        <v>21.989</v>
      </c>
      <c r="U144" s="1" t="n">
        <v>486.623</v>
      </c>
      <c r="V144" s="1" t="n">
        <v>5.31</v>
      </c>
      <c r="W144" s="1" t="n">
        <v>0.575</v>
      </c>
      <c r="X144" s="1" t="n">
        <v>6.253</v>
      </c>
    </row>
    <row r="145" customFormat="false" ht="13.8" hidden="false" customHeight="false" outlineLevel="0" collapsed="false">
      <c r="A145" s="1" t="s">
        <v>371</v>
      </c>
      <c r="B145" s="1" t="s">
        <v>272</v>
      </c>
      <c r="C145" s="14" t="n">
        <v>373</v>
      </c>
      <c r="F145" s="15" t="n">
        <v>42990</v>
      </c>
      <c r="G145" s="14" t="n">
        <v>1</v>
      </c>
      <c r="H145" s="14"/>
      <c r="I145" s="1" t="n">
        <v>1.976</v>
      </c>
      <c r="J145" s="1" t="n">
        <v>4.708</v>
      </c>
      <c r="K145" s="1" t="n">
        <v>0.006</v>
      </c>
      <c r="L145" s="1" t="n">
        <v>43.572</v>
      </c>
      <c r="M145" s="1" t="n">
        <v>0.99</v>
      </c>
      <c r="N145" s="1" t="n">
        <v>12.963</v>
      </c>
      <c r="O145" s="1" t="n">
        <v>0.264</v>
      </c>
      <c r="P145" s="1" t="n">
        <v>6.816</v>
      </c>
      <c r="Q145" s="1" t="n">
        <v>2.651</v>
      </c>
      <c r="R145" s="1" t="n">
        <v>8.774</v>
      </c>
      <c r="S145" s="1" t="n">
        <v>0.172</v>
      </c>
      <c r="T145" s="1" t="n">
        <v>9.22</v>
      </c>
      <c r="U145" s="1" t="n">
        <v>0.723</v>
      </c>
      <c r="V145" s="1" t="n">
        <v>4.605</v>
      </c>
      <c r="W145" s="1" t="n">
        <v>0.041</v>
      </c>
      <c r="X145" s="1" t="n">
        <v>13.369</v>
      </c>
    </row>
    <row r="146" customFormat="false" ht="13.8" hidden="false" customHeight="false" outlineLevel="0" collapsed="false">
      <c r="A146" s="1" t="s">
        <v>372</v>
      </c>
      <c r="B146" s="1" t="s">
        <v>272</v>
      </c>
      <c r="C146" s="14" t="n">
        <v>373</v>
      </c>
      <c r="F146" s="15" t="n">
        <v>42990</v>
      </c>
      <c r="G146" s="14" t="n">
        <v>20</v>
      </c>
      <c r="H146" s="14"/>
      <c r="I146" s="1" t="n">
        <v>5615.712</v>
      </c>
      <c r="J146" s="1" t="n">
        <v>2.675</v>
      </c>
      <c r="K146" s="1" t="n">
        <v>0.57</v>
      </c>
      <c r="L146" s="1" t="n">
        <v>6.712</v>
      </c>
      <c r="M146" s="1" t="n">
        <v>1.059</v>
      </c>
      <c r="N146" s="1" t="n">
        <v>4.403</v>
      </c>
      <c r="O146" s="1" t="n">
        <v>0.208</v>
      </c>
      <c r="P146" s="1" t="n">
        <v>6.965</v>
      </c>
      <c r="Q146" s="1" t="n">
        <v>56.753</v>
      </c>
      <c r="R146" s="1" t="n">
        <v>1.631</v>
      </c>
      <c r="S146" s="1" t="n">
        <v>0.633</v>
      </c>
      <c r="T146" s="1" t="n">
        <v>8.141</v>
      </c>
      <c r="U146" s="1" t="n">
        <v>2466.671</v>
      </c>
      <c r="V146" s="1" t="n">
        <v>4.884</v>
      </c>
      <c r="W146" s="1" t="n">
        <v>0.244</v>
      </c>
      <c r="X146" s="1" t="n">
        <v>8.738</v>
      </c>
    </row>
    <row r="147" customFormat="false" ht="13.8" hidden="false" customHeight="false" outlineLevel="0" collapsed="false">
      <c r="A147" s="1" t="s">
        <v>373</v>
      </c>
      <c r="B147" s="1" t="s">
        <v>272</v>
      </c>
      <c r="C147" s="14" t="n">
        <v>442</v>
      </c>
      <c r="F147" s="15" t="n">
        <v>42884</v>
      </c>
      <c r="G147" s="14" t="n">
        <v>0</v>
      </c>
      <c r="H147" s="14"/>
      <c r="I147" s="1" t="n">
        <v>28.648</v>
      </c>
      <c r="J147" s="1" t="n">
        <v>6.19</v>
      </c>
      <c r="K147" s="1" t="n">
        <v>0.113</v>
      </c>
      <c r="L147" s="1" t="n">
        <v>2.788</v>
      </c>
      <c r="M147" s="1" t="n">
        <v>3.672</v>
      </c>
      <c r="N147" s="1" t="n">
        <v>3.641</v>
      </c>
      <c r="O147" s="1" t="n">
        <v>0.711</v>
      </c>
      <c r="P147" s="1" t="n">
        <v>2.067</v>
      </c>
      <c r="Q147" s="1" t="n">
        <v>85.112</v>
      </c>
      <c r="R147" s="1" t="n">
        <v>6.308</v>
      </c>
      <c r="S147" s="1" t="n">
        <v>0.302</v>
      </c>
      <c r="T147" s="1" t="n">
        <v>4.008</v>
      </c>
      <c r="U147" s="1" t="n">
        <v>15.591</v>
      </c>
      <c r="V147" s="1" t="n">
        <v>5.388</v>
      </c>
      <c r="W147" s="1" t="n">
        <v>0.721</v>
      </c>
      <c r="X147" s="1" t="n">
        <v>7.327</v>
      </c>
    </row>
    <row r="148" customFormat="false" ht="13.8" hidden="false" customHeight="false" outlineLevel="0" collapsed="false">
      <c r="A148" s="1" t="s">
        <v>374</v>
      </c>
      <c r="B148" s="1" t="s">
        <v>272</v>
      </c>
      <c r="C148" s="14" t="n">
        <v>442</v>
      </c>
      <c r="F148" s="15" t="n">
        <v>42884</v>
      </c>
      <c r="G148" s="14" t="n">
        <v>5</v>
      </c>
      <c r="H148" s="14"/>
      <c r="I148" s="1" t="n">
        <v>39.689</v>
      </c>
      <c r="J148" s="1" t="n">
        <v>7.446</v>
      </c>
      <c r="K148" s="1" t="n">
        <v>0.052</v>
      </c>
      <c r="L148" s="1" t="n">
        <v>5.702</v>
      </c>
      <c r="M148" s="1" t="n">
        <v>3.167</v>
      </c>
      <c r="N148" s="1" t="n">
        <v>9.918</v>
      </c>
      <c r="O148" s="1" t="n">
        <v>1.214</v>
      </c>
      <c r="P148" s="1" t="n">
        <v>9.928</v>
      </c>
      <c r="Q148" s="1" t="n">
        <v>1214.541</v>
      </c>
      <c r="R148" s="1" t="n">
        <v>6.333</v>
      </c>
      <c r="S148" s="1" t="n">
        <v>0.125</v>
      </c>
      <c r="T148" s="1" t="n">
        <v>9.44</v>
      </c>
      <c r="U148" s="1" t="n">
        <v>13.938</v>
      </c>
      <c r="V148" s="1" t="n">
        <v>9.805</v>
      </c>
      <c r="W148" s="1" t="n">
        <v>2.172</v>
      </c>
      <c r="X148" s="1" t="n">
        <v>6.025</v>
      </c>
    </row>
    <row r="149" customFormat="false" ht="13.8" hidden="false" customHeight="false" outlineLevel="0" collapsed="false">
      <c r="A149" s="1" t="s">
        <v>375</v>
      </c>
      <c r="B149" s="1" t="s">
        <v>272</v>
      </c>
      <c r="C149" s="14" t="n">
        <v>442</v>
      </c>
      <c r="F149" s="15" t="n">
        <v>42884</v>
      </c>
      <c r="G149" s="14" t="n">
        <v>9</v>
      </c>
      <c r="H149" s="14"/>
      <c r="I149" s="1" t="n">
        <v>44.148</v>
      </c>
      <c r="J149" s="1" t="n">
        <v>2.78</v>
      </c>
      <c r="K149" s="1" t="n">
        <v>0.053</v>
      </c>
      <c r="L149" s="1" t="n">
        <v>2.669</v>
      </c>
      <c r="M149" s="1" t="n">
        <v>2.988</v>
      </c>
      <c r="N149" s="1" t="n">
        <v>6.056</v>
      </c>
      <c r="O149" s="1" t="n">
        <v>0.929</v>
      </c>
      <c r="P149" s="1" t="n">
        <v>3.218</v>
      </c>
      <c r="Q149" s="1" t="n">
        <v>1277.734</v>
      </c>
      <c r="R149" s="1" t="n">
        <v>2.008</v>
      </c>
      <c r="S149" s="1" t="n">
        <v>0.11</v>
      </c>
      <c r="T149" s="1" t="n">
        <v>6.674</v>
      </c>
      <c r="U149" s="1" t="n">
        <v>23.49</v>
      </c>
      <c r="V149" s="1" t="n">
        <v>4.611</v>
      </c>
      <c r="W149" s="1" t="n">
        <v>2.386</v>
      </c>
      <c r="X149" s="1" t="n">
        <v>3.329</v>
      </c>
    </row>
    <row r="150" customFormat="false" ht="13.8" hidden="false" customHeight="false" outlineLevel="0" collapsed="false">
      <c r="A150" s="1" t="s">
        <v>376</v>
      </c>
      <c r="B150" s="1" t="s">
        <v>272</v>
      </c>
      <c r="C150" s="14" t="n">
        <v>442</v>
      </c>
      <c r="F150" s="15" t="n">
        <v>42884</v>
      </c>
      <c r="G150" s="14" t="n">
        <v>13</v>
      </c>
      <c r="H150" s="14"/>
      <c r="I150" s="1" t="n">
        <v>62.124</v>
      </c>
      <c r="J150" s="1" t="n">
        <v>1.495</v>
      </c>
      <c r="K150" s="1" t="n">
        <v>0.036</v>
      </c>
      <c r="L150" s="1" t="n">
        <v>12.911</v>
      </c>
      <c r="M150" s="1" t="n">
        <v>1.202</v>
      </c>
      <c r="N150" s="1" t="n">
        <v>4.834</v>
      </c>
      <c r="O150" s="1" t="n">
        <v>0.623</v>
      </c>
      <c r="P150" s="1" t="n">
        <v>1.431</v>
      </c>
      <c r="Q150" s="1" t="n">
        <v>123.266</v>
      </c>
      <c r="R150" s="1" t="n">
        <v>2.752</v>
      </c>
      <c r="S150" s="1" t="n">
        <v>0.077</v>
      </c>
      <c r="T150" s="1" t="n">
        <v>2.077</v>
      </c>
      <c r="U150" s="1" t="n">
        <v>27.703</v>
      </c>
      <c r="V150" s="1" t="n">
        <v>5.927</v>
      </c>
      <c r="W150" s="1" t="n">
        <v>0.735</v>
      </c>
      <c r="X150" s="1" t="n">
        <v>3.84</v>
      </c>
    </row>
    <row r="151" customFormat="false" ht="13.8" hidden="false" customHeight="false" outlineLevel="0" collapsed="false">
      <c r="A151" s="1" t="s">
        <v>377</v>
      </c>
      <c r="B151" s="1" t="s">
        <v>272</v>
      </c>
      <c r="C151" s="14" t="n">
        <v>442</v>
      </c>
      <c r="F151" s="15" t="n">
        <v>42884</v>
      </c>
      <c r="G151" s="14" t="n">
        <v>15</v>
      </c>
      <c r="H151" s="14"/>
      <c r="I151" s="1" t="n">
        <v>91.874</v>
      </c>
      <c r="J151" s="1" t="n">
        <v>2.602</v>
      </c>
      <c r="K151" s="1" t="n">
        <v>0.141</v>
      </c>
      <c r="L151" s="1" t="n">
        <v>5.968</v>
      </c>
      <c r="M151" s="1" t="n">
        <v>1.52</v>
      </c>
      <c r="N151" s="1" t="n">
        <v>2.308</v>
      </c>
      <c r="O151" s="1" t="n">
        <v>0.672</v>
      </c>
      <c r="P151" s="1" t="n">
        <v>5.998</v>
      </c>
      <c r="Q151" s="1" t="n">
        <v>887.148</v>
      </c>
      <c r="R151" s="1" t="n">
        <v>2.707</v>
      </c>
      <c r="S151" s="1" t="n">
        <v>0.08</v>
      </c>
      <c r="T151" s="1" t="n">
        <v>10.637</v>
      </c>
      <c r="U151" s="1" t="n">
        <v>314.852</v>
      </c>
      <c r="V151" s="1" t="n">
        <v>6.765</v>
      </c>
      <c r="W151" s="1" t="n">
        <v>2.254</v>
      </c>
      <c r="X151" s="1" t="n">
        <v>1.811</v>
      </c>
    </row>
    <row r="152" customFormat="false" ht="13.8" hidden="false" customHeight="false" outlineLevel="0" collapsed="false">
      <c r="A152" s="1" t="s">
        <v>378</v>
      </c>
      <c r="B152" s="1" t="s">
        <v>272</v>
      </c>
      <c r="C152" s="14" t="n">
        <v>442</v>
      </c>
      <c r="F152" s="15" t="n">
        <v>42884</v>
      </c>
      <c r="G152" s="14" t="n">
        <v>17</v>
      </c>
      <c r="H152" s="14"/>
      <c r="I152" s="1" t="n">
        <v>20598.325</v>
      </c>
      <c r="J152" s="1" t="n">
        <v>0.25</v>
      </c>
      <c r="K152" s="1" t="n">
        <v>2.281</v>
      </c>
      <c r="L152" s="1" t="n">
        <v>5.082</v>
      </c>
      <c r="M152" s="1" t="n">
        <v>1.391</v>
      </c>
      <c r="N152" s="1" t="n">
        <v>2.457</v>
      </c>
      <c r="O152" s="1" t="n">
        <v>0.673</v>
      </c>
      <c r="P152" s="1" t="n">
        <v>6.366</v>
      </c>
      <c r="Q152" s="1" t="n">
        <v>1634.451</v>
      </c>
      <c r="R152" s="1" t="n">
        <v>1.399</v>
      </c>
      <c r="S152" s="1" t="n">
        <v>0.385</v>
      </c>
      <c r="T152" s="1" t="n">
        <v>3.705</v>
      </c>
      <c r="U152" s="1" t="n">
        <v>4176.215</v>
      </c>
      <c r="V152" s="1" t="n">
        <v>4.026</v>
      </c>
      <c r="W152" s="1" t="n">
        <v>3.186</v>
      </c>
      <c r="X152" s="1" t="n">
        <v>1.762</v>
      </c>
    </row>
    <row r="153" customFormat="false" ht="13.8" hidden="false" customHeight="false" outlineLevel="0" collapsed="false">
      <c r="A153" s="1" t="s">
        <v>379</v>
      </c>
      <c r="B153" s="1" t="s">
        <v>272</v>
      </c>
      <c r="C153" s="14" t="n">
        <v>442</v>
      </c>
      <c r="F153" s="15" t="n">
        <v>42898</v>
      </c>
      <c r="G153" s="14" t="s">
        <v>280</v>
      </c>
      <c r="H153" s="14"/>
      <c r="I153" s="1" t="n">
        <v>42.815</v>
      </c>
      <c r="J153" s="1" t="n">
        <v>9.743</v>
      </c>
      <c r="K153" s="1" t="n">
        <v>0.037</v>
      </c>
      <c r="L153" s="1" t="n">
        <v>20.5</v>
      </c>
      <c r="M153" s="1" t="n">
        <v>0.785</v>
      </c>
      <c r="N153" s="1" t="n">
        <v>2.279</v>
      </c>
      <c r="O153" s="1" t="n">
        <v>0.768</v>
      </c>
      <c r="P153" s="1" t="n">
        <v>1.722</v>
      </c>
      <c r="Q153" s="1" t="n">
        <v>4.957</v>
      </c>
      <c r="R153" s="1" t="n">
        <v>5.304</v>
      </c>
      <c r="S153" s="1" t="n">
        <v>0.069</v>
      </c>
      <c r="T153" s="1" t="n">
        <v>11.309</v>
      </c>
      <c r="U153" s="1" t="n">
        <v>14.779</v>
      </c>
      <c r="V153" s="1" t="n">
        <v>20.515</v>
      </c>
      <c r="W153" s="1" t="n">
        <v>0.062</v>
      </c>
      <c r="X153" s="1" t="n">
        <v>21.219</v>
      </c>
    </row>
    <row r="154" customFormat="false" ht="13.8" hidden="false" customHeight="false" outlineLevel="0" collapsed="false">
      <c r="A154" s="1" t="s">
        <v>380</v>
      </c>
      <c r="B154" s="1" t="s">
        <v>272</v>
      </c>
      <c r="C154" s="14" t="n">
        <v>442</v>
      </c>
      <c r="F154" s="15" t="n">
        <v>42898</v>
      </c>
      <c r="G154" s="14" t="s">
        <v>293</v>
      </c>
      <c r="H154" s="14"/>
      <c r="I154" s="1" t="n">
        <v>52.407</v>
      </c>
      <c r="J154" s="1" t="n">
        <v>1.881</v>
      </c>
      <c r="K154" s="1" t="n">
        <v>0.046</v>
      </c>
      <c r="L154" s="1" t="n">
        <v>8.328</v>
      </c>
      <c r="M154" s="1" t="n">
        <v>1.976</v>
      </c>
      <c r="N154" s="1" t="n">
        <v>6.569</v>
      </c>
      <c r="O154" s="1" t="n">
        <v>0.825</v>
      </c>
      <c r="P154" s="1" t="n">
        <v>4.839</v>
      </c>
      <c r="Q154" s="1" t="n">
        <v>20.011</v>
      </c>
      <c r="R154" s="1" t="n">
        <v>3.224</v>
      </c>
      <c r="S154" s="1" t="n">
        <v>0.042</v>
      </c>
      <c r="T154" s="1" t="n">
        <v>16.891</v>
      </c>
      <c r="U154" s="1" t="n">
        <v>33.802</v>
      </c>
      <c r="V154" s="1" t="n">
        <v>5.732</v>
      </c>
      <c r="W154" s="1" t="n">
        <v>0.099</v>
      </c>
      <c r="X154" s="1" t="n">
        <v>7.712</v>
      </c>
    </row>
    <row r="155" customFormat="false" ht="13.8" hidden="false" customHeight="false" outlineLevel="0" collapsed="false">
      <c r="A155" s="1" t="s">
        <v>381</v>
      </c>
      <c r="B155" s="1" t="s">
        <v>272</v>
      </c>
      <c r="C155" s="14" t="n">
        <v>442</v>
      </c>
      <c r="F155" s="15" t="n">
        <v>42898</v>
      </c>
      <c r="G155" s="14" t="s">
        <v>282</v>
      </c>
      <c r="H155" s="14"/>
      <c r="I155" s="1" t="n">
        <v>16.716</v>
      </c>
      <c r="J155" s="1" t="n">
        <v>6.099</v>
      </c>
      <c r="K155" s="1" t="n">
        <v>0.034</v>
      </c>
      <c r="L155" s="1" t="n">
        <v>6.1</v>
      </c>
      <c r="M155" s="1" t="n">
        <v>0.748</v>
      </c>
      <c r="N155" s="1" t="n">
        <v>5.236</v>
      </c>
      <c r="O155" s="1" t="n">
        <v>0.616</v>
      </c>
      <c r="P155" s="1" t="n">
        <v>8.494</v>
      </c>
      <c r="Q155" s="1" t="n">
        <v>9.152</v>
      </c>
      <c r="R155" s="1" t="n">
        <v>7.208</v>
      </c>
      <c r="S155" s="1" t="n">
        <v>0.04</v>
      </c>
      <c r="T155" s="1" t="n">
        <v>7.051</v>
      </c>
      <c r="U155" s="1" t="n">
        <v>0.868</v>
      </c>
      <c r="V155" s="1" t="n">
        <v>1.861</v>
      </c>
      <c r="W155" s="1" t="n">
        <v>0.059</v>
      </c>
      <c r="X155" s="1" t="n">
        <v>10.86</v>
      </c>
    </row>
    <row r="156" customFormat="false" ht="13.8" hidden="false" customHeight="false" outlineLevel="0" collapsed="false">
      <c r="A156" s="1" t="s">
        <v>382</v>
      </c>
      <c r="B156" s="1" t="s">
        <v>272</v>
      </c>
      <c r="C156" s="14" t="n">
        <v>442</v>
      </c>
      <c r="D156" s="14" t="s">
        <v>291</v>
      </c>
      <c r="E156" s="14"/>
      <c r="F156" s="15" t="n">
        <v>42912</v>
      </c>
      <c r="G156" s="14" t="n">
        <v>0</v>
      </c>
      <c r="H156" s="14"/>
      <c r="I156" s="1" t="n">
        <v>11.374</v>
      </c>
      <c r="J156" s="1" t="n">
        <v>1.561</v>
      </c>
      <c r="K156" s="1" t="n">
        <v>0.02</v>
      </c>
      <c r="L156" s="1" t="n">
        <v>2.828</v>
      </c>
      <c r="M156" s="1" t="n">
        <v>0.701</v>
      </c>
      <c r="N156" s="1" t="n">
        <v>1.968</v>
      </c>
      <c r="O156" s="1" t="n">
        <v>0.497</v>
      </c>
      <c r="P156" s="1" t="n">
        <v>1.992</v>
      </c>
      <c r="Q156" s="34" t="n">
        <v>5.384</v>
      </c>
      <c r="R156" s="1" t="n">
        <v>1.233</v>
      </c>
      <c r="S156" s="1" t="n">
        <v>0.441</v>
      </c>
      <c r="T156" s="1" t="n">
        <v>3.002</v>
      </c>
      <c r="U156" s="1" t="n">
        <v>0.964</v>
      </c>
      <c r="V156" s="1" t="n">
        <v>1.775</v>
      </c>
      <c r="W156" s="1" t="n">
        <v>0.062</v>
      </c>
      <c r="X156" s="1" t="n">
        <v>3.831</v>
      </c>
    </row>
    <row r="157" customFormat="false" ht="13.8" hidden="false" customHeight="false" outlineLevel="0" collapsed="false">
      <c r="A157" s="1" t="s">
        <v>383</v>
      </c>
      <c r="B157" s="1" t="s">
        <v>272</v>
      </c>
      <c r="C157" s="14" t="n">
        <v>442</v>
      </c>
      <c r="D157" s="14" t="s">
        <v>291</v>
      </c>
      <c r="E157" s="14"/>
      <c r="F157" s="15" t="n">
        <v>42912</v>
      </c>
      <c r="G157" s="14" t="n">
        <v>5</v>
      </c>
      <c r="H157" s="14"/>
      <c r="I157" s="1" t="n">
        <v>15.971</v>
      </c>
      <c r="J157" s="1" t="n">
        <v>2.164</v>
      </c>
      <c r="K157" s="1" t="n">
        <v>0.023</v>
      </c>
      <c r="L157" s="1" t="n">
        <v>5.42</v>
      </c>
      <c r="M157" s="1" t="n">
        <v>0.767</v>
      </c>
      <c r="N157" s="1" t="n">
        <v>5.281</v>
      </c>
      <c r="O157" s="1" t="n">
        <v>0.579</v>
      </c>
      <c r="P157" s="1" t="n">
        <v>3.878</v>
      </c>
      <c r="Q157" s="34" t="n">
        <v>7.009</v>
      </c>
      <c r="R157" s="1" t="n">
        <v>2.046</v>
      </c>
      <c r="S157" s="1" t="n">
        <v>0.328</v>
      </c>
      <c r="T157" s="1" t="n">
        <v>0.735</v>
      </c>
      <c r="U157" s="1" t="n">
        <v>0.398</v>
      </c>
      <c r="V157" s="1" t="n">
        <v>5.425</v>
      </c>
      <c r="W157" s="1" t="n">
        <v>0.049</v>
      </c>
      <c r="X157" s="1" t="n">
        <v>8.911</v>
      </c>
    </row>
    <row r="158" customFormat="false" ht="13.8" hidden="false" customHeight="false" outlineLevel="0" collapsed="false">
      <c r="A158" s="1" t="s">
        <v>384</v>
      </c>
      <c r="B158" s="1" t="s">
        <v>272</v>
      </c>
      <c r="C158" s="14" t="n">
        <v>442</v>
      </c>
      <c r="D158" s="14" t="s">
        <v>291</v>
      </c>
      <c r="E158" s="14"/>
      <c r="F158" s="15" t="n">
        <v>42912</v>
      </c>
      <c r="G158" s="14" t="n">
        <v>9</v>
      </c>
      <c r="H158" s="14"/>
      <c r="I158" s="1" t="n">
        <v>25.718</v>
      </c>
      <c r="J158" s="1" t="n">
        <v>0.546</v>
      </c>
      <c r="K158" s="1" t="n">
        <v>0.032</v>
      </c>
      <c r="L158" s="1" t="n">
        <v>5.793</v>
      </c>
      <c r="M158" s="1" t="n">
        <v>0.835</v>
      </c>
      <c r="N158" s="1" t="n">
        <v>5.665</v>
      </c>
      <c r="O158" s="1" t="n">
        <v>0.621</v>
      </c>
      <c r="P158" s="1" t="n">
        <v>3.986</v>
      </c>
      <c r="Q158" s="34" t="n">
        <v>88.128</v>
      </c>
      <c r="R158" s="1" t="n">
        <v>1.269</v>
      </c>
      <c r="S158" s="1" t="n">
        <v>0.225</v>
      </c>
      <c r="T158" s="1" t="n">
        <v>4.464</v>
      </c>
      <c r="U158" s="1" t="n">
        <v>2.561</v>
      </c>
      <c r="V158" s="1" t="n">
        <v>5.31</v>
      </c>
      <c r="W158" s="1" t="n">
        <v>0.474</v>
      </c>
      <c r="X158" s="1" t="n">
        <v>1.841</v>
      </c>
    </row>
    <row r="159" customFormat="false" ht="13.8" hidden="false" customHeight="false" outlineLevel="0" collapsed="false">
      <c r="A159" s="1" t="s">
        <v>385</v>
      </c>
      <c r="B159" s="1" t="s">
        <v>272</v>
      </c>
      <c r="C159" s="14" t="n">
        <v>442</v>
      </c>
      <c r="D159" s="14" t="s">
        <v>291</v>
      </c>
      <c r="E159" s="14"/>
      <c r="F159" s="15" t="n">
        <v>42912</v>
      </c>
      <c r="G159" s="14" t="n">
        <v>13</v>
      </c>
      <c r="H159" s="14"/>
      <c r="I159" s="1" t="n">
        <v>46.589</v>
      </c>
      <c r="J159" s="1" t="n">
        <v>2.028</v>
      </c>
      <c r="K159" s="1" t="n">
        <v>0.036</v>
      </c>
      <c r="L159" s="1" t="n">
        <v>4.526</v>
      </c>
      <c r="M159" s="1" t="n">
        <v>0.801</v>
      </c>
      <c r="N159" s="1" t="n">
        <v>1.202</v>
      </c>
      <c r="O159" s="1" t="n">
        <v>0.513</v>
      </c>
      <c r="P159" s="1" t="n">
        <v>2.844</v>
      </c>
      <c r="Q159" s="34" t="n">
        <v>24.711</v>
      </c>
      <c r="R159" s="1" t="n">
        <v>1.74</v>
      </c>
      <c r="S159" s="1" t="n">
        <v>0.175</v>
      </c>
      <c r="T159" s="1" t="n">
        <v>1.511</v>
      </c>
      <c r="U159" s="1" t="n">
        <v>83.338</v>
      </c>
      <c r="V159" s="1" t="n">
        <v>3.524</v>
      </c>
      <c r="W159" s="1" t="n">
        <v>0.058</v>
      </c>
      <c r="X159" s="1" t="n">
        <v>12.612</v>
      </c>
    </row>
    <row r="160" customFormat="false" ht="13.8" hidden="false" customHeight="false" outlineLevel="0" collapsed="false">
      <c r="A160" s="1" t="s">
        <v>386</v>
      </c>
      <c r="B160" s="1" t="s">
        <v>272</v>
      </c>
      <c r="C160" s="14" t="n">
        <v>442</v>
      </c>
      <c r="D160" s="14" t="s">
        <v>291</v>
      </c>
      <c r="E160" s="14"/>
      <c r="F160" s="15" t="n">
        <v>42912</v>
      </c>
      <c r="G160" s="14" t="n">
        <v>15</v>
      </c>
      <c r="H160" s="14"/>
      <c r="I160" s="1" t="n">
        <v>79.929</v>
      </c>
      <c r="J160" s="1" t="n">
        <v>0.103</v>
      </c>
      <c r="K160" s="1" t="n">
        <v>0.262</v>
      </c>
      <c r="L160" s="1" t="n">
        <v>1.104</v>
      </c>
      <c r="M160" s="1" t="n">
        <v>1.005</v>
      </c>
      <c r="N160" s="1" t="n">
        <v>1.564</v>
      </c>
      <c r="O160" s="1" t="n">
        <v>0.616</v>
      </c>
      <c r="P160" s="1" t="n">
        <v>1.289</v>
      </c>
      <c r="Q160" s="34" t="n">
        <v>310.92</v>
      </c>
      <c r="R160" s="1" t="n">
        <v>2.551</v>
      </c>
      <c r="S160" s="1" t="n">
        <v>0.154</v>
      </c>
      <c r="T160" s="1" t="n">
        <v>6.848</v>
      </c>
      <c r="U160" s="1" t="n">
        <v>539.878</v>
      </c>
      <c r="V160" s="1" t="n">
        <v>0.745</v>
      </c>
      <c r="W160" s="1" t="n">
        <v>0.075</v>
      </c>
      <c r="X160" s="1" t="n">
        <v>2.773</v>
      </c>
    </row>
    <row r="161" customFormat="false" ht="13.8" hidden="false" customHeight="false" outlineLevel="0" collapsed="false">
      <c r="A161" s="1" t="s">
        <v>387</v>
      </c>
      <c r="B161" s="1" t="s">
        <v>272</v>
      </c>
      <c r="C161" s="14" t="n">
        <v>442</v>
      </c>
      <c r="D161" s="14" t="s">
        <v>291</v>
      </c>
      <c r="E161" s="14"/>
      <c r="F161" s="15" t="n">
        <v>42912</v>
      </c>
      <c r="G161" s="14" t="n">
        <v>17</v>
      </c>
      <c r="H161" s="14"/>
      <c r="I161" s="1" t="n">
        <v>2081.023</v>
      </c>
      <c r="J161" s="1" t="n">
        <v>1.453</v>
      </c>
      <c r="K161" s="1" t="n">
        <v>0.879</v>
      </c>
      <c r="L161" s="1" t="n">
        <v>4.339</v>
      </c>
      <c r="M161" s="1" t="n">
        <v>1.074</v>
      </c>
      <c r="N161" s="1" t="n">
        <v>4.335</v>
      </c>
      <c r="O161" s="1" t="n">
        <v>0.415</v>
      </c>
      <c r="P161" s="1" t="n">
        <v>2.924</v>
      </c>
      <c r="Q161" s="34" t="n">
        <v>1131.665</v>
      </c>
      <c r="R161" s="1" t="n">
        <v>1.378</v>
      </c>
      <c r="S161" s="1" t="n">
        <v>0.169</v>
      </c>
      <c r="T161" s="1" t="n">
        <v>5.816</v>
      </c>
      <c r="U161" s="1" t="n">
        <v>1325.269</v>
      </c>
      <c r="V161" s="1" t="n">
        <v>2.889</v>
      </c>
      <c r="W161" s="1" t="n">
        <v>0.368</v>
      </c>
      <c r="X161" s="1" t="n">
        <v>4.696</v>
      </c>
    </row>
    <row r="162" customFormat="false" ht="13.8" hidden="false" customHeight="false" outlineLevel="0" collapsed="false">
      <c r="A162" s="1" t="s">
        <v>388</v>
      </c>
      <c r="B162" s="1" t="s">
        <v>272</v>
      </c>
      <c r="C162" s="14" t="n">
        <v>442</v>
      </c>
      <c r="D162" s="14" t="s">
        <v>291</v>
      </c>
      <c r="E162" s="14"/>
      <c r="F162" s="15" t="n">
        <v>42927</v>
      </c>
      <c r="G162" s="14" t="n">
        <v>1</v>
      </c>
      <c r="H162" s="14"/>
      <c r="I162" s="1" t="n">
        <v>8.265</v>
      </c>
      <c r="J162" s="1" t="n">
        <v>1.447</v>
      </c>
      <c r="K162" s="1" t="n">
        <v>0.016</v>
      </c>
      <c r="L162" s="1" t="n">
        <v>3.3</v>
      </c>
      <c r="M162" s="1" t="n">
        <v>0.63</v>
      </c>
      <c r="N162" s="1" t="n">
        <v>2.473</v>
      </c>
      <c r="O162" s="1" t="n">
        <v>0.644</v>
      </c>
      <c r="P162" s="1" t="n">
        <v>0.281</v>
      </c>
      <c r="Q162" s="34" t="n">
        <v>5.571</v>
      </c>
      <c r="R162" s="1" t="n">
        <v>0.702</v>
      </c>
      <c r="S162" s="1" t="n">
        <v>0.09</v>
      </c>
      <c r="T162" s="1" t="n">
        <v>3.345</v>
      </c>
      <c r="U162" s="1" t="n">
        <v>0.472</v>
      </c>
      <c r="V162" s="1" t="n">
        <v>1.428</v>
      </c>
      <c r="W162" s="1" t="n">
        <v>0.087</v>
      </c>
      <c r="X162" s="1" t="n">
        <v>7.09</v>
      </c>
    </row>
    <row r="163" customFormat="false" ht="13.8" hidden="false" customHeight="false" outlineLevel="0" collapsed="false">
      <c r="A163" s="1" t="s">
        <v>389</v>
      </c>
      <c r="B163" s="1" t="s">
        <v>272</v>
      </c>
      <c r="C163" s="14" t="n">
        <v>442</v>
      </c>
      <c r="D163" s="14" t="s">
        <v>291</v>
      </c>
      <c r="E163" s="14"/>
      <c r="F163" s="15" t="n">
        <v>42927</v>
      </c>
      <c r="G163" s="14" t="n">
        <v>5</v>
      </c>
      <c r="H163" s="14"/>
      <c r="I163" s="1" t="n">
        <v>11.546</v>
      </c>
      <c r="J163" s="1" t="n">
        <v>3.469</v>
      </c>
      <c r="K163" s="1" t="n">
        <v>0.018</v>
      </c>
      <c r="L163" s="1" t="n">
        <v>7.946</v>
      </c>
      <c r="M163" s="1" t="n">
        <v>0.631</v>
      </c>
      <c r="N163" s="1" t="n">
        <v>3.164</v>
      </c>
      <c r="O163" s="1" t="n">
        <v>0.477</v>
      </c>
      <c r="P163" s="1" t="n">
        <v>3.458</v>
      </c>
      <c r="Q163" s="34" t="n">
        <v>6.014</v>
      </c>
      <c r="R163" s="1" t="n">
        <v>1.945</v>
      </c>
      <c r="S163" s="1" t="n">
        <v>0.068</v>
      </c>
      <c r="T163" s="1" t="n">
        <v>10.867</v>
      </c>
      <c r="U163" s="1" t="n">
        <v>0.263</v>
      </c>
      <c r="V163" s="1" t="n">
        <v>3.161</v>
      </c>
      <c r="W163" s="1" t="n">
        <v>0.091</v>
      </c>
      <c r="X163" s="1" t="n">
        <v>10.16</v>
      </c>
    </row>
    <row r="164" customFormat="false" ht="13.8" hidden="false" customHeight="false" outlineLevel="0" collapsed="false">
      <c r="A164" s="1" t="s">
        <v>390</v>
      </c>
      <c r="B164" s="1" t="s">
        <v>272</v>
      </c>
      <c r="C164" s="14" t="n">
        <v>442</v>
      </c>
      <c r="D164" s="14" t="s">
        <v>291</v>
      </c>
      <c r="E164" s="14"/>
      <c r="F164" s="15" t="n">
        <v>42927</v>
      </c>
      <c r="G164" s="14" t="n">
        <v>9</v>
      </c>
      <c r="H164" s="14"/>
      <c r="I164" s="1" t="n">
        <v>17.803</v>
      </c>
      <c r="J164" s="1" t="n">
        <v>1.541</v>
      </c>
      <c r="K164" s="1" t="n">
        <v>0.022</v>
      </c>
      <c r="L164" s="1" t="n">
        <v>3.073</v>
      </c>
      <c r="M164" s="1" t="n">
        <v>0.777</v>
      </c>
      <c r="N164" s="1" t="n">
        <v>0.295</v>
      </c>
      <c r="O164" s="1" t="n">
        <v>0.589</v>
      </c>
      <c r="P164" s="1" t="n">
        <v>0.265</v>
      </c>
      <c r="Q164" s="34" t="n">
        <v>11.588</v>
      </c>
      <c r="R164" s="1" t="n">
        <v>1.616</v>
      </c>
      <c r="S164" s="1" t="n">
        <v>0.058</v>
      </c>
      <c r="T164" s="1" t="n">
        <v>12.777</v>
      </c>
      <c r="U164" s="1" t="n">
        <v>0.871</v>
      </c>
      <c r="V164" s="1" t="n">
        <v>1.65</v>
      </c>
      <c r="W164" s="1" t="n">
        <v>0.085</v>
      </c>
      <c r="X164" s="1" t="n">
        <v>4.463</v>
      </c>
    </row>
    <row r="165" customFormat="false" ht="13.8" hidden="false" customHeight="false" outlineLevel="0" collapsed="false">
      <c r="A165" s="1" t="s">
        <v>391</v>
      </c>
      <c r="B165" s="1" t="s">
        <v>272</v>
      </c>
      <c r="C165" s="14" t="n">
        <v>442</v>
      </c>
      <c r="D165" s="14" t="s">
        <v>291</v>
      </c>
      <c r="E165" s="14"/>
      <c r="F165" s="15" t="n">
        <v>42927</v>
      </c>
      <c r="G165" s="14" t="n">
        <v>13</v>
      </c>
      <c r="H165" s="14"/>
      <c r="I165" s="1" t="n">
        <v>42.069</v>
      </c>
      <c r="J165" s="1" t="n">
        <v>0.884</v>
      </c>
      <c r="K165" s="1" t="n">
        <v>0.08</v>
      </c>
      <c r="L165" s="1" t="n">
        <v>1.581</v>
      </c>
      <c r="M165" s="1" t="n">
        <v>1.045</v>
      </c>
      <c r="N165" s="1" t="n">
        <v>2.34</v>
      </c>
      <c r="O165" s="1" t="n">
        <v>1.119</v>
      </c>
      <c r="P165" s="1" t="n">
        <v>1.334</v>
      </c>
      <c r="Q165" s="34" t="n">
        <v>18.813</v>
      </c>
      <c r="R165" s="1" t="n">
        <v>1.159</v>
      </c>
      <c r="S165" s="1" t="n">
        <v>0.066</v>
      </c>
      <c r="T165" s="1" t="n">
        <v>23.972</v>
      </c>
      <c r="U165" s="1" t="n">
        <v>218.777</v>
      </c>
      <c r="V165" s="1" t="n">
        <v>2.785</v>
      </c>
      <c r="W165" s="1" t="n">
        <v>0.059</v>
      </c>
      <c r="X165" s="1" t="n">
        <v>4.344</v>
      </c>
    </row>
    <row r="166" customFormat="false" ht="13.8" hidden="false" customHeight="false" outlineLevel="0" collapsed="false">
      <c r="A166" s="1" t="s">
        <v>392</v>
      </c>
      <c r="B166" s="1" t="s">
        <v>272</v>
      </c>
      <c r="C166" s="14" t="n">
        <v>442</v>
      </c>
      <c r="D166" s="14" t="s">
        <v>291</v>
      </c>
      <c r="E166" s="14"/>
      <c r="F166" s="15" t="n">
        <v>42927</v>
      </c>
      <c r="G166" s="14" t="n">
        <v>15</v>
      </c>
      <c r="H166" s="14"/>
      <c r="I166" s="1" t="n">
        <v>69.586</v>
      </c>
      <c r="J166" s="1" t="n">
        <v>0.639</v>
      </c>
      <c r="K166" s="1" t="n">
        <v>0.28</v>
      </c>
      <c r="L166" s="1" t="n">
        <v>1.476</v>
      </c>
      <c r="M166" s="1" t="n">
        <v>0.942</v>
      </c>
      <c r="N166" s="1" t="n">
        <v>1.376</v>
      </c>
      <c r="O166" s="1" t="n">
        <v>0.543</v>
      </c>
      <c r="P166" s="1" t="n">
        <v>1.46</v>
      </c>
      <c r="Q166" s="34" t="n">
        <v>30.218</v>
      </c>
      <c r="R166" s="1" t="n">
        <v>0.864</v>
      </c>
      <c r="S166" s="1" t="n">
        <v>0.062</v>
      </c>
      <c r="T166" s="1" t="n">
        <v>4.41</v>
      </c>
      <c r="U166" s="1" t="n">
        <v>534.301</v>
      </c>
      <c r="V166" s="1" t="n">
        <v>1.259</v>
      </c>
      <c r="W166" s="1" t="n">
        <v>0.094</v>
      </c>
      <c r="X166" s="1" t="n">
        <v>4.119</v>
      </c>
    </row>
    <row r="167" customFormat="false" ht="13.8" hidden="false" customHeight="false" outlineLevel="0" collapsed="false">
      <c r="A167" s="1" t="s">
        <v>393</v>
      </c>
      <c r="B167" s="1" t="s">
        <v>272</v>
      </c>
      <c r="C167" s="14" t="n">
        <v>442</v>
      </c>
      <c r="D167" s="14" t="s">
        <v>291</v>
      </c>
      <c r="E167" s="14"/>
      <c r="F167" s="15" t="n">
        <v>42927</v>
      </c>
      <c r="G167" s="14" t="n">
        <v>17</v>
      </c>
      <c r="H167" s="14"/>
      <c r="I167" s="1" t="n">
        <v>4705.343</v>
      </c>
      <c r="J167" s="1" t="n">
        <v>3.155</v>
      </c>
      <c r="K167" s="1" t="n">
        <v>0.888</v>
      </c>
      <c r="L167" s="1" t="n">
        <v>1.448</v>
      </c>
      <c r="M167" s="1" t="n">
        <v>1.053</v>
      </c>
      <c r="N167" s="1" t="n">
        <v>0.784</v>
      </c>
      <c r="O167" s="1" t="n">
        <v>0.434</v>
      </c>
      <c r="P167" s="1" t="n">
        <v>2.355</v>
      </c>
      <c r="Q167" s="34" t="n">
        <v>181.606</v>
      </c>
      <c r="R167" s="1" t="n">
        <v>2.328</v>
      </c>
      <c r="S167" s="1" t="n">
        <v>0.136</v>
      </c>
      <c r="T167" s="1" t="n">
        <v>3.886</v>
      </c>
      <c r="U167" s="1" t="n">
        <v>1326.663</v>
      </c>
      <c r="V167" s="1" t="n">
        <v>2.152</v>
      </c>
      <c r="W167" s="1" t="n">
        <v>0.304</v>
      </c>
      <c r="X167" s="1" t="n">
        <v>0.269</v>
      </c>
    </row>
    <row r="168" customFormat="false" ht="13.8" hidden="false" customHeight="false" outlineLevel="0" collapsed="false">
      <c r="A168" s="1" t="s">
        <v>394</v>
      </c>
      <c r="B168" s="1" t="s">
        <v>272</v>
      </c>
      <c r="C168" s="14" t="n">
        <v>442</v>
      </c>
      <c r="F168" s="15" t="n">
        <v>42947</v>
      </c>
      <c r="G168" s="14" t="n">
        <v>0</v>
      </c>
      <c r="H168" s="14"/>
      <c r="I168" s="1" t="n">
        <v>13.947</v>
      </c>
      <c r="J168" s="1" t="n">
        <v>2.011</v>
      </c>
      <c r="K168" s="1" t="n">
        <v>0.012</v>
      </c>
      <c r="L168" s="1" t="n">
        <v>25.562</v>
      </c>
      <c r="M168" s="1" t="n">
        <v>1.52</v>
      </c>
      <c r="N168" s="1" t="n">
        <v>5.868</v>
      </c>
      <c r="O168" s="1" t="n">
        <v>0.599</v>
      </c>
      <c r="P168" s="1" t="n">
        <v>2.845</v>
      </c>
      <c r="Q168" s="1" t="n">
        <v>3.364</v>
      </c>
      <c r="R168" s="1" t="n">
        <v>2.735</v>
      </c>
      <c r="S168" s="1" t="n">
        <v>0.037</v>
      </c>
      <c r="T168" s="1" t="n">
        <v>10.252</v>
      </c>
      <c r="U168" s="1" t="n">
        <v>0.643</v>
      </c>
      <c r="V168" s="1" t="n">
        <v>5.257</v>
      </c>
      <c r="W168" s="1" t="n">
        <v>0.072</v>
      </c>
      <c r="X168" s="1" t="n">
        <v>26.816</v>
      </c>
    </row>
    <row r="169" customFormat="false" ht="13.8" hidden="false" customHeight="false" outlineLevel="0" collapsed="false">
      <c r="A169" s="1" t="s">
        <v>395</v>
      </c>
      <c r="B169" s="1" t="s">
        <v>272</v>
      </c>
      <c r="C169" s="14" t="n">
        <v>442</v>
      </c>
      <c r="F169" s="15" t="n">
        <v>42947</v>
      </c>
      <c r="G169" s="14" t="n">
        <v>5</v>
      </c>
      <c r="H169" s="14"/>
      <c r="I169" s="1" t="n">
        <v>9.65</v>
      </c>
      <c r="J169" s="1" t="n">
        <v>1.782</v>
      </c>
      <c r="K169" s="1" t="n">
        <v>0.062</v>
      </c>
      <c r="L169" s="1" t="n">
        <v>4.718</v>
      </c>
      <c r="M169" s="1" t="n">
        <v>1.937</v>
      </c>
      <c r="N169" s="1" t="n">
        <v>2.911</v>
      </c>
      <c r="O169" s="1" t="n">
        <v>5.616</v>
      </c>
      <c r="P169" s="1" t="n">
        <v>4.423</v>
      </c>
      <c r="Q169" s="1" t="n">
        <v>1769.91</v>
      </c>
      <c r="R169" s="1" t="n">
        <v>1.832</v>
      </c>
      <c r="S169" s="1" t="n">
        <v>1.372</v>
      </c>
      <c r="T169" s="1" t="n">
        <v>11.947</v>
      </c>
      <c r="U169" s="1" t="n">
        <v>0.539</v>
      </c>
      <c r="V169" s="1" t="n">
        <v>3.442</v>
      </c>
      <c r="W169" s="1" t="n">
        <v>1.592</v>
      </c>
      <c r="X169" s="1" t="n">
        <v>1.752</v>
      </c>
    </row>
    <row r="170" customFormat="false" ht="13.8" hidden="false" customHeight="false" outlineLevel="0" collapsed="false">
      <c r="A170" s="1" t="s">
        <v>396</v>
      </c>
      <c r="B170" s="1" t="s">
        <v>272</v>
      </c>
      <c r="C170" s="14" t="n">
        <v>442</v>
      </c>
      <c r="F170" s="15" t="n">
        <v>42947</v>
      </c>
      <c r="G170" s="14" t="n">
        <v>9</v>
      </c>
      <c r="H170" s="14"/>
      <c r="I170" s="1" t="n">
        <v>16.893</v>
      </c>
      <c r="J170" s="1" t="n">
        <v>8.086</v>
      </c>
      <c r="K170" s="1" t="n">
        <v>0.048</v>
      </c>
      <c r="L170" s="1" t="n">
        <v>16.844</v>
      </c>
      <c r="M170" s="1" t="n">
        <v>2.18</v>
      </c>
      <c r="N170" s="1" t="n">
        <v>8.472</v>
      </c>
      <c r="O170" s="1" t="n">
        <v>1.648</v>
      </c>
      <c r="P170" s="1" t="n">
        <v>7.23</v>
      </c>
      <c r="Q170" s="1" t="n">
        <v>4798.265</v>
      </c>
      <c r="R170" s="1" t="n">
        <v>8.258</v>
      </c>
      <c r="S170" s="1" t="n">
        <v>0.435</v>
      </c>
      <c r="T170" s="1" t="n">
        <v>12.603</v>
      </c>
      <c r="U170" s="1" t="n">
        <v>8.707</v>
      </c>
      <c r="V170" s="1" t="n">
        <v>7.923</v>
      </c>
      <c r="W170" s="1" t="n">
        <v>2.551</v>
      </c>
      <c r="X170" s="1" t="n">
        <v>8.984</v>
      </c>
    </row>
    <row r="171" customFormat="false" ht="13.8" hidden="false" customHeight="false" outlineLevel="0" collapsed="false">
      <c r="A171" s="1" t="s">
        <v>397</v>
      </c>
      <c r="B171" s="1" t="s">
        <v>272</v>
      </c>
      <c r="C171" s="14" t="n">
        <v>442</v>
      </c>
      <c r="F171" s="15" t="n">
        <v>42947</v>
      </c>
      <c r="G171" s="14" t="n">
        <v>13</v>
      </c>
      <c r="H171" s="14"/>
      <c r="I171" s="1" t="n">
        <v>27.42</v>
      </c>
      <c r="J171" s="1" t="n">
        <v>4.626</v>
      </c>
      <c r="K171" s="1" t="n">
        <v>0.138</v>
      </c>
      <c r="L171" s="1" t="n">
        <v>4.715</v>
      </c>
      <c r="M171" s="1" t="n">
        <v>2.13</v>
      </c>
      <c r="N171" s="1" t="n">
        <v>0.283</v>
      </c>
      <c r="O171" s="1" t="n">
        <v>1.259</v>
      </c>
      <c r="P171" s="1" t="n">
        <v>2.259</v>
      </c>
      <c r="Q171" s="1" t="n">
        <v>2258.241</v>
      </c>
      <c r="R171" s="1" t="n">
        <v>3.643</v>
      </c>
      <c r="S171" s="1" t="n">
        <v>0.218</v>
      </c>
      <c r="T171" s="1" t="n">
        <v>16.226</v>
      </c>
      <c r="U171" s="1" t="n">
        <v>333.571</v>
      </c>
      <c r="V171" s="1" t="n">
        <v>3.813</v>
      </c>
      <c r="W171" s="1" t="n">
        <v>2.698</v>
      </c>
      <c r="X171" s="1" t="n">
        <v>1.872</v>
      </c>
    </row>
    <row r="172" customFormat="false" ht="13.8" hidden="false" customHeight="false" outlineLevel="0" collapsed="false">
      <c r="A172" s="1" t="s">
        <v>398</v>
      </c>
      <c r="B172" s="1" t="s">
        <v>272</v>
      </c>
      <c r="C172" s="14" t="n">
        <v>442</v>
      </c>
      <c r="F172" s="15" t="n">
        <v>42947</v>
      </c>
      <c r="G172" s="14" t="n">
        <v>15</v>
      </c>
      <c r="H172" s="14"/>
      <c r="I172" s="1" t="n">
        <v>1105.423</v>
      </c>
      <c r="J172" s="1" t="n">
        <v>1.923</v>
      </c>
      <c r="K172" s="1" t="n">
        <v>0.591</v>
      </c>
      <c r="L172" s="1" t="n">
        <v>5.972</v>
      </c>
      <c r="M172" s="1" t="n">
        <v>2.39</v>
      </c>
      <c r="N172" s="1" t="n">
        <v>1.702</v>
      </c>
      <c r="O172" s="1" t="n">
        <v>1.05</v>
      </c>
      <c r="P172" s="1" t="n">
        <v>3.202</v>
      </c>
      <c r="Q172" s="1" t="n">
        <v>3416.217</v>
      </c>
      <c r="R172" s="1" t="n">
        <v>1.617</v>
      </c>
      <c r="S172" s="1" t="n">
        <v>0.131</v>
      </c>
      <c r="T172" s="1" t="n">
        <v>23.986</v>
      </c>
      <c r="U172" s="1" t="n">
        <v>820.062</v>
      </c>
      <c r="V172" s="1" t="n">
        <v>4.255</v>
      </c>
      <c r="W172" s="1" t="n">
        <v>2.549</v>
      </c>
      <c r="X172" s="1" t="n">
        <v>3.493</v>
      </c>
    </row>
    <row r="173" customFormat="false" ht="13.8" hidden="false" customHeight="false" outlineLevel="0" collapsed="false">
      <c r="A173" s="1" t="s">
        <v>399</v>
      </c>
      <c r="B173" s="1" t="s">
        <v>272</v>
      </c>
      <c r="C173" s="14" t="n">
        <v>442</v>
      </c>
      <c r="F173" s="15" t="n">
        <v>42947</v>
      </c>
      <c r="G173" s="14" t="n">
        <v>17</v>
      </c>
      <c r="H173" s="14"/>
      <c r="I173" s="1" t="n">
        <v>12100.47</v>
      </c>
      <c r="J173" s="1" t="n">
        <v>3.947</v>
      </c>
      <c r="K173" s="1" t="n">
        <v>1.178</v>
      </c>
      <c r="L173" s="1" t="n">
        <v>2.387</v>
      </c>
      <c r="M173" s="1" t="n">
        <v>2.562</v>
      </c>
      <c r="N173" s="1" t="n">
        <v>1.539</v>
      </c>
      <c r="O173" s="1" t="n">
        <v>3.147</v>
      </c>
      <c r="P173" s="1" t="n">
        <v>4.634</v>
      </c>
      <c r="Q173" s="1" t="n">
        <v>4026.143</v>
      </c>
      <c r="R173" s="1" t="n">
        <v>3.066</v>
      </c>
      <c r="S173" s="1" t="n">
        <v>0.195</v>
      </c>
      <c r="T173" s="1" t="n">
        <v>6.397</v>
      </c>
      <c r="U173" s="1" t="n">
        <v>1761.981</v>
      </c>
      <c r="V173" s="1" t="n">
        <v>3.428</v>
      </c>
      <c r="W173" s="1" t="n">
        <v>4.454</v>
      </c>
      <c r="X173" s="1" t="n">
        <v>4.697</v>
      </c>
    </row>
    <row r="174" customFormat="false" ht="13.8" hidden="false" customHeight="false" outlineLevel="0" collapsed="false">
      <c r="A174" s="1" t="s">
        <v>400</v>
      </c>
      <c r="B174" s="1" t="s">
        <v>272</v>
      </c>
      <c r="C174" s="14" t="n">
        <v>442</v>
      </c>
      <c r="F174" s="15" t="n">
        <v>42961</v>
      </c>
      <c r="G174" s="14" t="s">
        <v>280</v>
      </c>
      <c r="H174" s="14"/>
      <c r="I174" s="1" t="n">
        <v>21.999</v>
      </c>
      <c r="J174" s="1" t="n">
        <v>25.217</v>
      </c>
      <c r="K174" s="1" t="n">
        <v>0.017</v>
      </c>
      <c r="L174" s="1" t="n">
        <v>23.597</v>
      </c>
      <c r="M174" s="1" t="n">
        <v>1.549</v>
      </c>
      <c r="N174" s="1" t="n">
        <v>5.123</v>
      </c>
      <c r="O174" s="1" t="n">
        <v>0.715</v>
      </c>
      <c r="P174" s="1" t="n">
        <v>2.248</v>
      </c>
      <c r="Q174" s="1" t="n">
        <v>53.641</v>
      </c>
      <c r="R174" s="1" t="n">
        <v>28.284</v>
      </c>
      <c r="S174" s="1" t="n">
        <v>0.08</v>
      </c>
      <c r="T174" s="1" t="n">
        <v>1.934</v>
      </c>
      <c r="U174" s="1" t="n">
        <v>0.542</v>
      </c>
      <c r="V174" s="1" t="n">
        <v>2.961</v>
      </c>
      <c r="W174" s="1" t="n">
        <v>0.991</v>
      </c>
      <c r="X174" s="1" t="n">
        <v>26.152</v>
      </c>
    </row>
    <row r="175" customFormat="false" ht="13.8" hidden="false" customHeight="false" outlineLevel="0" collapsed="false">
      <c r="A175" s="1" t="s">
        <v>401</v>
      </c>
      <c r="B175" s="1" t="s">
        <v>272</v>
      </c>
      <c r="C175" s="14" t="n">
        <v>442</v>
      </c>
      <c r="F175" s="15" t="n">
        <v>42961</v>
      </c>
      <c r="G175" s="14" t="s">
        <v>293</v>
      </c>
      <c r="H175" s="14"/>
      <c r="I175" s="1" t="n">
        <v>54.481</v>
      </c>
      <c r="J175" s="1" t="n">
        <v>2.532</v>
      </c>
      <c r="K175" s="1" t="n">
        <v>0.255</v>
      </c>
      <c r="L175" s="1" t="n">
        <v>5.286</v>
      </c>
      <c r="M175" s="1" t="n">
        <v>1.747</v>
      </c>
      <c r="N175" s="1" t="n">
        <v>5.095</v>
      </c>
      <c r="O175" s="1" t="n">
        <v>0.473</v>
      </c>
      <c r="P175" s="1" t="n">
        <v>4.857</v>
      </c>
      <c r="Q175" s="1" t="n">
        <v>6.031</v>
      </c>
      <c r="R175" s="1" t="n">
        <v>3.701</v>
      </c>
      <c r="S175" s="1" t="n">
        <v>0.058</v>
      </c>
      <c r="T175" s="1" t="n">
        <v>11.462</v>
      </c>
      <c r="U175" s="1" t="n">
        <v>406.693</v>
      </c>
      <c r="V175" s="1" t="n">
        <v>4.742</v>
      </c>
      <c r="W175" s="1" t="n">
        <v>0.063</v>
      </c>
      <c r="X175" s="1" t="n">
        <v>11.202</v>
      </c>
    </row>
    <row r="176" customFormat="false" ht="13.8" hidden="false" customHeight="false" outlineLevel="0" collapsed="false">
      <c r="A176" s="1" t="s">
        <v>402</v>
      </c>
      <c r="B176" s="1" t="s">
        <v>272</v>
      </c>
      <c r="C176" s="14" t="n">
        <v>442</v>
      </c>
      <c r="F176" s="15" t="n">
        <v>42961</v>
      </c>
      <c r="G176" s="14" t="s">
        <v>282</v>
      </c>
      <c r="H176" s="14"/>
      <c r="I176" s="1" t="n">
        <v>7.928</v>
      </c>
      <c r="J176" s="1" t="n">
        <v>5.124</v>
      </c>
      <c r="K176" s="1" t="n">
        <v>0.016</v>
      </c>
      <c r="L176" s="1" t="n">
        <v>3.68</v>
      </c>
      <c r="M176" s="1" t="n">
        <v>1.675</v>
      </c>
      <c r="N176" s="1" t="n">
        <v>4.431</v>
      </c>
      <c r="O176" s="1" t="n">
        <v>0.535</v>
      </c>
      <c r="P176" s="1" t="n">
        <v>7.68</v>
      </c>
      <c r="Q176" s="1" t="n">
        <v>29.373</v>
      </c>
      <c r="R176" s="1" t="n">
        <v>4.209</v>
      </c>
      <c r="S176" s="1" t="n">
        <v>0.059</v>
      </c>
      <c r="T176" s="1" t="n">
        <v>31.971</v>
      </c>
      <c r="U176" s="1" t="n">
        <v>0.439</v>
      </c>
      <c r="V176" s="1" t="n">
        <v>6.56</v>
      </c>
      <c r="W176" s="1" t="n">
        <v>0.59</v>
      </c>
      <c r="X176" s="1" t="n">
        <v>7.765</v>
      </c>
    </row>
    <row r="177" customFormat="false" ht="13.8" hidden="false" customHeight="false" outlineLevel="0" collapsed="false">
      <c r="A177" s="1" t="s">
        <v>403</v>
      </c>
      <c r="B177" s="1" t="s">
        <v>272</v>
      </c>
      <c r="C177" s="14" t="n">
        <v>442</v>
      </c>
      <c r="F177" s="15" t="n">
        <v>42975</v>
      </c>
      <c r="G177" s="14" t="n">
        <v>0</v>
      </c>
      <c r="H177" s="14"/>
      <c r="I177" s="1" t="n">
        <v>7.251</v>
      </c>
      <c r="J177" s="1" t="n">
        <v>1.879</v>
      </c>
      <c r="K177" s="1" t="n">
        <v>0.011</v>
      </c>
      <c r="L177" s="1" t="n">
        <v>31.568</v>
      </c>
      <c r="M177" s="1" t="n">
        <v>1.597</v>
      </c>
      <c r="N177" s="1" t="n">
        <v>2.917</v>
      </c>
      <c r="O177" s="1" t="n">
        <v>0.953</v>
      </c>
      <c r="P177" s="1" t="n">
        <v>2.308</v>
      </c>
      <c r="Q177" s="1" t="n">
        <v>5.266</v>
      </c>
      <c r="R177" s="1" t="n">
        <v>3.187</v>
      </c>
      <c r="S177" s="1" t="n">
        <v>0.058</v>
      </c>
      <c r="T177" s="1" t="n">
        <v>22.563</v>
      </c>
      <c r="U177" s="1" t="n">
        <v>0.255</v>
      </c>
      <c r="V177" s="1" t="n">
        <v>0.357</v>
      </c>
      <c r="W177" s="1" t="n">
        <v>0.048</v>
      </c>
      <c r="X177" s="1" t="n">
        <v>11.024</v>
      </c>
    </row>
    <row r="178" customFormat="false" ht="13.8" hidden="false" customHeight="false" outlineLevel="0" collapsed="false">
      <c r="A178" s="1" t="s">
        <v>404</v>
      </c>
      <c r="B178" s="1" t="s">
        <v>272</v>
      </c>
      <c r="C178" s="14" t="n">
        <v>442</v>
      </c>
      <c r="F178" s="15" t="n">
        <v>42975</v>
      </c>
      <c r="G178" s="14" t="n">
        <v>5</v>
      </c>
      <c r="H178" s="14"/>
      <c r="I178" s="1" t="n">
        <v>10.903</v>
      </c>
      <c r="J178" s="1" t="n">
        <v>5.049</v>
      </c>
      <c r="K178" s="1" t="n">
        <v>0.014</v>
      </c>
      <c r="L178" s="1" t="n">
        <v>22.483</v>
      </c>
      <c r="M178" s="1" t="n">
        <v>1.562</v>
      </c>
      <c r="N178" s="1" t="n">
        <v>6.763</v>
      </c>
      <c r="O178" s="1" t="n">
        <v>0.514</v>
      </c>
      <c r="P178" s="1" t="n">
        <v>2.631</v>
      </c>
      <c r="Q178" s="1" t="n">
        <v>128.805</v>
      </c>
      <c r="R178" s="1" t="n">
        <v>5.774</v>
      </c>
      <c r="S178" s="1" t="n">
        <v>0.044</v>
      </c>
      <c r="T178" s="1" t="n">
        <v>11.956</v>
      </c>
      <c r="U178" s="1" t="n">
        <v>0.488</v>
      </c>
      <c r="V178" s="1" t="n">
        <v>5.655</v>
      </c>
      <c r="W178" s="1" t="n">
        <v>0.435</v>
      </c>
      <c r="X178" s="1" t="n">
        <v>7.296</v>
      </c>
    </row>
    <row r="179" customFormat="false" ht="13.8" hidden="false" customHeight="false" outlineLevel="0" collapsed="false">
      <c r="A179" s="1" t="s">
        <v>405</v>
      </c>
      <c r="B179" s="1" t="s">
        <v>272</v>
      </c>
      <c r="C179" s="14" t="n">
        <v>442</v>
      </c>
      <c r="F179" s="15" t="n">
        <v>42975</v>
      </c>
      <c r="G179" s="14" t="n">
        <v>9</v>
      </c>
      <c r="H179" s="25" t="s">
        <v>406</v>
      </c>
      <c r="I179" s="1" t="n">
        <v>12.927</v>
      </c>
      <c r="J179" s="1" t="n">
        <v>4.547</v>
      </c>
      <c r="K179" s="1" t="n">
        <v>0.018</v>
      </c>
      <c r="L179" s="1" t="n">
        <v>7.946</v>
      </c>
      <c r="M179" s="1" t="n">
        <v>1.583</v>
      </c>
      <c r="N179" s="1" t="n">
        <v>5.623</v>
      </c>
      <c r="O179" s="1" t="n">
        <v>0.447</v>
      </c>
      <c r="P179" s="1" t="n">
        <v>4.671</v>
      </c>
      <c r="Q179" s="1" t="n">
        <v>451.35</v>
      </c>
      <c r="R179" s="1" t="n">
        <v>4.834</v>
      </c>
      <c r="S179" s="1" t="n">
        <v>0.019</v>
      </c>
      <c r="T179" s="1" t="n">
        <v>26.753</v>
      </c>
      <c r="U179" s="1" t="n">
        <v>4.222</v>
      </c>
      <c r="V179" s="1" t="n">
        <v>4.323</v>
      </c>
      <c r="W179" s="1" t="n">
        <v>0.564</v>
      </c>
      <c r="X179" s="1" t="n">
        <v>2.658</v>
      </c>
    </row>
    <row r="180" customFormat="false" ht="52.2" hidden="false" customHeight="false" outlineLevel="0" collapsed="false">
      <c r="A180" s="1" t="s">
        <v>407</v>
      </c>
      <c r="B180" s="1" t="s">
        <v>272</v>
      </c>
      <c r="C180" s="14" t="n">
        <v>442</v>
      </c>
      <c r="F180" s="15" t="n">
        <v>42975</v>
      </c>
      <c r="G180" s="14" t="n">
        <v>13</v>
      </c>
      <c r="H180" s="40" t="s">
        <v>408</v>
      </c>
      <c r="I180" s="1" t="n">
        <v>149.314</v>
      </c>
      <c r="J180" s="1" t="n">
        <v>4.675</v>
      </c>
      <c r="K180" s="1" t="n">
        <v>0.368</v>
      </c>
      <c r="L180" s="1" t="n">
        <v>2.682</v>
      </c>
      <c r="M180" s="1" t="n">
        <v>1.629</v>
      </c>
      <c r="N180" s="1" t="n">
        <v>2.571</v>
      </c>
      <c r="O180" s="1" t="n">
        <v>1.079</v>
      </c>
      <c r="P180" s="1" t="n">
        <v>3.922</v>
      </c>
      <c r="Q180" s="1" t="n">
        <v>94.666</v>
      </c>
      <c r="R180" s="1" t="n">
        <v>3.791</v>
      </c>
      <c r="S180" s="1" t="n">
        <v>0.033</v>
      </c>
      <c r="T180" s="1" t="n">
        <v>28.998</v>
      </c>
      <c r="U180" s="1" t="n">
        <v>509.606</v>
      </c>
      <c r="V180" s="1" t="n">
        <v>5.401</v>
      </c>
      <c r="W180" s="1" t="n">
        <v>0.408</v>
      </c>
      <c r="X180" s="1" t="n">
        <v>1.097</v>
      </c>
    </row>
    <row r="181" customFormat="false" ht="13.8" hidden="false" customHeight="false" outlineLevel="0" collapsed="false">
      <c r="A181" s="1" t="s">
        <v>409</v>
      </c>
      <c r="B181" s="1" t="s">
        <v>272</v>
      </c>
      <c r="C181" s="14" t="n">
        <v>442</v>
      </c>
      <c r="F181" s="15" t="n">
        <v>42975</v>
      </c>
      <c r="G181" s="14" t="n">
        <v>15</v>
      </c>
      <c r="H181" s="14"/>
      <c r="I181" s="1" t="n">
        <v>4277.249</v>
      </c>
      <c r="J181" s="1" t="n">
        <v>3.701</v>
      </c>
      <c r="K181" s="1" t="n">
        <v>0.809</v>
      </c>
      <c r="L181" s="1" t="n">
        <v>2.801</v>
      </c>
      <c r="M181" s="1" t="n">
        <v>1.801</v>
      </c>
      <c r="N181" s="1" t="n">
        <v>3.859</v>
      </c>
      <c r="O181" s="1" t="n">
        <v>0.305</v>
      </c>
      <c r="P181" s="1" t="n">
        <v>1.818</v>
      </c>
      <c r="Q181" s="1" t="n">
        <v>50.765</v>
      </c>
      <c r="R181" s="1" t="n">
        <v>4.071</v>
      </c>
      <c r="S181" s="1" t="n">
        <v>0.075</v>
      </c>
      <c r="T181" s="1" t="n">
        <v>11.556</v>
      </c>
      <c r="U181" s="1" t="n">
        <v>1023.575</v>
      </c>
      <c r="V181" s="1" t="n">
        <v>3.96</v>
      </c>
      <c r="W181" s="1" t="n">
        <v>0.456</v>
      </c>
      <c r="X181" s="1" t="n">
        <v>6.24</v>
      </c>
    </row>
    <row r="182" customFormat="false" ht="13.8" hidden="false" customHeight="false" outlineLevel="0" collapsed="false">
      <c r="A182" s="1" t="s">
        <v>410</v>
      </c>
      <c r="B182" s="1" t="s">
        <v>272</v>
      </c>
      <c r="C182" s="14" t="n">
        <v>442</v>
      </c>
      <c r="F182" s="15" t="n">
        <v>42975</v>
      </c>
      <c r="G182" s="14" t="n">
        <v>17</v>
      </c>
      <c r="H182" s="14"/>
      <c r="I182" s="1" t="n">
        <v>10757.934</v>
      </c>
      <c r="J182" s="1" t="n">
        <v>1.954</v>
      </c>
      <c r="K182" s="1" t="n">
        <v>1.19</v>
      </c>
      <c r="L182" s="1" t="n">
        <v>2.483</v>
      </c>
      <c r="M182" s="1" t="n">
        <v>1.843</v>
      </c>
      <c r="N182" s="1" t="n">
        <v>6.853</v>
      </c>
      <c r="O182" s="1" t="n">
        <v>0.445</v>
      </c>
      <c r="P182" s="1" t="n">
        <v>1.174</v>
      </c>
      <c r="Q182" s="1" t="n">
        <v>871.897</v>
      </c>
      <c r="R182" s="1" t="n">
        <v>1.209</v>
      </c>
      <c r="S182" s="1" t="n">
        <v>0.105</v>
      </c>
      <c r="T182" s="1" t="n">
        <v>2.112</v>
      </c>
      <c r="U182" s="1" t="n">
        <v>1666.666</v>
      </c>
      <c r="V182" s="1" t="n">
        <v>1.572</v>
      </c>
      <c r="W182" s="1" t="n">
        <v>1.746</v>
      </c>
      <c r="X182" s="1" t="n">
        <v>8.605</v>
      </c>
    </row>
    <row r="183" customFormat="false" ht="13.8" hidden="false" customHeight="false" outlineLevel="0" collapsed="false">
      <c r="A183" s="1" t="s">
        <v>411</v>
      </c>
      <c r="B183" s="1" t="s">
        <v>272</v>
      </c>
      <c r="C183" s="14" t="s">
        <v>412</v>
      </c>
      <c r="F183" s="15" t="n">
        <v>42961</v>
      </c>
      <c r="G183" s="14"/>
      <c r="H183" s="14"/>
      <c r="I183" s="1" t="n">
        <v>9.51</v>
      </c>
      <c r="J183" s="1" t="n">
        <v>3.47</v>
      </c>
      <c r="K183" s="1" t="n">
        <v>0.12</v>
      </c>
      <c r="L183" s="1" t="n">
        <v>5.66</v>
      </c>
      <c r="M183" s="1" t="n">
        <v>3.18</v>
      </c>
      <c r="N183" s="1" t="n">
        <v>3.76</v>
      </c>
      <c r="O183" s="1" t="n">
        <v>2.05</v>
      </c>
      <c r="P183" s="1" t="n">
        <v>0.83</v>
      </c>
      <c r="Q183" s="1" t="n">
        <v>252.62</v>
      </c>
      <c r="R183" s="1" t="n">
        <v>2.81</v>
      </c>
      <c r="S183" s="1" t="n">
        <v>16.24</v>
      </c>
      <c r="T183" s="1" t="n">
        <v>2.66</v>
      </c>
      <c r="U183" s="1" t="n">
        <v>1.24</v>
      </c>
      <c r="V183" s="1" t="n">
        <v>2.98</v>
      </c>
      <c r="W183" s="1" t="n">
        <v>0.68</v>
      </c>
      <c r="X183" s="1" t="n">
        <v>3.28</v>
      </c>
    </row>
    <row r="184" customFormat="false" ht="13.8" hidden="false" customHeight="false" outlineLevel="0" collapsed="false">
      <c r="A184" s="1" t="s">
        <v>413</v>
      </c>
      <c r="B184" s="1" t="s">
        <v>272</v>
      </c>
      <c r="C184" s="14" t="s">
        <v>66</v>
      </c>
      <c r="F184" s="15" t="n">
        <v>42930</v>
      </c>
      <c r="G184" s="41" t="s">
        <v>280</v>
      </c>
      <c r="H184" s="14" t="s">
        <v>414</v>
      </c>
      <c r="I184" s="1" t="n">
        <v>12.237</v>
      </c>
      <c r="J184" s="1" t="n">
        <v>6.577</v>
      </c>
      <c r="K184" s="1" t="n">
        <v>0.017</v>
      </c>
      <c r="L184" s="1" t="n">
        <v>28.923</v>
      </c>
      <c r="M184" s="1" t="n">
        <v>0.106</v>
      </c>
      <c r="N184" s="1" t="n">
        <v>8.945</v>
      </c>
      <c r="O184" s="1" t="n">
        <v>0.527</v>
      </c>
      <c r="P184" s="1" t="n">
        <v>4.499</v>
      </c>
      <c r="Q184" s="1" t="n">
        <v>2.707</v>
      </c>
      <c r="R184" s="1" t="n">
        <v>9.242</v>
      </c>
      <c r="S184" s="1" t="n">
        <v>7.683</v>
      </c>
      <c r="T184" s="1" t="n">
        <v>16.659</v>
      </c>
      <c r="U184" s="1" t="n">
        <v>2.66</v>
      </c>
      <c r="V184" s="1" t="n">
        <v>17.153</v>
      </c>
      <c r="W184" s="1" t="n">
        <v>0.033</v>
      </c>
      <c r="X184" s="1" t="n">
        <v>19.002</v>
      </c>
    </row>
    <row r="185" customFormat="false" ht="13.8" hidden="false" customHeight="false" outlineLevel="0" collapsed="false">
      <c r="A185" s="1" t="s">
        <v>415</v>
      </c>
      <c r="B185" s="1" t="s">
        <v>272</v>
      </c>
      <c r="C185" s="14" t="s">
        <v>66</v>
      </c>
      <c r="F185" s="15" t="n">
        <v>42930</v>
      </c>
      <c r="G185" s="41" t="s">
        <v>293</v>
      </c>
      <c r="H185" s="14" t="s">
        <v>416</v>
      </c>
      <c r="I185" s="1" t="n">
        <v>36.09</v>
      </c>
      <c r="J185" s="1" t="n">
        <v>1.953</v>
      </c>
      <c r="K185" s="1" t="n">
        <v>0.598</v>
      </c>
      <c r="L185" s="1" t="n">
        <v>15.241</v>
      </c>
      <c r="M185" s="1" t="n">
        <v>0.541</v>
      </c>
      <c r="N185" s="1" t="n">
        <v>14.52</v>
      </c>
      <c r="O185" s="1" t="n">
        <v>0.691</v>
      </c>
      <c r="P185" s="1" t="n">
        <v>3.173</v>
      </c>
      <c r="Q185" s="1" t="n">
        <v>2.617</v>
      </c>
      <c r="R185" s="1" t="n">
        <v>1.626</v>
      </c>
      <c r="S185" s="1" t="n">
        <v>9.66</v>
      </c>
      <c r="T185" s="1" t="n">
        <v>15.419</v>
      </c>
      <c r="U185" s="1" t="n">
        <v>30.15</v>
      </c>
      <c r="V185" s="1" t="n">
        <v>8.024</v>
      </c>
      <c r="W185" s="1" t="n">
        <v>0.163</v>
      </c>
      <c r="X185" s="1" t="n">
        <v>11.898</v>
      </c>
    </row>
    <row r="186" customFormat="false" ht="13.8" hidden="false" customHeight="false" outlineLevel="0" collapsed="false">
      <c r="A186" s="1" t="s">
        <v>417</v>
      </c>
      <c r="B186" s="1" t="s">
        <v>272</v>
      </c>
      <c r="C186" s="14" t="s">
        <v>66</v>
      </c>
      <c r="F186" s="15" t="n">
        <v>42956</v>
      </c>
      <c r="G186" s="41" t="s">
        <v>280</v>
      </c>
      <c r="H186" s="14" t="s">
        <v>414</v>
      </c>
      <c r="I186" s="1" t="n">
        <v>3.993</v>
      </c>
      <c r="J186" s="1" t="n">
        <v>0.597</v>
      </c>
      <c r="K186" s="1" t="n">
        <v>0.036</v>
      </c>
      <c r="L186" s="1" t="n">
        <v>14.802</v>
      </c>
      <c r="M186" s="1" t="n">
        <v>0.239</v>
      </c>
      <c r="N186" s="1" t="n">
        <v>0.855</v>
      </c>
      <c r="O186" s="1" t="n">
        <v>0.452</v>
      </c>
      <c r="P186" s="1" t="n">
        <v>8.72</v>
      </c>
      <c r="Q186" s="1" t="n">
        <v>6.14</v>
      </c>
      <c r="R186" s="1" t="n">
        <v>2.92</v>
      </c>
      <c r="S186" s="1" t="n">
        <v>7.53</v>
      </c>
      <c r="T186" s="1" t="n">
        <v>18.184</v>
      </c>
      <c r="U186" s="1" t="n">
        <v>0.621</v>
      </c>
      <c r="V186" s="1" t="n">
        <v>5.814</v>
      </c>
      <c r="W186" s="1" t="n">
        <v>0.074</v>
      </c>
      <c r="X186" s="1" t="n">
        <v>3.394</v>
      </c>
    </row>
    <row r="187" customFormat="false" ht="13.8" hidden="false" customHeight="false" outlineLevel="0" collapsed="false">
      <c r="A187" s="1" t="s">
        <v>418</v>
      </c>
      <c r="B187" s="1" t="s">
        <v>272</v>
      </c>
      <c r="C187" s="14" t="s">
        <v>66</v>
      </c>
      <c r="F187" s="15" t="n">
        <v>42956</v>
      </c>
      <c r="G187" s="41" t="s">
        <v>293</v>
      </c>
      <c r="H187" s="14" t="s">
        <v>419</v>
      </c>
      <c r="I187" s="1" t="n">
        <v>42.227</v>
      </c>
      <c r="J187" s="1" t="n">
        <v>0.66</v>
      </c>
      <c r="K187" s="1" t="n">
        <v>0.057</v>
      </c>
      <c r="L187" s="1" t="n">
        <v>10.882</v>
      </c>
      <c r="M187" s="1" t="n">
        <v>0.158</v>
      </c>
      <c r="N187" s="1" t="n">
        <v>8.215</v>
      </c>
      <c r="O187" s="1" t="n">
        <v>0.418</v>
      </c>
      <c r="P187" s="1" t="n">
        <v>6.763</v>
      </c>
      <c r="Q187" s="1" t="n">
        <v>9.381</v>
      </c>
      <c r="R187" s="1" t="n">
        <v>1.851</v>
      </c>
      <c r="S187" s="1" t="n">
        <v>5.307</v>
      </c>
      <c r="T187" s="1" t="n">
        <v>18.952</v>
      </c>
      <c r="U187" s="1" t="n">
        <v>45.253</v>
      </c>
      <c r="V187" s="1" t="n">
        <v>7.298</v>
      </c>
      <c r="W187" s="1" t="n">
        <v>0.035</v>
      </c>
      <c r="X187" s="1" t="n">
        <v>9.291</v>
      </c>
    </row>
    <row r="188" customFormat="false" ht="13.8" hidden="false" customHeight="false" outlineLevel="0" collapsed="false">
      <c r="A188" s="1" t="s">
        <v>420</v>
      </c>
      <c r="B188" s="1" t="s">
        <v>272</v>
      </c>
      <c r="C188" s="14" t="s">
        <v>66</v>
      </c>
      <c r="F188" s="15" t="n">
        <v>43000</v>
      </c>
      <c r="G188" s="41" t="s">
        <v>280</v>
      </c>
      <c r="H188" s="14" t="s">
        <v>421</v>
      </c>
      <c r="I188" s="1" t="n">
        <v>3.702</v>
      </c>
      <c r="J188" s="1" t="n">
        <v>1.936</v>
      </c>
      <c r="K188" s="1" t="n">
        <v>0.031</v>
      </c>
      <c r="L188" s="1" t="n">
        <v>5.657</v>
      </c>
      <c r="M188" s="1" t="n">
        <v>0.159</v>
      </c>
      <c r="N188" s="1" t="n">
        <v>4.024</v>
      </c>
      <c r="O188" s="1" t="n">
        <v>0.598</v>
      </c>
      <c r="P188" s="1" t="n">
        <v>8.292</v>
      </c>
      <c r="Q188" s="1" t="n">
        <v>14.006</v>
      </c>
      <c r="R188" s="1" t="n">
        <v>2.658</v>
      </c>
      <c r="S188" s="1" t="n">
        <v>6.913</v>
      </c>
      <c r="T188" s="1" t="n">
        <v>22.751</v>
      </c>
      <c r="U188" s="1" t="n">
        <v>0.734</v>
      </c>
      <c r="V188" s="1" t="n">
        <v>3.49</v>
      </c>
      <c r="W188" s="1" t="n">
        <v>0.057</v>
      </c>
      <c r="X188" s="1" t="n">
        <v>5.635</v>
      </c>
    </row>
    <row r="189" customFormat="false" ht="13.8" hidden="false" customHeight="false" outlineLevel="0" collapsed="false">
      <c r="A189" s="1" t="s">
        <v>422</v>
      </c>
      <c r="B189" s="1" t="s">
        <v>272</v>
      </c>
      <c r="C189" s="14" t="s">
        <v>66</v>
      </c>
      <c r="F189" s="15" t="n">
        <v>43000</v>
      </c>
      <c r="G189" s="41" t="s">
        <v>293</v>
      </c>
      <c r="H189" s="14" t="s">
        <v>423</v>
      </c>
      <c r="I189" s="1" t="n">
        <v>194.385</v>
      </c>
      <c r="J189" s="1" t="n">
        <v>1.478</v>
      </c>
      <c r="K189" s="1" t="n">
        <v>0.12</v>
      </c>
      <c r="L189" s="1" t="n">
        <v>11.609</v>
      </c>
      <c r="M189" s="1" t="n">
        <v>0.462</v>
      </c>
      <c r="N189" s="1" t="n">
        <v>14.607</v>
      </c>
      <c r="O189" s="1" t="n">
        <v>1.071</v>
      </c>
      <c r="P189" s="1" t="n">
        <v>13.728</v>
      </c>
      <c r="Q189" s="1" t="n">
        <v>102.828</v>
      </c>
      <c r="R189" s="1" t="n">
        <v>0.841</v>
      </c>
      <c r="S189" s="1" t="n">
        <v>7.227</v>
      </c>
      <c r="T189" s="1" t="n">
        <v>24.626</v>
      </c>
      <c r="U189" s="1" t="n">
        <v>145.513</v>
      </c>
      <c r="V189" s="1" t="n">
        <v>16.071</v>
      </c>
      <c r="W189" s="1" t="n">
        <v>0.089</v>
      </c>
      <c r="X189" s="1" t="n">
        <v>6.538</v>
      </c>
    </row>
    <row r="190" customFormat="false" ht="13.8" hidden="false" customHeight="false" outlineLevel="0" collapsed="false">
      <c r="A190" s="1" t="s">
        <v>424</v>
      </c>
      <c r="B190" s="1" t="s">
        <v>272</v>
      </c>
      <c r="C190" s="14" t="s">
        <v>425</v>
      </c>
      <c r="D190" s="14" t="s">
        <v>426</v>
      </c>
      <c r="E190" s="14"/>
      <c r="F190" s="15" t="n">
        <v>42907</v>
      </c>
      <c r="G190" s="14" t="n">
        <v>2</v>
      </c>
      <c r="H190" s="14"/>
      <c r="I190" s="1" t="n">
        <v>17.768</v>
      </c>
      <c r="J190" s="1" t="n">
        <v>2.327</v>
      </c>
      <c r="K190" s="1" t="n">
        <v>0.25</v>
      </c>
      <c r="L190" s="1" t="n">
        <v>0.552</v>
      </c>
      <c r="M190" s="1" t="n">
        <v>3.927</v>
      </c>
      <c r="N190" s="1" t="n">
        <v>1.157</v>
      </c>
      <c r="O190" s="1" t="n">
        <v>1.79</v>
      </c>
      <c r="P190" s="1" t="n">
        <v>0.494</v>
      </c>
      <c r="Q190" s="34" t="n">
        <v>12.988</v>
      </c>
      <c r="R190" s="1" t="n">
        <v>0.929</v>
      </c>
      <c r="S190" s="1" t="n">
        <v>0.319</v>
      </c>
      <c r="T190" s="1" t="n">
        <v>0.139</v>
      </c>
      <c r="U190" s="1" t="n">
        <v>3.314</v>
      </c>
      <c r="V190" s="1" t="n">
        <v>0.776</v>
      </c>
      <c r="W190" s="1" t="n">
        <v>0.786</v>
      </c>
      <c r="X190" s="1" t="n">
        <v>1.839</v>
      </c>
    </row>
    <row r="191" customFormat="false" ht="13.8" hidden="false" customHeight="false" outlineLevel="0" collapsed="false">
      <c r="A191" s="1" t="s">
        <v>427</v>
      </c>
      <c r="B191" s="1" t="s">
        <v>272</v>
      </c>
      <c r="C191" s="14" t="s">
        <v>425</v>
      </c>
      <c r="D191" s="14" t="s">
        <v>426</v>
      </c>
      <c r="E191" s="14"/>
      <c r="F191" s="15" t="n">
        <v>42907</v>
      </c>
      <c r="G191" s="14" t="n">
        <v>7</v>
      </c>
      <c r="H191" s="14"/>
      <c r="I191" s="1" t="n">
        <v>15.464</v>
      </c>
      <c r="J191" s="1" t="n">
        <v>0.767</v>
      </c>
      <c r="K191" s="1" t="n">
        <v>0.244</v>
      </c>
      <c r="L191" s="1" t="n">
        <v>3.075</v>
      </c>
      <c r="M191" s="1" t="n">
        <v>3.508</v>
      </c>
      <c r="N191" s="1" t="n">
        <v>4.436</v>
      </c>
      <c r="O191" s="1" t="n">
        <v>1.699</v>
      </c>
      <c r="P191" s="1" t="n">
        <v>3.77</v>
      </c>
      <c r="Q191" s="34" t="n">
        <v>14.333</v>
      </c>
      <c r="R191" s="1" t="n">
        <v>0.309</v>
      </c>
      <c r="S191" s="1" t="n">
        <v>0.338</v>
      </c>
      <c r="T191" s="1" t="n">
        <v>3.241</v>
      </c>
      <c r="U191" s="1" t="n">
        <v>3.302</v>
      </c>
      <c r="V191" s="1" t="n">
        <v>5.456</v>
      </c>
      <c r="W191" s="1" t="n">
        <v>0.745</v>
      </c>
      <c r="X191" s="1" t="n">
        <v>3.122</v>
      </c>
    </row>
    <row r="192" customFormat="false" ht="13.8" hidden="false" customHeight="false" outlineLevel="0" collapsed="false">
      <c r="A192" s="1" t="s">
        <v>428</v>
      </c>
      <c r="B192" s="1" t="s">
        <v>272</v>
      </c>
      <c r="C192" s="14" t="s">
        <v>425</v>
      </c>
      <c r="D192" s="14" t="s">
        <v>426</v>
      </c>
      <c r="E192" s="14"/>
      <c r="F192" s="15" t="n">
        <v>42907</v>
      </c>
      <c r="G192" s="14" t="n">
        <v>17</v>
      </c>
      <c r="H192" s="14"/>
      <c r="I192" s="1" t="n">
        <v>10.838</v>
      </c>
      <c r="J192" s="1" t="n">
        <v>2.43</v>
      </c>
      <c r="K192" s="1" t="n">
        <v>0.229</v>
      </c>
      <c r="L192" s="1" t="n">
        <v>6.04</v>
      </c>
      <c r="M192" s="1" t="n">
        <v>2.688</v>
      </c>
      <c r="N192" s="1" t="n">
        <v>2.734</v>
      </c>
      <c r="O192" s="1" t="n">
        <v>1.667</v>
      </c>
      <c r="P192" s="1" t="n">
        <v>2.8</v>
      </c>
      <c r="Q192" s="34" t="n">
        <v>53.159</v>
      </c>
      <c r="R192" s="1" t="n">
        <v>1.063</v>
      </c>
      <c r="S192" s="1" t="n">
        <v>1.756</v>
      </c>
      <c r="T192" s="1" t="n">
        <v>8.633</v>
      </c>
      <c r="U192" s="1" t="n">
        <v>2.939</v>
      </c>
      <c r="V192" s="1" t="n">
        <v>2.202</v>
      </c>
      <c r="W192" s="1" t="n">
        <v>1.079</v>
      </c>
      <c r="X192" s="1" t="n">
        <v>0.216</v>
      </c>
    </row>
    <row r="193" customFormat="false" ht="13.8" hidden="false" customHeight="false" outlineLevel="0" collapsed="false">
      <c r="A193" s="1" t="s">
        <v>429</v>
      </c>
      <c r="B193" s="1" t="s">
        <v>272</v>
      </c>
      <c r="C193" s="14" t="s">
        <v>425</v>
      </c>
      <c r="D193" s="14" t="s">
        <v>430</v>
      </c>
      <c r="E193" s="14"/>
      <c r="F193" s="15" t="n">
        <v>42921</v>
      </c>
      <c r="G193" s="14" t="n">
        <v>2</v>
      </c>
      <c r="H193" s="14"/>
      <c r="I193" s="1" t="n">
        <v>20.313</v>
      </c>
      <c r="J193" s="1" t="n">
        <v>2.384</v>
      </c>
      <c r="K193" s="1" t="n">
        <v>0.228</v>
      </c>
      <c r="L193" s="1" t="n">
        <v>1.088</v>
      </c>
      <c r="M193" s="1" t="n">
        <v>3.172</v>
      </c>
      <c r="N193" s="1" t="n">
        <v>2.684</v>
      </c>
      <c r="O193" s="1" t="n">
        <v>2.388</v>
      </c>
      <c r="P193" s="1" t="n">
        <v>1.621</v>
      </c>
      <c r="Q193" s="34" t="n">
        <v>12.217</v>
      </c>
      <c r="R193" s="1" t="n">
        <v>0.859</v>
      </c>
      <c r="S193" s="1" t="n">
        <v>0.772</v>
      </c>
      <c r="T193" s="1" t="n">
        <v>1.416</v>
      </c>
      <c r="U193" s="1" t="n">
        <v>1.384</v>
      </c>
      <c r="V193" s="1" t="n">
        <v>1.868</v>
      </c>
      <c r="W193" s="1" t="n">
        <v>1.179</v>
      </c>
      <c r="X193" s="1" t="n">
        <v>0.538</v>
      </c>
    </row>
    <row r="194" customFormat="false" ht="13.8" hidden="false" customHeight="false" outlineLevel="0" collapsed="false">
      <c r="A194" s="1" t="s">
        <v>431</v>
      </c>
      <c r="B194" s="1" t="s">
        <v>272</v>
      </c>
      <c r="C194" s="14" t="s">
        <v>425</v>
      </c>
      <c r="D194" s="14" t="s">
        <v>426</v>
      </c>
      <c r="E194" s="14"/>
      <c r="F194" s="15" t="n">
        <v>42921</v>
      </c>
      <c r="G194" s="14" t="n">
        <v>2</v>
      </c>
      <c r="H194" s="14"/>
      <c r="I194" s="1" t="n">
        <v>25.623</v>
      </c>
      <c r="J194" s="1" t="n">
        <v>0.214</v>
      </c>
      <c r="K194" s="1" t="n">
        <v>0.203</v>
      </c>
      <c r="L194" s="1" t="n">
        <v>0.864</v>
      </c>
      <c r="M194" s="1" t="n">
        <v>2.983</v>
      </c>
      <c r="N194" s="1" t="n">
        <v>3.585</v>
      </c>
      <c r="O194" s="1" t="n">
        <v>2.025</v>
      </c>
      <c r="P194" s="1" t="n">
        <v>1.489</v>
      </c>
      <c r="Q194" s="34" t="n">
        <v>34.676</v>
      </c>
      <c r="R194" s="1" t="n">
        <v>0.697</v>
      </c>
      <c r="S194" s="1" t="n">
        <v>0.482</v>
      </c>
      <c r="T194" s="1" t="n">
        <v>2.753</v>
      </c>
      <c r="U194" s="1" t="n">
        <v>1.395</v>
      </c>
      <c r="V194" s="1" t="n">
        <v>1.383</v>
      </c>
      <c r="W194" s="1" t="n">
        <v>1.07</v>
      </c>
      <c r="X194" s="1" t="n">
        <v>1.859</v>
      </c>
    </row>
    <row r="195" customFormat="false" ht="13.8" hidden="false" customHeight="false" outlineLevel="0" collapsed="false">
      <c r="A195" s="1" t="s">
        <v>432</v>
      </c>
      <c r="B195" s="1" t="s">
        <v>272</v>
      </c>
      <c r="C195" s="14" t="s">
        <v>425</v>
      </c>
      <c r="D195" s="14" t="s">
        <v>426</v>
      </c>
      <c r="E195" s="14"/>
      <c r="F195" s="15" t="n">
        <v>42921</v>
      </c>
      <c r="G195" s="14" t="n">
        <v>7</v>
      </c>
      <c r="H195" s="14"/>
      <c r="I195" s="1" t="n">
        <v>27.929</v>
      </c>
      <c r="J195" s="1" t="n">
        <v>8.889</v>
      </c>
      <c r="K195" s="1" t="n">
        <v>0.197</v>
      </c>
      <c r="L195" s="1" t="n">
        <v>1.227</v>
      </c>
      <c r="M195" s="1" t="n">
        <v>2.981</v>
      </c>
      <c r="N195" s="1" t="n">
        <v>1.679</v>
      </c>
      <c r="O195" s="1" t="n">
        <v>2.438</v>
      </c>
      <c r="P195" s="1" t="n">
        <v>2.218</v>
      </c>
      <c r="Q195" s="34" t="n">
        <v>72.523</v>
      </c>
      <c r="R195" s="1" t="n">
        <v>0.884</v>
      </c>
      <c r="S195" s="1" t="n">
        <v>0.436</v>
      </c>
      <c r="T195" s="1" t="n">
        <v>0.915</v>
      </c>
      <c r="U195" s="1" t="n">
        <v>1.11</v>
      </c>
      <c r="V195" s="1" t="n">
        <v>1.74</v>
      </c>
      <c r="W195" s="1" t="n">
        <v>1.074</v>
      </c>
      <c r="X195" s="1" t="n">
        <v>2.4</v>
      </c>
    </row>
    <row r="196" customFormat="false" ht="13.8" hidden="false" customHeight="false" outlineLevel="0" collapsed="false">
      <c r="A196" s="1" t="s">
        <v>433</v>
      </c>
      <c r="B196" s="1" t="s">
        <v>272</v>
      </c>
      <c r="C196" s="14" t="s">
        <v>425</v>
      </c>
      <c r="D196" s="14" t="s">
        <v>430</v>
      </c>
      <c r="E196" s="14"/>
      <c r="F196" s="15" t="n">
        <v>42921</v>
      </c>
      <c r="G196" s="14" t="n">
        <v>8</v>
      </c>
      <c r="H196" s="14"/>
      <c r="I196" s="1" t="n">
        <v>32.882</v>
      </c>
      <c r="J196" s="1" t="n">
        <v>2.333</v>
      </c>
      <c r="K196" s="1" t="n">
        <v>0.35</v>
      </c>
      <c r="L196" s="1" t="n">
        <v>4.633</v>
      </c>
      <c r="M196" s="1" t="n">
        <v>4.767</v>
      </c>
      <c r="N196" s="1" t="n">
        <v>4.893</v>
      </c>
      <c r="O196" s="1" t="n">
        <v>1.782</v>
      </c>
      <c r="P196" s="1" t="n">
        <v>3.425</v>
      </c>
      <c r="Q196" s="34" t="n">
        <v>52.271</v>
      </c>
      <c r="R196" s="1" t="n">
        <v>1.5</v>
      </c>
      <c r="S196" s="1" t="n">
        <v>0.647</v>
      </c>
      <c r="T196" s="1" t="n">
        <v>2.095</v>
      </c>
      <c r="U196" s="1" t="n">
        <v>23.801</v>
      </c>
      <c r="V196" s="1" t="n">
        <v>4.169</v>
      </c>
      <c r="W196" s="1" t="n">
        <v>1.46</v>
      </c>
      <c r="X196" s="1" t="n">
        <v>1.397</v>
      </c>
    </row>
    <row r="197" customFormat="false" ht="13.8" hidden="false" customHeight="false" outlineLevel="0" collapsed="false">
      <c r="A197" s="1" t="s">
        <v>434</v>
      </c>
      <c r="B197" s="1" t="s">
        <v>272</v>
      </c>
      <c r="C197" s="14" t="s">
        <v>425</v>
      </c>
      <c r="D197" s="14" t="s">
        <v>426</v>
      </c>
      <c r="E197" s="14"/>
      <c r="F197" s="15" t="n">
        <v>42921</v>
      </c>
      <c r="G197" s="14" t="n">
        <v>17</v>
      </c>
      <c r="H197" s="14"/>
      <c r="I197" s="1" t="n">
        <v>29.359</v>
      </c>
      <c r="J197" s="1" t="n">
        <v>1.107</v>
      </c>
      <c r="K197" s="1" t="n">
        <v>0.299</v>
      </c>
      <c r="L197" s="1" t="n">
        <v>2.084</v>
      </c>
      <c r="M197" s="1" t="n">
        <v>3.307</v>
      </c>
      <c r="N197" s="1" t="n">
        <v>2.072</v>
      </c>
      <c r="O197" s="1" t="n">
        <v>1.799</v>
      </c>
      <c r="P197" s="1" t="n">
        <v>2.144</v>
      </c>
      <c r="Q197" s="34" t="n">
        <v>124.741</v>
      </c>
      <c r="R197" s="1" t="n">
        <v>1.631</v>
      </c>
      <c r="S197" s="1" t="n">
        <v>0.477</v>
      </c>
      <c r="T197" s="1" t="n">
        <v>3.349</v>
      </c>
      <c r="U197" s="1" t="n">
        <v>158.885</v>
      </c>
      <c r="V197" s="1" t="n">
        <v>3.009</v>
      </c>
      <c r="W197" s="1" t="n">
        <v>1.731</v>
      </c>
      <c r="X197" s="1" t="n">
        <v>1.578</v>
      </c>
    </row>
    <row r="198" customFormat="false" ht="13.8" hidden="false" customHeight="false" outlineLevel="0" collapsed="false">
      <c r="A198" s="1" t="s">
        <v>435</v>
      </c>
      <c r="B198" s="1" t="s">
        <v>272</v>
      </c>
      <c r="C198" s="14" t="s">
        <v>425</v>
      </c>
      <c r="D198" s="14" t="s">
        <v>430</v>
      </c>
      <c r="E198" s="14"/>
      <c r="F198" s="15" t="n">
        <v>42927</v>
      </c>
      <c r="G198" s="14" t="n">
        <v>2</v>
      </c>
      <c r="H198" s="14"/>
      <c r="I198" s="1" t="n">
        <v>18.344</v>
      </c>
      <c r="J198" s="1" t="n">
        <v>5.516</v>
      </c>
      <c r="K198" s="1" t="n">
        <v>0.181</v>
      </c>
      <c r="L198" s="1" t="n">
        <v>29.53</v>
      </c>
      <c r="M198" s="1" t="n">
        <v>2.025</v>
      </c>
      <c r="N198" s="1" t="n">
        <v>31.398</v>
      </c>
      <c r="O198" s="1" t="n">
        <v>1.595</v>
      </c>
      <c r="P198" s="1" t="n">
        <v>29.754</v>
      </c>
      <c r="Q198" s="34" t="n">
        <v>12.757</v>
      </c>
      <c r="R198" s="1" t="n">
        <v>4.829</v>
      </c>
      <c r="S198" s="1" t="n">
        <v>0.334</v>
      </c>
      <c r="T198" s="1" t="n">
        <v>35.789</v>
      </c>
      <c r="U198" s="1" t="n">
        <v>2.265</v>
      </c>
      <c r="V198" s="1" t="n">
        <v>30.73</v>
      </c>
      <c r="W198" s="1" t="n">
        <v>1.405</v>
      </c>
      <c r="X198" s="1" t="n">
        <v>3.485</v>
      </c>
    </row>
    <row r="199" customFormat="false" ht="13.8" hidden="false" customHeight="false" outlineLevel="0" collapsed="false">
      <c r="A199" s="1" t="s">
        <v>436</v>
      </c>
      <c r="B199" s="1" t="s">
        <v>272</v>
      </c>
      <c r="C199" s="14" t="s">
        <v>425</v>
      </c>
      <c r="D199" s="14" t="s">
        <v>437</v>
      </c>
      <c r="E199" s="14"/>
      <c r="F199" s="15" t="n">
        <v>42927</v>
      </c>
      <c r="G199" s="14" t="n">
        <v>2</v>
      </c>
      <c r="H199" s="14"/>
      <c r="I199" s="1" t="n">
        <v>15.258</v>
      </c>
      <c r="J199" s="1" t="n">
        <v>0.743</v>
      </c>
      <c r="K199" s="1" t="n">
        <v>0.226</v>
      </c>
      <c r="L199" s="1" t="n">
        <v>2.435</v>
      </c>
      <c r="M199" s="1" t="n">
        <v>2.879</v>
      </c>
      <c r="N199" s="1" t="n">
        <v>1.999</v>
      </c>
      <c r="O199" s="1" t="n">
        <v>2.167</v>
      </c>
      <c r="P199" s="1" t="n">
        <v>0.33</v>
      </c>
      <c r="Q199" s="34" t="n">
        <v>8.646</v>
      </c>
      <c r="R199" s="1" t="n">
        <v>0.697</v>
      </c>
      <c r="S199" s="1" t="n">
        <v>0.401</v>
      </c>
      <c r="T199" s="1" t="n">
        <v>3.175</v>
      </c>
      <c r="U199" s="1" t="n">
        <v>1.105</v>
      </c>
      <c r="V199" s="1" t="n">
        <v>0.756</v>
      </c>
      <c r="W199" s="1" t="n">
        <v>1.161</v>
      </c>
      <c r="X199" s="1" t="n">
        <v>0.193</v>
      </c>
    </row>
    <row r="200" customFormat="false" ht="13.8" hidden="false" customHeight="false" outlineLevel="0" collapsed="false">
      <c r="A200" s="1" t="s">
        <v>438</v>
      </c>
      <c r="B200" s="1" t="s">
        <v>272</v>
      </c>
      <c r="C200" s="14" t="s">
        <v>425</v>
      </c>
      <c r="D200" s="14" t="s">
        <v>439</v>
      </c>
      <c r="E200" s="14"/>
      <c r="F200" s="15" t="n">
        <v>42927</v>
      </c>
      <c r="G200" s="14" t="n">
        <v>7</v>
      </c>
      <c r="H200" s="14"/>
      <c r="I200" s="1" t="n">
        <v>24.818</v>
      </c>
      <c r="J200" s="1" t="n">
        <v>3.384</v>
      </c>
      <c r="K200" s="1" t="n">
        <v>0.2</v>
      </c>
      <c r="L200" s="1" t="n">
        <v>6.107</v>
      </c>
      <c r="M200" s="1" t="n">
        <v>3.239</v>
      </c>
      <c r="N200" s="1" t="n">
        <v>6.387</v>
      </c>
      <c r="O200" s="1" t="n">
        <v>2.446</v>
      </c>
      <c r="P200" s="1" t="n">
        <v>2.87</v>
      </c>
      <c r="Q200" s="34" t="n">
        <v>40.448</v>
      </c>
      <c r="R200" s="1" t="n">
        <v>1.589</v>
      </c>
      <c r="S200" s="1" t="n">
        <v>0.387</v>
      </c>
      <c r="T200" s="1" t="n">
        <v>2.359</v>
      </c>
      <c r="U200" s="1" t="n">
        <v>0.926</v>
      </c>
      <c r="V200" s="1" t="n">
        <v>3.974</v>
      </c>
      <c r="W200" s="1" t="n">
        <v>1.136</v>
      </c>
      <c r="X200" s="1" t="n">
        <v>2.719</v>
      </c>
    </row>
    <row r="201" customFormat="false" ht="13.8" hidden="false" customHeight="false" outlineLevel="0" collapsed="false">
      <c r="A201" s="1" t="s">
        <v>440</v>
      </c>
      <c r="B201" s="1" t="s">
        <v>272</v>
      </c>
      <c r="C201" s="14" t="s">
        <v>425</v>
      </c>
      <c r="D201" s="14" t="s">
        <v>430</v>
      </c>
      <c r="E201" s="14"/>
      <c r="F201" s="15" t="n">
        <v>42927</v>
      </c>
      <c r="G201" s="14" t="n">
        <v>8</v>
      </c>
      <c r="H201" s="14"/>
      <c r="I201" s="1" t="n">
        <v>28.654</v>
      </c>
      <c r="J201" s="1" t="n">
        <v>4.088</v>
      </c>
      <c r="K201" s="1" t="n">
        <v>0.255</v>
      </c>
      <c r="L201" s="1" t="n">
        <v>1.484</v>
      </c>
      <c r="M201" s="1" t="n">
        <v>3.252</v>
      </c>
      <c r="N201" s="1" t="n">
        <v>2.054</v>
      </c>
      <c r="O201" s="1" t="n">
        <v>2.056</v>
      </c>
      <c r="P201" s="1" t="n">
        <v>2.021</v>
      </c>
      <c r="Q201" s="34" t="n">
        <v>67.824</v>
      </c>
      <c r="R201" s="1" t="n">
        <v>4.399</v>
      </c>
      <c r="S201" s="1" t="n">
        <v>0.423</v>
      </c>
      <c r="T201" s="1" t="n">
        <v>2.076</v>
      </c>
      <c r="U201" s="1" t="n">
        <v>37.593</v>
      </c>
      <c r="V201" s="1" t="n">
        <v>5.029</v>
      </c>
      <c r="W201" s="1" t="n">
        <v>1.392</v>
      </c>
      <c r="X201" s="1" t="n">
        <v>1.255</v>
      </c>
    </row>
    <row r="202" customFormat="false" ht="13.8" hidden="false" customHeight="false" outlineLevel="0" collapsed="false">
      <c r="A202" s="1" t="s">
        <v>441</v>
      </c>
      <c r="B202" s="1" t="s">
        <v>272</v>
      </c>
      <c r="C202" s="14" t="s">
        <v>425</v>
      </c>
      <c r="D202" s="14" t="s">
        <v>439</v>
      </c>
      <c r="E202" s="14"/>
      <c r="F202" s="15" t="n">
        <v>42927</v>
      </c>
      <c r="G202" s="14" t="n">
        <v>10</v>
      </c>
      <c r="H202" s="14"/>
      <c r="I202" s="1" t="n">
        <v>30.037</v>
      </c>
      <c r="J202" s="1" t="n">
        <v>1.96</v>
      </c>
      <c r="K202" s="1" t="n">
        <v>0.196</v>
      </c>
      <c r="L202" s="1" t="n">
        <v>5.464</v>
      </c>
      <c r="M202" s="1" t="n">
        <v>2.681</v>
      </c>
      <c r="N202" s="1" t="n">
        <v>5.604</v>
      </c>
      <c r="O202" s="1" t="n">
        <v>2.37</v>
      </c>
      <c r="P202" s="1" t="n">
        <v>3.031</v>
      </c>
      <c r="Q202" s="34" t="n">
        <v>78.85</v>
      </c>
      <c r="R202" s="1" t="n">
        <v>1.947</v>
      </c>
      <c r="S202" s="1" t="n">
        <v>0.387</v>
      </c>
      <c r="T202" s="1" t="n">
        <v>5.867</v>
      </c>
      <c r="U202" s="1" t="n">
        <v>6.341</v>
      </c>
      <c r="V202" s="1" t="n">
        <v>3.941</v>
      </c>
      <c r="W202" s="1" t="n">
        <v>1.237</v>
      </c>
      <c r="X202" s="1" t="n">
        <v>1.604</v>
      </c>
    </row>
    <row r="203" customFormat="false" ht="13.8" hidden="false" customHeight="false" outlineLevel="0" collapsed="false">
      <c r="A203" s="1" t="s">
        <v>442</v>
      </c>
      <c r="B203" s="1" t="s">
        <v>272</v>
      </c>
      <c r="C203" s="14" t="s">
        <v>425</v>
      </c>
      <c r="D203" s="14" t="s">
        <v>426</v>
      </c>
      <c r="E203" s="14"/>
      <c r="F203" s="15" t="n">
        <v>42930</v>
      </c>
      <c r="G203" s="14" t="n">
        <v>2</v>
      </c>
      <c r="H203" s="14"/>
      <c r="I203" s="1" t="n">
        <v>22.912</v>
      </c>
      <c r="J203" s="1" t="n">
        <v>27.722</v>
      </c>
      <c r="K203" s="1" t="n">
        <v>0.248</v>
      </c>
      <c r="L203" s="1" t="n">
        <v>4.302</v>
      </c>
      <c r="M203" s="1" t="n">
        <v>4.201</v>
      </c>
      <c r="N203" s="1" t="n">
        <v>2.326</v>
      </c>
      <c r="O203" s="1" t="n">
        <v>2.032</v>
      </c>
      <c r="P203" s="1" t="n">
        <v>0.81</v>
      </c>
      <c r="Q203" s="34" t="n">
        <v>16.224</v>
      </c>
      <c r="R203" s="1" t="n">
        <v>25.03</v>
      </c>
      <c r="S203" s="1" t="n">
        <v>0.389</v>
      </c>
      <c r="T203" s="1" t="n">
        <v>0.875</v>
      </c>
      <c r="U203" s="1" t="n">
        <v>1.275</v>
      </c>
      <c r="V203" s="1" t="n">
        <v>2.226</v>
      </c>
      <c r="W203" s="1" t="n">
        <v>0.943</v>
      </c>
      <c r="X203" s="1" t="n">
        <v>26.496</v>
      </c>
    </row>
    <row r="204" customFormat="false" ht="13.8" hidden="false" customHeight="false" outlineLevel="0" collapsed="false">
      <c r="A204" s="1" t="s">
        <v>443</v>
      </c>
      <c r="B204" s="1" t="s">
        <v>272</v>
      </c>
      <c r="C204" s="14" t="s">
        <v>425</v>
      </c>
      <c r="D204" s="14" t="s">
        <v>426</v>
      </c>
      <c r="E204" s="14"/>
      <c r="F204" s="15" t="n">
        <v>42930</v>
      </c>
      <c r="G204" s="14" t="n">
        <v>7</v>
      </c>
      <c r="H204" s="14"/>
      <c r="I204" s="1" t="n">
        <v>22.592</v>
      </c>
      <c r="J204" s="1" t="n">
        <v>4.244</v>
      </c>
      <c r="K204" s="1" t="n">
        <v>0.221</v>
      </c>
      <c r="L204" s="1" t="n">
        <v>4.081</v>
      </c>
      <c r="M204" s="1" t="n">
        <v>3.521</v>
      </c>
      <c r="N204" s="1" t="n">
        <v>4.461</v>
      </c>
      <c r="O204" s="1" t="n">
        <v>2.115</v>
      </c>
      <c r="P204" s="1" t="n">
        <v>3.866</v>
      </c>
      <c r="Q204" s="34" t="n">
        <v>20.007</v>
      </c>
      <c r="R204" s="1" t="n">
        <v>0.382</v>
      </c>
      <c r="S204" s="1" t="n">
        <v>0.374</v>
      </c>
      <c r="T204" s="1" t="n">
        <v>6.052</v>
      </c>
      <c r="U204" s="1" t="n">
        <v>1.101</v>
      </c>
      <c r="V204" s="1" t="n">
        <v>3.621</v>
      </c>
      <c r="W204" s="1" t="n">
        <v>1.069</v>
      </c>
      <c r="X204" s="1" t="n">
        <v>1.285</v>
      </c>
    </row>
    <row r="205" customFormat="false" ht="13.8" hidden="false" customHeight="false" outlineLevel="0" collapsed="false">
      <c r="A205" s="1" t="s">
        <v>444</v>
      </c>
      <c r="B205" s="1" t="s">
        <v>272</v>
      </c>
      <c r="C205" s="14" t="s">
        <v>425</v>
      </c>
      <c r="D205" s="14" t="s">
        <v>426</v>
      </c>
      <c r="E205" s="14"/>
      <c r="F205" s="15" t="n">
        <v>42930</v>
      </c>
      <c r="G205" s="14" t="n">
        <v>16</v>
      </c>
      <c r="H205" s="14"/>
      <c r="I205" s="1" t="n">
        <v>25.724</v>
      </c>
      <c r="J205" s="1" t="n">
        <v>2.912</v>
      </c>
      <c r="K205" s="1" t="n">
        <v>0.2</v>
      </c>
      <c r="L205" s="1" t="n">
        <v>0.684</v>
      </c>
      <c r="M205" s="1" t="n">
        <v>2.695</v>
      </c>
      <c r="N205" s="1" t="n">
        <v>0.964</v>
      </c>
      <c r="O205" s="1" t="n">
        <v>2.578</v>
      </c>
      <c r="P205" s="1" t="n">
        <v>2.16</v>
      </c>
      <c r="Q205" s="34" t="n">
        <v>1123.462</v>
      </c>
      <c r="R205" s="1" t="n">
        <v>2.521</v>
      </c>
      <c r="S205" s="1" t="n">
        <v>0.38</v>
      </c>
      <c r="T205" s="1" t="n">
        <v>1.773</v>
      </c>
      <c r="U205" s="1" t="n">
        <v>21.977</v>
      </c>
      <c r="V205" s="1" t="n">
        <v>1.137</v>
      </c>
      <c r="W205" s="1" t="n">
        <v>2.574</v>
      </c>
      <c r="X205" s="1" t="n">
        <v>2.258</v>
      </c>
    </row>
    <row r="206" customFormat="false" ht="13.8" hidden="false" customHeight="false" outlineLevel="0" collapsed="false">
      <c r="A206" s="1" t="s">
        <v>445</v>
      </c>
      <c r="B206" s="1" t="s">
        <v>272</v>
      </c>
      <c r="C206" s="14" t="s">
        <v>425</v>
      </c>
      <c r="D206" s="14" t="s">
        <v>426</v>
      </c>
      <c r="E206" s="14"/>
      <c r="F206" s="15" t="n">
        <v>42934</v>
      </c>
      <c r="G206" s="14" t="n">
        <v>2</v>
      </c>
      <c r="H206" s="14"/>
      <c r="I206" s="1" t="n">
        <v>25.957</v>
      </c>
      <c r="J206" s="1" t="n">
        <v>1.467</v>
      </c>
      <c r="K206" s="1" t="n">
        <v>0.226</v>
      </c>
      <c r="L206" s="1" t="n">
        <v>6.145</v>
      </c>
      <c r="M206" s="1" t="n">
        <v>2.995</v>
      </c>
      <c r="N206" s="1" t="n">
        <v>6.041</v>
      </c>
      <c r="O206" s="1" t="n">
        <v>1.996</v>
      </c>
      <c r="P206" s="1" t="n">
        <v>4.156</v>
      </c>
      <c r="Q206" s="34" t="n">
        <v>107.659</v>
      </c>
      <c r="R206" s="1" t="n">
        <v>0.895</v>
      </c>
      <c r="S206" s="1" t="n">
        <v>0.433</v>
      </c>
      <c r="T206" s="1" t="n">
        <v>6.384</v>
      </c>
      <c r="U206" s="1" t="n">
        <v>29.356</v>
      </c>
      <c r="V206" s="1" t="n">
        <v>5.778</v>
      </c>
      <c r="W206" s="1" t="n">
        <v>1.395</v>
      </c>
      <c r="X206" s="1" t="n">
        <v>1.654</v>
      </c>
    </row>
    <row r="207" customFormat="false" ht="13.8" hidden="false" customHeight="false" outlineLevel="0" collapsed="false">
      <c r="A207" s="1" t="s">
        <v>446</v>
      </c>
      <c r="B207" s="1" t="s">
        <v>272</v>
      </c>
      <c r="C207" s="14" t="s">
        <v>425</v>
      </c>
      <c r="D207" s="14" t="s">
        <v>426</v>
      </c>
      <c r="E207" s="14"/>
      <c r="F207" s="15" t="n">
        <v>42934</v>
      </c>
      <c r="G207" s="14" t="n">
        <v>7</v>
      </c>
      <c r="H207" s="14"/>
      <c r="I207" s="1" t="n">
        <v>20.953</v>
      </c>
      <c r="J207" s="1" t="n">
        <v>3.469</v>
      </c>
      <c r="K207" s="1" t="n">
        <v>0.212</v>
      </c>
      <c r="L207" s="1" t="n">
        <v>3.754</v>
      </c>
      <c r="M207" s="1" t="n">
        <v>3.061</v>
      </c>
      <c r="N207" s="1" t="n">
        <v>1.772</v>
      </c>
      <c r="O207" s="1" t="n">
        <v>1.923</v>
      </c>
      <c r="P207" s="1" t="n">
        <v>1.794</v>
      </c>
      <c r="Q207" s="34" t="n">
        <v>54.278</v>
      </c>
      <c r="R207" s="1" t="n">
        <v>2.731</v>
      </c>
      <c r="S207" s="1" t="n">
        <v>0.363</v>
      </c>
      <c r="T207" s="1" t="n">
        <v>3.135</v>
      </c>
      <c r="U207" s="1" t="n">
        <v>1.044</v>
      </c>
      <c r="V207" s="1" t="n">
        <v>3.038</v>
      </c>
      <c r="W207" s="1" t="n">
        <v>1.193</v>
      </c>
      <c r="X207" s="1" t="n">
        <v>0.968</v>
      </c>
    </row>
    <row r="208" customFormat="false" ht="13.8" hidden="false" customHeight="false" outlineLevel="0" collapsed="false">
      <c r="A208" s="1" t="s">
        <v>447</v>
      </c>
      <c r="B208" s="1" t="s">
        <v>272</v>
      </c>
      <c r="C208" s="14" t="s">
        <v>425</v>
      </c>
      <c r="D208" s="14" t="s">
        <v>426</v>
      </c>
      <c r="E208" s="14"/>
      <c r="F208" s="15" t="n">
        <v>42934</v>
      </c>
      <c r="G208" s="14" t="n">
        <v>16</v>
      </c>
      <c r="H208" s="14"/>
      <c r="I208" s="1" t="n">
        <v>11.158</v>
      </c>
      <c r="J208" s="1" t="n">
        <v>0.434</v>
      </c>
      <c r="K208" s="1" t="n">
        <v>0.234</v>
      </c>
      <c r="L208" s="1" t="n">
        <v>11.168</v>
      </c>
      <c r="M208" s="1" t="n">
        <v>2.825</v>
      </c>
      <c r="N208" s="1" t="n">
        <v>12.232</v>
      </c>
      <c r="O208" s="1" t="n">
        <v>2.398</v>
      </c>
      <c r="P208" s="1" t="n">
        <v>8.962</v>
      </c>
      <c r="Q208" s="34" t="n">
        <v>186.514</v>
      </c>
      <c r="R208" s="1" t="n">
        <v>0.792</v>
      </c>
      <c r="S208" s="1" t="n">
        <v>0.419</v>
      </c>
      <c r="T208" s="1" t="n">
        <v>12.139</v>
      </c>
      <c r="U208" s="1" t="n">
        <v>2.193</v>
      </c>
      <c r="V208" s="1" t="n">
        <v>9.469</v>
      </c>
      <c r="W208" s="1" t="n">
        <v>2.153</v>
      </c>
      <c r="X208" s="1" t="n">
        <v>2.683</v>
      </c>
    </row>
    <row r="209" customFormat="false" ht="13.8" hidden="false" customHeight="false" outlineLevel="0" collapsed="false">
      <c r="A209" s="1" t="s">
        <v>448</v>
      </c>
      <c r="B209" s="1" t="s">
        <v>272</v>
      </c>
      <c r="C209" s="14" t="s">
        <v>425</v>
      </c>
      <c r="D209" s="14" t="s">
        <v>430</v>
      </c>
      <c r="E209" s="14"/>
      <c r="F209" s="15" t="n">
        <v>42935</v>
      </c>
      <c r="G209" s="14" t="n">
        <v>2</v>
      </c>
      <c r="H209" s="14"/>
      <c r="I209" s="1" t="n">
        <v>15.878</v>
      </c>
      <c r="J209" s="1" t="n">
        <v>0.674</v>
      </c>
      <c r="K209" s="1" t="n">
        <v>0.224</v>
      </c>
      <c r="L209" s="1" t="n">
        <v>1.569</v>
      </c>
      <c r="M209" s="1" t="n">
        <v>3.245</v>
      </c>
      <c r="N209" s="1" t="n">
        <v>4.176</v>
      </c>
      <c r="O209" s="1" t="n">
        <v>1.969</v>
      </c>
      <c r="P209" s="1" t="n">
        <v>1.675</v>
      </c>
      <c r="Q209" s="34" t="n">
        <v>6.416</v>
      </c>
      <c r="R209" s="1" t="n">
        <v>1.067</v>
      </c>
      <c r="S209" s="1" t="n">
        <v>0.368</v>
      </c>
      <c r="T209" s="1" t="n">
        <v>1.152</v>
      </c>
      <c r="U209" s="1" t="n">
        <v>3.465</v>
      </c>
      <c r="V209" s="1" t="n">
        <v>2.22</v>
      </c>
      <c r="W209" s="1" t="n">
        <v>1.186</v>
      </c>
      <c r="X209" s="1" t="n">
        <v>3.133</v>
      </c>
    </row>
    <row r="210" customFormat="false" ht="13.8" hidden="false" customHeight="false" outlineLevel="0" collapsed="false">
      <c r="A210" s="1" t="s">
        <v>449</v>
      </c>
      <c r="B210" s="1" t="s">
        <v>272</v>
      </c>
      <c r="C210" s="14" t="s">
        <v>425</v>
      </c>
      <c r="D210" s="14" t="s">
        <v>437</v>
      </c>
      <c r="E210" s="14"/>
      <c r="F210" s="15" t="n">
        <v>42935</v>
      </c>
      <c r="G210" s="14" t="n">
        <v>2</v>
      </c>
      <c r="H210" s="14"/>
      <c r="I210" s="1" t="n">
        <v>15.614</v>
      </c>
      <c r="J210" s="1" t="n">
        <v>2.373</v>
      </c>
      <c r="K210" s="1" t="n">
        <v>0.206</v>
      </c>
      <c r="L210" s="1" t="n">
        <v>4.239</v>
      </c>
      <c r="M210" s="1" t="n">
        <v>2.93</v>
      </c>
      <c r="N210" s="1" t="n">
        <v>2.227</v>
      </c>
      <c r="O210" s="1" t="n">
        <v>1.764</v>
      </c>
      <c r="P210" s="1" t="n">
        <v>3.07</v>
      </c>
      <c r="Q210" s="34" t="n">
        <v>7.936</v>
      </c>
      <c r="R210" s="1" t="n">
        <v>1.309</v>
      </c>
      <c r="S210" s="1" t="n">
        <v>0.34</v>
      </c>
      <c r="T210" s="1" t="n">
        <v>4.708</v>
      </c>
      <c r="U210" s="1" t="n">
        <v>1.191</v>
      </c>
      <c r="V210" s="1" t="n">
        <v>1.997</v>
      </c>
      <c r="W210" s="1" t="n">
        <v>1.112</v>
      </c>
      <c r="X210" s="1" t="n">
        <v>1.381</v>
      </c>
    </row>
    <row r="211" customFormat="false" ht="13.8" hidden="false" customHeight="false" outlineLevel="0" collapsed="false">
      <c r="A211" s="1" t="s">
        <v>450</v>
      </c>
      <c r="B211" s="1" t="s">
        <v>272</v>
      </c>
      <c r="C211" s="14" t="s">
        <v>425</v>
      </c>
      <c r="D211" s="14" t="s">
        <v>439</v>
      </c>
      <c r="E211" s="14"/>
      <c r="F211" s="15" t="n">
        <v>42935</v>
      </c>
      <c r="G211" s="14" t="n">
        <v>7</v>
      </c>
      <c r="H211" s="14"/>
      <c r="I211" s="1" t="n">
        <v>22.857</v>
      </c>
      <c r="J211" s="1" t="n">
        <v>0.26</v>
      </c>
      <c r="K211" s="1" t="n">
        <v>0.213</v>
      </c>
      <c r="L211" s="1" t="n">
        <v>1.993</v>
      </c>
      <c r="M211" s="1" t="n">
        <v>2.883</v>
      </c>
      <c r="N211" s="1" t="n">
        <v>5.124</v>
      </c>
      <c r="O211" s="1" t="n">
        <v>1.656</v>
      </c>
      <c r="P211" s="1" t="n">
        <v>4.333</v>
      </c>
      <c r="Q211" s="34" t="n">
        <v>49.566</v>
      </c>
      <c r="R211" s="1" t="n">
        <v>2.789</v>
      </c>
      <c r="S211" s="1" t="n">
        <v>1.435</v>
      </c>
      <c r="T211" s="1" t="n">
        <v>4.074</v>
      </c>
      <c r="U211" s="1" t="n">
        <v>1.046</v>
      </c>
      <c r="V211" s="1" t="n">
        <v>3.77</v>
      </c>
      <c r="W211" s="1" t="n">
        <v>1.231</v>
      </c>
      <c r="X211" s="1" t="n">
        <v>0.467</v>
      </c>
    </row>
    <row r="212" customFormat="false" ht="13.8" hidden="false" customHeight="false" outlineLevel="0" collapsed="false">
      <c r="A212" s="1" t="s">
        <v>451</v>
      </c>
      <c r="B212" s="1" t="s">
        <v>272</v>
      </c>
      <c r="C212" s="14" t="s">
        <v>425</v>
      </c>
      <c r="D212" s="14" t="s">
        <v>430</v>
      </c>
      <c r="E212" s="14"/>
      <c r="F212" s="15" t="n">
        <v>42935</v>
      </c>
      <c r="G212" s="14" t="n">
        <v>8</v>
      </c>
      <c r="H212" s="14"/>
      <c r="I212" s="1" t="n">
        <v>26.384</v>
      </c>
      <c r="J212" s="1" t="n">
        <v>2.106</v>
      </c>
      <c r="K212" s="1" t="n">
        <v>0.318</v>
      </c>
      <c r="L212" s="1" t="n">
        <v>4.043</v>
      </c>
      <c r="M212" s="1" t="n">
        <v>3.852</v>
      </c>
      <c r="N212" s="1" t="n">
        <v>3.501</v>
      </c>
      <c r="O212" s="1" t="n">
        <v>1.68</v>
      </c>
      <c r="P212" s="1" t="n">
        <v>3.51</v>
      </c>
      <c r="Q212" s="34" t="n">
        <v>78.668</v>
      </c>
      <c r="R212" s="1" t="n">
        <v>1.761</v>
      </c>
      <c r="S212" s="1" t="n">
        <v>0.429</v>
      </c>
      <c r="T212" s="1" t="n">
        <v>2.21</v>
      </c>
      <c r="U212" s="1" t="n">
        <v>112.653</v>
      </c>
      <c r="V212" s="1" t="n">
        <v>4.144</v>
      </c>
      <c r="W212" s="1" t="n">
        <v>1.467</v>
      </c>
      <c r="X212" s="1" t="n">
        <v>2.849</v>
      </c>
    </row>
    <row r="213" customFormat="false" ht="13.8" hidden="false" customHeight="false" outlineLevel="0" collapsed="false">
      <c r="A213" s="1" t="s">
        <v>452</v>
      </c>
      <c r="B213" s="1" t="s">
        <v>272</v>
      </c>
      <c r="C213" s="14" t="s">
        <v>425</v>
      </c>
      <c r="D213" s="14" t="s">
        <v>439</v>
      </c>
      <c r="E213" s="14"/>
      <c r="F213" s="15" t="n">
        <v>42935</v>
      </c>
      <c r="G213" s="14" t="n">
        <v>10</v>
      </c>
      <c r="H213" s="14"/>
      <c r="I213" s="1" t="n">
        <v>21.884</v>
      </c>
      <c r="J213" s="1" t="n">
        <v>4.41</v>
      </c>
      <c r="K213" s="1" t="n">
        <v>0.182</v>
      </c>
      <c r="L213" s="1" t="n">
        <v>4.024</v>
      </c>
      <c r="M213" s="1" t="n">
        <v>2.541</v>
      </c>
      <c r="N213" s="1" t="n">
        <v>3.953</v>
      </c>
      <c r="O213" s="1" t="n">
        <v>1.667</v>
      </c>
      <c r="P213" s="1" t="n">
        <v>4.064</v>
      </c>
      <c r="Q213" s="34" t="n">
        <v>121.056</v>
      </c>
      <c r="R213" s="1" t="n">
        <v>0.464</v>
      </c>
      <c r="S213" s="1" t="n">
        <v>0.745</v>
      </c>
      <c r="T213" s="1" t="n">
        <v>5.168</v>
      </c>
      <c r="U213" s="1" t="n">
        <v>8.045</v>
      </c>
      <c r="V213" s="1" t="n">
        <v>3.829</v>
      </c>
      <c r="W213" s="1" t="n">
        <v>1.289</v>
      </c>
      <c r="X213" s="1" t="n">
        <v>1.945</v>
      </c>
    </row>
    <row r="214" customFormat="false" ht="13.8" hidden="false" customHeight="false" outlineLevel="0" collapsed="false">
      <c r="A214" s="1" t="s">
        <v>453</v>
      </c>
      <c r="B214" s="1" t="s">
        <v>272</v>
      </c>
      <c r="C214" s="14" t="s">
        <v>425</v>
      </c>
      <c r="D214" s="14" t="s">
        <v>430</v>
      </c>
      <c r="E214" s="14"/>
      <c r="F214" s="15" t="n">
        <v>42941</v>
      </c>
      <c r="G214" s="14" t="n">
        <v>2</v>
      </c>
      <c r="H214" s="14"/>
      <c r="I214" s="1" t="n">
        <v>15.109</v>
      </c>
      <c r="J214" s="1" t="n">
        <v>1.87</v>
      </c>
      <c r="K214" s="1" t="n">
        <v>0.22</v>
      </c>
      <c r="L214" s="1" t="n">
        <v>1.565</v>
      </c>
      <c r="M214" s="1" t="n">
        <v>2.371</v>
      </c>
      <c r="N214" s="1" t="n">
        <v>1.943</v>
      </c>
      <c r="O214" s="1" t="n">
        <v>1.739</v>
      </c>
      <c r="P214" s="1" t="n">
        <v>0.527</v>
      </c>
      <c r="Q214" s="34" t="n">
        <v>14.218</v>
      </c>
      <c r="R214" s="1" t="n">
        <v>0.468</v>
      </c>
      <c r="S214" s="1" t="n">
        <v>0.577</v>
      </c>
      <c r="T214" s="1" t="n">
        <v>4.004</v>
      </c>
      <c r="U214" s="1" t="n">
        <v>1.511</v>
      </c>
      <c r="V214" s="1" t="n">
        <v>2.106</v>
      </c>
      <c r="W214" s="1" t="n">
        <v>1.425</v>
      </c>
      <c r="X214" s="1" t="n">
        <v>1.261</v>
      </c>
    </row>
    <row r="215" customFormat="false" ht="13.8" hidden="false" customHeight="false" outlineLevel="0" collapsed="false">
      <c r="A215" s="1" t="s">
        <v>454</v>
      </c>
      <c r="B215" s="1" t="s">
        <v>272</v>
      </c>
      <c r="C215" s="14" t="s">
        <v>425</v>
      </c>
      <c r="D215" s="14" t="s">
        <v>426</v>
      </c>
      <c r="E215" s="14"/>
      <c r="F215" s="15" t="n">
        <v>42941</v>
      </c>
      <c r="G215" s="14" t="n">
        <v>2</v>
      </c>
      <c r="H215" s="14"/>
      <c r="I215" s="1" t="n">
        <v>18.076</v>
      </c>
      <c r="J215" s="1" t="n">
        <v>2.504</v>
      </c>
      <c r="K215" s="1" t="n">
        <v>0.183</v>
      </c>
      <c r="L215" s="1" t="n">
        <v>26.294</v>
      </c>
      <c r="M215" s="1" t="n">
        <v>2.649</v>
      </c>
      <c r="N215" s="1" t="n">
        <v>29.183</v>
      </c>
      <c r="O215" s="1" t="n">
        <v>1.487</v>
      </c>
      <c r="P215" s="1" t="n">
        <v>25.516</v>
      </c>
      <c r="Q215" s="34" t="n">
        <v>4.829</v>
      </c>
      <c r="R215" s="1" t="n">
        <v>2.413</v>
      </c>
      <c r="S215" s="1" t="n">
        <v>0.377</v>
      </c>
      <c r="T215" s="1" t="n">
        <v>32.434</v>
      </c>
      <c r="U215" s="1" t="n">
        <v>0.788</v>
      </c>
      <c r="V215" s="1" t="n">
        <v>26.112</v>
      </c>
      <c r="W215" s="1" t="n">
        <v>1.315</v>
      </c>
      <c r="X215" s="1" t="n">
        <v>2.69</v>
      </c>
    </row>
    <row r="216" customFormat="false" ht="13.8" hidden="false" customHeight="false" outlineLevel="0" collapsed="false">
      <c r="A216" s="1" t="s">
        <v>455</v>
      </c>
      <c r="B216" s="1" t="s">
        <v>272</v>
      </c>
      <c r="C216" s="14" t="s">
        <v>425</v>
      </c>
      <c r="D216" s="14" t="s">
        <v>437</v>
      </c>
      <c r="E216" s="14"/>
      <c r="F216" s="15" t="n">
        <v>42941</v>
      </c>
      <c r="G216" s="14" t="n">
        <v>2</v>
      </c>
      <c r="H216" s="14"/>
      <c r="I216" s="1" t="n">
        <v>17.054</v>
      </c>
      <c r="J216" s="1" t="n">
        <v>0.685</v>
      </c>
      <c r="K216" s="1" t="n">
        <v>0.221</v>
      </c>
      <c r="L216" s="1" t="n">
        <v>3.519</v>
      </c>
      <c r="M216" s="1" t="n">
        <v>3.292</v>
      </c>
      <c r="N216" s="1" t="n">
        <v>3.366</v>
      </c>
      <c r="O216" s="1" t="n">
        <v>2.067</v>
      </c>
      <c r="P216" s="1" t="n">
        <v>0.544</v>
      </c>
      <c r="Q216" s="34" t="n">
        <v>11.526</v>
      </c>
      <c r="R216" s="1" t="n">
        <v>0.64</v>
      </c>
      <c r="S216" s="1" t="n">
        <v>0.806</v>
      </c>
      <c r="T216" s="1" t="n">
        <v>2.264</v>
      </c>
      <c r="U216" s="1" t="n">
        <v>1.062</v>
      </c>
      <c r="V216" s="1" t="n">
        <v>1.724</v>
      </c>
      <c r="W216" s="1" t="n">
        <v>1.199</v>
      </c>
      <c r="X216" s="1" t="n">
        <v>1.614</v>
      </c>
    </row>
    <row r="217" customFormat="false" ht="13.8" hidden="false" customHeight="false" outlineLevel="0" collapsed="false">
      <c r="A217" s="1" t="s">
        <v>456</v>
      </c>
      <c r="B217" s="1" t="s">
        <v>272</v>
      </c>
      <c r="C217" s="14" t="s">
        <v>425</v>
      </c>
      <c r="D217" s="14" t="s">
        <v>426</v>
      </c>
      <c r="E217" s="14"/>
      <c r="F217" s="15" t="n">
        <v>42941</v>
      </c>
      <c r="G217" s="14" t="n">
        <v>7</v>
      </c>
      <c r="H217" s="14"/>
      <c r="I217" s="1" t="n">
        <v>14.7</v>
      </c>
      <c r="J217" s="1" t="n">
        <v>1.975</v>
      </c>
      <c r="K217" s="1" t="n">
        <v>0.227</v>
      </c>
      <c r="L217" s="1" t="n">
        <v>1.849</v>
      </c>
      <c r="M217" s="1" t="n">
        <v>3.415</v>
      </c>
      <c r="N217" s="1" t="n">
        <v>3.21</v>
      </c>
      <c r="O217" s="1" t="n">
        <v>2.263</v>
      </c>
      <c r="P217" s="1" t="n">
        <v>2.084</v>
      </c>
      <c r="Q217" s="34" t="n">
        <v>8.827</v>
      </c>
      <c r="R217" s="1" t="n">
        <v>0.499</v>
      </c>
      <c r="S217" s="1" t="n">
        <v>0.413</v>
      </c>
      <c r="T217" s="1" t="n">
        <v>1.877</v>
      </c>
      <c r="U217" s="1" t="n">
        <v>0.957</v>
      </c>
      <c r="V217" s="1" t="n">
        <v>2.533</v>
      </c>
      <c r="W217" s="1" t="n">
        <v>1.196</v>
      </c>
      <c r="X217" s="1" t="n">
        <v>0.325</v>
      </c>
    </row>
    <row r="218" customFormat="false" ht="13.8" hidden="false" customHeight="false" outlineLevel="0" collapsed="false">
      <c r="A218" s="1" t="s">
        <v>457</v>
      </c>
      <c r="B218" s="1" t="s">
        <v>272</v>
      </c>
      <c r="C218" s="14" t="s">
        <v>425</v>
      </c>
      <c r="D218" s="14" t="s">
        <v>439</v>
      </c>
      <c r="E218" s="14"/>
      <c r="F218" s="15" t="n">
        <v>42941</v>
      </c>
      <c r="G218" s="14" t="n">
        <v>7</v>
      </c>
      <c r="H218" s="14"/>
      <c r="I218" s="1" t="n">
        <v>14.729</v>
      </c>
      <c r="J218" s="1" t="n">
        <v>4.262</v>
      </c>
      <c r="K218" s="1" t="n">
        <v>0.195</v>
      </c>
      <c r="L218" s="1" t="n">
        <v>4.164</v>
      </c>
      <c r="M218" s="1" t="n">
        <v>2.716</v>
      </c>
      <c r="N218" s="1" t="n">
        <v>3.866</v>
      </c>
      <c r="O218" s="1" t="n">
        <v>1.536</v>
      </c>
      <c r="P218" s="1" t="n">
        <v>2.302</v>
      </c>
      <c r="Q218" s="34" t="n">
        <v>10.268</v>
      </c>
      <c r="R218" s="1" t="n">
        <v>0.257</v>
      </c>
      <c r="S218" s="1" t="n">
        <v>0.339</v>
      </c>
      <c r="T218" s="1" t="n">
        <v>4.368</v>
      </c>
      <c r="U218" s="1" t="n">
        <v>0.866</v>
      </c>
      <c r="V218" s="1" t="n">
        <v>2.984</v>
      </c>
      <c r="W218" s="1" t="n">
        <v>1.178</v>
      </c>
      <c r="X218" s="1" t="n">
        <v>2.512</v>
      </c>
    </row>
    <row r="219" customFormat="false" ht="13.8" hidden="false" customHeight="false" outlineLevel="0" collapsed="false">
      <c r="A219" s="1" t="s">
        <v>458</v>
      </c>
      <c r="B219" s="1" t="s">
        <v>272</v>
      </c>
      <c r="C219" s="14" t="s">
        <v>425</v>
      </c>
      <c r="D219" s="14" t="s">
        <v>430</v>
      </c>
      <c r="E219" s="14"/>
      <c r="F219" s="15" t="n">
        <v>42941</v>
      </c>
      <c r="G219" s="14" t="n">
        <v>8</v>
      </c>
      <c r="H219" s="14"/>
      <c r="I219" s="1" t="n">
        <v>48.339</v>
      </c>
      <c r="J219" s="1" t="n">
        <v>0.469</v>
      </c>
      <c r="K219" s="1" t="n">
        <v>0.278</v>
      </c>
      <c r="L219" s="1" t="n">
        <v>4.424</v>
      </c>
      <c r="M219" s="1" t="n">
        <v>3.742</v>
      </c>
      <c r="N219" s="1" t="n">
        <v>5.366</v>
      </c>
      <c r="O219" s="1" t="n">
        <v>2.068</v>
      </c>
      <c r="P219" s="1" t="n">
        <v>3.373</v>
      </c>
      <c r="Q219" s="34" t="n">
        <v>42.05</v>
      </c>
      <c r="R219" s="1" t="n">
        <v>1.155</v>
      </c>
      <c r="S219" s="1" t="n">
        <v>0.624</v>
      </c>
      <c r="T219" s="1" t="n">
        <v>5.237</v>
      </c>
      <c r="U219" s="1" t="n">
        <v>23.4</v>
      </c>
      <c r="V219" s="1" t="n">
        <v>2.301</v>
      </c>
      <c r="W219" s="1" t="n">
        <v>1.373</v>
      </c>
      <c r="X219" s="1" t="n">
        <v>0.617</v>
      </c>
    </row>
    <row r="220" customFormat="false" ht="13.8" hidden="false" customHeight="false" outlineLevel="0" collapsed="false">
      <c r="A220" s="1" t="s">
        <v>459</v>
      </c>
      <c r="B220" s="1" t="s">
        <v>272</v>
      </c>
      <c r="C220" s="14" t="s">
        <v>425</v>
      </c>
      <c r="D220" s="14" t="s">
        <v>439</v>
      </c>
      <c r="E220" s="14"/>
      <c r="F220" s="15" t="n">
        <v>42941</v>
      </c>
      <c r="G220" s="14" t="n">
        <v>10</v>
      </c>
      <c r="H220" s="14"/>
      <c r="I220" s="1" t="n">
        <v>28.431</v>
      </c>
      <c r="J220" s="1" t="n">
        <v>4.093</v>
      </c>
      <c r="K220" s="1" t="n">
        <v>0.229</v>
      </c>
      <c r="L220" s="1" t="n">
        <v>1.772</v>
      </c>
      <c r="M220" s="1" t="n">
        <v>3.622</v>
      </c>
      <c r="N220" s="1" t="n">
        <v>2.353</v>
      </c>
      <c r="O220" s="1" t="n">
        <v>1.675</v>
      </c>
      <c r="P220" s="1" t="n">
        <v>1.166</v>
      </c>
      <c r="Q220" s="34" t="n">
        <v>128.61</v>
      </c>
      <c r="R220" s="1" t="n">
        <v>1.871</v>
      </c>
      <c r="S220" s="1" t="n">
        <v>0.392</v>
      </c>
      <c r="T220" s="1" t="n">
        <v>2.259</v>
      </c>
      <c r="U220" s="1" t="n">
        <v>24.077</v>
      </c>
      <c r="V220" s="1" t="n">
        <v>2.21</v>
      </c>
      <c r="W220" s="1" t="n">
        <v>1.32</v>
      </c>
      <c r="X220" s="1" t="n">
        <v>2.758</v>
      </c>
    </row>
    <row r="221" customFormat="false" ht="13.8" hidden="false" customHeight="false" outlineLevel="0" collapsed="false">
      <c r="A221" s="1" t="s">
        <v>460</v>
      </c>
      <c r="B221" s="1" t="s">
        <v>272</v>
      </c>
      <c r="C221" s="14" t="s">
        <v>425</v>
      </c>
      <c r="D221" s="14" t="s">
        <v>426</v>
      </c>
      <c r="E221" s="14"/>
      <c r="F221" s="15" t="n">
        <v>42941</v>
      </c>
      <c r="G221" s="14" t="n">
        <v>16</v>
      </c>
      <c r="H221" s="14"/>
      <c r="I221" s="1" t="n">
        <v>28.725</v>
      </c>
      <c r="J221" s="1" t="n">
        <v>0.473</v>
      </c>
      <c r="K221" s="1" t="n">
        <v>0.25</v>
      </c>
      <c r="L221" s="1" t="n">
        <v>2.462</v>
      </c>
      <c r="M221" s="1" t="n">
        <v>4.305</v>
      </c>
      <c r="N221" s="1" t="n">
        <v>1.928</v>
      </c>
      <c r="O221" s="1" t="n">
        <v>2.098</v>
      </c>
      <c r="P221" s="1" t="n">
        <v>0.305</v>
      </c>
      <c r="Q221" s="34" t="n">
        <v>167.385</v>
      </c>
      <c r="R221" s="1" t="n">
        <v>0.794</v>
      </c>
      <c r="S221" s="1" t="n">
        <v>0.432</v>
      </c>
      <c r="T221" s="1" t="n">
        <v>2.692</v>
      </c>
      <c r="U221" s="1" t="n">
        <v>42.495</v>
      </c>
      <c r="V221" s="1" t="n">
        <v>0.371</v>
      </c>
      <c r="W221" s="1" t="n">
        <v>1.274</v>
      </c>
      <c r="X221" s="1" t="n">
        <v>1.693</v>
      </c>
    </row>
    <row r="222" customFormat="false" ht="13.8" hidden="false" customHeight="false" outlineLevel="0" collapsed="false">
      <c r="A222" s="1" t="s">
        <v>461</v>
      </c>
      <c r="B222" s="1" t="s">
        <v>272</v>
      </c>
      <c r="C222" s="14" t="s">
        <v>425</v>
      </c>
      <c r="D222" s="14" t="s">
        <v>426</v>
      </c>
      <c r="E222" s="14"/>
      <c r="F222" s="15" t="n">
        <v>42948</v>
      </c>
      <c r="G222" s="14" t="n">
        <v>2</v>
      </c>
      <c r="H222" s="14"/>
      <c r="I222" s="1" t="n">
        <v>10.702</v>
      </c>
      <c r="J222" s="1" t="n">
        <v>4.929</v>
      </c>
      <c r="K222" s="1" t="n">
        <v>0.234</v>
      </c>
      <c r="L222" s="1" t="n">
        <v>2.788</v>
      </c>
      <c r="M222" s="1" t="n">
        <v>3.151</v>
      </c>
      <c r="N222" s="1" t="n">
        <v>1.904</v>
      </c>
      <c r="O222" s="1" t="n">
        <v>2.023</v>
      </c>
      <c r="P222" s="1" t="n">
        <v>1.678</v>
      </c>
      <c r="Q222" s="34" t="n">
        <v>10.303</v>
      </c>
      <c r="R222" s="1" t="n">
        <v>2.382</v>
      </c>
      <c r="S222" s="1" t="n">
        <v>0.384</v>
      </c>
      <c r="T222" s="1" t="n">
        <v>1.365</v>
      </c>
      <c r="U222" s="1" t="n">
        <v>0.785</v>
      </c>
      <c r="V222" s="1" t="n">
        <v>1.565</v>
      </c>
      <c r="W222" s="1" t="n">
        <v>1.219</v>
      </c>
      <c r="X222" s="1" t="n">
        <v>3.315</v>
      </c>
    </row>
    <row r="223" customFormat="false" ht="13.8" hidden="false" customHeight="false" outlineLevel="0" collapsed="false">
      <c r="A223" s="1" t="s">
        <v>462</v>
      </c>
      <c r="B223" s="1" t="s">
        <v>272</v>
      </c>
      <c r="C223" s="14" t="s">
        <v>425</v>
      </c>
      <c r="D223" s="14" t="s">
        <v>426</v>
      </c>
      <c r="E223" s="14"/>
      <c r="F223" s="15" t="n">
        <v>42948</v>
      </c>
      <c r="G223" s="14" t="n">
        <v>7</v>
      </c>
      <c r="H223" s="14"/>
      <c r="I223" s="1" t="n">
        <v>17.13</v>
      </c>
      <c r="J223" s="1" t="n">
        <v>7.25</v>
      </c>
      <c r="K223" s="1" t="n">
        <v>0.212</v>
      </c>
      <c r="L223" s="1" t="n">
        <v>5.18</v>
      </c>
      <c r="M223" s="1" t="n">
        <v>2.75</v>
      </c>
      <c r="N223" s="1" t="n">
        <v>2.736</v>
      </c>
      <c r="O223" s="1" t="n">
        <v>2.08</v>
      </c>
      <c r="P223" s="1" t="n">
        <v>3.495</v>
      </c>
      <c r="Q223" s="34" t="n">
        <v>65.759</v>
      </c>
      <c r="R223" s="1" t="n">
        <v>1.364</v>
      </c>
      <c r="S223" s="1" t="n">
        <v>0.378</v>
      </c>
      <c r="T223" s="1" t="n">
        <v>2.698</v>
      </c>
      <c r="U223" s="1" t="n">
        <v>0.706</v>
      </c>
      <c r="V223" s="1" t="n">
        <v>3.188</v>
      </c>
      <c r="W223" s="1" t="n">
        <v>1.493</v>
      </c>
      <c r="X223" s="1" t="n">
        <v>2.165</v>
      </c>
    </row>
    <row r="224" customFormat="false" ht="13.8" hidden="false" customHeight="false" outlineLevel="0" collapsed="false">
      <c r="A224" s="1" t="s">
        <v>463</v>
      </c>
      <c r="B224" s="1" t="s">
        <v>272</v>
      </c>
      <c r="C224" s="14" t="s">
        <v>425</v>
      </c>
      <c r="D224" s="14" t="s">
        <v>426</v>
      </c>
      <c r="E224" s="14"/>
      <c r="F224" s="15" t="n">
        <v>42948</v>
      </c>
      <c r="G224" s="14" t="n">
        <v>16</v>
      </c>
      <c r="H224" s="14"/>
      <c r="I224" s="1" t="n">
        <v>20.343</v>
      </c>
      <c r="J224" s="1" t="n">
        <v>3.029</v>
      </c>
      <c r="K224" s="1" t="n">
        <v>0.26</v>
      </c>
      <c r="L224" s="1" t="n">
        <v>6.469</v>
      </c>
      <c r="M224" s="1" t="n">
        <v>3.465</v>
      </c>
      <c r="N224" s="1" t="n">
        <v>4.903</v>
      </c>
      <c r="O224" s="1" t="n">
        <v>1.866</v>
      </c>
      <c r="P224" s="1" t="n">
        <v>3.949</v>
      </c>
      <c r="Q224" s="34" t="n">
        <v>2646.77</v>
      </c>
      <c r="R224" s="1" t="n">
        <v>1.069</v>
      </c>
      <c r="S224" s="1" t="n">
        <v>0.414</v>
      </c>
      <c r="T224" s="1" t="n">
        <v>3.2</v>
      </c>
      <c r="U224" s="1" t="n">
        <v>25.644</v>
      </c>
      <c r="V224" s="1" t="n">
        <v>7.105</v>
      </c>
      <c r="W224" s="1" t="n">
        <v>3.435</v>
      </c>
      <c r="X224" s="1" t="n">
        <v>2.392</v>
      </c>
    </row>
    <row r="225" customFormat="false" ht="13.8" hidden="false" customHeight="false" outlineLevel="0" collapsed="false">
      <c r="A225" s="1" t="s">
        <v>464</v>
      </c>
      <c r="B225" s="1" t="s">
        <v>272</v>
      </c>
      <c r="C225" s="14" t="s">
        <v>425</v>
      </c>
      <c r="D225" s="14" t="s">
        <v>430</v>
      </c>
      <c r="F225" s="15" t="n">
        <v>42957</v>
      </c>
      <c r="G225" s="14" t="n">
        <v>2</v>
      </c>
      <c r="I225" s="1" t="n">
        <v>9.518</v>
      </c>
      <c r="J225" s="1" t="n">
        <v>4.323</v>
      </c>
      <c r="K225" s="1" t="n">
        <v>0.247</v>
      </c>
      <c r="L225" s="1" t="n">
        <v>4.513</v>
      </c>
      <c r="M225" s="1" t="n">
        <v>6.67</v>
      </c>
      <c r="N225" s="1" t="n">
        <v>2.133</v>
      </c>
      <c r="O225" s="1" t="n">
        <v>1.953</v>
      </c>
      <c r="P225" s="1" t="n">
        <v>2.975</v>
      </c>
      <c r="Q225" s="1" t="n">
        <v>23.313</v>
      </c>
      <c r="R225" s="1" t="n">
        <v>5.082</v>
      </c>
      <c r="S225" s="1" t="n">
        <v>1.482</v>
      </c>
      <c r="T225" s="1" t="n">
        <v>5.807</v>
      </c>
      <c r="U225" s="1" t="n">
        <v>1.329</v>
      </c>
      <c r="V225" s="1" t="n">
        <v>3.244</v>
      </c>
      <c r="W225" s="1" t="n">
        <v>1.098</v>
      </c>
      <c r="X225" s="1" t="n">
        <v>6.982</v>
      </c>
    </row>
    <row r="226" customFormat="false" ht="13.8" hidden="false" customHeight="false" outlineLevel="0" collapsed="false">
      <c r="A226" s="1" t="s">
        <v>465</v>
      </c>
      <c r="B226" s="1" t="s">
        <v>272</v>
      </c>
      <c r="C226" s="14" t="s">
        <v>425</v>
      </c>
      <c r="D226" s="14" t="s">
        <v>426</v>
      </c>
      <c r="F226" s="15" t="n">
        <v>42957</v>
      </c>
      <c r="G226" s="14" t="n">
        <v>2</v>
      </c>
      <c r="H226" s="14"/>
      <c r="I226" s="1" t="n">
        <v>5.007</v>
      </c>
      <c r="J226" s="1" t="n">
        <v>2.844</v>
      </c>
      <c r="K226" s="1" t="n">
        <v>0.18</v>
      </c>
      <c r="L226" s="1" t="n">
        <v>9.795</v>
      </c>
      <c r="M226" s="1" t="n">
        <v>2.116</v>
      </c>
      <c r="N226" s="1" t="n">
        <v>1.81</v>
      </c>
      <c r="O226" s="1" t="n">
        <v>1.62</v>
      </c>
      <c r="P226" s="1" t="n">
        <v>3.683</v>
      </c>
      <c r="Q226" s="1" t="n">
        <v>3.982</v>
      </c>
      <c r="R226" s="1" t="n">
        <v>6.385</v>
      </c>
      <c r="S226" s="1" t="n">
        <v>0.612</v>
      </c>
      <c r="T226" s="1" t="n">
        <v>4.933</v>
      </c>
      <c r="U226" s="1" t="n">
        <v>1.016</v>
      </c>
      <c r="V226" s="1" t="n">
        <v>4.534</v>
      </c>
      <c r="W226" s="1" t="n">
        <v>1.383</v>
      </c>
      <c r="X226" s="1" t="n">
        <v>5.656</v>
      </c>
    </row>
    <row r="227" customFormat="false" ht="76.85" hidden="false" customHeight="false" outlineLevel="0" collapsed="false">
      <c r="A227" s="1" t="s">
        <v>466</v>
      </c>
      <c r="B227" s="1" t="s">
        <v>272</v>
      </c>
      <c r="C227" s="14" t="s">
        <v>425</v>
      </c>
      <c r="D227" s="14" t="s">
        <v>439</v>
      </c>
      <c r="F227" s="15" t="n">
        <v>42957</v>
      </c>
      <c r="G227" s="14" t="n">
        <v>2</v>
      </c>
      <c r="H227" s="41" t="s">
        <v>467</v>
      </c>
      <c r="I227" s="1" t="n">
        <v>9.294</v>
      </c>
      <c r="J227" s="1" t="n">
        <v>5.204</v>
      </c>
      <c r="K227" s="1" t="n">
        <v>0.32</v>
      </c>
      <c r="L227" s="1" t="n">
        <v>4.572</v>
      </c>
      <c r="M227" s="1" t="n">
        <v>4.094</v>
      </c>
      <c r="N227" s="1" t="n">
        <v>7.966</v>
      </c>
      <c r="O227" s="1" t="n">
        <v>3.078</v>
      </c>
      <c r="P227" s="1" t="n">
        <v>9.424</v>
      </c>
      <c r="Q227" s="1" t="n">
        <v>21.06</v>
      </c>
      <c r="R227" s="1" t="n">
        <v>6.108</v>
      </c>
      <c r="S227" s="1" t="n">
        <v>0.858</v>
      </c>
      <c r="T227" s="1" t="n">
        <v>16.774</v>
      </c>
      <c r="U227" s="1" t="n">
        <v>1.134</v>
      </c>
      <c r="V227" s="1" t="n">
        <v>12.164</v>
      </c>
      <c r="W227" s="1" t="n">
        <v>2.376</v>
      </c>
      <c r="X227" s="1" t="n">
        <v>6.07</v>
      </c>
    </row>
    <row r="228" customFormat="false" ht="13.8" hidden="false" customHeight="false" outlineLevel="0" collapsed="false">
      <c r="A228" s="1" t="s">
        <v>468</v>
      </c>
      <c r="B228" s="1" t="s">
        <v>272</v>
      </c>
      <c r="C228" s="14" t="s">
        <v>425</v>
      </c>
      <c r="D228" s="14" t="s">
        <v>430</v>
      </c>
      <c r="F228" s="15" t="n">
        <v>42957</v>
      </c>
      <c r="G228" s="14" t="n">
        <v>6.5</v>
      </c>
      <c r="H228" s="14"/>
      <c r="I228" s="1" t="n">
        <v>16.059</v>
      </c>
      <c r="J228" s="1" t="n">
        <v>4.497</v>
      </c>
      <c r="K228" s="1" t="n">
        <v>0.236</v>
      </c>
      <c r="L228" s="1" t="n">
        <v>6.219</v>
      </c>
      <c r="M228" s="1" t="n">
        <v>4.917</v>
      </c>
      <c r="N228" s="1" t="n">
        <v>0.312</v>
      </c>
      <c r="O228" s="1" t="n">
        <v>1.743</v>
      </c>
      <c r="P228" s="1" t="n">
        <v>2.867</v>
      </c>
      <c r="Q228" s="1" t="n">
        <v>83.471</v>
      </c>
      <c r="R228" s="1" t="n">
        <v>2.844</v>
      </c>
      <c r="S228" s="1" t="n">
        <v>0.768</v>
      </c>
      <c r="T228" s="1" t="n">
        <v>9.281</v>
      </c>
      <c r="U228" s="1" t="n">
        <v>12.648</v>
      </c>
      <c r="V228" s="1" t="n">
        <v>3.24</v>
      </c>
      <c r="W228" s="1" t="n">
        <v>1.381</v>
      </c>
      <c r="X228" s="1" t="n">
        <v>5.433</v>
      </c>
    </row>
    <row r="229" customFormat="false" ht="13.8" hidden="false" customHeight="false" outlineLevel="0" collapsed="false">
      <c r="A229" s="1" t="s">
        <v>469</v>
      </c>
      <c r="B229" s="1" t="s">
        <v>272</v>
      </c>
      <c r="C229" s="14" t="s">
        <v>425</v>
      </c>
      <c r="D229" s="14" t="s">
        <v>426</v>
      </c>
      <c r="F229" s="15" t="n">
        <v>42957</v>
      </c>
      <c r="G229" s="14" t="n">
        <v>7</v>
      </c>
      <c r="H229" s="14"/>
      <c r="I229" s="1" t="n">
        <v>7.624</v>
      </c>
      <c r="J229" s="1" t="n">
        <v>0.85</v>
      </c>
      <c r="K229" s="1" t="n">
        <v>0.199</v>
      </c>
      <c r="L229" s="1" t="n">
        <v>6.543</v>
      </c>
      <c r="M229" s="1" t="n">
        <v>3.308</v>
      </c>
      <c r="N229" s="1" t="n">
        <v>2.78</v>
      </c>
      <c r="O229" s="1" t="n">
        <v>2.356</v>
      </c>
      <c r="P229" s="1" t="n">
        <v>1.489</v>
      </c>
      <c r="Q229" s="1" t="n">
        <v>44.998</v>
      </c>
      <c r="R229" s="1" t="n">
        <v>1.483</v>
      </c>
      <c r="S229" s="1" t="n">
        <v>0.598</v>
      </c>
      <c r="T229" s="1" t="n">
        <v>5.069</v>
      </c>
      <c r="U229" s="1" t="n">
        <v>0.819</v>
      </c>
      <c r="V229" s="1" t="n">
        <v>1.809</v>
      </c>
      <c r="W229" s="1" t="n">
        <v>1.211</v>
      </c>
      <c r="X229" s="1" t="n">
        <v>2.629</v>
      </c>
    </row>
    <row r="230" customFormat="false" ht="13.8" hidden="false" customHeight="false" outlineLevel="0" collapsed="false">
      <c r="A230" s="1" t="s">
        <v>470</v>
      </c>
      <c r="B230" s="1" t="s">
        <v>272</v>
      </c>
      <c r="C230" s="14" t="s">
        <v>425</v>
      </c>
      <c r="D230" s="14" t="s">
        <v>439</v>
      </c>
      <c r="F230" s="15" t="n">
        <v>42957</v>
      </c>
      <c r="G230" s="14" t="n">
        <v>7</v>
      </c>
      <c r="H230" s="14"/>
      <c r="I230" s="1" t="n">
        <v>1433.122</v>
      </c>
      <c r="J230" s="1" t="n">
        <v>2.127</v>
      </c>
      <c r="K230" s="1" t="n">
        <v>1.912</v>
      </c>
      <c r="L230" s="1" t="n">
        <v>1.644</v>
      </c>
      <c r="M230" s="1" t="n">
        <v>40.631</v>
      </c>
      <c r="N230" s="1" t="n">
        <v>1.776</v>
      </c>
      <c r="O230" s="1" t="n">
        <v>28.53</v>
      </c>
      <c r="P230" s="1" t="n">
        <v>2.196</v>
      </c>
      <c r="Q230" s="1" t="n">
        <v>350.956</v>
      </c>
      <c r="R230" s="1" t="n">
        <v>2.446</v>
      </c>
      <c r="S230" s="1" t="n">
        <v>12.086</v>
      </c>
      <c r="T230" s="1" t="n">
        <v>1.906</v>
      </c>
      <c r="U230" s="1" t="n">
        <v>80.731</v>
      </c>
      <c r="V230" s="1" t="n">
        <v>2.843</v>
      </c>
      <c r="W230" s="1" t="n">
        <v>2.563</v>
      </c>
      <c r="X230" s="1" t="n">
        <v>4.839</v>
      </c>
    </row>
    <row r="231" customFormat="false" ht="13.8" hidden="false" customHeight="false" outlineLevel="0" collapsed="false">
      <c r="A231" s="1" t="s">
        <v>471</v>
      </c>
      <c r="B231" s="1" t="s">
        <v>272</v>
      </c>
      <c r="C231" s="14" t="s">
        <v>425</v>
      </c>
      <c r="D231" s="14" t="s">
        <v>439</v>
      </c>
      <c r="F231" s="15" t="n">
        <v>42957</v>
      </c>
      <c r="G231" s="14" t="n">
        <v>9</v>
      </c>
      <c r="H231" s="14"/>
      <c r="I231" s="1" t="n">
        <v>9.33</v>
      </c>
      <c r="J231" s="1" t="n">
        <v>4.766</v>
      </c>
      <c r="K231" s="1" t="n">
        <v>0.166</v>
      </c>
      <c r="L231" s="1" t="n">
        <v>5.465</v>
      </c>
      <c r="M231" s="1" t="n">
        <v>1.963</v>
      </c>
      <c r="N231" s="1" t="n">
        <v>2.345</v>
      </c>
      <c r="O231" s="1" t="n">
        <v>1.397</v>
      </c>
      <c r="P231" s="1" t="n">
        <v>1.087</v>
      </c>
      <c r="Q231" s="1" t="n">
        <v>86.87</v>
      </c>
      <c r="R231" s="1" t="n">
        <v>4.522</v>
      </c>
      <c r="S231" s="1" t="n">
        <v>0.448</v>
      </c>
      <c r="T231" s="1" t="n">
        <v>7.854</v>
      </c>
      <c r="U231" s="1" t="n">
        <v>7.481</v>
      </c>
      <c r="V231" s="1" t="n">
        <v>3.79</v>
      </c>
      <c r="W231" s="1" t="n">
        <v>1.214</v>
      </c>
      <c r="X231" s="1" t="n">
        <v>4.043</v>
      </c>
    </row>
    <row r="232" customFormat="false" ht="13.8" hidden="false" customHeight="false" outlineLevel="0" collapsed="false">
      <c r="A232" s="1" t="s">
        <v>472</v>
      </c>
      <c r="B232" s="1" t="s">
        <v>272</v>
      </c>
      <c r="C232" s="14" t="s">
        <v>425</v>
      </c>
      <c r="D232" s="14" t="s">
        <v>426</v>
      </c>
      <c r="F232" s="15" t="n">
        <v>42957</v>
      </c>
      <c r="G232" s="14" t="n">
        <v>15</v>
      </c>
      <c r="H232" s="14"/>
      <c r="I232" s="1" t="n">
        <v>6.96</v>
      </c>
      <c r="J232" s="1" t="n">
        <v>4.989</v>
      </c>
      <c r="K232" s="1" t="n">
        <v>0.182</v>
      </c>
      <c r="L232" s="1" t="n">
        <v>2.989</v>
      </c>
      <c r="M232" s="1" t="n">
        <v>1.935</v>
      </c>
      <c r="N232" s="1" t="n">
        <v>2.185</v>
      </c>
      <c r="O232" s="1" t="n">
        <v>1.059</v>
      </c>
      <c r="P232" s="1" t="n">
        <v>3.162</v>
      </c>
      <c r="Q232" s="1" t="n">
        <v>108.343</v>
      </c>
      <c r="R232" s="1" t="n">
        <v>4.654</v>
      </c>
      <c r="S232" s="1" t="n">
        <v>0.387</v>
      </c>
      <c r="T232" s="1" t="n">
        <v>6.708</v>
      </c>
      <c r="U232" s="1" t="n">
        <v>118.83</v>
      </c>
      <c r="V232" s="1" t="n">
        <v>5.824</v>
      </c>
      <c r="W232" s="1" t="n">
        <v>0.997</v>
      </c>
      <c r="X232" s="1" t="n">
        <v>3.926</v>
      </c>
    </row>
    <row r="233" customFormat="false" ht="13.8" hidden="false" customHeight="false" outlineLevel="0" collapsed="false">
      <c r="A233" s="1" t="s">
        <v>473</v>
      </c>
      <c r="B233" s="1" t="s">
        <v>272</v>
      </c>
      <c r="C233" s="14" t="s">
        <v>425</v>
      </c>
      <c r="D233" s="14" t="s">
        <v>430</v>
      </c>
      <c r="F233" s="15" t="n">
        <v>42964</v>
      </c>
      <c r="G233" s="14" t="n">
        <v>2</v>
      </c>
      <c r="H233" s="14"/>
      <c r="I233" s="1" t="n">
        <v>5.831</v>
      </c>
      <c r="J233" s="1" t="n">
        <v>9.481</v>
      </c>
      <c r="K233" s="1" t="n">
        <v>0.17</v>
      </c>
      <c r="L233" s="1" t="n">
        <v>1.655</v>
      </c>
      <c r="M233" s="1" t="n">
        <v>1.806</v>
      </c>
      <c r="N233" s="1" t="n">
        <v>5.146</v>
      </c>
      <c r="O233" s="1" t="n">
        <v>1.553</v>
      </c>
      <c r="P233" s="1" t="n">
        <v>3.763</v>
      </c>
      <c r="Q233" s="1" t="n">
        <v>5.958</v>
      </c>
      <c r="R233" s="1" t="n">
        <v>3.101</v>
      </c>
      <c r="S233" s="1" t="n">
        <v>0.393</v>
      </c>
      <c r="T233" s="1" t="n">
        <v>6.431</v>
      </c>
      <c r="U233" s="1" t="n">
        <v>1.029</v>
      </c>
      <c r="V233" s="1" t="n">
        <v>5.067</v>
      </c>
      <c r="W233" s="1" t="n">
        <v>1.39</v>
      </c>
      <c r="X233" s="1" t="n">
        <v>3.604</v>
      </c>
    </row>
    <row r="234" customFormat="false" ht="13.8" hidden="false" customHeight="false" outlineLevel="0" collapsed="false">
      <c r="A234" s="1" t="s">
        <v>474</v>
      </c>
      <c r="B234" s="1" t="s">
        <v>272</v>
      </c>
      <c r="C234" s="14" t="s">
        <v>425</v>
      </c>
      <c r="D234" s="14" t="s">
        <v>426</v>
      </c>
      <c r="F234" s="15" t="n">
        <v>42964</v>
      </c>
      <c r="G234" s="14" t="n">
        <v>2</v>
      </c>
      <c r="H234" s="14"/>
      <c r="I234" s="1" t="n">
        <v>5.881</v>
      </c>
      <c r="J234" s="1" t="n">
        <v>3.096</v>
      </c>
      <c r="K234" s="1" t="n">
        <v>0.159</v>
      </c>
      <c r="L234" s="1" t="n">
        <v>1.837</v>
      </c>
      <c r="M234" s="1" t="n">
        <v>2.005</v>
      </c>
      <c r="N234" s="1" t="n">
        <v>1.729</v>
      </c>
      <c r="O234" s="1" t="n">
        <v>2.09</v>
      </c>
      <c r="P234" s="1" t="n">
        <v>5.123</v>
      </c>
      <c r="Q234" s="1" t="n">
        <v>35.023</v>
      </c>
      <c r="R234" s="1" t="n">
        <v>4.829</v>
      </c>
      <c r="S234" s="1" t="n">
        <v>0.37</v>
      </c>
      <c r="T234" s="1" t="n">
        <v>8.149</v>
      </c>
      <c r="U234" s="1" t="n">
        <v>0.781</v>
      </c>
      <c r="V234" s="1" t="n">
        <v>2.52</v>
      </c>
      <c r="W234" s="1" t="n">
        <v>1.191</v>
      </c>
      <c r="X234" s="1" t="n">
        <v>2.891</v>
      </c>
    </row>
    <row r="235" customFormat="false" ht="13.8" hidden="false" customHeight="false" outlineLevel="0" collapsed="false">
      <c r="A235" s="1" t="s">
        <v>475</v>
      </c>
      <c r="B235" s="1" t="s">
        <v>272</v>
      </c>
      <c r="C235" s="14" t="s">
        <v>425</v>
      </c>
      <c r="D235" s="14" t="s">
        <v>439</v>
      </c>
      <c r="F235" s="15" t="n">
        <v>42964</v>
      </c>
      <c r="G235" s="14" t="n">
        <v>2</v>
      </c>
      <c r="H235" s="14"/>
      <c r="I235" s="1" t="n">
        <v>5.287</v>
      </c>
      <c r="J235" s="1" t="n">
        <v>4.9</v>
      </c>
      <c r="K235" s="1" t="n">
        <v>0.177</v>
      </c>
      <c r="L235" s="1" t="n">
        <v>48.262</v>
      </c>
      <c r="M235" s="1" t="n">
        <v>2.233</v>
      </c>
      <c r="N235" s="1" t="n">
        <v>29.277</v>
      </c>
      <c r="O235" s="1" t="n">
        <v>1.847</v>
      </c>
      <c r="P235" s="1" t="n">
        <v>38.548</v>
      </c>
      <c r="Q235" s="1" t="n">
        <v>8.512</v>
      </c>
      <c r="R235" s="1" t="n">
        <v>4.198</v>
      </c>
      <c r="S235" s="1" t="n">
        <v>0.404</v>
      </c>
      <c r="T235" s="1" t="n">
        <v>45.295</v>
      </c>
      <c r="U235" s="1" t="n">
        <v>0.689</v>
      </c>
      <c r="V235" s="1" t="n">
        <v>41.965</v>
      </c>
      <c r="W235" s="1" t="n">
        <v>1.659</v>
      </c>
      <c r="X235" s="1" t="n">
        <v>4.081</v>
      </c>
    </row>
    <row r="236" customFormat="false" ht="13.8" hidden="false" customHeight="false" outlineLevel="0" collapsed="false">
      <c r="A236" s="1" t="s">
        <v>476</v>
      </c>
      <c r="B236" s="1" t="s">
        <v>272</v>
      </c>
      <c r="C236" s="14" t="s">
        <v>425</v>
      </c>
      <c r="D236" s="14" t="s">
        <v>430</v>
      </c>
      <c r="F236" s="15" t="n">
        <v>42964</v>
      </c>
      <c r="G236" s="14" t="n">
        <v>6.5</v>
      </c>
      <c r="H236" s="14"/>
      <c r="I236" s="1" t="n">
        <v>10.919</v>
      </c>
      <c r="J236" s="1" t="n">
        <v>4.455</v>
      </c>
      <c r="K236" s="1" t="n">
        <v>0.192</v>
      </c>
      <c r="L236" s="1" t="n">
        <v>3.917</v>
      </c>
      <c r="M236" s="1" t="n">
        <v>2.099</v>
      </c>
      <c r="N236" s="1" t="n">
        <v>2.314</v>
      </c>
      <c r="O236" s="1" t="n">
        <v>1.302</v>
      </c>
      <c r="P236" s="1" t="n">
        <v>3.042</v>
      </c>
      <c r="Q236" s="1" t="n">
        <v>113.626</v>
      </c>
      <c r="R236" s="1" t="n">
        <v>4.93</v>
      </c>
      <c r="S236" s="1" t="n">
        <v>0.393</v>
      </c>
      <c r="T236" s="1" t="n">
        <v>3.353</v>
      </c>
      <c r="U236" s="1" t="n">
        <v>39.677</v>
      </c>
      <c r="V236" s="1" t="n">
        <v>4.008</v>
      </c>
      <c r="W236" s="1" t="n">
        <v>1.061</v>
      </c>
      <c r="X236" s="1" t="n">
        <v>1.607</v>
      </c>
    </row>
    <row r="237" customFormat="false" ht="13.8" hidden="false" customHeight="false" outlineLevel="0" collapsed="false">
      <c r="A237" s="1" t="s">
        <v>477</v>
      </c>
      <c r="B237" s="1" t="s">
        <v>272</v>
      </c>
      <c r="C237" s="14" t="s">
        <v>425</v>
      </c>
      <c r="D237" s="14" t="s">
        <v>426</v>
      </c>
      <c r="F237" s="15" t="n">
        <v>42964</v>
      </c>
      <c r="G237" s="14" t="n">
        <v>7</v>
      </c>
      <c r="H237" s="14"/>
      <c r="I237" s="1" t="n">
        <v>6.398</v>
      </c>
      <c r="J237" s="1" t="n">
        <v>22.28</v>
      </c>
      <c r="K237" s="1" t="n">
        <v>0.171</v>
      </c>
      <c r="L237" s="1" t="n">
        <v>5.513</v>
      </c>
      <c r="M237" s="1" t="n">
        <v>1.988</v>
      </c>
      <c r="N237" s="1" t="n">
        <v>1.358</v>
      </c>
      <c r="O237" s="1" t="n">
        <v>1.832</v>
      </c>
      <c r="P237" s="1" t="n">
        <v>5.881</v>
      </c>
      <c r="Q237" s="1" t="n">
        <v>60.073</v>
      </c>
      <c r="R237" s="1" t="n">
        <v>19.559</v>
      </c>
      <c r="S237" s="1" t="n">
        <v>0.372</v>
      </c>
      <c r="T237" s="1" t="n">
        <v>1.763</v>
      </c>
      <c r="U237" s="1" t="n">
        <v>0.658</v>
      </c>
      <c r="V237" s="1" t="n">
        <v>5.772</v>
      </c>
      <c r="W237" s="1" t="n">
        <v>1.032</v>
      </c>
      <c r="X237" s="1" t="n">
        <v>16.114</v>
      </c>
    </row>
    <row r="238" customFormat="false" ht="13.8" hidden="false" customHeight="false" outlineLevel="0" collapsed="false">
      <c r="A238" s="1" t="s">
        <v>478</v>
      </c>
      <c r="B238" s="1" t="s">
        <v>272</v>
      </c>
      <c r="C238" s="14" t="s">
        <v>425</v>
      </c>
      <c r="D238" s="14" t="s">
        <v>439</v>
      </c>
      <c r="F238" s="15" t="n">
        <v>42964</v>
      </c>
      <c r="G238" s="14" t="n">
        <v>7</v>
      </c>
      <c r="H238" s="14"/>
      <c r="I238" s="1" t="n">
        <v>4.117</v>
      </c>
      <c r="J238" s="1" t="n">
        <v>4.77</v>
      </c>
      <c r="K238" s="1" t="n">
        <v>0.155</v>
      </c>
      <c r="L238" s="1" t="n">
        <v>7.645</v>
      </c>
      <c r="M238" s="1" t="n">
        <v>1.903</v>
      </c>
      <c r="N238" s="1" t="n">
        <v>1.321</v>
      </c>
      <c r="O238" s="1" t="n">
        <v>1.585</v>
      </c>
      <c r="P238" s="1" t="n">
        <v>4.194</v>
      </c>
      <c r="Q238" s="1" t="n">
        <v>7.586</v>
      </c>
      <c r="R238" s="1" t="n">
        <v>6.917</v>
      </c>
      <c r="S238" s="1" t="n">
        <v>0.326</v>
      </c>
      <c r="T238" s="1" t="n">
        <v>6.691</v>
      </c>
      <c r="U238" s="1" t="n">
        <v>0.725</v>
      </c>
      <c r="V238" s="1" t="n">
        <v>5.74</v>
      </c>
      <c r="W238" s="1" t="n">
        <v>1.194</v>
      </c>
      <c r="X238" s="1" t="n">
        <v>5.454</v>
      </c>
    </row>
    <row r="239" customFormat="false" ht="13.8" hidden="false" customHeight="false" outlineLevel="0" collapsed="false">
      <c r="A239" s="1" t="s">
        <v>479</v>
      </c>
      <c r="B239" s="1" t="s">
        <v>272</v>
      </c>
      <c r="C239" s="14" t="s">
        <v>425</v>
      </c>
      <c r="D239" s="14" t="s">
        <v>439</v>
      </c>
      <c r="F239" s="15" t="n">
        <v>42964</v>
      </c>
      <c r="G239" s="14" t="n">
        <v>8.5</v>
      </c>
      <c r="H239" s="14"/>
      <c r="I239" s="1" t="n">
        <v>9.832</v>
      </c>
      <c r="J239" s="1" t="n">
        <v>7.383</v>
      </c>
      <c r="K239" s="1" t="n">
        <v>0.165</v>
      </c>
      <c r="L239" s="1" t="n">
        <v>6.866</v>
      </c>
      <c r="M239" s="1" t="n">
        <v>1.961</v>
      </c>
      <c r="N239" s="1" t="n">
        <v>2.855</v>
      </c>
      <c r="O239" s="1" t="n">
        <v>1.418</v>
      </c>
      <c r="P239" s="1" t="n">
        <v>2.189</v>
      </c>
      <c r="Q239" s="1" t="n">
        <v>57.993</v>
      </c>
      <c r="R239" s="1" t="n">
        <v>7.42</v>
      </c>
      <c r="S239" s="1" t="n">
        <v>0.336</v>
      </c>
      <c r="T239" s="1" t="n">
        <v>10.715</v>
      </c>
      <c r="U239" s="1" t="n">
        <v>6.602</v>
      </c>
      <c r="V239" s="1" t="n">
        <v>4.755</v>
      </c>
      <c r="W239" s="1" t="n">
        <v>1.202</v>
      </c>
      <c r="X239" s="1" t="n">
        <v>1.086</v>
      </c>
    </row>
    <row r="240" customFormat="false" ht="13.5" hidden="false" customHeight="true" outlineLevel="0" collapsed="false">
      <c r="A240" s="1" t="s">
        <v>480</v>
      </c>
      <c r="B240" s="1" t="s">
        <v>272</v>
      </c>
      <c r="C240" s="14" t="s">
        <v>425</v>
      </c>
      <c r="D240" s="14" t="s">
        <v>426</v>
      </c>
      <c r="F240" s="15" t="n">
        <v>42964</v>
      </c>
      <c r="G240" s="14" t="n">
        <v>14.6</v>
      </c>
      <c r="H240" s="14"/>
      <c r="I240" s="1" t="n">
        <v>5.247</v>
      </c>
      <c r="J240" s="1" t="n">
        <v>4.001</v>
      </c>
      <c r="K240" s="1" t="n">
        <v>0.172</v>
      </c>
      <c r="L240" s="1" t="n">
        <v>5.321</v>
      </c>
      <c r="M240" s="1" t="n">
        <v>1.865</v>
      </c>
      <c r="N240" s="1" t="n">
        <v>3.418</v>
      </c>
      <c r="O240" s="1" t="n">
        <v>1.143</v>
      </c>
      <c r="P240" s="1" t="n">
        <v>2.695</v>
      </c>
      <c r="Q240" s="1" t="n">
        <v>100.282</v>
      </c>
      <c r="R240" s="1" t="n">
        <v>3.326</v>
      </c>
      <c r="S240" s="1" t="n">
        <v>0.339</v>
      </c>
      <c r="T240" s="1" t="n">
        <v>4.443</v>
      </c>
      <c r="U240" s="1" t="n">
        <v>69.533</v>
      </c>
      <c r="V240" s="1" t="n">
        <v>2.257</v>
      </c>
      <c r="W240" s="1" t="n">
        <v>0.847</v>
      </c>
      <c r="X240" s="1" t="n">
        <v>5.174</v>
      </c>
    </row>
    <row r="241" customFormat="false" ht="13.8" hidden="false" customHeight="false" outlineLevel="0" collapsed="false">
      <c r="A241" s="30" t="s">
        <v>481</v>
      </c>
      <c r="B241" s="30" t="s">
        <v>272</v>
      </c>
      <c r="C241" s="31" t="s">
        <v>482</v>
      </c>
      <c r="D241" s="31"/>
      <c r="E241" s="30"/>
      <c r="F241" s="32" t="n">
        <v>42880</v>
      </c>
      <c r="G241" s="31"/>
      <c r="H241" s="31"/>
      <c r="I241" s="30" t="n">
        <v>45.51</v>
      </c>
      <c r="J241" s="30" t="n">
        <v>2.34</v>
      </c>
      <c r="K241" s="30" t="n">
        <v>0.11</v>
      </c>
      <c r="L241" s="30" t="n">
        <v>1.69</v>
      </c>
      <c r="M241" s="30" t="n">
        <v>1.88</v>
      </c>
      <c r="N241" s="30" t="n">
        <v>9.05</v>
      </c>
      <c r="O241" s="30" t="n">
        <v>1.32</v>
      </c>
      <c r="P241" s="30" t="n">
        <v>4.64</v>
      </c>
      <c r="Q241" s="30" t="n">
        <v>1233.67</v>
      </c>
      <c r="R241" s="30" t="n">
        <v>2.98</v>
      </c>
      <c r="S241" s="30" t="n">
        <v>116.29</v>
      </c>
      <c r="T241" s="30" t="n">
        <v>1.27</v>
      </c>
      <c r="U241" s="30" t="n">
        <v>5.12</v>
      </c>
      <c r="V241" s="30" t="n">
        <v>2.75</v>
      </c>
      <c r="W241" s="30" t="n">
        <v>1.79</v>
      </c>
      <c r="X241" s="30" t="n">
        <v>2.45</v>
      </c>
    </row>
    <row r="242" customFormat="false" ht="13.8" hidden="false" customHeight="false" outlineLevel="0" collapsed="false">
      <c r="A242" s="30" t="s">
        <v>483</v>
      </c>
      <c r="B242" s="30" t="s">
        <v>272</v>
      </c>
      <c r="C242" s="31" t="s">
        <v>88</v>
      </c>
      <c r="D242" s="31" t="n">
        <v>1001</v>
      </c>
      <c r="E242" s="31"/>
      <c r="F242" s="32" t="n">
        <v>42878</v>
      </c>
      <c r="G242" s="31" t="s">
        <v>484</v>
      </c>
      <c r="H242" s="31"/>
      <c r="I242" s="30" t="n">
        <v>10.103</v>
      </c>
      <c r="J242" s="30" t="n">
        <v>5.606</v>
      </c>
      <c r="K242" s="30" t="n">
        <v>0.188</v>
      </c>
      <c r="L242" s="30" t="n">
        <v>35.36</v>
      </c>
      <c r="M242" s="30" t="n">
        <v>3.634</v>
      </c>
      <c r="N242" s="30" t="n">
        <v>36.383</v>
      </c>
      <c r="O242" s="30" t="n">
        <v>2.625</v>
      </c>
      <c r="P242" s="30" t="n">
        <v>35.359</v>
      </c>
      <c r="Q242" s="42" t="n">
        <v>685.271</v>
      </c>
      <c r="R242" s="30" t="n">
        <v>2.675</v>
      </c>
      <c r="S242" s="30" t="n">
        <v>5.426</v>
      </c>
      <c r="T242" s="30" t="n">
        <v>35.845</v>
      </c>
      <c r="U242" s="30" t="n">
        <v>3.161</v>
      </c>
      <c r="V242" s="30" t="n">
        <v>34.28</v>
      </c>
      <c r="W242" s="30" t="n">
        <v>1.571</v>
      </c>
      <c r="X242" s="30" t="n">
        <v>1.085</v>
      </c>
    </row>
    <row r="243" customFormat="false" ht="13.8" hidden="false" customHeight="false" outlineLevel="0" collapsed="false">
      <c r="A243" s="1" t="s">
        <v>485</v>
      </c>
      <c r="B243" s="1" t="s">
        <v>272</v>
      </c>
      <c r="C243" s="14" t="s">
        <v>88</v>
      </c>
      <c r="D243" s="14" t="n">
        <v>1001</v>
      </c>
      <c r="E243" s="14"/>
      <c r="F243" s="15" t="n">
        <v>42886</v>
      </c>
      <c r="G243" s="14" t="n">
        <v>19</v>
      </c>
      <c r="H243" s="14"/>
      <c r="I243" s="1" t="n">
        <v>6.169</v>
      </c>
      <c r="J243" s="1" t="n">
        <v>2.967</v>
      </c>
      <c r="K243" s="1" t="n">
        <v>0.206</v>
      </c>
      <c r="L243" s="1" t="n">
        <v>1.282</v>
      </c>
      <c r="M243" s="1" t="n">
        <v>4.649</v>
      </c>
      <c r="N243" s="1" t="n">
        <v>2.745</v>
      </c>
      <c r="O243" s="1" t="n">
        <v>3.617</v>
      </c>
      <c r="P243" s="1" t="n">
        <v>1.53</v>
      </c>
      <c r="Q243" s="34" t="n">
        <v>1256.987</v>
      </c>
      <c r="R243" s="1" t="n">
        <v>0.993</v>
      </c>
      <c r="S243" s="1" t="n">
        <v>6.407</v>
      </c>
      <c r="T243" s="1" t="n">
        <v>1.879</v>
      </c>
      <c r="U243" s="1" t="n">
        <v>10.701</v>
      </c>
      <c r="V243" s="1" t="n">
        <v>2.09</v>
      </c>
      <c r="W243" s="1" t="n">
        <v>3.245</v>
      </c>
      <c r="X243" s="1" t="n">
        <v>1.867</v>
      </c>
    </row>
    <row r="244" customFormat="false" ht="13.8" hidden="false" customHeight="false" outlineLevel="0" collapsed="false">
      <c r="A244" s="1" t="s">
        <v>486</v>
      </c>
      <c r="B244" s="1" t="s">
        <v>272</v>
      </c>
      <c r="C244" s="14" t="s">
        <v>88</v>
      </c>
      <c r="D244" s="14" t="n">
        <v>1001</v>
      </c>
      <c r="E244" s="14"/>
      <c r="F244" s="15" t="n">
        <v>42886</v>
      </c>
      <c r="G244" s="14" t="s">
        <v>484</v>
      </c>
      <c r="H244" s="14"/>
      <c r="I244" s="1" t="n">
        <v>10.29</v>
      </c>
      <c r="J244" s="1" t="n">
        <v>4.486</v>
      </c>
      <c r="K244" s="1" t="n">
        <v>0.237</v>
      </c>
      <c r="L244" s="1" t="n">
        <v>12.009</v>
      </c>
      <c r="M244" s="1" t="n">
        <v>4.309</v>
      </c>
      <c r="N244" s="1" t="n">
        <v>9.917</v>
      </c>
      <c r="O244" s="1" t="n">
        <v>3.539</v>
      </c>
      <c r="P244" s="1" t="n">
        <v>7.25</v>
      </c>
      <c r="Q244" s="34" t="n">
        <v>104.108</v>
      </c>
      <c r="R244" s="1" t="n">
        <v>2.159</v>
      </c>
      <c r="S244" s="1" t="n">
        <v>7.381</v>
      </c>
      <c r="T244" s="1" t="n">
        <v>9.348</v>
      </c>
      <c r="U244" s="1" t="n">
        <v>4.138</v>
      </c>
      <c r="V244" s="1" t="n">
        <v>8.409</v>
      </c>
      <c r="W244" s="1" t="n">
        <v>0.829</v>
      </c>
      <c r="X244" s="1" t="n">
        <v>3.559</v>
      </c>
    </row>
    <row r="245" customFormat="false" ht="13.8" hidden="false" customHeight="false" outlineLevel="0" collapsed="false">
      <c r="A245" s="1" t="s">
        <v>487</v>
      </c>
      <c r="B245" s="1" t="s">
        <v>272</v>
      </c>
      <c r="C245" s="14" t="s">
        <v>88</v>
      </c>
      <c r="D245" s="14" t="n">
        <v>1001</v>
      </c>
      <c r="E245" s="14"/>
      <c r="F245" s="15" t="n">
        <v>42894</v>
      </c>
      <c r="G245" s="14" t="s">
        <v>484</v>
      </c>
      <c r="H245" s="14"/>
      <c r="I245" s="1" t="n">
        <v>7.114</v>
      </c>
      <c r="J245" s="1" t="n">
        <v>1.762</v>
      </c>
      <c r="K245" s="1" t="n">
        <v>0.242</v>
      </c>
      <c r="L245" s="1" t="n">
        <v>4.532</v>
      </c>
      <c r="M245" s="1" t="n">
        <v>3.993</v>
      </c>
      <c r="N245" s="1" t="n">
        <v>5.018</v>
      </c>
      <c r="O245" s="1" t="n">
        <v>3.202</v>
      </c>
      <c r="P245" s="1" t="n">
        <v>1.347</v>
      </c>
      <c r="Q245" s="34" t="n">
        <v>180.191</v>
      </c>
      <c r="R245" s="1" t="n">
        <v>2.301</v>
      </c>
      <c r="S245" s="1" t="n">
        <v>8.11</v>
      </c>
      <c r="T245" s="1" t="n">
        <v>0.787</v>
      </c>
      <c r="U245" s="1" t="n">
        <v>2.579</v>
      </c>
      <c r="V245" s="1" t="n">
        <v>2.577</v>
      </c>
      <c r="W245" s="1" t="n">
        <v>1.049</v>
      </c>
      <c r="X245" s="1" t="n">
        <v>1.685</v>
      </c>
    </row>
    <row r="246" customFormat="false" ht="13.8" hidden="false" customHeight="false" outlineLevel="0" collapsed="false">
      <c r="A246" s="1" t="s">
        <v>488</v>
      </c>
      <c r="B246" s="1" t="s">
        <v>272</v>
      </c>
      <c r="C246" s="14" t="s">
        <v>88</v>
      </c>
      <c r="D246" s="14" t="n">
        <v>1001</v>
      </c>
      <c r="E246" s="14"/>
      <c r="F246" s="15" t="n">
        <v>42900</v>
      </c>
      <c r="G246" s="14" t="n">
        <v>19</v>
      </c>
      <c r="H246" s="14"/>
      <c r="I246" s="1" t="n">
        <v>3.729</v>
      </c>
      <c r="J246" s="1" t="n">
        <v>1.821</v>
      </c>
      <c r="K246" s="1" t="n">
        <v>0.181</v>
      </c>
      <c r="L246" s="1" t="n">
        <v>5.429</v>
      </c>
      <c r="M246" s="1" t="n">
        <v>3.372</v>
      </c>
      <c r="N246" s="1" t="n">
        <v>4.377</v>
      </c>
      <c r="O246" s="1" t="n">
        <v>2.684</v>
      </c>
      <c r="P246" s="1" t="n">
        <v>5.692</v>
      </c>
      <c r="Q246" s="34" t="n">
        <v>459.485</v>
      </c>
      <c r="R246" s="1" t="n">
        <v>1.412</v>
      </c>
      <c r="S246" s="1" t="n">
        <v>5.598</v>
      </c>
      <c r="T246" s="1" t="n">
        <v>4.693</v>
      </c>
      <c r="U246" s="1" t="n">
        <v>34.47</v>
      </c>
      <c r="V246" s="1" t="n">
        <v>4.464</v>
      </c>
      <c r="W246" s="1" t="n">
        <v>1.392</v>
      </c>
      <c r="X246" s="1" t="n">
        <v>1.609</v>
      </c>
    </row>
    <row r="247" customFormat="false" ht="13.8" hidden="false" customHeight="false" outlineLevel="0" collapsed="false">
      <c r="A247" s="1" t="s">
        <v>489</v>
      </c>
      <c r="B247" s="1" t="s">
        <v>272</v>
      </c>
      <c r="C247" s="14" t="s">
        <v>88</v>
      </c>
      <c r="D247" s="14" t="n">
        <v>1001</v>
      </c>
      <c r="E247" s="14"/>
      <c r="F247" s="15" t="n">
        <v>42900</v>
      </c>
      <c r="G247" s="14" t="s">
        <v>484</v>
      </c>
      <c r="H247" s="14"/>
      <c r="I247" s="1" t="n">
        <v>8.67</v>
      </c>
      <c r="J247" s="1" t="n">
        <v>1.558</v>
      </c>
      <c r="K247" s="1" t="n">
        <v>0.225</v>
      </c>
      <c r="L247" s="1" t="n">
        <v>2.625</v>
      </c>
      <c r="M247" s="1" t="n">
        <v>4.172</v>
      </c>
      <c r="N247" s="1" t="n">
        <v>2.384</v>
      </c>
      <c r="O247" s="1" t="n">
        <v>3.18</v>
      </c>
      <c r="P247" s="1" t="n">
        <v>0.909</v>
      </c>
      <c r="Q247" s="34" t="n">
        <v>1642.02</v>
      </c>
      <c r="R247" s="1" t="n">
        <v>1.597</v>
      </c>
      <c r="S247" s="1" t="n">
        <v>7.359</v>
      </c>
      <c r="T247" s="1" t="n">
        <v>1.034</v>
      </c>
      <c r="U247" s="1" t="n">
        <v>0.823</v>
      </c>
      <c r="V247" s="1" t="n">
        <v>0.387</v>
      </c>
      <c r="W247" s="1" t="n">
        <v>1.931</v>
      </c>
      <c r="X247" s="1" t="n">
        <v>1.733</v>
      </c>
    </row>
    <row r="248" customFormat="false" ht="13.8" hidden="false" customHeight="false" outlineLevel="0" collapsed="false">
      <c r="A248" s="1" t="s">
        <v>490</v>
      </c>
      <c r="B248" s="1" t="s">
        <v>272</v>
      </c>
      <c r="C248" s="14" t="s">
        <v>88</v>
      </c>
      <c r="D248" s="14" t="n">
        <v>1001</v>
      </c>
      <c r="E248" s="14"/>
      <c r="F248" s="15" t="n">
        <v>42907</v>
      </c>
      <c r="G248" s="14" t="s">
        <v>484</v>
      </c>
      <c r="H248" s="14"/>
      <c r="I248" s="1" t="n">
        <v>5.632</v>
      </c>
      <c r="J248" s="1" t="n">
        <v>1.078</v>
      </c>
      <c r="K248" s="1" t="n">
        <v>0.186</v>
      </c>
      <c r="L248" s="1" t="n">
        <v>1.392</v>
      </c>
      <c r="M248" s="1" t="n">
        <v>3.373</v>
      </c>
      <c r="N248" s="1" t="n">
        <v>2.641</v>
      </c>
      <c r="O248" s="1" t="n">
        <v>2.932</v>
      </c>
      <c r="P248" s="1" t="n">
        <v>1.113</v>
      </c>
      <c r="Q248" s="34" t="n">
        <v>29.952</v>
      </c>
      <c r="R248" s="1" t="n">
        <v>1.273</v>
      </c>
      <c r="S248" s="1" t="n">
        <v>6.381</v>
      </c>
      <c r="T248" s="1" t="n">
        <v>1.984</v>
      </c>
      <c r="U248" s="1" t="n">
        <v>1.607</v>
      </c>
      <c r="V248" s="1" t="n">
        <v>0.924</v>
      </c>
      <c r="W248" s="1" t="n">
        <v>0.827</v>
      </c>
      <c r="X248" s="1" t="n">
        <v>2.028</v>
      </c>
    </row>
    <row r="249" customFormat="false" ht="13.8" hidden="false" customHeight="false" outlineLevel="0" collapsed="false">
      <c r="A249" s="1" t="s">
        <v>491</v>
      </c>
      <c r="B249" s="1" t="s">
        <v>272</v>
      </c>
      <c r="C249" s="14" t="s">
        <v>88</v>
      </c>
      <c r="D249" s="14" t="n">
        <v>1001</v>
      </c>
      <c r="E249" s="14"/>
      <c r="F249" s="15" t="n">
        <v>42914</v>
      </c>
      <c r="G249" s="14" t="n">
        <v>19</v>
      </c>
      <c r="H249" s="14"/>
      <c r="I249" s="1" t="n">
        <v>4.684</v>
      </c>
      <c r="J249" s="1" t="n">
        <v>0.499</v>
      </c>
      <c r="K249" s="1" t="n">
        <v>0.146</v>
      </c>
      <c r="L249" s="1" t="n">
        <v>1.999</v>
      </c>
      <c r="M249" s="1" t="n">
        <v>2.756</v>
      </c>
      <c r="N249" s="1" t="n">
        <v>2.952</v>
      </c>
      <c r="O249" s="1" t="n">
        <v>2.29</v>
      </c>
      <c r="P249" s="1" t="n">
        <v>1.395</v>
      </c>
      <c r="Q249" s="34" t="n">
        <v>166.026</v>
      </c>
      <c r="R249" s="1" t="n">
        <v>3.211</v>
      </c>
      <c r="S249" s="1" t="n">
        <v>4.393</v>
      </c>
      <c r="T249" s="1" t="n">
        <v>3.096</v>
      </c>
      <c r="U249" s="1" t="n">
        <v>11.536</v>
      </c>
      <c r="V249" s="1" t="n">
        <v>1.064</v>
      </c>
      <c r="W249" s="1" t="n">
        <v>0.699</v>
      </c>
      <c r="X249" s="1" t="n">
        <v>2.576</v>
      </c>
    </row>
    <row r="250" customFormat="false" ht="13.8" hidden="false" customHeight="false" outlineLevel="0" collapsed="false">
      <c r="A250" s="1" t="s">
        <v>492</v>
      </c>
      <c r="B250" s="1" t="s">
        <v>272</v>
      </c>
      <c r="C250" s="14" t="s">
        <v>88</v>
      </c>
      <c r="D250" s="14" t="n">
        <v>1001</v>
      </c>
      <c r="E250" s="14"/>
      <c r="F250" s="15" t="n">
        <v>42914</v>
      </c>
      <c r="G250" s="14" t="s">
        <v>484</v>
      </c>
      <c r="H250" s="14"/>
      <c r="I250" s="1" t="n">
        <v>8.991</v>
      </c>
      <c r="J250" s="1" t="n">
        <v>3.174</v>
      </c>
      <c r="K250" s="1" t="n">
        <v>0.208</v>
      </c>
      <c r="L250" s="1" t="n">
        <v>1.795</v>
      </c>
      <c r="M250" s="1" t="n">
        <v>3.405</v>
      </c>
      <c r="N250" s="1" t="n">
        <v>2.164</v>
      </c>
      <c r="O250" s="1" t="n">
        <v>3.597</v>
      </c>
      <c r="P250" s="1" t="n">
        <v>1.29</v>
      </c>
      <c r="Q250" s="34" t="n">
        <v>229.504</v>
      </c>
      <c r="R250" s="1" t="n">
        <v>0.107</v>
      </c>
      <c r="S250" s="1" t="n">
        <v>6.227</v>
      </c>
      <c r="T250" s="1" t="n">
        <v>1.996</v>
      </c>
      <c r="U250" s="1" t="n">
        <v>3.511</v>
      </c>
      <c r="V250" s="1" t="n">
        <v>2.531</v>
      </c>
      <c r="W250" s="1" t="n">
        <v>0.9</v>
      </c>
      <c r="X250" s="1" t="n">
        <v>2.044</v>
      </c>
    </row>
    <row r="251" customFormat="false" ht="13.8" hidden="false" customHeight="false" outlineLevel="0" collapsed="false">
      <c r="A251" s="1" t="s">
        <v>493</v>
      </c>
      <c r="B251" s="1" t="s">
        <v>272</v>
      </c>
      <c r="C251" s="14" t="s">
        <v>88</v>
      </c>
      <c r="D251" s="14" t="n">
        <v>1001</v>
      </c>
      <c r="E251" s="14"/>
      <c r="F251" s="15" t="n">
        <v>42921</v>
      </c>
      <c r="G251" s="14" t="n">
        <v>19</v>
      </c>
      <c r="H251" s="14"/>
      <c r="I251" s="1" t="n">
        <v>8.829</v>
      </c>
      <c r="J251" s="1" t="n">
        <v>2.66</v>
      </c>
      <c r="K251" s="1" t="n">
        <v>0.182</v>
      </c>
      <c r="L251" s="1" t="n">
        <v>6.468</v>
      </c>
      <c r="M251" s="1" t="n">
        <v>2.867</v>
      </c>
      <c r="N251" s="1" t="n">
        <v>2.902</v>
      </c>
      <c r="O251" s="1" t="n">
        <v>2.368</v>
      </c>
      <c r="P251" s="1" t="n">
        <v>6.245</v>
      </c>
      <c r="Q251" s="34" t="n">
        <v>648.754</v>
      </c>
      <c r="R251" s="1" t="n">
        <v>1.44</v>
      </c>
      <c r="S251" s="1" t="n">
        <v>3.971</v>
      </c>
      <c r="T251" s="1" t="n">
        <v>4.195</v>
      </c>
      <c r="U251" s="1" t="n">
        <v>37.871</v>
      </c>
      <c r="V251" s="1" t="n">
        <v>5.441</v>
      </c>
      <c r="W251" s="1" t="n">
        <v>0.884</v>
      </c>
      <c r="X251" s="1" t="n">
        <v>3.388</v>
      </c>
    </row>
    <row r="252" customFormat="false" ht="13.8" hidden="false" customHeight="false" outlineLevel="0" collapsed="false">
      <c r="A252" s="1" t="s">
        <v>494</v>
      </c>
      <c r="B252" s="1" t="s">
        <v>272</v>
      </c>
      <c r="C252" s="14" t="s">
        <v>88</v>
      </c>
      <c r="D252" s="14" t="n">
        <v>1001</v>
      </c>
      <c r="E252" s="14"/>
      <c r="F252" s="15" t="n">
        <v>42921</v>
      </c>
      <c r="G252" s="14" t="s">
        <v>421</v>
      </c>
      <c r="H252" s="14"/>
      <c r="I252" s="1" t="n">
        <v>9.212</v>
      </c>
      <c r="J252" s="1" t="n">
        <v>1.848</v>
      </c>
      <c r="K252" s="1" t="n">
        <v>0.191</v>
      </c>
      <c r="L252" s="1" t="n">
        <v>1.766</v>
      </c>
      <c r="M252" s="1" t="n">
        <v>3.44</v>
      </c>
      <c r="N252" s="1" t="n">
        <v>1.298</v>
      </c>
      <c r="O252" s="1" t="n">
        <v>3.359</v>
      </c>
      <c r="P252" s="1" t="n">
        <v>2.614</v>
      </c>
      <c r="Q252" s="34" t="n">
        <v>70.761</v>
      </c>
      <c r="R252" s="1" t="n">
        <v>2.543</v>
      </c>
      <c r="S252" s="1" t="n">
        <v>6.095</v>
      </c>
      <c r="T252" s="1" t="n">
        <v>2.085</v>
      </c>
      <c r="U252" s="1" t="n">
        <v>2.878</v>
      </c>
      <c r="V252" s="1" t="n">
        <v>3.652</v>
      </c>
      <c r="W252" s="1" t="n">
        <v>0.925</v>
      </c>
      <c r="X252" s="1" t="n">
        <v>2.05</v>
      </c>
    </row>
    <row r="253" customFormat="false" ht="13.8" hidden="false" customHeight="false" outlineLevel="0" collapsed="false">
      <c r="A253" s="1" t="s">
        <v>495</v>
      </c>
      <c r="B253" s="1" t="s">
        <v>272</v>
      </c>
      <c r="C253" s="14" t="s">
        <v>88</v>
      </c>
      <c r="D253" s="14" t="n">
        <v>1001</v>
      </c>
      <c r="E253" s="14"/>
      <c r="F253" s="15" t="n">
        <v>42927</v>
      </c>
      <c r="G253" s="14" t="n">
        <v>19</v>
      </c>
      <c r="H253" s="14"/>
      <c r="I253" s="1" t="n">
        <v>4.912</v>
      </c>
      <c r="J253" s="1" t="n">
        <v>2.274</v>
      </c>
      <c r="K253" s="1" t="n">
        <v>0.12</v>
      </c>
      <c r="L253" s="1" t="n">
        <v>29.484</v>
      </c>
      <c r="M253" s="1" t="n">
        <v>2.451</v>
      </c>
      <c r="N253" s="1" t="n">
        <v>28.341</v>
      </c>
      <c r="O253" s="1" t="n">
        <v>1.585</v>
      </c>
      <c r="P253" s="1" t="n">
        <v>26.412</v>
      </c>
      <c r="Q253" s="34" t="n">
        <v>24.388</v>
      </c>
      <c r="R253" s="1" t="n">
        <v>2.656</v>
      </c>
      <c r="S253" s="1" t="n">
        <v>3.315</v>
      </c>
      <c r="T253" s="1" t="n">
        <v>28.507</v>
      </c>
      <c r="U253" s="1" t="n">
        <v>25.58</v>
      </c>
      <c r="V253" s="1" t="n">
        <v>28.735</v>
      </c>
      <c r="W253" s="1" t="n">
        <v>0.578</v>
      </c>
      <c r="X253" s="1" t="n">
        <v>3.383</v>
      </c>
    </row>
    <row r="254" customFormat="false" ht="13.8" hidden="false" customHeight="false" outlineLevel="0" collapsed="false">
      <c r="A254" s="1" t="s">
        <v>496</v>
      </c>
      <c r="B254" s="1" t="s">
        <v>272</v>
      </c>
      <c r="C254" s="14" t="s">
        <v>88</v>
      </c>
      <c r="D254" s="14" t="n">
        <v>1001</v>
      </c>
      <c r="E254" s="14"/>
      <c r="F254" s="15" t="n">
        <v>42927</v>
      </c>
      <c r="G254" s="14" t="s">
        <v>497</v>
      </c>
      <c r="H254" s="14"/>
      <c r="I254" s="1" t="n">
        <v>10.298</v>
      </c>
      <c r="J254" s="1" t="n">
        <v>1.258</v>
      </c>
      <c r="K254" s="1" t="n">
        <v>0.192</v>
      </c>
      <c r="L254" s="1" t="n">
        <v>6.498</v>
      </c>
      <c r="M254" s="1" t="n">
        <v>3.451</v>
      </c>
      <c r="N254" s="1" t="n">
        <v>2.669</v>
      </c>
      <c r="O254" s="1" t="n">
        <v>3.023</v>
      </c>
      <c r="P254" s="1" t="n">
        <v>3.862</v>
      </c>
      <c r="Q254" s="34" t="n">
        <v>43.599</v>
      </c>
      <c r="R254" s="1" t="n">
        <v>2.253</v>
      </c>
      <c r="S254" s="1" t="n">
        <v>6.018</v>
      </c>
      <c r="T254" s="1" t="n">
        <v>3.915</v>
      </c>
      <c r="U254" s="1" t="n">
        <v>1.851</v>
      </c>
      <c r="V254" s="1" t="n">
        <v>6.246</v>
      </c>
      <c r="W254" s="1" t="n">
        <v>0.852</v>
      </c>
      <c r="X254" s="1" t="n">
        <v>4.483</v>
      </c>
    </row>
    <row r="255" customFormat="false" ht="13.8" hidden="false" customHeight="false" outlineLevel="0" collapsed="false">
      <c r="A255" s="1" t="s">
        <v>498</v>
      </c>
      <c r="B255" s="1" t="s">
        <v>272</v>
      </c>
      <c r="C255" s="14" t="s">
        <v>88</v>
      </c>
      <c r="D255" s="14" t="n">
        <v>1001</v>
      </c>
      <c r="E255" s="14"/>
      <c r="F255" s="15" t="n">
        <v>42935</v>
      </c>
      <c r="G255" s="14" t="n">
        <v>19</v>
      </c>
      <c r="H255" s="14"/>
      <c r="I255" s="1" t="n">
        <v>8.8</v>
      </c>
      <c r="J255" s="1" t="n">
        <v>3.96</v>
      </c>
      <c r="K255" s="1" t="n">
        <v>0.13</v>
      </c>
      <c r="L255" s="1" t="n">
        <v>2.691</v>
      </c>
      <c r="M255" s="1" t="n">
        <v>2.765</v>
      </c>
      <c r="N255" s="1" t="n">
        <v>6.549</v>
      </c>
      <c r="O255" s="1" t="n">
        <v>1.826</v>
      </c>
      <c r="P255" s="1" t="n">
        <v>0.25</v>
      </c>
      <c r="Q255" s="34" t="n">
        <v>31.44</v>
      </c>
      <c r="R255" s="1" t="n">
        <v>0.468</v>
      </c>
      <c r="S255" s="1" t="n">
        <v>3.501</v>
      </c>
      <c r="T255" s="1" t="n">
        <v>0.701</v>
      </c>
      <c r="U255" s="1" t="n">
        <v>97.818</v>
      </c>
      <c r="V255" s="1" t="n">
        <v>1.699</v>
      </c>
      <c r="W255" s="1" t="n">
        <v>0.558</v>
      </c>
      <c r="X255" s="1" t="n">
        <v>3.206</v>
      </c>
    </row>
    <row r="256" customFormat="false" ht="13.8" hidden="false" customHeight="false" outlineLevel="0" collapsed="false">
      <c r="A256" s="1" t="s">
        <v>499</v>
      </c>
      <c r="B256" s="1" t="s">
        <v>272</v>
      </c>
      <c r="C256" s="14" t="s">
        <v>88</v>
      </c>
      <c r="D256" s="14" t="n">
        <v>1001</v>
      </c>
      <c r="E256" s="14"/>
      <c r="F256" s="15" t="n">
        <v>42935</v>
      </c>
      <c r="G256" s="14" t="s">
        <v>500</v>
      </c>
      <c r="H256" s="14"/>
      <c r="I256" s="1" t="n">
        <v>8.612</v>
      </c>
      <c r="J256" s="1" t="n">
        <v>1.787</v>
      </c>
      <c r="K256" s="1" t="n">
        <v>0.175</v>
      </c>
      <c r="L256" s="1" t="n">
        <v>4.557</v>
      </c>
      <c r="M256" s="1" t="n">
        <v>2.993</v>
      </c>
      <c r="N256" s="1" t="n">
        <v>1.365</v>
      </c>
      <c r="O256" s="1" t="n">
        <v>2.503</v>
      </c>
      <c r="P256" s="1" t="n">
        <v>4.169</v>
      </c>
      <c r="Q256" s="34" t="n">
        <v>265.851</v>
      </c>
      <c r="R256" s="1" t="n">
        <v>3.162</v>
      </c>
      <c r="S256" s="1" t="n">
        <v>5.043</v>
      </c>
      <c r="T256" s="1" t="n">
        <v>2.051</v>
      </c>
      <c r="U256" s="1" t="n">
        <v>0.596</v>
      </c>
      <c r="V256" s="1" t="n">
        <v>1.719</v>
      </c>
      <c r="W256" s="1" t="n">
        <v>0.924</v>
      </c>
      <c r="X256" s="1" t="n">
        <v>1.537</v>
      </c>
    </row>
    <row r="257" customFormat="false" ht="13.8" hidden="false" customHeight="false" outlineLevel="0" collapsed="false">
      <c r="A257" s="1" t="s">
        <v>501</v>
      </c>
      <c r="B257" s="1" t="s">
        <v>272</v>
      </c>
      <c r="C257" s="14" t="s">
        <v>88</v>
      </c>
      <c r="D257" s="14" t="n">
        <v>1001</v>
      </c>
      <c r="F257" s="15" t="n">
        <v>42948</v>
      </c>
      <c r="G257" s="14" t="n">
        <v>19</v>
      </c>
      <c r="H257" s="14"/>
      <c r="I257" s="1" t="n">
        <v>3.907</v>
      </c>
      <c r="J257" s="1" t="n">
        <v>2.132</v>
      </c>
      <c r="K257" s="1" t="n">
        <v>0.105</v>
      </c>
      <c r="L257" s="1" t="n">
        <v>5.668</v>
      </c>
      <c r="M257" s="1" t="n">
        <v>2.697</v>
      </c>
      <c r="N257" s="1" t="n">
        <v>2.715</v>
      </c>
      <c r="O257" s="1" t="n">
        <v>1.537</v>
      </c>
      <c r="P257" s="1" t="n">
        <v>3.875</v>
      </c>
      <c r="Q257" s="1" t="n">
        <v>116.85</v>
      </c>
      <c r="R257" s="1" t="n">
        <v>2.053</v>
      </c>
      <c r="S257" s="1" t="n">
        <v>3.452</v>
      </c>
      <c r="T257" s="1" t="n">
        <v>4.658</v>
      </c>
      <c r="U257" s="1" t="n">
        <v>28.446</v>
      </c>
      <c r="V257" s="1" t="n">
        <v>5.333</v>
      </c>
      <c r="W257" s="1" t="n">
        <v>0.454</v>
      </c>
      <c r="X257" s="1" t="n">
        <v>6.725</v>
      </c>
    </row>
    <row r="258" customFormat="false" ht="13.8" hidden="false" customHeight="false" outlineLevel="0" collapsed="false">
      <c r="A258" s="1" t="s">
        <v>502</v>
      </c>
      <c r="B258" s="1" t="s">
        <v>272</v>
      </c>
      <c r="C258" s="14" t="s">
        <v>88</v>
      </c>
      <c r="D258" s="14" t="n">
        <v>1001</v>
      </c>
      <c r="F258" s="15" t="n">
        <v>42948</v>
      </c>
      <c r="G258" s="14" t="s">
        <v>503</v>
      </c>
      <c r="H258" s="14"/>
      <c r="I258" s="1" t="n">
        <v>6.446</v>
      </c>
      <c r="J258" s="1" t="n">
        <v>0.94</v>
      </c>
      <c r="K258" s="1" t="n">
        <v>0.16</v>
      </c>
      <c r="L258" s="1" t="n">
        <v>4.763</v>
      </c>
      <c r="M258" s="1" t="n">
        <v>2.788</v>
      </c>
      <c r="N258" s="1" t="n">
        <v>4.144</v>
      </c>
      <c r="O258" s="1" t="n">
        <v>2.498</v>
      </c>
      <c r="P258" s="1" t="n">
        <v>4.918</v>
      </c>
      <c r="Q258" s="1" t="n">
        <v>39.452</v>
      </c>
      <c r="R258" s="1" t="n">
        <v>0.853</v>
      </c>
      <c r="S258" s="1" t="n">
        <v>6.727</v>
      </c>
      <c r="T258" s="1" t="n">
        <v>5.765</v>
      </c>
      <c r="U258" s="1" t="n">
        <v>0.654</v>
      </c>
      <c r="V258" s="1" t="n">
        <v>3.319</v>
      </c>
      <c r="W258" s="1" t="n">
        <v>0.723</v>
      </c>
      <c r="X258" s="1" t="n">
        <v>1.838</v>
      </c>
    </row>
    <row r="259" customFormat="false" ht="13.8" hidden="false" customHeight="false" outlineLevel="0" collapsed="false">
      <c r="A259" s="1" t="s">
        <v>504</v>
      </c>
      <c r="B259" s="1" t="s">
        <v>272</v>
      </c>
      <c r="C259" s="14" t="s">
        <v>88</v>
      </c>
      <c r="D259" s="14" t="n">
        <v>1001</v>
      </c>
      <c r="F259" s="15" t="n">
        <v>42957</v>
      </c>
      <c r="G259" s="14" t="n">
        <v>19</v>
      </c>
      <c r="H259" s="14"/>
      <c r="I259" s="1" t="n">
        <v>7.759</v>
      </c>
      <c r="J259" s="1" t="n">
        <v>2.421</v>
      </c>
      <c r="K259" s="1" t="n">
        <v>0.158</v>
      </c>
      <c r="L259" s="1" t="n">
        <v>6.749</v>
      </c>
      <c r="M259" s="1" t="n">
        <v>3.158</v>
      </c>
      <c r="N259" s="1" t="n">
        <v>3.967</v>
      </c>
      <c r="O259" s="1" t="n">
        <v>1.941</v>
      </c>
      <c r="P259" s="1" t="n">
        <v>3.216</v>
      </c>
      <c r="Q259" s="1" t="n">
        <v>1489.895</v>
      </c>
      <c r="R259" s="1" t="n">
        <v>2.959</v>
      </c>
      <c r="S259" s="1" t="n">
        <v>3.464</v>
      </c>
      <c r="T259" s="1" t="n">
        <v>3.906</v>
      </c>
      <c r="U259" s="1" t="n">
        <v>335.088</v>
      </c>
      <c r="V259" s="1" t="n">
        <v>5.018</v>
      </c>
      <c r="W259" s="1" t="n">
        <v>1.813</v>
      </c>
      <c r="X259" s="1" t="n">
        <v>5.356</v>
      </c>
    </row>
    <row r="260" customFormat="false" ht="13.8" hidden="false" customHeight="false" outlineLevel="0" collapsed="false">
      <c r="A260" s="1" t="s">
        <v>505</v>
      </c>
      <c r="B260" s="1" t="s">
        <v>272</v>
      </c>
      <c r="C260" s="14" t="s">
        <v>88</v>
      </c>
      <c r="D260" s="14" t="n">
        <v>1001</v>
      </c>
      <c r="F260" s="15" t="n">
        <v>42957</v>
      </c>
      <c r="G260" s="14" t="s">
        <v>484</v>
      </c>
      <c r="H260" s="14"/>
      <c r="I260" s="1" t="n">
        <v>4.731</v>
      </c>
      <c r="J260" s="1" t="n">
        <v>2.176</v>
      </c>
      <c r="K260" s="1" t="n">
        <v>0.158</v>
      </c>
      <c r="L260" s="1" t="n">
        <v>1.622</v>
      </c>
      <c r="M260" s="1" t="n">
        <v>3.898</v>
      </c>
      <c r="N260" s="1" t="n">
        <v>3.963</v>
      </c>
      <c r="O260" s="1" t="n">
        <v>2.841</v>
      </c>
      <c r="P260" s="1" t="n">
        <v>2.729</v>
      </c>
      <c r="Q260" s="1" t="n">
        <v>1701.519</v>
      </c>
      <c r="R260" s="1" t="n">
        <v>0.462</v>
      </c>
      <c r="S260" s="1" t="n">
        <v>6.56</v>
      </c>
      <c r="T260" s="1" t="n">
        <v>2.837</v>
      </c>
      <c r="U260" s="1" t="n">
        <v>1.124</v>
      </c>
      <c r="V260" s="1" t="n">
        <v>1.79</v>
      </c>
      <c r="W260" s="1" t="n">
        <v>2.246</v>
      </c>
      <c r="X260" s="1" t="n">
        <v>2.42</v>
      </c>
    </row>
    <row r="261" customFormat="false" ht="13.8" hidden="false" customHeight="false" outlineLevel="0" collapsed="false">
      <c r="A261" s="1" t="s">
        <v>506</v>
      </c>
      <c r="B261" s="1" t="s">
        <v>272</v>
      </c>
      <c r="C261" s="14" t="s">
        <v>88</v>
      </c>
      <c r="D261" s="14" t="n">
        <v>1001</v>
      </c>
      <c r="F261" s="15" t="n">
        <v>42962</v>
      </c>
      <c r="G261" s="14" t="n">
        <v>19</v>
      </c>
      <c r="H261" s="14"/>
      <c r="I261" s="1" t="n">
        <v>3.948</v>
      </c>
      <c r="J261" s="1" t="n">
        <v>2.478</v>
      </c>
      <c r="K261" s="1" t="n">
        <v>0.11</v>
      </c>
      <c r="L261" s="1" t="n">
        <v>3.615</v>
      </c>
      <c r="M261" s="1" t="n">
        <v>2.971</v>
      </c>
      <c r="N261" s="1" t="n">
        <v>0.465</v>
      </c>
      <c r="O261" s="1" t="n">
        <v>1.818</v>
      </c>
      <c r="P261" s="1" t="n">
        <v>3.283</v>
      </c>
      <c r="Q261" s="1" t="n">
        <v>1636.783</v>
      </c>
      <c r="R261" s="1" t="n">
        <v>3.041</v>
      </c>
      <c r="S261" s="1" t="n">
        <v>3.003</v>
      </c>
      <c r="T261" s="1" t="n">
        <v>3.767</v>
      </c>
      <c r="U261" s="1" t="n">
        <v>177.148</v>
      </c>
      <c r="V261" s="1" t="n">
        <v>4.093</v>
      </c>
      <c r="W261" s="1" t="n">
        <v>1.678</v>
      </c>
      <c r="X261" s="1" t="n">
        <v>9.169</v>
      </c>
    </row>
    <row r="262" customFormat="false" ht="13.8" hidden="false" customHeight="false" outlineLevel="0" collapsed="false">
      <c r="A262" s="1" t="s">
        <v>507</v>
      </c>
      <c r="B262" s="1" t="s">
        <v>272</v>
      </c>
      <c r="C262" s="14" t="s">
        <v>88</v>
      </c>
      <c r="D262" s="14" t="n">
        <v>1001</v>
      </c>
      <c r="F262" s="15" t="n">
        <v>42962</v>
      </c>
      <c r="G262" s="14" t="s">
        <v>508</v>
      </c>
      <c r="H262" s="14"/>
      <c r="I262" s="1" t="n">
        <v>6.328</v>
      </c>
      <c r="J262" s="1" t="n">
        <v>3.09</v>
      </c>
      <c r="K262" s="1" t="n">
        <v>0.128</v>
      </c>
      <c r="L262" s="1" t="n">
        <v>6.097</v>
      </c>
      <c r="M262" s="1" t="n">
        <v>3.333</v>
      </c>
      <c r="N262" s="1" t="n">
        <v>2.405</v>
      </c>
      <c r="O262" s="1" t="n">
        <v>2.563</v>
      </c>
      <c r="P262" s="1" t="n">
        <v>5.656</v>
      </c>
      <c r="Q262" s="1" t="n">
        <v>1335.095</v>
      </c>
      <c r="R262" s="1" t="n">
        <v>3.263</v>
      </c>
      <c r="S262" s="1" t="n">
        <v>5.7</v>
      </c>
      <c r="T262" s="1" t="n">
        <v>5.797</v>
      </c>
      <c r="U262" s="1" t="n">
        <v>2.317</v>
      </c>
      <c r="V262" s="1" t="n">
        <v>5.955</v>
      </c>
      <c r="W262" s="1" t="n">
        <v>2.251</v>
      </c>
      <c r="X262" s="1" t="n">
        <v>3.251</v>
      </c>
    </row>
    <row r="263" customFormat="false" ht="13.8" hidden="false" customHeight="false" outlineLevel="0" collapsed="false">
      <c r="A263" s="1" t="s">
        <v>509</v>
      </c>
      <c r="B263" s="1" t="s">
        <v>272</v>
      </c>
      <c r="C263" s="14" t="s">
        <v>88</v>
      </c>
      <c r="D263" s="14" t="n">
        <v>1001</v>
      </c>
      <c r="F263" s="15" t="n">
        <v>42971</v>
      </c>
      <c r="G263" s="14" t="n">
        <v>19</v>
      </c>
      <c r="H263" s="14"/>
      <c r="I263" s="1" t="n">
        <v>2.566</v>
      </c>
      <c r="J263" s="1" t="n">
        <v>4.454</v>
      </c>
      <c r="K263" s="1" t="n">
        <v>0.086</v>
      </c>
      <c r="L263" s="1" t="n">
        <v>5.045</v>
      </c>
      <c r="M263" s="1" t="n">
        <v>2.772</v>
      </c>
      <c r="N263" s="1" t="n">
        <v>1.383</v>
      </c>
      <c r="O263" s="1" t="n">
        <v>1.855</v>
      </c>
      <c r="P263" s="1" t="n">
        <v>6.397</v>
      </c>
      <c r="Q263" s="1" t="n">
        <v>1982.584</v>
      </c>
      <c r="R263" s="1" t="n">
        <v>4.422</v>
      </c>
      <c r="S263" s="1" t="n">
        <v>2.971</v>
      </c>
      <c r="T263" s="1" t="n">
        <v>8.013</v>
      </c>
      <c r="U263" s="1" t="n">
        <v>56.246</v>
      </c>
      <c r="V263" s="1" t="n">
        <v>6.964</v>
      </c>
      <c r="W263" s="1" t="n">
        <v>1.775</v>
      </c>
      <c r="X263" s="1" t="n">
        <v>4.941</v>
      </c>
    </row>
    <row r="264" customFormat="false" ht="13.8" hidden="false" customHeight="false" outlineLevel="0" collapsed="false">
      <c r="A264" s="1" t="s">
        <v>510</v>
      </c>
      <c r="B264" s="1" t="s">
        <v>272</v>
      </c>
      <c r="C264" s="14" t="s">
        <v>88</v>
      </c>
      <c r="D264" s="14" t="n">
        <v>1001</v>
      </c>
      <c r="F264" s="15" t="n">
        <v>42971</v>
      </c>
      <c r="G264" s="14" t="s">
        <v>484</v>
      </c>
      <c r="H264" s="14"/>
      <c r="I264" s="1" t="n">
        <v>4.568</v>
      </c>
      <c r="J264" s="1" t="n">
        <v>5.767</v>
      </c>
      <c r="K264" s="1" t="n">
        <v>0.119</v>
      </c>
      <c r="L264" s="1" t="n">
        <v>3.806</v>
      </c>
      <c r="M264" s="1" t="n">
        <v>3.636</v>
      </c>
      <c r="N264" s="1" t="n">
        <v>0.715</v>
      </c>
      <c r="O264" s="1" t="n">
        <v>2.899</v>
      </c>
      <c r="P264" s="1" t="n">
        <v>2.791</v>
      </c>
      <c r="Q264" s="1" t="n">
        <v>1381.614</v>
      </c>
      <c r="R264" s="1" t="n">
        <v>5.888</v>
      </c>
      <c r="S264" s="1" t="n">
        <v>4.924</v>
      </c>
      <c r="T264" s="1" t="n">
        <v>4.498</v>
      </c>
      <c r="U264" s="1" t="n">
        <v>0.937</v>
      </c>
      <c r="V264" s="1" t="n">
        <v>2.329</v>
      </c>
      <c r="W264" s="1" t="n">
        <v>2.148</v>
      </c>
      <c r="X264" s="1" t="n">
        <v>4.942</v>
      </c>
    </row>
    <row r="265" customFormat="false" ht="13.8" hidden="false" customHeight="false" outlineLevel="0" collapsed="false">
      <c r="A265" s="1" t="s">
        <v>511</v>
      </c>
      <c r="B265" s="1" t="s">
        <v>272</v>
      </c>
      <c r="C265" s="14" t="s">
        <v>88</v>
      </c>
      <c r="D265" s="14" t="n">
        <v>1001</v>
      </c>
      <c r="F265" s="15" t="n">
        <v>43006</v>
      </c>
      <c r="G265" s="14" t="n">
        <v>19</v>
      </c>
      <c r="H265" s="14"/>
      <c r="I265" s="1" t="n">
        <v>23.622</v>
      </c>
      <c r="J265" s="1" t="n">
        <v>2.895</v>
      </c>
      <c r="K265" s="1" t="n">
        <v>0.192</v>
      </c>
      <c r="L265" s="1" t="n">
        <v>5.094</v>
      </c>
      <c r="M265" s="1" t="n">
        <v>4.106</v>
      </c>
      <c r="N265" s="1" t="n">
        <v>0.675</v>
      </c>
      <c r="O265" s="1" t="n">
        <v>2.921</v>
      </c>
      <c r="P265" s="1" t="n">
        <v>5.204</v>
      </c>
      <c r="Q265" s="1" t="n">
        <v>1612.455</v>
      </c>
      <c r="R265" s="1" t="n">
        <v>2.942</v>
      </c>
      <c r="S265" s="1" t="n">
        <v>4.044</v>
      </c>
      <c r="T265" s="1" t="n">
        <v>3.115</v>
      </c>
      <c r="U265" s="1" t="n">
        <v>476.7</v>
      </c>
      <c r="V265" s="1" t="n">
        <v>3.426</v>
      </c>
      <c r="W265" s="1" t="n">
        <v>2.572</v>
      </c>
      <c r="X265" s="1" t="n">
        <v>2.713</v>
      </c>
    </row>
    <row r="266" customFormat="false" ht="13.8" hidden="false" customHeight="false" outlineLevel="0" collapsed="false">
      <c r="A266" s="1" t="s">
        <v>512</v>
      </c>
      <c r="B266" s="1" t="s">
        <v>272</v>
      </c>
      <c r="C266" s="14" t="s">
        <v>88</v>
      </c>
      <c r="D266" s="14" t="n">
        <v>1001</v>
      </c>
      <c r="F266" s="15" t="n">
        <v>43006</v>
      </c>
      <c r="G266" s="14" t="s">
        <v>484</v>
      </c>
      <c r="H266" s="14"/>
      <c r="I266" s="1" t="n">
        <v>6.961</v>
      </c>
      <c r="J266" s="1" t="n">
        <v>3.337</v>
      </c>
      <c r="K266" s="1" t="n">
        <v>0.126</v>
      </c>
      <c r="L266" s="1" t="n">
        <v>6.369</v>
      </c>
      <c r="M266" s="1" t="n">
        <v>3.303</v>
      </c>
      <c r="N266" s="1" t="n">
        <v>2.323</v>
      </c>
      <c r="O266" s="1" t="n">
        <v>2.749</v>
      </c>
      <c r="P266" s="1" t="n">
        <v>5.654</v>
      </c>
      <c r="Q266" s="1" t="n">
        <v>2223.168</v>
      </c>
      <c r="R266" s="1" t="n">
        <v>2.273</v>
      </c>
      <c r="S266" s="1" t="n">
        <v>5.13</v>
      </c>
      <c r="T266" s="1" t="n">
        <v>4.142</v>
      </c>
      <c r="U266" s="1" t="n">
        <v>2.267</v>
      </c>
      <c r="V266" s="1" t="n">
        <v>6.572</v>
      </c>
      <c r="W266" s="1" t="n">
        <v>2.525</v>
      </c>
      <c r="X266" s="1" t="n">
        <v>4.559</v>
      </c>
    </row>
    <row r="267" customFormat="false" ht="13.8" hidden="false" customHeight="false" outlineLevel="0" collapsed="false">
      <c r="A267" s="1" t="s">
        <v>513</v>
      </c>
      <c r="B267" s="1" t="s">
        <v>272</v>
      </c>
      <c r="C267" s="14" t="s">
        <v>88</v>
      </c>
      <c r="D267" s="14" t="n">
        <v>1001</v>
      </c>
      <c r="F267" s="15" t="n">
        <v>43013</v>
      </c>
      <c r="G267" s="14" t="n">
        <v>19</v>
      </c>
      <c r="H267" s="14"/>
      <c r="I267" s="1" t="n">
        <v>22.908</v>
      </c>
      <c r="J267" s="1" t="n">
        <v>0.61</v>
      </c>
      <c r="K267" s="1" t="n">
        <v>0.217</v>
      </c>
      <c r="L267" s="1" t="n">
        <v>2.833</v>
      </c>
      <c r="M267" s="1" t="n">
        <v>3.426</v>
      </c>
      <c r="N267" s="1" t="n">
        <v>2.165</v>
      </c>
      <c r="O267" s="1" t="n">
        <v>2.34</v>
      </c>
      <c r="P267" s="1" t="n">
        <v>2.035</v>
      </c>
      <c r="Q267" s="1" t="n">
        <v>3930.989</v>
      </c>
      <c r="R267" s="1" t="n">
        <v>1.226</v>
      </c>
      <c r="S267" s="1" t="n">
        <v>4.244</v>
      </c>
      <c r="T267" s="1" t="n">
        <v>3.192</v>
      </c>
      <c r="U267" s="1" t="n">
        <v>505.019</v>
      </c>
      <c r="V267" s="1" t="n">
        <v>3.029</v>
      </c>
      <c r="W267" s="1" t="n">
        <v>3.78</v>
      </c>
      <c r="X267" s="1" t="n">
        <v>2.1</v>
      </c>
    </row>
    <row r="268" customFormat="false" ht="13.8" hidden="false" customHeight="false" outlineLevel="0" collapsed="false">
      <c r="A268" s="1" t="s">
        <v>514</v>
      </c>
      <c r="B268" s="1" t="s">
        <v>272</v>
      </c>
      <c r="C268" s="14" t="s">
        <v>88</v>
      </c>
      <c r="D268" s="14" t="n">
        <v>1001</v>
      </c>
      <c r="F268" s="15" t="n">
        <v>43013</v>
      </c>
      <c r="G268" s="14" t="s">
        <v>508</v>
      </c>
      <c r="H268" s="14"/>
      <c r="I268" s="1" t="n">
        <v>8.29</v>
      </c>
      <c r="J268" s="1" t="n">
        <v>2.092</v>
      </c>
      <c r="K268" s="1" t="n">
        <v>0.146</v>
      </c>
      <c r="L268" s="1" t="n">
        <v>8.299</v>
      </c>
      <c r="M268" s="1" t="n">
        <v>3.213</v>
      </c>
      <c r="N268" s="1" t="n">
        <v>2.41</v>
      </c>
      <c r="O268" s="1" t="n">
        <v>2.478</v>
      </c>
      <c r="P268" s="1" t="n">
        <v>6.961</v>
      </c>
      <c r="Q268" s="1" t="n">
        <v>2630.784</v>
      </c>
      <c r="R268" s="1" t="n">
        <v>1.701</v>
      </c>
      <c r="S268" s="1" t="n">
        <v>5.276</v>
      </c>
      <c r="T268" s="1" t="n">
        <v>4.701</v>
      </c>
      <c r="U268" s="1" t="n">
        <v>3.183</v>
      </c>
      <c r="V268" s="1" t="n">
        <v>4.9</v>
      </c>
      <c r="W268" s="1" t="n">
        <v>2.898</v>
      </c>
      <c r="X268" s="1" t="n">
        <v>3.002</v>
      </c>
    </row>
    <row r="269" customFormat="false" ht="13.8" hidden="false" customHeight="false" outlineLevel="0" collapsed="false">
      <c r="A269" s="1" t="s">
        <v>515</v>
      </c>
      <c r="B269" s="1" t="s">
        <v>272</v>
      </c>
      <c r="C269" s="14" t="s">
        <v>88</v>
      </c>
      <c r="D269" s="14" t="n">
        <v>1001</v>
      </c>
      <c r="F269" s="15" t="n">
        <v>43018</v>
      </c>
      <c r="G269" s="14" t="n">
        <v>19</v>
      </c>
      <c r="H269" s="14"/>
      <c r="I269" s="1" t="n">
        <v>10.732</v>
      </c>
      <c r="J269" s="1" t="n">
        <v>1.477</v>
      </c>
      <c r="K269" s="1" t="n">
        <v>0.125</v>
      </c>
      <c r="L269" s="1" t="n">
        <v>8.181</v>
      </c>
      <c r="M269" s="1" t="n">
        <v>2.567</v>
      </c>
      <c r="N269" s="1" t="n">
        <v>3.99</v>
      </c>
      <c r="O269" s="1" t="n">
        <v>2.05</v>
      </c>
      <c r="P269" s="1" t="n">
        <v>7.432</v>
      </c>
      <c r="Q269" s="1" t="n">
        <v>3026.486</v>
      </c>
      <c r="R269" s="1" t="n">
        <v>1.431</v>
      </c>
      <c r="S269" s="1" t="n">
        <v>3.863</v>
      </c>
      <c r="T269" s="1" t="n">
        <v>7.774</v>
      </c>
      <c r="U269" s="1" t="n">
        <v>307.741</v>
      </c>
      <c r="V269" s="1" t="n">
        <v>10.06</v>
      </c>
      <c r="W269" s="1" t="n">
        <v>3.025</v>
      </c>
      <c r="X269" s="1" t="n">
        <v>1.704</v>
      </c>
    </row>
    <row r="270" customFormat="false" ht="13.8" hidden="false" customHeight="false" outlineLevel="0" collapsed="false">
      <c r="A270" s="1" t="s">
        <v>516</v>
      </c>
      <c r="B270" s="1" t="s">
        <v>272</v>
      </c>
      <c r="C270" s="14" t="s">
        <v>88</v>
      </c>
      <c r="D270" s="14" t="n">
        <v>1001</v>
      </c>
      <c r="F270" s="15" t="n">
        <v>43018</v>
      </c>
      <c r="G270" s="14" t="s">
        <v>484</v>
      </c>
      <c r="H270" s="14"/>
      <c r="I270" s="1" t="n">
        <v>7.144</v>
      </c>
      <c r="J270" s="1" t="n">
        <v>3.791</v>
      </c>
      <c r="K270" s="1" t="n">
        <v>0.131</v>
      </c>
      <c r="L270" s="1" t="n">
        <v>10.103</v>
      </c>
      <c r="M270" s="1" t="n">
        <v>3.681</v>
      </c>
      <c r="N270" s="1" t="n">
        <v>3.215</v>
      </c>
      <c r="O270" s="1" t="n">
        <v>3.439</v>
      </c>
      <c r="P270" s="1" t="n">
        <v>2.14</v>
      </c>
      <c r="Q270" s="1" t="n">
        <v>4866.672</v>
      </c>
      <c r="R270" s="1" t="n">
        <v>3.239</v>
      </c>
      <c r="S270" s="1" t="n">
        <v>5.403</v>
      </c>
      <c r="T270" s="1" t="n">
        <v>3.599</v>
      </c>
      <c r="U270" s="1" t="n">
        <v>1.896</v>
      </c>
      <c r="V270" s="1" t="n">
        <v>3.583</v>
      </c>
      <c r="W270" s="1" t="n">
        <v>4.158</v>
      </c>
      <c r="X270" s="1" t="n">
        <v>2.993</v>
      </c>
    </row>
    <row r="271" customFormat="false" ht="13.8" hidden="false" customHeight="false" outlineLevel="0" collapsed="false">
      <c r="A271" s="1" t="s">
        <v>517</v>
      </c>
      <c r="B271" s="1" t="s">
        <v>272</v>
      </c>
      <c r="C271" s="14" t="s">
        <v>88</v>
      </c>
      <c r="D271" s="14" t="n">
        <v>1001</v>
      </c>
      <c r="F271" s="15" t="n">
        <v>43034</v>
      </c>
      <c r="G271" s="14" t="n">
        <v>19</v>
      </c>
      <c r="H271" s="14"/>
      <c r="I271" s="1" t="n">
        <v>6.71</v>
      </c>
      <c r="J271" s="1" t="n">
        <v>4.33</v>
      </c>
      <c r="K271" s="1" t="n">
        <v>0.124</v>
      </c>
      <c r="L271" s="1" t="n">
        <v>1.866</v>
      </c>
      <c r="M271" s="1" t="n">
        <v>3.517</v>
      </c>
      <c r="N271" s="1" t="n">
        <v>1.488</v>
      </c>
      <c r="O271" s="1" t="n">
        <v>2.687</v>
      </c>
      <c r="P271" s="1" t="n">
        <v>4.394</v>
      </c>
      <c r="Q271" s="1" t="n">
        <v>2281.528</v>
      </c>
      <c r="R271" s="1" t="n">
        <v>4.729</v>
      </c>
      <c r="S271" s="1" t="n">
        <v>5.825</v>
      </c>
      <c r="T271" s="1" t="n">
        <v>2.803</v>
      </c>
      <c r="U271" s="1" t="n">
        <v>1.981</v>
      </c>
      <c r="V271" s="1" t="n">
        <v>3.495</v>
      </c>
      <c r="W271" s="1" t="n">
        <v>2.571</v>
      </c>
      <c r="X271" s="1" t="n">
        <v>4.985</v>
      </c>
    </row>
    <row r="272" customFormat="false" ht="13.8" hidden="false" customHeight="false" outlineLevel="0" collapsed="false">
      <c r="A272" s="1" t="s">
        <v>518</v>
      </c>
      <c r="B272" s="1" t="s">
        <v>272</v>
      </c>
      <c r="C272" s="14" t="s">
        <v>88</v>
      </c>
      <c r="D272" s="14" t="n">
        <v>1001</v>
      </c>
      <c r="F272" s="15" t="n">
        <v>43034</v>
      </c>
      <c r="G272" s="14" t="s">
        <v>484</v>
      </c>
      <c r="H272" s="14"/>
      <c r="I272" s="1" t="n">
        <v>5.985</v>
      </c>
      <c r="J272" s="1" t="n">
        <v>7.011</v>
      </c>
      <c r="K272" s="1" t="n">
        <v>0.121</v>
      </c>
      <c r="L272" s="1" t="n">
        <v>8.527</v>
      </c>
      <c r="M272" s="1" t="n">
        <v>3.334</v>
      </c>
      <c r="N272" s="1" t="n">
        <v>4.319</v>
      </c>
      <c r="O272" s="1" t="n">
        <v>2.28</v>
      </c>
      <c r="P272" s="1" t="n">
        <v>0.506</v>
      </c>
      <c r="Q272" s="1" t="n">
        <v>2018.408</v>
      </c>
      <c r="R272" s="1" t="n">
        <v>6.784</v>
      </c>
      <c r="S272" s="1" t="n">
        <v>5.829</v>
      </c>
      <c r="T272" s="1" t="n">
        <v>0.81</v>
      </c>
      <c r="U272" s="1" t="n">
        <v>1.217</v>
      </c>
      <c r="V272" s="1" t="n">
        <v>3.273</v>
      </c>
      <c r="W272" s="1" t="n">
        <v>2.181</v>
      </c>
      <c r="X272" s="1" t="n">
        <v>7.023</v>
      </c>
    </row>
    <row r="273" customFormat="false" ht="13.8" hidden="false" customHeight="false" outlineLevel="0" collapsed="false">
      <c r="A273" s="1" t="s">
        <v>519</v>
      </c>
      <c r="B273" s="1" t="s">
        <v>272</v>
      </c>
      <c r="C273" s="14" t="s">
        <v>88</v>
      </c>
      <c r="D273" s="14" t="n">
        <v>1001</v>
      </c>
      <c r="F273" s="15" t="n">
        <v>43040</v>
      </c>
      <c r="G273" s="14" t="s">
        <v>508</v>
      </c>
      <c r="H273" s="14"/>
      <c r="I273" s="1" t="n">
        <v>3.517</v>
      </c>
      <c r="J273" s="1" t="n">
        <v>2.58</v>
      </c>
      <c r="K273" s="1" t="n">
        <v>0.1</v>
      </c>
      <c r="L273" s="1" t="n">
        <v>3.557</v>
      </c>
      <c r="M273" s="1" t="n">
        <v>2.636</v>
      </c>
      <c r="N273" s="1" t="n">
        <v>1.275</v>
      </c>
      <c r="O273" s="1" t="n">
        <v>6.623</v>
      </c>
      <c r="P273" s="1" t="n">
        <v>3.475</v>
      </c>
      <c r="Q273" s="1" t="n">
        <v>119.828</v>
      </c>
      <c r="R273" s="1" t="n">
        <v>1.61</v>
      </c>
      <c r="S273" s="1" t="n">
        <v>5.364</v>
      </c>
      <c r="T273" s="1" t="n">
        <v>6.261</v>
      </c>
      <c r="U273" s="1" t="n">
        <v>0.701</v>
      </c>
      <c r="V273" s="1" t="n">
        <v>4.132</v>
      </c>
      <c r="W273" s="1" t="n">
        <v>0.593</v>
      </c>
      <c r="X273" s="1" t="n">
        <v>2.775</v>
      </c>
    </row>
    <row r="274" customFormat="false" ht="13.8" hidden="false" customHeight="false" outlineLevel="0" collapsed="false">
      <c r="A274" s="30" t="s">
        <v>520</v>
      </c>
      <c r="B274" s="30" t="s">
        <v>272</v>
      </c>
      <c r="C274" s="31" t="s">
        <v>88</v>
      </c>
      <c r="D274" s="31" t="n">
        <v>1001</v>
      </c>
      <c r="E274" s="30"/>
      <c r="F274" s="32" t="n">
        <v>43047</v>
      </c>
      <c r="G274" s="31" t="s">
        <v>508</v>
      </c>
      <c r="H274" s="31"/>
      <c r="I274" s="30" t="n">
        <v>5.218</v>
      </c>
      <c r="J274" s="30" t="n">
        <v>4.669</v>
      </c>
      <c r="K274" s="30" t="n">
        <v>0.099</v>
      </c>
      <c r="L274" s="30" t="n">
        <v>11.665</v>
      </c>
      <c r="M274" s="30" t="n">
        <v>2.684</v>
      </c>
      <c r="N274" s="30" t="n">
        <v>2.065</v>
      </c>
      <c r="O274" s="30" t="n">
        <v>1.405</v>
      </c>
      <c r="P274" s="30" t="n">
        <v>5.998</v>
      </c>
      <c r="Q274" s="30" t="n">
        <v>181.733</v>
      </c>
      <c r="R274" s="30" t="n">
        <v>3.164</v>
      </c>
      <c r="S274" s="30" t="n">
        <v>5.474</v>
      </c>
      <c r="T274" s="30" t="n">
        <v>4.16</v>
      </c>
      <c r="U274" s="30" t="n">
        <v>1.13</v>
      </c>
      <c r="V274" s="30" t="n">
        <v>5.205</v>
      </c>
      <c r="W274" s="30" t="n">
        <v>0.718</v>
      </c>
      <c r="X274" s="1" t="n">
        <v>2.777</v>
      </c>
    </row>
    <row r="275" customFormat="false" ht="13.8" hidden="false" customHeight="false" outlineLevel="0" collapsed="false">
      <c r="A275" s="30" t="s">
        <v>521</v>
      </c>
      <c r="B275" s="30" t="s">
        <v>272</v>
      </c>
      <c r="C275" s="31" t="s">
        <v>522</v>
      </c>
      <c r="D275" s="30"/>
      <c r="E275" s="30"/>
      <c r="F275" s="32" t="n">
        <v>42881</v>
      </c>
      <c r="G275" s="43" t="s">
        <v>280</v>
      </c>
      <c r="H275" s="31" t="s">
        <v>497</v>
      </c>
      <c r="I275" s="30" t="n">
        <v>26.702</v>
      </c>
      <c r="J275" s="30" t="n">
        <v>0.9</v>
      </c>
      <c r="K275" s="30" t="n">
        <v>0.129</v>
      </c>
      <c r="L275" s="30" t="n">
        <v>4.002</v>
      </c>
      <c r="M275" s="30" t="n">
        <v>0.764</v>
      </c>
      <c r="N275" s="30" t="n">
        <v>11.298</v>
      </c>
      <c r="O275" s="30" t="n">
        <v>1.516</v>
      </c>
      <c r="P275" s="30" t="n">
        <v>8.504</v>
      </c>
      <c r="Q275" s="30" t="n">
        <v>163.88</v>
      </c>
      <c r="R275" s="30" t="n">
        <v>1.331</v>
      </c>
      <c r="S275" s="30" t="n">
        <v>6.041</v>
      </c>
      <c r="T275" s="30" t="n">
        <v>17.897</v>
      </c>
      <c r="U275" s="30" t="n">
        <v>1.53</v>
      </c>
      <c r="V275" s="30" t="n">
        <v>5.516</v>
      </c>
      <c r="W275" s="30" t="n">
        <v>0.218</v>
      </c>
      <c r="X275" s="1" t="n">
        <v>8.823</v>
      </c>
    </row>
    <row r="276" customFormat="false" ht="13.8" hidden="false" customHeight="false" outlineLevel="0" collapsed="false">
      <c r="A276" s="30" t="s">
        <v>523</v>
      </c>
      <c r="B276" s="30" t="s">
        <v>272</v>
      </c>
      <c r="C276" s="31" t="s">
        <v>522</v>
      </c>
      <c r="D276" s="30"/>
      <c r="E276" s="30"/>
      <c r="F276" s="32" t="n">
        <v>42881</v>
      </c>
      <c r="G276" s="43" t="s">
        <v>293</v>
      </c>
      <c r="H276" s="31" t="s">
        <v>524</v>
      </c>
      <c r="I276" s="30" t="n">
        <v>59.419</v>
      </c>
      <c r="J276" s="30" t="n">
        <v>7.009</v>
      </c>
      <c r="K276" s="30" t="n">
        <v>0.034</v>
      </c>
      <c r="L276" s="30" t="n">
        <v>3.492</v>
      </c>
      <c r="M276" s="30" t="n">
        <v>0.457</v>
      </c>
      <c r="N276" s="30" t="n">
        <v>6.055</v>
      </c>
      <c r="O276" s="30" t="n">
        <v>0.992</v>
      </c>
      <c r="P276" s="30" t="n">
        <v>2.046</v>
      </c>
      <c r="Q276" s="30" t="n">
        <v>70.499</v>
      </c>
      <c r="R276" s="30" t="n">
        <v>4.417</v>
      </c>
      <c r="S276" s="30" t="n">
        <v>4.906</v>
      </c>
      <c r="T276" s="30" t="n">
        <v>15.612</v>
      </c>
      <c r="U276" s="30" t="n">
        <v>3.368</v>
      </c>
      <c r="V276" s="30" t="n">
        <v>4.348</v>
      </c>
      <c r="W276" s="30" t="n">
        <v>0.181</v>
      </c>
      <c r="X276" s="1" t="n">
        <v>19.22</v>
      </c>
    </row>
    <row r="277" customFormat="false" ht="13.8" hidden="false" customHeight="false" outlineLevel="0" collapsed="false">
      <c r="A277" s="30" t="s">
        <v>525</v>
      </c>
      <c r="B277" s="30" t="s">
        <v>272</v>
      </c>
      <c r="C277" s="31" t="s">
        <v>522</v>
      </c>
      <c r="D277" s="30"/>
      <c r="E277" s="30"/>
      <c r="F277" s="32" t="n">
        <v>42898</v>
      </c>
      <c r="G277" s="43" t="s">
        <v>280</v>
      </c>
      <c r="H277" s="31" t="s">
        <v>497</v>
      </c>
      <c r="I277" s="30" t="n">
        <v>16.45</v>
      </c>
      <c r="J277" s="30" t="n">
        <v>3.531</v>
      </c>
      <c r="K277" s="30" t="n">
        <v>0.033</v>
      </c>
      <c r="L277" s="30" t="n">
        <v>19.977</v>
      </c>
      <c r="M277" s="30" t="n">
        <v>0.527</v>
      </c>
      <c r="N277" s="30" t="n">
        <v>2.871</v>
      </c>
      <c r="O277" s="30" t="n">
        <v>1.056</v>
      </c>
      <c r="P277" s="30" t="n">
        <v>5.946</v>
      </c>
      <c r="Q277" s="30" t="n">
        <v>29.651</v>
      </c>
      <c r="R277" s="30" t="n">
        <v>4.381</v>
      </c>
      <c r="S277" s="30" t="n">
        <v>5.312</v>
      </c>
      <c r="T277" s="30" t="n">
        <v>18.45</v>
      </c>
      <c r="U277" s="30" t="n">
        <v>0.381</v>
      </c>
      <c r="V277" s="30" t="n">
        <v>3.998</v>
      </c>
      <c r="W277" s="30" t="n">
        <v>0.21</v>
      </c>
      <c r="X277" s="1" t="n">
        <v>19.813</v>
      </c>
    </row>
    <row r="278" customFormat="false" ht="13.8" hidden="false" customHeight="false" outlineLevel="0" collapsed="false">
      <c r="A278" s="30" t="s">
        <v>526</v>
      </c>
      <c r="B278" s="30" t="s">
        <v>272</v>
      </c>
      <c r="C278" s="31" t="s">
        <v>522</v>
      </c>
      <c r="D278" s="30"/>
      <c r="E278" s="30"/>
      <c r="F278" s="32" t="n">
        <v>42898</v>
      </c>
      <c r="G278" s="43" t="s">
        <v>293</v>
      </c>
      <c r="H278" s="31" t="s">
        <v>527</v>
      </c>
      <c r="I278" s="30" t="n">
        <v>42.346</v>
      </c>
      <c r="J278" s="30" t="n">
        <v>5.014</v>
      </c>
      <c r="K278" s="30" t="n">
        <v>0.035</v>
      </c>
      <c r="L278" s="30" t="n">
        <v>16.231</v>
      </c>
      <c r="M278" s="30" t="n">
        <v>0.438</v>
      </c>
      <c r="N278" s="30" t="n">
        <v>4.03</v>
      </c>
      <c r="O278" s="30" t="n">
        <v>1.134</v>
      </c>
      <c r="P278" s="30" t="n">
        <v>6.762</v>
      </c>
      <c r="Q278" s="30" t="n">
        <v>35.994</v>
      </c>
      <c r="R278" s="30" t="n">
        <v>3.128</v>
      </c>
      <c r="S278" s="30" t="n">
        <v>4.551</v>
      </c>
      <c r="T278" s="30" t="n">
        <v>18.981</v>
      </c>
      <c r="U278" s="30" t="n">
        <v>3.241</v>
      </c>
      <c r="V278" s="30" t="n">
        <v>5.955</v>
      </c>
      <c r="W278" s="30" t="n">
        <v>0.114</v>
      </c>
      <c r="X278" s="1" t="n">
        <v>6.31</v>
      </c>
    </row>
    <row r="279" customFormat="false" ht="13.8" hidden="false" customHeight="false" outlineLevel="0" collapsed="false">
      <c r="A279" s="1" t="s">
        <v>528</v>
      </c>
      <c r="B279" s="1" t="s">
        <v>272</v>
      </c>
      <c r="C279" s="14" t="s">
        <v>522</v>
      </c>
      <c r="F279" s="15" t="n">
        <v>42914</v>
      </c>
      <c r="G279" s="41" t="s">
        <v>280</v>
      </c>
      <c r="H279" s="14" t="s">
        <v>497</v>
      </c>
      <c r="I279" s="1" t="n">
        <v>24.886</v>
      </c>
      <c r="J279" s="1" t="n">
        <v>0.927</v>
      </c>
      <c r="K279" s="1" t="n">
        <v>0.034</v>
      </c>
      <c r="L279" s="1" t="n">
        <v>5.316</v>
      </c>
      <c r="M279" s="1" t="n">
        <v>0.48</v>
      </c>
      <c r="N279" s="1" t="n">
        <v>5.22</v>
      </c>
      <c r="O279" s="1" t="n">
        <v>0.983</v>
      </c>
      <c r="P279" s="1" t="n">
        <v>6.205</v>
      </c>
      <c r="Q279" s="1" t="n">
        <v>29.095</v>
      </c>
      <c r="R279" s="1" t="n">
        <v>0.889</v>
      </c>
      <c r="S279" s="1" t="n">
        <v>5.201</v>
      </c>
      <c r="T279" s="1" t="n">
        <v>16.76</v>
      </c>
      <c r="U279" s="1" t="n">
        <v>0.495</v>
      </c>
      <c r="V279" s="1" t="n">
        <v>6.007</v>
      </c>
      <c r="W279" s="1" t="n">
        <v>0.128</v>
      </c>
      <c r="X279" s="1" t="n">
        <v>26.752</v>
      </c>
    </row>
    <row r="280" customFormat="false" ht="13.8" hidden="false" customHeight="false" outlineLevel="0" collapsed="false">
      <c r="A280" s="1" t="s">
        <v>529</v>
      </c>
      <c r="B280" s="1" t="s">
        <v>272</v>
      </c>
      <c r="C280" s="14" t="s">
        <v>522</v>
      </c>
      <c r="F280" s="15" t="n">
        <v>42914</v>
      </c>
      <c r="G280" s="41" t="s">
        <v>293</v>
      </c>
      <c r="H280" s="14" t="s">
        <v>527</v>
      </c>
      <c r="I280" s="1" t="n">
        <v>32.499</v>
      </c>
      <c r="J280" s="1" t="n">
        <v>3.139</v>
      </c>
      <c r="K280" s="1" t="n">
        <v>0.045</v>
      </c>
      <c r="L280" s="1" t="n">
        <v>7.863</v>
      </c>
      <c r="M280" s="1" t="n">
        <v>0.547</v>
      </c>
      <c r="N280" s="1" t="n">
        <v>5.523</v>
      </c>
      <c r="O280" s="1" t="n">
        <v>1.331</v>
      </c>
      <c r="P280" s="1" t="n">
        <v>6.995</v>
      </c>
      <c r="Q280" s="1" t="n">
        <v>80.45</v>
      </c>
      <c r="R280" s="1" t="n">
        <v>4.351</v>
      </c>
      <c r="S280" s="1" t="n">
        <v>4.433</v>
      </c>
      <c r="T280" s="1" t="n">
        <v>20.996</v>
      </c>
      <c r="U280" s="1" t="n">
        <v>3.292</v>
      </c>
      <c r="V280" s="1" t="n">
        <v>6.455</v>
      </c>
      <c r="W280" s="1" t="n">
        <v>0.093</v>
      </c>
      <c r="X280" s="1" t="n">
        <v>12.427</v>
      </c>
    </row>
    <row r="281" customFormat="false" ht="13.8" hidden="false" customHeight="false" outlineLevel="0" collapsed="false">
      <c r="A281" s="1" t="s">
        <v>530</v>
      </c>
      <c r="B281" s="1" t="s">
        <v>272</v>
      </c>
      <c r="C281" s="14" t="s">
        <v>522</v>
      </c>
      <c r="F281" s="15" t="n">
        <v>42929</v>
      </c>
      <c r="G281" s="41" t="s">
        <v>280</v>
      </c>
      <c r="H281" s="14" t="s">
        <v>497</v>
      </c>
      <c r="I281" s="1" t="n">
        <v>18.76</v>
      </c>
      <c r="J281" s="1" t="n">
        <v>1.996</v>
      </c>
      <c r="K281" s="1" t="n">
        <v>0.03</v>
      </c>
      <c r="L281" s="1" t="n">
        <v>12.949</v>
      </c>
      <c r="M281" s="1" t="n">
        <v>0.482</v>
      </c>
      <c r="N281" s="1" t="n">
        <v>4.408</v>
      </c>
      <c r="O281" s="1" t="n">
        <v>1.135</v>
      </c>
      <c r="P281" s="1" t="n">
        <v>5.694</v>
      </c>
      <c r="Q281" s="1" t="n">
        <v>25.902</v>
      </c>
      <c r="R281" s="1" t="n">
        <v>3.529</v>
      </c>
      <c r="S281" s="1" t="n">
        <v>4.159</v>
      </c>
      <c r="T281" s="1" t="n">
        <v>20.441</v>
      </c>
      <c r="U281" s="1" t="n">
        <v>0.596</v>
      </c>
      <c r="V281" s="1" t="n">
        <v>5.893</v>
      </c>
      <c r="W281" s="1" t="n">
        <v>0.168</v>
      </c>
      <c r="X281" s="1" t="n">
        <v>23.579</v>
      </c>
    </row>
    <row r="282" customFormat="false" ht="13.8" hidden="false" customHeight="false" outlineLevel="0" collapsed="false">
      <c r="A282" s="1" t="s">
        <v>531</v>
      </c>
      <c r="B282" s="1" t="s">
        <v>272</v>
      </c>
      <c r="C282" s="14" t="s">
        <v>522</v>
      </c>
      <c r="F282" s="15" t="n">
        <v>42929</v>
      </c>
      <c r="G282" s="41" t="s">
        <v>293</v>
      </c>
      <c r="H282" s="14" t="s">
        <v>527</v>
      </c>
      <c r="I282" s="1" t="n">
        <v>48.651</v>
      </c>
      <c r="J282" s="1" t="n">
        <v>5.051</v>
      </c>
      <c r="K282" s="1" t="n">
        <v>0.057</v>
      </c>
      <c r="L282" s="1" t="n">
        <v>8.02</v>
      </c>
      <c r="M282" s="1" t="n">
        <v>0.501</v>
      </c>
      <c r="N282" s="1" t="n">
        <v>8.656</v>
      </c>
      <c r="O282" s="1" t="n">
        <v>1.175</v>
      </c>
      <c r="P282" s="1" t="n">
        <v>4.01</v>
      </c>
      <c r="Q282" s="1" t="n">
        <v>45.665</v>
      </c>
      <c r="R282" s="1" t="n">
        <v>2.662</v>
      </c>
      <c r="S282" s="1" t="n">
        <v>4.086</v>
      </c>
      <c r="T282" s="1" t="n">
        <v>17.74</v>
      </c>
      <c r="U282" s="1" t="n">
        <v>8.158</v>
      </c>
      <c r="V282" s="1" t="n">
        <v>7.295</v>
      </c>
      <c r="W282" s="1" t="n">
        <v>0.098</v>
      </c>
      <c r="X282" s="1" t="n">
        <v>21.335</v>
      </c>
    </row>
    <row r="283" customFormat="false" ht="13.8" hidden="false" customHeight="false" outlineLevel="0" collapsed="false">
      <c r="A283" s="1" t="s">
        <v>532</v>
      </c>
      <c r="B283" s="1" t="s">
        <v>272</v>
      </c>
      <c r="C283" s="14" t="s">
        <v>522</v>
      </c>
      <c r="F283" s="15" t="n">
        <v>42949</v>
      </c>
      <c r="G283" s="41" t="s">
        <v>280</v>
      </c>
      <c r="H283" s="14" t="s">
        <v>497</v>
      </c>
      <c r="I283" s="1" t="n">
        <v>14.253</v>
      </c>
      <c r="J283" s="1" t="n">
        <v>3.883</v>
      </c>
      <c r="K283" s="1" t="n">
        <v>0.026</v>
      </c>
      <c r="L283" s="1" t="n">
        <v>13.262</v>
      </c>
      <c r="M283" s="1" t="n">
        <v>0.422</v>
      </c>
      <c r="N283" s="1" t="n">
        <v>7.299</v>
      </c>
      <c r="O283" s="1" t="n">
        <v>1.002</v>
      </c>
      <c r="P283" s="1" t="n">
        <v>5.711</v>
      </c>
      <c r="Q283" s="1" t="n">
        <v>19.161</v>
      </c>
      <c r="R283" s="1" t="n">
        <v>3.475</v>
      </c>
      <c r="S283" s="1" t="n">
        <v>2.973</v>
      </c>
      <c r="T283" s="1" t="n">
        <v>16.311</v>
      </c>
      <c r="U283" s="1" t="n">
        <v>0.528</v>
      </c>
      <c r="V283" s="1" t="n">
        <v>3.468</v>
      </c>
      <c r="W283" s="1" t="n">
        <v>0.117</v>
      </c>
      <c r="X283" s="1" t="n">
        <v>11.261</v>
      </c>
    </row>
    <row r="284" customFormat="false" ht="13.8" hidden="false" customHeight="false" outlineLevel="0" collapsed="false">
      <c r="A284" s="1" t="s">
        <v>533</v>
      </c>
      <c r="B284" s="1" t="s">
        <v>272</v>
      </c>
      <c r="C284" s="14" t="s">
        <v>522</v>
      </c>
      <c r="F284" s="15" t="n">
        <v>42949</v>
      </c>
      <c r="G284" s="41" t="s">
        <v>293</v>
      </c>
      <c r="H284" s="14" t="s">
        <v>527</v>
      </c>
      <c r="I284" s="1" t="n">
        <v>30.193</v>
      </c>
      <c r="J284" s="1" t="n">
        <v>1.246</v>
      </c>
      <c r="K284" s="1" t="n">
        <v>0.046</v>
      </c>
      <c r="L284" s="1" t="n">
        <v>7.274</v>
      </c>
      <c r="M284" s="1" t="n">
        <v>0.43</v>
      </c>
      <c r="N284" s="1" t="n">
        <v>6.139</v>
      </c>
      <c r="O284" s="1" t="n">
        <v>1.141</v>
      </c>
      <c r="P284" s="1" t="n">
        <v>6.261</v>
      </c>
      <c r="Q284" s="1" t="n">
        <v>32.606</v>
      </c>
      <c r="R284" s="1" t="n">
        <v>2.184</v>
      </c>
      <c r="S284" s="1" t="n">
        <v>2.485</v>
      </c>
      <c r="T284" s="1" t="n">
        <v>19.597</v>
      </c>
      <c r="U284" s="1" t="n">
        <v>3.496</v>
      </c>
      <c r="V284" s="1" t="n">
        <v>6.426</v>
      </c>
      <c r="W284" s="1" t="n">
        <v>0.097</v>
      </c>
      <c r="X284" s="1" t="n">
        <v>3.94</v>
      </c>
    </row>
    <row r="285" customFormat="false" ht="13.8" hidden="false" customHeight="false" outlineLevel="0" collapsed="false">
      <c r="A285" s="1" t="s">
        <v>534</v>
      </c>
      <c r="B285" s="1" t="s">
        <v>272</v>
      </c>
      <c r="C285" s="14" t="s">
        <v>522</v>
      </c>
      <c r="F285" s="15" t="n">
        <v>42976</v>
      </c>
      <c r="G285" s="41" t="s">
        <v>280</v>
      </c>
      <c r="H285" s="14" t="s">
        <v>497</v>
      </c>
      <c r="I285" s="1" t="n">
        <v>43.405</v>
      </c>
      <c r="J285" s="1" t="n">
        <v>2.08</v>
      </c>
      <c r="K285" s="1" t="n">
        <v>0.049</v>
      </c>
      <c r="L285" s="1" t="n">
        <v>6.912</v>
      </c>
      <c r="M285" s="1" t="n">
        <v>0.479</v>
      </c>
      <c r="N285" s="1" t="n">
        <v>10.959</v>
      </c>
      <c r="O285" s="1" t="n">
        <v>1.011</v>
      </c>
      <c r="P285" s="1" t="n">
        <v>7.837</v>
      </c>
      <c r="Q285" s="1" t="n">
        <v>27.819</v>
      </c>
      <c r="R285" s="1" t="n">
        <v>2.079</v>
      </c>
      <c r="S285" s="1" t="n">
        <v>2.304</v>
      </c>
      <c r="T285" s="1" t="n">
        <v>18.736</v>
      </c>
      <c r="U285" s="1" t="n">
        <v>2.631</v>
      </c>
      <c r="V285" s="1" t="n">
        <v>7.734</v>
      </c>
      <c r="W285" s="1" t="n">
        <v>0.216</v>
      </c>
      <c r="X285" s="1" t="n">
        <v>4.859</v>
      </c>
    </row>
    <row r="286" customFormat="false" ht="13.8" hidden="false" customHeight="false" outlineLevel="0" collapsed="false">
      <c r="A286" s="1" t="s">
        <v>535</v>
      </c>
      <c r="B286" s="1" t="s">
        <v>272</v>
      </c>
      <c r="C286" s="14" t="s">
        <v>522</v>
      </c>
      <c r="F286" s="15" t="n">
        <v>42976</v>
      </c>
      <c r="G286" s="41" t="s">
        <v>293</v>
      </c>
      <c r="H286" s="14" t="s">
        <v>527</v>
      </c>
      <c r="I286" s="1" t="n">
        <v>35.482</v>
      </c>
      <c r="J286" s="1" t="n">
        <v>3.932</v>
      </c>
      <c r="K286" s="1" t="n">
        <v>0.036</v>
      </c>
      <c r="L286" s="1" t="n">
        <v>12.488</v>
      </c>
      <c r="M286" s="1" t="n">
        <v>0.348</v>
      </c>
      <c r="N286" s="1" t="n">
        <v>11.964</v>
      </c>
      <c r="O286" s="1" t="n">
        <v>0.74</v>
      </c>
      <c r="P286" s="1" t="n">
        <v>8.373</v>
      </c>
      <c r="Q286" s="1" t="n">
        <v>45.737</v>
      </c>
      <c r="R286" s="1" t="n">
        <v>3.207</v>
      </c>
      <c r="S286" s="1" t="n">
        <v>1.8</v>
      </c>
      <c r="T286" s="1" t="n">
        <v>15.742</v>
      </c>
      <c r="U286" s="1" t="n">
        <v>4.083</v>
      </c>
      <c r="V286" s="1" t="n">
        <v>7.365</v>
      </c>
      <c r="W286" s="1" t="n">
        <v>0.145</v>
      </c>
      <c r="X286" s="1" t="n">
        <v>9.091</v>
      </c>
    </row>
    <row r="287" customFormat="false" ht="13.8" hidden="false" customHeight="false" outlineLevel="0" collapsed="false">
      <c r="A287" s="1" t="s">
        <v>536</v>
      </c>
      <c r="B287" s="1" t="s">
        <v>272</v>
      </c>
      <c r="C287" s="14" t="s">
        <v>537</v>
      </c>
      <c r="D287" s="14" t="n">
        <v>310</v>
      </c>
      <c r="E287" s="14"/>
      <c r="F287" s="15" t="n">
        <v>42893</v>
      </c>
      <c r="G287" s="14" t="s">
        <v>538</v>
      </c>
      <c r="H287" s="14"/>
      <c r="I287" s="1" t="n">
        <v>12.081</v>
      </c>
      <c r="J287" s="1" t="n">
        <v>1.886</v>
      </c>
      <c r="K287" s="1" t="n">
        <v>0.038</v>
      </c>
      <c r="L287" s="1" t="n">
        <v>4.186</v>
      </c>
      <c r="M287" s="1" t="n">
        <v>1.021</v>
      </c>
      <c r="N287" s="1" t="n">
        <v>1.805</v>
      </c>
      <c r="O287" s="1" t="n">
        <v>1.854</v>
      </c>
      <c r="P287" s="1" t="n">
        <v>2.633</v>
      </c>
      <c r="Q287" s="34" t="n">
        <v>376.746</v>
      </c>
      <c r="R287" s="1" t="n">
        <v>2.047</v>
      </c>
      <c r="S287" s="1" t="n">
        <v>0.427</v>
      </c>
      <c r="T287" s="1" t="n">
        <v>5.741</v>
      </c>
      <c r="U287" s="1" t="n">
        <v>0.583</v>
      </c>
      <c r="V287" s="1" t="n">
        <v>3.705</v>
      </c>
      <c r="W287" s="1" t="n">
        <v>0.635</v>
      </c>
      <c r="X287" s="1" t="n">
        <v>1.411</v>
      </c>
    </row>
    <row r="288" customFormat="false" ht="13.8" hidden="false" customHeight="false" outlineLevel="0" collapsed="false">
      <c r="A288" s="1" t="s">
        <v>539</v>
      </c>
      <c r="B288" s="1" t="s">
        <v>272</v>
      </c>
      <c r="C288" s="14" t="s">
        <v>537</v>
      </c>
      <c r="D288" s="14" t="n">
        <v>310</v>
      </c>
      <c r="E288" s="14"/>
      <c r="F288" s="15" t="n">
        <v>42893</v>
      </c>
      <c r="G288" s="14" t="s">
        <v>540</v>
      </c>
      <c r="H288" s="14"/>
      <c r="I288" s="1" t="n">
        <v>12.751</v>
      </c>
      <c r="J288" s="1" t="n">
        <v>2.089</v>
      </c>
      <c r="K288" s="1" t="n">
        <v>0.034</v>
      </c>
      <c r="L288" s="1" t="n">
        <v>4.118</v>
      </c>
      <c r="M288" s="1" t="n">
        <v>0.829</v>
      </c>
      <c r="N288" s="1" t="n">
        <v>2.785</v>
      </c>
      <c r="O288" s="1" t="n">
        <v>1.023</v>
      </c>
      <c r="P288" s="1" t="n">
        <v>2.485</v>
      </c>
      <c r="Q288" s="34" t="n">
        <v>95.375</v>
      </c>
      <c r="R288" s="1" t="n">
        <v>1.199</v>
      </c>
      <c r="S288" s="1" t="n">
        <v>0.274</v>
      </c>
      <c r="T288" s="1" t="n">
        <v>3.697</v>
      </c>
      <c r="U288" s="1" t="n">
        <v>0.596</v>
      </c>
      <c r="V288" s="1" t="n">
        <v>2.734</v>
      </c>
      <c r="W288" s="1" t="n">
        <v>0.257</v>
      </c>
      <c r="X288" s="1" t="n">
        <v>6.871</v>
      </c>
    </row>
    <row r="289" customFormat="false" ht="13.8" hidden="false" customHeight="false" outlineLevel="0" collapsed="false">
      <c r="A289" s="1" t="s">
        <v>541</v>
      </c>
      <c r="B289" s="1" t="s">
        <v>272</v>
      </c>
      <c r="C289" s="14" t="s">
        <v>537</v>
      </c>
      <c r="D289" s="14" t="n">
        <v>710</v>
      </c>
      <c r="E289" s="14"/>
      <c r="F289" s="15" t="n">
        <v>42894</v>
      </c>
      <c r="G289" s="14" t="n">
        <v>7.5</v>
      </c>
      <c r="H289" s="14"/>
      <c r="I289" s="1" t="n">
        <v>109.156</v>
      </c>
      <c r="J289" s="1" t="n">
        <v>1.706</v>
      </c>
      <c r="K289" s="1" t="n">
        <v>0.061</v>
      </c>
      <c r="L289" s="1" t="n">
        <v>5.047</v>
      </c>
      <c r="M289" s="1" t="n">
        <v>1.582</v>
      </c>
      <c r="N289" s="1" t="n">
        <v>2.532</v>
      </c>
      <c r="O289" s="1" t="n">
        <v>2.727</v>
      </c>
      <c r="P289" s="1" t="n">
        <v>3.112</v>
      </c>
      <c r="Q289" s="34" t="n">
        <v>729.603</v>
      </c>
      <c r="R289" s="1" t="n">
        <v>1.098</v>
      </c>
      <c r="S289" s="1" t="n">
        <v>0.288</v>
      </c>
      <c r="T289" s="1" t="n">
        <v>2.443</v>
      </c>
      <c r="U289" s="1" t="n">
        <v>2.091</v>
      </c>
      <c r="V289" s="1" t="n">
        <v>3.913</v>
      </c>
      <c r="W289" s="1" t="n">
        <v>1.146</v>
      </c>
      <c r="X289" s="1" t="n">
        <v>2.513</v>
      </c>
    </row>
    <row r="290" customFormat="false" ht="13.8" hidden="false" customHeight="false" outlineLevel="0" collapsed="false">
      <c r="A290" s="1" t="s">
        <v>542</v>
      </c>
      <c r="B290" s="1" t="s">
        <v>272</v>
      </c>
      <c r="C290" s="14" t="s">
        <v>537</v>
      </c>
      <c r="D290" s="14" t="n">
        <v>520</v>
      </c>
      <c r="E290" s="14"/>
      <c r="F290" s="15" t="n">
        <v>42895</v>
      </c>
      <c r="G290" s="14" t="n">
        <v>1</v>
      </c>
      <c r="H290" s="14"/>
      <c r="I290" s="1" t="n">
        <v>81.089</v>
      </c>
      <c r="J290" s="1" t="n">
        <v>0.898</v>
      </c>
      <c r="K290" s="1" t="n">
        <v>0.082</v>
      </c>
      <c r="L290" s="1" t="n">
        <v>1.61</v>
      </c>
      <c r="M290" s="1" t="n">
        <v>1.177</v>
      </c>
      <c r="N290" s="1" t="n">
        <v>1.534</v>
      </c>
      <c r="O290" s="1" t="n">
        <v>1.09</v>
      </c>
      <c r="P290" s="1" t="n">
        <v>0.82</v>
      </c>
      <c r="Q290" s="34" t="n">
        <v>398.913</v>
      </c>
      <c r="R290" s="1" t="n">
        <v>0.836</v>
      </c>
      <c r="S290" s="1" t="n">
        <v>0.239</v>
      </c>
      <c r="T290" s="1" t="n">
        <v>3.688</v>
      </c>
      <c r="U290" s="1" t="n">
        <v>0.844</v>
      </c>
      <c r="V290" s="1" t="n">
        <v>0.577</v>
      </c>
      <c r="W290" s="1" t="n">
        <v>0.785</v>
      </c>
      <c r="X290" s="1" t="n">
        <v>2.76</v>
      </c>
    </row>
    <row r="291" customFormat="false" ht="13.8" hidden="false" customHeight="false" outlineLevel="0" collapsed="false">
      <c r="A291" s="1" t="s">
        <v>543</v>
      </c>
      <c r="B291" s="1" t="s">
        <v>272</v>
      </c>
      <c r="C291" s="14" t="s">
        <v>537</v>
      </c>
      <c r="D291" s="14" t="n">
        <v>610</v>
      </c>
      <c r="E291" s="14"/>
      <c r="F291" s="15" t="n">
        <v>42895</v>
      </c>
      <c r="G291" s="14" t="n">
        <v>1</v>
      </c>
      <c r="H291" s="14"/>
      <c r="I291" s="1" t="n">
        <v>49.869</v>
      </c>
      <c r="J291" s="1" t="n">
        <v>3.415</v>
      </c>
      <c r="K291" s="1" t="n">
        <v>0.053</v>
      </c>
      <c r="L291" s="1" t="n">
        <v>2.365</v>
      </c>
      <c r="M291" s="1" t="n">
        <v>1.183</v>
      </c>
      <c r="N291" s="1" t="n">
        <v>3.983</v>
      </c>
      <c r="O291" s="1" t="n">
        <v>2.751</v>
      </c>
      <c r="P291" s="1" t="n">
        <v>2.157</v>
      </c>
      <c r="Q291" s="34" t="n">
        <v>80.169</v>
      </c>
      <c r="R291" s="1" t="n">
        <v>2.785</v>
      </c>
      <c r="S291" s="1" t="n">
        <v>0.234</v>
      </c>
      <c r="T291" s="1" t="n">
        <v>1.104</v>
      </c>
      <c r="U291" s="1" t="n">
        <v>1.414</v>
      </c>
      <c r="V291" s="1" t="n">
        <v>3.102</v>
      </c>
      <c r="W291" s="1" t="n">
        <v>0.484</v>
      </c>
      <c r="X291" s="1" t="n">
        <v>5.859</v>
      </c>
    </row>
    <row r="292" customFormat="false" ht="13.8" hidden="false" customHeight="false" outlineLevel="0" collapsed="false">
      <c r="A292" s="1" t="s">
        <v>544</v>
      </c>
      <c r="B292" s="1" t="s">
        <v>272</v>
      </c>
      <c r="C292" s="14" t="s">
        <v>537</v>
      </c>
      <c r="D292" s="14" t="n">
        <v>130</v>
      </c>
      <c r="E292" s="14"/>
      <c r="F292" s="15" t="n">
        <v>42897</v>
      </c>
      <c r="G292" s="14" t="n">
        <v>1</v>
      </c>
      <c r="H292" s="14"/>
      <c r="I292" s="1" t="n">
        <v>18.452</v>
      </c>
      <c r="J292" s="1" t="n">
        <v>2.303</v>
      </c>
      <c r="K292" s="1" t="n">
        <v>0.052</v>
      </c>
      <c r="L292" s="1" t="n">
        <v>1.326</v>
      </c>
      <c r="M292" s="1" t="n">
        <v>1.157</v>
      </c>
      <c r="N292" s="1" t="n">
        <v>2.448</v>
      </c>
      <c r="O292" s="1" t="n">
        <v>1.311</v>
      </c>
      <c r="P292" s="1" t="n">
        <v>1.435</v>
      </c>
      <c r="Q292" s="34" t="n">
        <v>247.349</v>
      </c>
      <c r="R292" s="1" t="n">
        <v>0.713</v>
      </c>
      <c r="S292" s="1" t="n">
        <v>0.217</v>
      </c>
      <c r="T292" s="1" t="n">
        <v>0.935</v>
      </c>
      <c r="U292" s="1" t="n">
        <v>2.588</v>
      </c>
      <c r="V292" s="1" t="n">
        <v>2.454</v>
      </c>
      <c r="W292" s="1" t="n">
        <v>0.651</v>
      </c>
      <c r="X292" s="1" t="n">
        <v>1.524</v>
      </c>
    </row>
    <row r="293" customFormat="false" ht="13.8" hidden="false" customHeight="false" outlineLevel="0" collapsed="false">
      <c r="A293" s="1" t="s">
        <v>545</v>
      </c>
      <c r="B293" s="1" t="s">
        <v>272</v>
      </c>
      <c r="C293" s="14" t="s">
        <v>537</v>
      </c>
      <c r="D293" s="14" t="n">
        <v>130</v>
      </c>
      <c r="E293" s="14"/>
      <c r="F293" s="15" t="n">
        <v>42897</v>
      </c>
      <c r="G293" s="14" t="n">
        <v>7.5</v>
      </c>
      <c r="H293" s="14"/>
      <c r="I293" s="1" t="n">
        <v>21.176</v>
      </c>
      <c r="J293" s="1" t="n">
        <v>0.3</v>
      </c>
      <c r="K293" s="1" t="n">
        <v>0.053</v>
      </c>
      <c r="L293" s="1" t="n">
        <v>2.974</v>
      </c>
      <c r="M293" s="1" t="n">
        <v>1.937</v>
      </c>
      <c r="N293" s="1" t="n">
        <v>0.985</v>
      </c>
      <c r="O293" s="1" t="n">
        <v>1.865</v>
      </c>
      <c r="P293" s="1" t="n">
        <v>0.913</v>
      </c>
      <c r="Q293" s="34" t="n">
        <v>447.442</v>
      </c>
      <c r="R293" s="1" t="n">
        <v>1.348</v>
      </c>
      <c r="S293" s="1" t="n">
        <v>0.213</v>
      </c>
      <c r="T293" s="1" t="n">
        <v>4.265</v>
      </c>
      <c r="U293" s="1" t="n">
        <v>2.661</v>
      </c>
      <c r="V293" s="1" t="n">
        <v>1.158</v>
      </c>
      <c r="W293" s="1" t="n">
        <v>0.844</v>
      </c>
      <c r="X293" s="1" t="n">
        <v>2.777</v>
      </c>
    </row>
    <row r="294" customFormat="false" ht="13.8" hidden="false" customHeight="false" outlineLevel="0" collapsed="false">
      <c r="A294" s="1" t="s">
        <v>546</v>
      </c>
      <c r="B294" s="1" t="s">
        <v>272</v>
      </c>
      <c r="C294" s="14" t="s">
        <v>537</v>
      </c>
      <c r="D294" s="14" t="n">
        <v>530</v>
      </c>
      <c r="E294" s="14"/>
      <c r="F294" s="15" t="n">
        <v>42898</v>
      </c>
      <c r="G294" s="14" t="n">
        <v>1</v>
      </c>
      <c r="H294" s="14"/>
      <c r="I294" s="1" t="n">
        <v>54.362</v>
      </c>
      <c r="J294" s="1" t="n">
        <v>1.771</v>
      </c>
      <c r="K294" s="1" t="n">
        <v>0.065</v>
      </c>
      <c r="L294" s="1" t="n">
        <v>1.368</v>
      </c>
      <c r="M294" s="1" t="n">
        <v>1.472</v>
      </c>
      <c r="N294" s="1" t="n">
        <v>0.717</v>
      </c>
      <c r="O294" s="1" t="n">
        <v>1.397</v>
      </c>
      <c r="P294" s="1" t="n">
        <v>0.941</v>
      </c>
      <c r="Q294" s="34" t="n">
        <v>926.912</v>
      </c>
      <c r="R294" s="1" t="n">
        <v>0.297</v>
      </c>
      <c r="S294" s="1" t="n">
        <v>0.18</v>
      </c>
      <c r="T294" s="1" t="n">
        <v>1.689</v>
      </c>
      <c r="U294" s="1" t="n">
        <v>2.251</v>
      </c>
      <c r="V294" s="1" t="n">
        <v>2.623</v>
      </c>
      <c r="W294" s="1" t="n">
        <v>1.499</v>
      </c>
      <c r="X294" s="1" t="n">
        <v>1.829</v>
      </c>
    </row>
    <row r="295" customFormat="false" ht="13.8" hidden="false" customHeight="false" outlineLevel="0" collapsed="false">
      <c r="A295" s="1" t="s">
        <v>547</v>
      </c>
      <c r="B295" s="1" t="s">
        <v>272</v>
      </c>
      <c r="C295" s="14" t="s">
        <v>537</v>
      </c>
      <c r="D295" s="14" t="n">
        <v>160</v>
      </c>
      <c r="E295" s="14"/>
      <c r="F295" s="15" t="n">
        <v>42899</v>
      </c>
      <c r="G295" s="14" t="n">
        <v>4</v>
      </c>
      <c r="H295" s="14"/>
      <c r="I295" s="1" t="n">
        <v>4.701</v>
      </c>
      <c r="J295" s="1" t="n">
        <v>0.897</v>
      </c>
      <c r="K295" s="1" t="n">
        <v>0.054</v>
      </c>
      <c r="L295" s="1" t="n">
        <v>3.755</v>
      </c>
      <c r="M295" s="1" t="n">
        <v>1.184</v>
      </c>
      <c r="N295" s="1" t="n">
        <v>0.835</v>
      </c>
      <c r="O295" s="1" t="n">
        <v>0.874</v>
      </c>
      <c r="P295" s="1" t="n">
        <v>0.462</v>
      </c>
      <c r="Q295" s="34" t="n">
        <v>689.523</v>
      </c>
      <c r="R295" s="1" t="n">
        <v>1.328</v>
      </c>
      <c r="S295" s="1" t="n">
        <v>0.176</v>
      </c>
      <c r="T295" s="1" t="n">
        <v>3.153</v>
      </c>
      <c r="U295" s="1" t="n">
        <v>0.408</v>
      </c>
      <c r="V295" s="1" t="n">
        <v>1.438</v>
      </c>
      <c r="W295" s="1" t="n">
        <v>0.963</v>
      </c>
      <c r="X295" s="1" t="n">
        <v>1.761</v>
      </c>
    </row>
    <row r="296" customFormat="false" ht="13.8" hidden="false" customHeight="false" outlineLevel="0" collapsed="false">
      <c r="A296" s="1" t="s">
        <v>548</v>
      </c>
      <c r="B296" s="1" t="s">
        <v>272</v>
      </c>
      <c r="C296" s="14" t="s">
        <v>549</v>
      </c>
      <c r="D296" s="14" t="s">
        <v>550</v>
      </c>
      <c r="E296" s="14"/>
      <c r="F296" s="15" t="n">
        <v>42955</v>
      </c>
      <c r="G296" s="14" t="n">
        <v>8</v>
      </c>
      <c r="H296" s="14"/>
      <c r="I296" s="1" t="n">
        <v>80.395</v>
      </c>
      <c r="J296" s="1" t="n">
        <v>2.148</v>
      </c>
      <c r="K296" s="1" t="n">
        <v>0.177</v>
      </c>
      <c r="L296" s="1" t="n">
        <v>1.94</v>
      </c>
      <c r="M296" s="1" t="n">
        <v>2.595</v>
      </c>
      <c r="N296" s="1" t="n">
        <v>4.847</v>
      </c>
      <c r="O296" s="1" t="n">
        <v>0.644</v>
      </c>
      <c r="P296" s="1" t="n">
        <v>4.432</v>
      </c>
      <c r="Q296" s="34" t="n">
        <v>9.055</v>
      </c>
      <c r="R296" s="1" t="n">
        <v>1.977</v>
      </c>
      <c r="S296" s="1" t="n">
        <v>0.063</v>
      </c>
      <c r="T296" s="1" t="n">
        <v>9.031</v>
      </c>
      <c r="U296" s="1" t="n">
        <v>445.365</v>
      </c>
      <c r="V296" s="1" t="n">
        <v>1.682</v>
      </c>
      <c r="W296" s="1" t="n">
        <v>0.497</v>
      </c>
      <c r="X296" s="1" t="n">
        <v>3.291</v>
      </c>
    </row>
    <row r="297" customFormat="false" ht="13.8" hidden="false" customHeight="false" outlineLevel="0" collapsed="false">
      <c r="A297" s="1" t="s">
        <v>551</v>
      </c>
      <c r="B297" s="1" t="s">
        <v>272</v>
      </c>
      <c r="C297" s="14" t="s">
        <v>549</v>
      </c>
      <c r="D297" s="14" t="s">
        <v>550</v>
      </c>
      <c r="E297" s="14"/>
      <c r="F297" s="15" t="n">
        <v>42955</v>
      </c>
      <c r="G297" s="14" t="n">
        <v>10</v>
      </c>
      <c r="H297" s="14"/>
      <c r="I297" s="1" t="n">
        <v>68.768</v>
      </c>
      <c r="J297" s="1" t="n">
        <v>0.965</v>
      </c>
      <c r="K297" s="1" t="n">
        <v>0.202</v>
      </c>
      <c r="L297" s="1" t="n">
        <v>5.337</v>
      </c>
      <c r="M297" s="1" t="n">
        <v>3.03</v>
      </c>
      <c r="N297" s="1" t="n">
        <v>7.186</v>
      </c>
      <c r="O297" s="1" t="n">
        <v>2.469</v>
      </c>
      <c r="P297" s="1" t="n">
        <v>5.612</v>
      </c>
      <c r="Q297" s="34" t="n">
        <v>7.354</v>
      </c>
      <c r="R297" s="1" t="n">
        <v>0.385</v>
      </c>
      <c r="S297" s="1" t="n">
        <v>0.065</v>
      </c>
      <c r="T297" s="1" t="n">
        <v>5.824</v>
      </c>
      <c r="U297" s="1" t="n">
        <v>363.716</v>
      </c>
      <c r="V297" s="1" t="n">
        <v>5.314</v>
      </c>
      <c r="W297" s="1" t="n">
        <v>0.536</v>
      </c>
      <c r="X297" s="1" t="n">
        <v>2.68</v>
      </c>
    </row>
    <row r="298" customFormat="false" ht="13.8" hidden="false" customHeight="false" outlineLevel="0" collapsed="false">
      <c r="A298" s="1" t="s">
        <v>552</v>
      </c>
      <c r="B298" s="1" t="s">
        <v>272</v>
      </c>
      <c r="C298" s="14" t="s">
        <v>549</v>
      </c>
      <c r="D298" s="14" t="s">
        <v>550</v>
      </c>
      <c r="E298" s="14"/>
      <c r="F298" s="15" t="n">
        <v>42955</v>
      </c>
      <c r="G298" s="14" t="n">
        <v>12</v>
      </c>
      <c r="H298" s="14"/>
      <c r="I298" s="1" t="n">
        <v>64.29</v>
      </c>
      <c r="J298" s="1" t="n">
        <v>1.382</v>
      </c>
      <c r="K298" s="1" t="n">
        <v>0.205</v>
      </c>
      <c r="L298" s="1" t="n">
        <v>1.456</v>
      </c>
      <c r="M298" s="1" t="n">
        <v>2.697</v>
      </c>
      <c r="N298" s="1" t="n">
        <v>1.308</v>
      </c>
      <c r="O298" s="1" t="n">
        <v>0.831</v>
      </c>
      <c r="P298" s="1" t="n">
        <v>3.751</v>
      </c>
      <c r="Q298" s="34" t="n">
        <v>8.204</v>
      </c>
      <c r="R298" s="1" t="n">
        <v>2.666</v>
      </c>
      <c r="S298" s="1" t="n">
        <v>0.063</v>
      </c>
      <c r="T298" s="1" t="n">
        <v>6.354</v>
      </c>
      <c r="U298" s="1" t="n">
        <v>368.814</v>
      </c>
      <c r="V298" s="1" t="n">
        <v>4.307</v>
      </c>
      <c r="W298" s="1" t="n">
        <v>0.576</v>
      </c>
      <c r="X298" s="1" t="n">
        <v>1.887</v>
      </c>
    </row>
    <row r="299" customFormat="false" ht="13.8" hidden="false" customHeight="false" outlineLevel="0" collapsed="false">
      <c r="A299" s="1" t="s">
        <v>553</v>
      </c>
      <c r="B299" s="1" t="s">
        <v>272</v>
      </c>
      <c r="C299" s="14" t="s">
        <v>549</v>
      </c>
      <c r="D299" s="14" t="s">
        <v>550</v>
      </c>
      <c r="E299" s="14"/>
      <c r="F299" s="15" t="n">
        <v>42955</v>
      </c>
      <c r="G299" s="14" t="n">
        <v>13</v>
      </c>
      <c r="H299" s="14"/>
      <c r="I299" s="1" t="n">
        <v>62.172</v>
      </c>
      <c r="J299" s="1" t="n">
        <v>2.406</v>
      </c>
      <c r="K299" s="44" t="n">
        <v>0.2</v>
      </c>
      <c r="L299" s="1" t="n">
        <v>6.391</v>
      </c>
      <c r="M299" s="1" t="n">
        <v>2.606</v>
      </c>
      <c r="N299" s="1" t="n">
        <v>5.402</v>
      </c>
      <c r="O299" s="1" t="n">
        <v>0.924</v>
      </c>
      <c r="P299" s="1" t="n">
        <v>5.086</v>
      </c>
      <c r="Q299" s="34" t="n">
        <v>34.221</v>
      </c>
      <c r="R299" s="1" t="n">
        <v>1.745</v>
      </c>
      <c r="S299" s="1" t="n">
        <v>0.064</v>
      </c>
      <c r="T299" s="1" t="n">
        <v>14.129</v>
      </c>
      <c r="U299" s="1" t="n">
        <v>369.667</v>
      </c>
      <c r="V299" s="1" t="n">
        <v>3.209</v>
      </c>
      <c r="W299" s="1" t="n">
        <v>0.586</v>
      </c>
      <c r="X299" s="1" t="n">
        <v>0.899</v>
      </c>
    </row>
    <row r="300" customFormat="false" ht="13.8" hidden="false" customHeight="false" outlineLevel="0" collapsed="false">
      <c r="A300" s="1" t="s">
        <v>554</v>
      </c>
      <c r="B300" s="1" t="s">
        <v>272</v>
      </c>
      <c r="C300" s="14" t="s">
        <v>549</v>
      </c>
      <c r="D300" s="14" t="s">
        <v>550</v>
      </c>
      <c r="E300" s="14"/>
      <c r="F300" s="15" t="n">
        <v>42955</v>
      </c>
      <c r="G300" s="14" t="s">
        <v>555</v>
      </c>
      <c r="H300" s="14"/>
      <c r="I300" s="1" t="n">
        <v>7.442</v>
      </c>
      <c r="J300" s="1" t="n">
        <v>3.418</v>
      </c>
      <c r="K300" s="1" t="n">
        <v>0.162</v>
      </c>
      <c r="L300" s="1" t="n">
        <v>4.909</v>
      </c>
      <c r="M300" s="1" t="n">
        <v>2.649</v>
      </c>
      <c r="N300" s="1" t="n">
        <v>3.615</v>
      </c>
      <c r="O300" s="1" t="n">
        <v>1.358</v>
      </c>
      <c r="P300" s="1" t="n">
        <v>3.777</v>
      </c>
      <c r="Q300" s="34" t="n">
        <v>1073.933</v>
      </c>
      <c r="R300" s="1" t="n">
        <v>1.559</v>
      </c>
      <c r="S300" s="1" t="n">
        <v>0.108</v>
      </c>
      <c r="T300" s="1" t="n">
        <v>10.018</v>
      </c>
      <c r="U300" s="1" t="n">
        <v>190.901</v>
      </c>
      <c r="V300" s="1" t="n">
        <v>1.326</v>
      </c>
      <c r="W300" s="1" t="n">
        <v>1.851</v>
      </c>
      <c r="X300" s="1" t="n">
        <v>1.359</v>
      </c>
    </row>
    <row r="301" customFormat="false" ht="13.8" hidden="false" customHeight="false" outlineLevel="0" collapsed="false">
      <c r="A301" s="1" t="s">
        <v>556</v>
      </c>
      <c r="B301" s="1" t="s">
        <v>272</v>
      </c>
      <c r="C301" s="14" t="s">
        <v>549</v>
      </c>
      <c r="D301" s="14" t="s">
        <v>550</v>
      </c>
      <c r="E301" s="14"/>
      <c r="F301" s="15" t="n">
        <v>42955</v>
      </c>
      <c r="G301" s="14" t="s">
        <v>557</v>
      </c>
      <c r="H301" s="14"/>
      <c r="I301" s="1" t="n">
        <v>9.298</v>
      </c>
      <c r="J301" s="1" t="n">
        <v>2.215</v>
      </c>
      <c r="K301" s="1" t="n">
        <v>0.127</v>
      </c>
      <c r="L301" s="1" t="n">
        <v>1.102</v>
      </c>
      <c r="M301" s="1" t="n">
        <v>1.959</v>
      </c>
      <c r="N301" s="1" t="n">
        <v>4.709</v>
      </c>
      <c r="O301" s="1" t="n">
        <v>1.946</v>
      </c>
      <c r="P301" s="1" t="n">
        <v>3.406</v>
      </c>
      <c r="Q301" s="34" t="n">
        <v>756.434</v>
      </c>
      <c r="R301" s="1" t="n">
        <v>1.451</v>
      </c>
      <c r="S301" s="1" t="n">
        <v>0.147</v>
      </c>
      <c r="T301" s="1" t="n">
        <v>6.624</v>
      </c>
      <c r="U301" s="1" t="n">
        <v>7.742</v>
      </c>
      <c r="V301" s="1" t="n">
        <v>5.433</v>
      </c>
      <c r="W301" s="1" t="n">
        <v>1.479</v>
      </c>
      <c r="X301" s="1" t="n">
        <v>2.538</v>
      </c>
    </row>
    <row r="302" customFormat="false" ht="13.8" hidden="false" customHeight="false" outlineLevel="0" collapsed="false">
      <c r="A302" s="1" t="s">
        <v>558</v>
      </c>
      <c r="B302" s="1" t="s">
        <v>272</v>
      </c>
      <c r="C302" s="14" t="s">
        <v>73</v>
      </c>
      <c r="D302" s="14" t="s">
        <v>559</v>
      </c>
      <c r="F302" s="15" t="n">
        <v>42968</v>
      </c>
      <c r="G302" s="14" t="n">
        <v>1</v>
      </c>
      <c r="H302" s="14"/>
      <c r="I302" s="1" t="n">
        <v>21.17</v>
      </c>
      <c r="J302" s="1" t="n">
        <v>2.21</v>
      </c>
      <c r="K302" s="1" t="n">
        <v>0.05</v>
      </c>
      <c r="L302" s="1" t="n">
        <v>8.85</v>
      </c>
      <c r="M302" s="1" t="n">
        <v>1.18</v>
      </c>
      <c r="N302" s="1" t="n">
        <v>4.66</v>
      </c>
      <c r="O302" s="1" t="n">
        <v>0.91</v>
      </c>
      <c r="P302" s="1" t="n">
        <v>5.98</v>
      </c>
      <c r="Q302" s="1" t="n">
        <v>186.56</v>
      </c>
      <c r="R302" s="1" t="n">
        <v>2.35</v>
      </c>
      <c r="S302" s="1" t="n">
        <v>1.49</v>
      </c>
      <c r="T302" s="1" t="n">
        <v>3.08</v>
      </c>
      <c r="U302" s="1" t="n">
        <v>11.54</v>
      </c>
      <c r="V302" s="1" t="n">
        <v>4.69</v>
      </c>
      <c r="W302" s="1" t="n">
        <v>0.09</v>
      </c>
      <c r="X302" s="1" t="n">
        <v>3.9</v>
      </c>
    </row>
    <row r="303" customFormat="false" ht="13.8" hidden="false" customHeight="false" outlineLevel="0" collapsed="false">
      <c r="A303" s="1" t="s">
        <v>560</v>
      </c>
      <c r="B303" s="1" t="s">
        <v>272</v>
      </c>
      <c r="C303" s="14" t="s">
        <v>73</v>
      </c>
      <c r="D303" s="14" t="s">
        <v>559</v>
      </c>
      <c r="F303" s="15" t="n">
        <v>42968</v>
      </c>
      <c r="G303" s="14" t="n">
        <v>3.5</v>
      </c>
      <c r="H303" s="14"/>
      <c r="I303" s="1" t="n">
        <v>17.17</v>
      </c>
      <c r="J303" s="1" t="n">
        <v>4.22</v>
      </c>
      <c r="K303" s="1" t="n">
        <v>0.11</v>
      </c>
      <c r="L303" s="1" t="n">
        <v>5.93</v>
      </c>
      <c r="M303" s="1" t="n">
        <v>1.3</v>
      </c>
      <c r="N303" s="1" t="n">
        <v>4.8</v>
      </c>
      <c r="O303" s="1" t="n">
        <v>1.28</v>
      </c>
      <c r="P303" s="1" t="n">
        <v>6.48</v>
      </c>
      <c r="Q303" s="1" t="n">
        <v>1584.36</v>
      </c>
      <c r="R303" s="1" t="n">
        <v>2.88</v>
      </c>
      <c r="S303" s="1" t="n">
        <v>2.57</v>
      </c>
      <c r="T303" s="1" t="n">
        <v>8.83</v>
      </c>
      <c r="U303" s="1" t="n">
        <v>2.29</v>
      </c>
      <c r="V303" s="1" t="n">
        <v>3.87</v>
      </c>
      <c r="W303" s="1" t="n">
        <v>0.77</v>
      </c>
      <c r="X303" s="1" t="n">
        <v>2.46</v>
      </c>
    </row>
    <row r="304" customFormat="false" ht="13.8" hidden="false" customHeight="false" outlineLevel="0" collapsed="false">
      <c r="A304" s="1" t="s">
        <v>561</v>
      </c>
      <c r="B304" s="1" t="s">
        <v>272</v>
      </c>
      <c r="C304" s="14" t="s">
        <v>73</v>
      </c>
      <c r="D304" s="14" t="s">
        <v>559</v>
      </c>
      <c r="F304" s="15" t="n">
        <v>42968</v>
      </c>
      <c r="G304" s="14" t="n">
        <v>15</v>
      </c>
      <c r="H304" s="14"/>
      <c r="I304" s="1" t="n">
        <v>317.82</v>
      </c>
      <c r="J304" s="1" t="n">
        <v>1.13</v>
      </c>
      <c r="K304" s="1" t="n">
        <v>0.79</v>
      </c>
      <c r="L304" s="1" t="n">
        <v>2.3</v>
      </c>
      <c r="M304" s="1" t="n">
        <v>1.44</v>
      </c>
      <c r="N304" s="1" t="n">
        <v>4.05</v>
      </c>
      <c r="O304" s="1" t="n">
        <v>1.7</v>
      </c>
      <c r="P304" s="1" t="n">
        <v>0.45</v>
      </c>
      <c r="Q304" s="1" t="n">
        <v>52.42</v>
      </c>
      <c r="R304" s="1" t="n">
        <v>1.05</v>
      </c>
      <c r="S304" s="1" t="n">
        <v>1.33</v>
      </c>
      <c r="T304" s="1" t="n">
        <v>6.93</v>
      </c>
      <c r="U304" s="1" t="n">
        <v>446.07</v>
      </c>
      <c r="V304" s="1" t="n">
        <v>1.64</v>
      </c>
      <c r="W304" s="1" t="n">
        <v>0.14</v>
      </c>
      <c r="X304" s="1" t="n">
        <v>2.54</v>
      </c>
    </row>
    <row r="305" customFormat="false" ht="13.8" hidden="false" customHeight="false" outlineLevel="0" collapsed="false">
      <c r="A305" s="1" t="s">
        <v>562</v>
      </c>
      <c r="B305" s="1" t="s">
        <v>272</v>
      </c>
      <c r="C305" s="14" t="s">
        <v>73</v>
      </c>
      <c r="D305" s="14" t="s">
        <v>563</v>
      </c>
      <c r="F305" s="15" t="n">
        <v>42969</v>
      </c>
      <c r="G305" s="14" t="n">
        <v>1</v>
      </c>
      <c r="H305" s="14"/>
      <c r="I305" s="1" t="n">
        <v>22.51</v>
      </c>
      <c r="J305" s="1" t="n">
        <v>3.31</v>
      </c>
      <c r="K305" s="1" t="n">
        <v>0.04</v>
      </c>
      <c r="L305" s="1" t="n">
        <v>8.9</v>
      </c>
      <c r="M305" s="1" t="n">
        <v>1.2</v>
      </c>
      <c r="N305" s="1" t="n">
        <v>3.14</v>
      </c>
      <c r="O305" s="1" t="n">
        <v>1.24</v>
      </c>
      <c r="P305" s="1" t="n">
        <v>7.52</v>
      </c>
      <c r="Q305" s="1" t="n">
        <v>37.56</v>
      </c>
      <c r="R305" s="1" t="n">
        <v>2.02</v>
      </c>
      <c r="S305" s="1" t="n">
        <v>1.05</v>
      </c>
      <c r="T305" s="1" t="n">
        <v>4.27</v>
      </c>
      <c r="U305" s="1" t="n">
        <v>2.71</v>
      </c>
      <c r="V305" s="1" t="n">
        <v>2.22</v>
      </c>
      <c r="W305" s="1" t="n">
        <v>0.07</v>
      </c>
      <c r="X305" s="1" t="n">
        <v>6.34</v>
      </c>
    </row>
    <row r="306" customFormat="false" ht="13.8" hidden="false" customHeight="false" outlineLevel="0" collapsed="false">
      <c r="A306" s="1" t="s">
        <v>564</v>
      </c>
      <c r="B306" s="1" t="s">
        <v>272</v>
      </c>
      <c r="C306" s="14" t="s">
        <v>73</v>
      </c>
      <c r="D306" s="14" t="s">
        <v>563</v>
      </c>
      <c r="F306" s="15" t="n">
        <v>42969</v>
      </c>
      <c r="G306" s="14" t="n">
        <v>3.5</v>
      </c>
      <c r="H306" s="14"/>
      <c r="I306" s="1" t="n">
        <v>28.01</v>
      </c>
      <c r="J306" s="1" t="n">
        <v>1.08</v>
      </c>
      <c r="K306" s="1" t="n">
        <v>0.05</v>
      </c>
      <c r="L306" s="1" t="n">
        <v>2</v>
      </c>
      <c r="M306" s="1" t="n">
        <v>1.13</v>
      </c>
      <c r="N306" s="1" t="n">
        <v>0.37</v>
      </c>
      <c r="O306" s="1" t="n">
        <v>0.98</v>
      </c>
      <c r="P306" s="1" t="n">
        <v>3.09</v>
      </c>
      <c r="Q306" s="1" t="n">
        <v>154.73</v>
      </c>
      <c r="R306" s="1" t="n">
        <v>3.81</v>
      </c>
      <c r="S306" s="1" t="n">
        <v>0.81</v>
      </c>
      <c r="T306" s="1" t="n">
        <v>6.32</v>
      </c>
      <c r="U306" s="1" t="n">
        <v>4.43</v>
      </c>
      <c r="V306" s="1" t="n">
        <v>1.43</v>
      </c>
      <c r="W306" s="1" t="n">
        <v>0.08</v>
      </c>
      <c r="X306" s="1" t="n">
        <v>5.47</v>
      </c>
    </row>
    <row r="307" customFormat="false" ht="13.8" hidden="false" customHeight="false" outlineLevel="0" collapsed="false">
      <c r="A307" s="1" t="s">
        <v>565</v>
      </c>
      <c r="B307" s="1" t="s">
        <v>272</v>
      </c>
      <c r="C307" s="14" t="s">
        <v>73</v>
      </c>
      <c r="D307" s="14" t="s">
        <v>563</v>
      </c>
      <c r="F307" s="15" t="n">
        <v>42969</v>
      </c>
      <c r="G307" s="14" t="n">
        <v>7</v>
      </c>
      <c r="H307" s="14"/>
      <c r="I307" s="1" t="n">
        <v>1291.07</v>
      </c>
      <c r="J307" s="1" t="n">
        <v>2.13</v>
      </c>
      <c r="K307" s="1" t="n">
        <v>1.16</v>
      </c>
      <c r="L307" s="1" t="n">
        <v>3.56</v>
      </c>
      <c r="M307" s="1" t="n">
        <v>1.63</v>
      </c>
      <c r="N307" s="1" t="n">
        <v>7.15</v>
      </c>
      <c r="O307" s="1" t="n">
        <v>1.31</v>
      </c>
      <c r="P307" s="1" t="n">
        <v>5.25</v>
      </c>
      <c r="Q307" s="1" t="n">
        <v>132.88</v>
      </c>
      <c r="R307" s="1" t="n">
        <v>3.21</v>
      </c>
      <c r="S307" s="1" t="n">
        <v>0.69</v>
      </c>
      <c r="T307" s="1" t="n">
        <v>1.86</v>
      </c>
      <c r="U307" s="1" t="n">
        <v>910.52</v>
      </c>
      <c r="V307" s="1" t="n">
        <v>2.78</v>
      </c>
      <c r="W307" s="1" t="n">
        <v>0.2</v>
      </c>
      <c r="X307" s="1" t="n">
        <v>4.75</v>
      </c>
    </row>
    <row r="308" customFormat="false" ht="13.8" hidden="false" customHeight="false" outlineLevel="0" collapsed="false">
      <c r="A308" s="1" t="s">
        <v>566</v>
      </c>
      <c r="B308" s="1" t="s">
        <v>272</v>
      </c>
      <c r="C308" s="14" t="s">
        <v>567</v>
      </c>
      <c r="D308" s="14" t="s">
        <v>568</v>
      </c>
      <c r="F308" s="15" t="n">
        <v>43006</v>
      </c>
      <c r="G308" s="14" t="s">
        <v>414</v>
      </c>
      <c r="H308" s="14"/>
      <c r="I308" s="1" t="n">
        <v>88.115</v>
      </c>
      <c r="J308" s="1" t="n">
        <v>4.908</v>
      </c>
      <c r="K308" s="1" t="n">
        <v>0.033</v>
      </c>
      <c r="L308" s="1" t="n">
        <v>11.234</v>
      </c>
      <c r="M308" s="1" t="n">
        <v>1.927</v>
      </c>
      <c r="N308" s="1" t="n">
        <v>1.073</v>
      </c>
      <c r="O308" s="1" t="n">
        <v>2.019</v>
      </c>
      <c r="P308" s="1" t="n">
        <v>4.77</v>
      </c>
      <c r="Q308" s="1" t="n">
        <v>31.315</v>
      </c>
      <c r="R308" s="1" t="n">
        <v>4.711</v>
      </c>
      <c r="S308" s="1" t="n">
        <v>0.193</v>
      </c>
      <c r="T308" s="1" t="n">
        <v>11.771</v>
      </c>
      <c r="U308" s="1" t="n">
        <v>2.38</v>
      </c>
      <c r="V308" s="1" t="n">
        <v>5.554</v>
      </c>
      <c r="W308" s="1" t="n">
        <v>0.281</v>
      </c>
      <c r="X308" s="1" t="n">
        <v>8.64</v>
      </c>
    </row>
    <row r="309" customFormat="false" ht="13.8" hidden="false" customHeight="false" outlineLevel="0" collapsed="false">
      <c r="A309" s="1" t="s">
        <v>569</v>
      </c>
      <c r="B309" s="1" t="s">
        <v>272</v>
      </c>
      <c r="C309" s="14" t="s">
        <v>567</v>
      </c>
      <c r="D309" s="14" t="s">
        <v>568</v>
      </c>
      <c r="E309" s="14"/>
      <c r="F309" s="15" t="n">
        <v>42894</v>
      </c>
      <c r="G309" s="14" t="s">
        <v>570</v>
      </c>
      <c r="H309" s="14"/>
      <c r="I309" s="1" t="n">
        <v>145.116</v>
      </c>
      <c r="J309" s="1" t="n">
        <v>1.588</v>
      </c>
      <c r="K309" s="1" t="n">
        <v>0.071</v>
      </c>
      <c r="L309" s="1" t="n">
        <v>5.536</v>
      </c>
      <c r="M309" s="1" t="n">
        <v>1.798</v>
      </c>
      <c r="N309" s="1" t="n">
        <v>7.472</v>
      </c>
      <c r="O309" s="1" t="n">
        <v>1.618</v>
      </c>
      <c r="P309" s="1" t="n">
        <v>6.174</v>
      </c>
      <c r="Q309" s="34" t="n">
        <v>807.601</v>
      </c>
      <c r="R309" s="1" t="n">
        <v>1.01</v>
      </c>
      <c r="S309" s="1" t="n">
        <v>0.148</v>
      </c>
      <c r="T309" s="1" t="n">
        <v>4.672</v>
      </c>
      <c r="U309" s="1" t="n">
        <v>3.785</v>
      </c>
      <c r="V309" s="1" t="n">
        <v>7.165</v>
      </c>
      <c r="W309" s="1" t="n">
        <v>2.075</v>
      </c>
      <c r="X309" s="1" t="n">
        <v>0.99</v>
      </c>
    </row>
    <row r="310" customFormat="false" ht="13.8" hidden="false" customHeight="false" outlineLevel="0" collapsed="false">
      <c r="A310" s="1" t="s">
        <v>571</v>
      </c>
      <c r="B310" s="1" t="s">
        <v>272</v>
      </c>
      <c r="C310" s="14" t="s">
        <v>567</v>
      </c>
      <c r="D310" s="14" t="s">
        <v>568</v>
      </c>
      <c r="E310" s="14"/>
      <c r="F310" s="15" t="n">
        <v>42921</v>
      </c>
      <c r="G310" s="14" t="s">
        <v>572</v>
      </c>
      <c r="H310" s="14"/>
      <c r="I310" s="1" t="n">
        <v>129.117</v>
      </c>
      <c r="J310" s="1" t="n">
        <v>1.641</v>
      </c>
      <c r="K310" s="1" t="n">
        <v>0.041</v>
      </c>
      <c r="L310" s="1" t="n">
        <v>2.582</v>
      </c>
      <c r="M310" s="1" t="n">
        <v>1.28</v>
      </c>
      <c r="N310" s="1" t="n">
        <v>1.891</v>
      </c>
      <c r="O310" s="1" t="n">
        <v>1.596</v>
      </c>
      <c r="P310" s="1" t="n">
        <v>2.771</v>
      </c>
      <c r="Q310" s="34" t="n">
        <v>225.61</v>
      </c>
      <c r="R310" s="1" t="n">
        <v>1.692</v>
      </c>
      <c r="S310" s="1" t="n">
        <v>0.145</v>
      </c>
      <c r="T310" s="1" t="n">
        <v>9.1</v>
      </c>
      <c r="U310" s="1" t="n">
        <v>1.899</v>
      </c>
      <c r="V310" s="1" t="n">
        <v>1.578</v>
      </c>
      <c r="W310" s="1" t="n">
        <v>0.893</v>
      </c>
      <c r="X310" s="1" t="n">
        <v>1.274</v>
      </c>
    </row>
    <row r="311" customFormat="false" ht="13.8" hidden="false" customHeight="false" outlineLevel="0" collapsed="false">
      <c r="A311" s="1" t="s">
        <v>573</v>
      </c>
      <c r="B311" s="1" t="s">
        <v>272</v>
      </c>
      <c r="C311" s="14" t="s">
        <v>567</v>
      </c>
      <c r="D311" s="14" t="s">
        <v>568</v>
      </c>
      <c r="E311" s="14"/>
      <c r="F311" s="15" t="n">
        <v>42927</v>
      </c>
      <c r="G311" s="14" t="s">
        <v>574</v>
      </c>
      <c r="H311" s="14"/>
      <c r="I311" s="1" t="n">
        <v>117.613</v>
      </c>
      <c r="J311" s="1" t="n">
        <v>2.043</v>
      </c>
      <c r="K311" s="1" t="n">
        <v>0.04</v>
      </c>
      <c r="L311" s="1" t="n">
        <v>3.248</v>
      </c>
      <c r="M311" s="1" t="n">
        <v>1.415</v>
      </c>
      <c r="N311" s="1" t="n">
        <v>3.254</v>
      </c>
      <c r="O311" s="1" t="n">
        <v>1.808</v>
      </c>
      <c r="P311" s="1" t="n">
        <v>2.714</v>
      </c>
      <c r="Q311" s="34" t="n">
        <v>23.992</v>
      </c>
      <c r="R311" s="1" t="n">
        <v>1.463</v>
      </c>
      <c r="S311" s="1" t="n">
        <v>0.166</v>
      </c>
      <c r="T311" s="1" t="n">
        <v>2.337</v>
      </c>
      <c r="U311" s="1" t="n">
        <v>1.243</v>
      </c>
      <c r="V311" s="1" t="n">
        <v>1.312</v>
      </c>
      <c r="W311" s="1" t="n">
        <v>0.472</v>
      </c>
      <c r="X311" s="1" t="n">
        <v>4.011</v>
      </c>
    </row>
    <row r="312" customFormat="false" ht="13.8" hidden="false" customHeight="false" outlineLevel="0" collapsed="false">
      <c r="A312" s="1" t="s">
        <v>575</v>
      </c>
      <c r="B312" s="1" t="s">
        <v>272</v>
      </c>
      <c r="C312" s="14" t="s">
        <v>567</v>
      </c>
      <c r="D312" s="14" t="s">
        <v>576</v>
      </c>
      <c r="E312" s="14"/>
      <c r="F312" s="15" t="n">
        <v>42936</v>
      </c>
      <c r="G312" s="14" t="s">
        <v>577</v>
      </c>
      <c r="H312" s="14"/>
      <c r="I312" s="1" t="n">
        <v>98.75</v>
      </c>
      <c r="J312" s="1" t="n">
        <v>1.94</v>
      </c>
      <c r="K312" s="1" t="n">
        <v>0.07</v>
      </c>
      <c r="L312" s="1" t="n">
        <v>3.19</v>
      </c>
      <c r="M312" s="1" t="n">
        <v>0.92</v>
      </c>
      <c r="N312" s="1" t="n">
        <v>1.41</v>
      </c>
      <c r="O312" s="1" t="n">
        <v>1.37</v>
      </c>
      <c r="P312" s="1" t="n">
        <v>1.64</v>
      </c>
      <c r="Q312" s="1" t="n">
        <v>13.06</v>
      </c>
      <c r="R312" s="1" t="n">
        <v>2.15</v>
      </c>
      <c r="S312" s="1" t="n">
        <v>0.97</v>
      </c>
      <c r="T312" s="1" t="n">
        <v>3.53</v>
      </c>
      <c r="U312" s="1" t="n">
        <v>1.41</v>
      </c>
      <c r="V312" s="1" t="n">
        <v>3.49</v>
      </c>
      <c r="W312" s="1" t="n">
        <v>0.25</v>
      </c>
      <c r="X312" s="1" t="n">
        <v>10.33</v>
      </c>
    </row>
    <row r="313" customFormat="false" ht="13.8" hidden="false" customHeight="false" outlineLevel="0" collapsed="false">
      <c r="A313" s="1" t="s">
        <v>578</v>
      </c>
      <c r="B313" s="1" t="s">
        <v>272</v>
      </c>
      <c r="C313" s="14" t="s">
        <v>567</v>
      </c>
      <c r="D313" s="14" t="s">
        <v>576</v>
      </c>
      <c r="E313" s="14"/>
      <c r="F313" s="15" t="n">
        <v>42950</v>
      </c>
      <c r="G313" s="14" t="s">
        <v>500</v>
      </c>
      <c r="H313" s="14"/>
      <c r="I313" s="1" t="n">
        <v>91.73</v>
      </c>
      <c r="J313" s="1" t="n">
        <v>2.81</v>
      </c>
      <c r="K313" s="1" t="n">
        <v>0.06</v>
      </c>
      <c r="L313" s="1" t="n">
        <v>3.34</v>
      </c>
      <c r="M313" s="1" t="n">
        <v>0.9</v>
      </c>
      <c r="N313" s="1" t="n">
        <v>4.35</v>
      </c>
      <c r="O313" s="1" t="n">
        <v>1.49</v>
      </c>
      <c r="P313" s="1" t="n">
        <v>3.38</v>
      </c>
      <c r="Q313" s="1" t="n">
        <v>43.03</v>
      </c>
      <c r="R313" s="1" t="n">
        <v>1.63</v>
      </c>
      <c r="S313" s="1" t="n">
        <v>0.3</v>
      </c>
      <c r="T313" s="1" t="n">
        <v>5.63</v>
      </c>
      <c r="U313" s="1" t="n">
        <v>1.43</v>
      </c>
      <c r="V313" s="1" t="n">
        <v>2.86</v>
      </c>
      <c r="W313" s="1" t="n">
        <v>0.3</v>
      </c>
      <c r="X313" s="1" t="n">
        <v>5.99</v>
      </c>
    </row>
    <row r="314" customFormat="false" ht="13.8" hidden="false" customHeight="false" outlineLevel="0" collapsed="false">
      <c r="A314" s="1" t="s">
        <v>579</v>
      </c>
      <c r="B314" s="1" t="s">
        <v>272</v>
      </c>
      <c r="C314" s="14" t="s">
        <v>567</v>
      </c>
      <c r="D314" s="14" t="s">
        <v>576</v>
      </c>
      <c r="E314" s="14"/>
      <c r="F314" s="15" t="n">
        <v>42963</v>
      </c>
      <c r="G314" s="14" t="s">
        <v>580</v>
      </c>
      <c r="H314" s="14"/>
      <c r="I314" s="1" t="n">
        <v>90.29</v>
      </c>
      <c r="J314" s="1" t="n">
        <v>1.83</v>
      </c>
      <c r="K314" s="1" t="n">
        <v>0.06</v>
      </c>
      <c r="L314" s="1" t="n">
        <v>3.51</v>
      </c>
      <c r="M314" s="1" t="n">
        <v>0.82</v>
      </c>
      <c r="N314" s="1" t="n">
        <v>6.63</v>
      </c>
      <c r="O314" s="1" t="n">
        <v>1.42</v>
      </c>
      <c r="P314" s="1" t="n">
        <v>3.14</v>
      </c>
      <c r="Q314" s="1" t="n">
        <v>9.78</v>
      </c>
      <c r="R314" s="1" t="n">
        <v>1.49</v>
      </c>
      <c r="S314" s="1" t="n">
        <v>0.21</v>
      </c>
      <c r="T314" s="1" t="n">
        <v>5.19</v>
      </c>
      <c r="U314" s="1" t="n">
        <v>1.65</v>
      </c>
      <c r="V314" s="1" t="n">
        <v>2.88</v>
      </c>
      <c r="W314" s="1" t="n">
        <v>0.27</v>
      </c>
      <c r="X314" s="1" t="n">
        <v>2.04</v>
      </c>
    </row>
    <row r="315" customFormat="false" ht="13.8" hidden="false" customHeight="false" outlineLevel="0" collapsed="false">
      <c r="A315" s="1" t="s">
        <v>581</v>
      </c>
      <c r="B315" s="1" t="s">
        <v>272</v>
      </c>
      <c r="C315" s="14" t="s">
        <v>567</v>
      </c>
      <c r="D315" s="14" t="s">
        <v>576</v>
      </c>
      <c r="E315" s="14"/>
      <c r="F315" s="15" t="n">
        <v>42977</v>
      </c>
      <c r="G315" s="14" t="s">
        <v>582</v>
      </c>
      <c r="H315" s="14"/>
      <c r="I315" s="1" t="n">
        <v>85.91</v>
      </c>
      <c r="J315" s="1" t="n">
        <v>2.19</v>
      </c>
      <c r="K315" s="1" t="n">
        <v>0.06</v>
      </c>
      <c r="L315" s="1" t="n">
        <v>1.14</v>
      </c>
      <c r="M315" s="1" t="n">
        <v>0.9</v>
      </c>
      <c r="N315" s="1" t="n">
        <v>2.78</v>
      </c>
      <c r="O315" s="1" t="n">
        <v>1.68</v>
      </c>
      <c r="P315" s="1" t="n">
        <v>1.99</v>
      </c>
      <c r="Q315" s="1" t="n">
        <v>28.63</v>
      </c>
      <c r="R315" s="1" t="n">
        <v>1.28</v>
      </c>
      <c r="S315" s="1" t="n">
        <v>0.2</v>
      </c>
      <c r="T315" s="1" t="n">
        <v>2.92</v>
      </c>
      <c r="U315" s="1" t="n">
        <v>1.67</v>
      </c>
      <c r="V315" s="1" t="n">
        <v>0.49</v>
      </c>
      <c r="W315" s="1" t="n">
        <v>0.29</v>
      </c>
      <c r="X315" s="1" t="n">
        <v>10.74</v>
      </c>
    </row>
    <row r="316" customFormat="false" ht="13.8" hidden="false" customHeight="false" outlineLevel="0" collapsed="false">
      <c r="A316" s="1" t="s">
        <v>583</v>
      </c>
      <c r="B316" s="1" t="s">
        <v>272</v>
      </c>
      <c r="C316" s="14" t="s">
        <v>567</v>
      </c>
      <c r="D316" s="14" t="s">
        <v>576</v>
      </c>
      <c r="E316" s="14"/>
      <c r="F316" s="15" t="n">
        <v>42989</v>
      </c>
      <c r="G316" s="14" t="s">
        <v>584</v>
      </c>
      <c r="H316" s="14"/>
      <c r="I316" s="1" t="n">
        <v>95.43</v>
      </c>
      <c r="J316" s="1" t="n">
        <v>3.17</v>
      </c>
      <c r="K316" s="1" t="n">
        <v>0.06</v>
      </c>
      <c r="L316" s="1" t="n">
        <v>0.99</v>
      </c>
      <c r="M316" s="1" t="n">
        <v>0.92</v>
      </c>
      <c r="N316" s="1" t="n">
        <v>3.52</v>
      </c>
      <c r="O316" s="1" t="n">
        <v>1.44</v>
      </c>
      <c r="P316" s="1" t="n">
        <v>1.83</v>
      </c>
      <c r="Q316" s="1" t="n">
        <v>25.18</v>
      </c>
      <c r="R316" s="1" t="n">
        <v>1.01</v>
      </c>
      <c r="S316" s="1" t="n">
        <v>0.18</v>
      </c>
      <c r="T316" s="1" t="n">
        <v>3.11</v>
      </c>
      <c r="U316" s="1" t="n">
        <v>2.23</v>
      </c>
      <c r="V316" s="1" t="n">
        <v>1.32</v>
      </c>
      <c r="W316" s="1" t="n">
        <v>0.31</v>
      </c>
      <c r="X316" s="1" t="n">
        <v>8.67</v>
      </c>
    </row>
    <row r="317" customFormat="false" ht="13.8" hidden="false" customHeight="false" outlineLevel="0" collapsed="false">
      <c r="A317" s="1" t="s">
        <v>585</v>
      </c>
      <c r="B317" s="1" t="s">
        <v>272</v>
      </c>
      <c r="C317" s="14" t="s">
        <v>567</v>
      </c>
      <c r="D317" s="14" t="s">
        <v>568</v>
      </c>
      <c r="E317" s="14"/>
      <c r="F317" s="15" t="n">
        <v>42882</v>
      </c>
      <c r="G317" s="14" t="s">
        <v>584</v>
      </c>
      <c r="H317" s="14"/>
      <c r="I317" s="1" t="n">
        <v>150.173</v>
      </c>
      <c r="J317" s="1" t="n">
        <v>1.491</v>
      </c>
      <c r="K317" s="1" t="n">
        <v>0.056</v>
      </c>
      <c r="L317" s="1" t="n">
        <v>7.9</v>
      </c>
      <c r="M317" s="1" t="n">
        <v>1.485</v>
      </c>
      <c r="N317" s="1" t="n">
        <v>6.367</v>
      </c>
      <c r="O317" s="1" t="n">
        <v>1.479</v>
      </c>
      <c r="P317" s="1" t="n">
        <v>5.205</v>
      </c>
      <c r="Q317" s="34" t="n">
        <v>499.723</v>
      </c>
      <c r="R317" s="1" t="n">
        <v>0.148</v>
      </c>
      <c r="S317" s="1" t="n">
        <v>0.164</v>
      </c>
      <c r="T317" s="1" t="n">
        <v>6.108</v>
      </c>
      <c r="U317" s="1" t="n">
        <v>2.381</v>
      </c>
      <c r="V317" s="1" t="n">
        <v>6.142</v>
      </c>
      <c r="W317" s="1" t="n">
        <v>1.507</v>
      </c>
      <c r="X317" s="1" t="n">
        <v>2.519</v>
      </c>
    </row>
    <row r="318" customFormat="false" ht="13.8" hidden="false" customHeight="false" outlineLevel="0" collapsed="false">
      <c r="A318" s="1" t="s">
        <v>586</v>
      </c>
      <c r="B318" s="1" t="s">
        <v>272</v>
      </c>
      <c r="C318" s="14" t="s">
        <v>587</v>
      </c>
      <c r="F318" s="15" t="n">
        <v>42961</v>
      </c>
      <c r="G318" s="14"/>
      <c r="H318" s="14"/>
      <c r="I318" s="1" t="n">
        <v>10.39</v>
      </c>
      <c r="J318" s="1" t="n">
        <v>0.31</v>
      </c>
      <c r="K318" s="1" t="n">
        <v>0.12</v>
      </c>
      <c r="L318" s="1" t="n">
        <v>4.58</v>
      </c>
      <c r="M318" s="1" t="n">
        <v>2.37</v>
      </c>
      <c r="N318" s="1" t="n">
        <v>3.05</v>
      </c>
      <c r="O318" s="1" t="n">
        <v>1.09</v>
      </c>
      <c r="P318" s="1" t="n">
        <v>5.93</v>
      </c>
      <c r="Q318" s="1" t="n">
        <v>956.82</v>
      </c>
      <c r="R318" s="1" t="n">
        <v>1.26</v>
      </c>
      <c r="S318" s="1" t="n">
        <v>33.95</v>
      </c>
      <c r="T318" s="1" t="n">
        <v>3.03</v>
      </c>
      <c r="U318" s="1" t="n">
        <v>0.6</v>
      </c>
      <c r="V318" s="1" t="n">
        <v>0.52</v>
      </c>
      <c r="W318" s="1" t="n">
        <v>0.47</v>
      </c>
      <c r="X318" s="1" t="n">
        <v>1.05</v>
      </c>
    </row>
    <row r="319" customFormat="false" ht="13.8" hidden="false" customHeight="false" outlineLevel="0" collapsed="false">
      <c r="A319" s="1" t="s">
        <v>588</v>
      </c>
      <c r="B319" s="1" t="s">
        <v>272</v>
      </c>
      <c r="C319" s="14" t="s">
        <v>589</v>
      </c>
      <c r="D319" s="14" t="s">
        <v>590</v>
      </c>
      <c r="F319" s="15" t="n">
        <v>42990</v>
      </c>
      <c r="G319" s="14" t="n">
        <v>0</v>
      </c>
      <c r="H319" s="14"/>
      <c r="I319" s="1" t="n">
        <v>14.47</v>
      </c>
      <c r="J319" s="1" t="n">
        <v>6.27</v>
      </c>
      <c r="K319" s="1" t="n">
        <v>0.28</v>
      </c>
      <c r="L319" s="1" t="n">
        <v>5.62</v>
      </c>
      <c r="M319" s="1" t="n">
        <v>2.07</v>
      </c>
      <c r="N319" s="1" t="n">
        <v>7.73</v>
      </c>
      <c r="O319" s="1" t="n">
        <v>12.1</v>
      </c>
      <c r="P319" s="1" t="n">
        <v>5.03</v>
      </c>
      <c r="Q319" s="1" t="n">
        <v>117.92</v>
      </c>
      <c r="R319" s="1" t="n">
        <v>4.97</v>
      </c>
      <c r="S319" s="1" t="n">
        <v>16274.83</v>
      </c>
      <c r="T319" s="1" t="n">
        <v>4.84</v>
      </c>
      <c r="U319" s="1" t="n">
        <v>22.95</v>
      </c>
      <c r="V319" s="1" t="n">
        <v>5.88</v>
      </c>
      <c r="W319" s="1" t="n">
        <v>3.41</v>
      </c>
      <c r="X319" s="1" t="n">
        <v>2.4</v>
      </c>
    </row>
    <row r="320" customFormat="false" ht="13.8" hidden="false" customHeight="false" outlineLevel="0" collapsed="false">
      <c r="A320" s="1" t="s">
        <v>591</v>
      </c>
      <c r="B320" s="1" t="s">
        <v>272</v>
      </c>
      <c r="C320" s="14" t="s">
        <v>592</v>
      </c>
      <c r="F320" s="15" t="n">
        <v>43080</v>
      </c>
      <c r="G320" s="41" t="s">
        <v>593</v>
      </c>
      <c r="H320" s="14"/>
      <c r="I320" s="1" t="n">
        <v>98.008</v>
      </c>
      <c r="J320" s="1" t="n">
        <v>3.548</v>
      </c>
      <c r="K320" s="1" t="n">
        <v>0.871</v>
      </c>
      <c r="L320" s="1" t="n">
        <v>13.553</v>
      </c>
      <c r="M320" s="1" t="n">
        <v>2.315</v>
      </c>
      <c r="N320" s="1" t="n">
        <v>12.883</v>
      </c>
      <c r="O320" s="1" t="n">
        <v>5.84</v>
      </c>
      <c r="P320" s="1" t="n">
        <v>14.903</v>
      </c>
      <c r="Q320" s="1" t="n">
        <v>367.554</v>
      </c>
      <c r="R320" s="1" t="n">
        <v>2.199</v>
      </c>
      <c r="S320" s="1" t="n">
        <v>4683.668</v>
      </c>
      <c r="T320" s="1" t="n">
        <v>14.544</v>
      </c>
      <c r="U320" s="1" t="n">
        <v>18.788</v>
      </c>
      <c r="V320" s="1" t="n">
        <v>13.345</v>
      </c>
      <c r="W320" s="1" t="n">
        <v>1.87</v>
      </c>
      <c r="X320" s="1" t="n">
        <v>4.268</v>
      </c>
    </row>
    <row r="321" customFormat="false" ht="13.8" hidden="false" customHeight="false" outlineLevel="0" collapsed="false">
      <c r="A321" s="1" t="s">
        <v>594</v>
      </c>
      <c r="B321" s="1" t="s">
        <v>272</v>
      </c>
      <c r="C321" s="14" t="s">
        <v>595</v>
      </c>
      <c r="F321" s="15" t="n">
        <v>43080</v>
      </c>
      <c r="G321" s="41" t="s">
        <v>593</v>
      </c>
      <c r="H321" s="14"/>
      <c r="I321" s="1" t="n">
        <v>107.533</v>
      </c>
      <c r="J321" s="1" t="n">
        <v>3.357</v>
      </c>
      <c r="K321" s="1" t="n">
        <v>1.097</v>
      </c>
      <c r="L321" s="1" t="n">
        <v>6.898</v>
      </c>
      <c r="M321" s="1" t="n">
        <v>3.033</v>
      </c>
      <c r="N321" s="1" t="n">
        <v>6.632</v>
      </c>
      <c r="O321" s="1" t="n">
        <v>7.159</v>
      </c>
      <c r="P321" s="1" t="n">
        <v>5.916</v>
      </c>
      <c r="Q321" s="1" t="n">
        <v>117.118</v>
      </c>
      <c r="R321" s="1" t="n">
        <v>2.43</v>
      </c>
      <c r="S321" s="1" t="n">
        <v>6402.834</v>
      </c>
      <c r="T321" s="1" t="n">
        <v>4.736</v>
      </c>
      <c r="U321" s="1" t="n">
        <v>23.143</v>
      </c>
      <c r="V321" s="1" t="n">
        <v>8.149</v>
      </c>
      <c r="W321" s="1" t="n">
        <v>1.955</v>
      </c>
      <c r="X321" s="1" t="n">
        <v>7.551</v>
      </c>
    </row>
    <row r="322" customFormat="false" ht="13.8" hidden="false" customHeight="false" outlineLevel="0" collapsed="false">
      <c r="A322" s="1" t="s">
        <v>596</v>
      </c>
      <c r="B322" s="1" t="s">
        <v>272</v>
      </c>
      <c r="C322" s="14" t="s">
        <v>597</v>
      </c>
      <c r="F322" s="15" t="n">
        <v>43080</v>
      </c>
      <c r="G322" s="41" t="s">
        <v>593</v>
      </c>
      <c r="H322" s="14"/>
      <c r="I322" s="1" t="n">
        <v>70.348</v>
      </c>
      <c r="J322" s="1" t="n">
        <v>4.79</v>
      </c>
      <c r="K322" s="1" t="n">
        <v>1.032</v>
      </c>
      <c r="L322" s="1" t="n">
        <v>4.463</v>
      </c>
      <c r="M322" s="1" t="n">
        <v>2.853</v>
      </c>
      <c r="N322" s="1" t="n">
        <v>5.084</v>
      </c>
      <c r="O322" s="1" t="n">
        <v>6.419</v>
      </c>
      <c r="P322" s="1" t="n">
        <v>4.655</v>
      </c>
      <c r="Q322" s="1" t="n">
        <v>55.987</v>
      </c>
      <c r="R322" s="1" t="n">
        <v>4.605</v>
      </c>
      <c r="S322" s="1" t="n">
        <v>5892.377</v>
      </c>
      <c r="T322" s="1" t="n">
        <v>4.984</v>
      </c>
      <c r="U322" s="1" t="n">
        <v>21.474</v>
      </c>
      <c r="V322" s="1" t="n">
        <v>3.308</v>
      </c>
      <c r="W322" s="1" t="n">
        <v>1.79</v>
      </c>
      <c r="X322" s="1" t="n">
        <v>4.77</v>
      </c>
    </row>
    <row r="323" customFormat="false" ht="13.8" hidden="false" customHeight="false" outlineLevel="0" collapsed="false">
      <c r="A323" s="1" t="s">
        <v>598</v>
      </c>
      <c r="B323" s="1" t="s">
        <v>272</v>
      </c>
      <c r="C323" s="14" t="s">
        <v>599</v>
      </c>
      <c r="F323" s="15" t="n">
        <v>43080</v>
      </c>
      <c r="G323" s="41" t="s">
        <v>593</v>
      </c>
      <c r="H323" s="14"/>
      <c r="I323" s="1" t="n">
        <v>72.954</v>
      </c>
      <c r="J323" s="1" t="n">
        <v>1.552</v>
      </c>
      <c r="K323" s="1" t="n">
        <v>1.199</v>
      </c>
      <c r="L323" s="1" t="n">
        <v>10.876</v>
      </c>
      <c r="M323" s="1" t="n">
        <v>3.365</v>
      </c>
      <c r="N323" s="1" t="n">
        <v>8.88</v>
      </c>
      <c r="O323" s="1" t="n">
        <v>7.392</v>
      </c>
      <c r="P323" s="1" t="n">
        <v>10.115</v>
      </c>
      <c r="Q323" s="1" t="n">
        <v>5.626</v>
      </c>
      <c r="R323" s="1" t="n">
        <v>5.328</v>
      </c>
      <c r="S323" s="1" t="n">
        <v>6869.372</v>
      </c>
      <c r="T323" s="1" t="n">
        <v>11.054</v>
      </c>
      <c r="U323" s="1" t="n">
        <v>24.978</v>
      </c>
      <c r="V323" s="1" t="n">
        <v>10.303</v>
      </c>
      <c r="W323" s="1" t="n">
        <v>1.947</v>
      </c>
      <c r="X323" s="1" t="n">
        <v>3.644</v>
      </c>
    </row>
    <row r="324" customFormat="false" ht="39.5" hidden="false" customHeight="false" outlineLevel="0" collapsed="false">
      <c r="A324" s="1" t="s">
        <v>600</v>
      </c>
      <c r="B324" s="1" t="s">
        <v>272</v>
      </c>
      <c r="C324" s="41" t="s">
        <v>601</v>
      </c>
      <c r="D324" s="14" t="n">
        <v>1209</v>
      </c>
      <c r="E324" s="14"/>
      <c r="F324" s="15" t="n">
        <v>42887</v>
      </c>
      <c r="G324" s="14"/>
      <c r="H324" s="14"/>
      <c r="I324" s="1" t="n">
        <v>42.68</v>
      </c>
      <c r="J324" s="1" t="n">
        <v>2.51</v>
      </c>
      <c r="K324" s="1" t="n">
        <v>0.16</v>
      </c>
      <c r="L324" s="1" t="n">
        <v>2.66</v>
      </c>
      <c r="M324" s="1" t="n">
        <v>1.96</v>
      </c>
      <c r="N324" s="1" t="n">
        <v>5.76</v>
      </c>
      <c r="O324" s="1" t="n">
        <v>2.93</v>
      </c>
      <c r="P324" s="1" t="n">
        <v>5.01</v>
      </c>
      <c r="Q324" s="1" t="n">
        <v>721.48</v>
      </c>
      <c r="R324" s="1" t="n">
        <v>1.76</v>
      </c>
      <c r="S324" s="1" t="n">
        <v>3.68</v>
      </c>
      <c r="T324" s="1" t="n">
        <v>4.76</v>
      </c>
      <c r="U324" s="1" t="n">
        <v>5.66</v>
      </c>
      <c r="V324" s="1" t="n">
        <v>2.13</v>
      </c>
      <c r="W324" s="1" t="n">
        <v>1.52</v>
      </c>
      <c r="X324" s="1" t="n">
        <v>1.19</v>
      </c>
    </row>
    <row r="325" customFormat="false" ht="39.5" hidden="false" customHeight="false" outlineLevel="0" collapsed="false">
      <c r="A325" s="1" t="s">
        <v>602</v>
      </c>
      <c r="B325" s="1" t="s">
        <v>272</v>
      </c>
      <c r="C325" s="41" t="s">
        <v>603</v>
      </c>
      <c r="D325" s="14" t="n">
        <v>1227</v>
      </c>
      <c r="E325" s="14"/>
      <c r="F325" s="15" t="n">
        <v>42887</v>
      </c>
      <c r="G325" s="14"/>
      <c r="H325" s="14"/>
      <c r="I325" s="1" t="n">
        <v>22.29</v>
      </c>
      <c r="J325" s="1" t="n">
        <v>2.39</v>
      </c>
      <c r="K325" s="1" t="n">
        <v>0.16</v>
      </c>
      <c r="L325" s="1" t="n">
        <v>6.37</v>
      </c>
      <c r="M325" s="1" t="n">
        <v>2.35</v>
      </c>
      <c r="N325" s="1" t="n">
        <v>2.92</v>
      </c>
      <c r="O325" s="1" t="n">
        <v>2.11</v>
      </c>
      <c r="P325" s="1" t="n">
        <v>1.73</v>
      </c>
      <c r="Q325" s="1" t="n">
        <v>661.65</v>
      </c>
      <c r="R325" s="1" t="n">
        <v>0.59</v>
      </c>
      <c r="S325" s="1" t="n">
        <v>3.39</v>
      </c>
      <c r="T325" s="1" t="n">
        <v>1.44</v>
      </c>
      <c r="U325" s="1" t="n">
        <v>1.79</v>
      </c>
      <c r="V325" s="1" t="n">
        <v>2.14</v>
      </c>
      <c r="W325" s="1" t="n">
        <v>1.05</v>
      </c>
      <c r="X325" s="1" t="n">
        <v>2.4</v>
      </c>
    </row>
    <row r="326" customFormat="false" ht="39.5" hidden="false" customHeight="false" outlineLevel="0" collapsed="false">
      <c r="A326" s="1" t="s">
        <v>604</v>
      </c>
      <c r="B326" s="1" t="s">
        <v>272</v>
      </c>
      <c r="C326" s="41" t="s">
        <v>601</v>
      </c>
      <c r="D326" s="14" t="n">
        <v>1209</v>
      </c>
      <c r="E326" s="14"/>
      <c r="F326" s="15" t="n">
        <v>42971</v>
      </c>
      <c r="G326" s="14"/>
      <c r="H326" s="14"/>
      <c r="I326" s="1" t="n">
        <v>93.93</v>
      </c>
      <c r="J326" s="1" t="n">
        <v>2.42</v>
      </c>
      <c r="K326" s="1" t="n">
        <v>0.24</v>
      </c>
      <c r="L326" s="1" t="n">
        <v>4.12</v>
      </c>
      <c r="M326" s="1" t="n">
        <v>7.69</v>
      </c>
      <c r="N326" s="1" t="n">
        <v>2.47</v>
      </c>
      <c r="O326" s="1" t="n">
        <v>10.02</v>
      </c>
      <c r="P326" s="1" t="n">
        <v>2.95</v>
      </c>
      <c r="Q326" s="1" t="n">
        <v>1092.92</v>
      </c>
      <c r="R326" s="1" t="n">
        <v>1.51</v>
      </c>
      <c r="S326" s="1" t="n">
        <v>3.46</v>
      </c>
      <c r="T326" s="1" t="n">
        <v>9.81</v>
      </c>
      <c r="U326" s="1" t="n">
        <v>31.81</v>
      </c>
      <c r="V326" s="1" t="n">
        <v>2.3</v>
      </c>
      <c r="W326" s="1" t="n">
        <v>2.56</v>
      </c>
      <c r="X326" s="1" t="n">
        <v>1.43</v>
      </c>
    </row>
    <row r="327" customFormat="false" ht="39.5" hidden="false" customHeight="false" outlineLevel="0" collapsed="false">
      <c r="A327" s="1" t="s">
        <v>605</v>
      </c>
      <c r="B327" s="1" t="s">
        <v>272</v>
      </c>
      <c r="C327" s="41" t="s">
        <v>603</v>
      </c>
      <c r="D327" s="14" t="n">
        <v>1227</v>
      </c>
      <c r="E327" s="14"/>
      <c r="F327" s="15" t="n">
        <v>42971</v>
      </c>
      <c r="G327" s="14"/>
      <c r="H327" s="14"/>
      <c r="I327" s="1" t="n">
        <v>37.04</v>
      </c>
      <c r="J327" s="1" t="n">
        <v>2.72</v>
      </c>
      <c r="K327" s="1" t="n">
        <v>0.14</v>
      </c>
      <c r="L327" s="1" t="n">
        <v>6.1</v>
      </c>
      <c r="M327" s="1" t="n">
        <v>2.02</v>
      </c>
      <c r="N327" s="1" t="n">
        <v>1.75</v>
      </c>
      <c r="O327" s="1" t="n">
        <v>1.82</v>
      </c>
      <c r="P327" s="1" t="n">
        <v>5.08</v>
      </c>
      <c r="Q327" s="1" t="n">
        <v>255.57</v>
      </c>
      <c r="R327" s="1" t="n">
        <v>1.62</v>
      </c>
      <c r="S327" s="1" t="n">
        <v>3.01</v>
      </c>
      <c r="T327" s="1" t="n">
        <v>4.08</v>
      </c>
      <c r="U327" s="1" t="n">
        <v>1.16</v>
      </c>
      <c r="V327" s="1" t="n">
        <v>1.32</v>
      </c>
      <c r="W327" s="1" t="n">
        <v>0.75</v>
      </c>
      <c r="X327" s="1" t="n">
        <v>4.58</v>
      </c>
    </row>
    <row r="328" customFormat="false" ht="13.8" hidden="false" customHeight="false" outlineLevel="0" collapsed="false">
      <c r="A328" s="1" t="s">
        <v>606</v>
      </c>
      <c r="B328" s="1" t="s">
        <v>272</v>
      </c>
      <c r="C328" s="14" t="s">
        <v>607</v>
      </c>
      <c r="D328" s="14" t="s">
        <v>608</v>
      </c>
      <c r="F328" s="15" t="n">
        <v>42880</v>
      </c>
      <c r="G328" s="41" t="s">
        <v>609</v>
      </c>
      <c r="H328" s="14" t="s">
        <v>497</v>
      </c>
      <c r="I328" s="1" t="n">
        <v>59.144</v>
      </c>
      <c r="J328" s="1" t="n">
        <v>3.591</v>
      </c>
      <c r="K328" s="1" t="n">
        <v>0.03</v>
      </c>
      <c r="L328" s="1" t="n">
        <v>7.395</v>
      </c>
      <c r="M328" s="1" t="n">
        <v>0.307</v>
      </c>
      <c r="N328" s="1" t="n">
        <v>6.82</v>
      </c>
      <c r="O328" s="1" t="n">
        <v>0.737</v>
      </c>
      <c r="P328" s="1" t="n">
        <v>6.28</v>
      </c>
      <c r="Q328" s="1" t="n">
        <v>188.973</v>
      </c>
      <c r="R328" s="1" t="n">
        <v>2.865</v>
      </c>
      <c r="S328" s="1" t="n">
        <v>269.653</v>
      </c>
      <c r="T328" s="1" t="n">
        <v>7.579</v>
      </c>
      <c r="U328" s="1" t="n">
        <v>0.876</v>
      </c>
      <c r="V328" s="1" t="n">
        <v>0.956</v>
      </c>
      <c r="W328" s="1" t="n">
        <v>0.439</v>
      </c>
      <c r="X328" s="1" t="n">
        <v>5.643</v>
      </c>
    </row>
    <row r="329" customFormat="false" ht="13.8" hidden="false" customHeight="false" outlineLevel="0" collapsed="false">
      <c r="A329" s="1" t="s">
        <v>610</v>
      </c>
      <c r="B329" s="1" t="s">
        <v>272</v>
      </c>
      <c r="C329" s="14" t="s">
        <v>607</v>
      </c>
      <c r="D329" s="14" t="s">
        <v>611</v>
      </c>
      <c r="F329" s="15" t="n">
        <v>42914</v>
      </c>
      <c r="G329" s="41" t="s">
        <v>612</v>
      </c>
      <c r="H329" s="14"/>
      <c r="I329" s="1" t="n">
        <v>229.974</v>
      </c>
      <c r="J329" s="1" t="n">
        <v>5.786</v>
      </c>
      <c r="K329" s="1" t="n">
        <v>0.214</v>
      </c>
      <c r="L329" s="1" t="n">
        <v>26.792</v>
      </c>
      <c r="M329" s="1" t="n">
        <v>1.422</v>
      </c>
      <c r="N329" s="1" t="n">
        <v>24.182</v>
      </c>
      <c r="O329" s="1" t="n">
        <v>1.76</v>
      </c>
      <c r="P329" s="1" t="n">
        <v>25.609</v>
      </c>
      <c r="Q329" s="1" t="n">
        <v>841.505</v>
      </c>
      <c r="R329" s="1" t="n">
        <v>5.13</v>
      </c>
      <c r="S329" s="1" t="n">
        <v>36.751</v>
      </c>
      <c r="T329" s="1" t="n">
        <v>31.75</v>
      </c>
      <c r="U329" s="1" t="n">
        <v>6.224</v>
      </c>
      <c r="V329" s="1" t="n">
        <v>21.868</v>
      </c>
      <c r="W329" s="1" t="n">
        <v>1.157</v>
      </c>
      <c r="X329" s="1" t="n">
        <v>9.632</v>
      </c>
    </row>
    <row r="330" customFormat="false" ht="13.8" hidden="false" customHeight="false" outlineLevel="0" collapsed="false">
      <c r="A330" s="1" t="s">
        <v>613</v>
      </c>
      <c r="B330" s="1" t="s">
        <v>272</v>
      </c>
      <c r="C330" s="14" t="s">
        <v>607</v>
      </c>
      <c r="D330" s="14" t="s">
        <v>608</v>
      </c>
      <c r="F330" s="15" t="n">
        <v>42914</v>
      </c>
      <c r="G330" s="41" t="s">
        <v>280</v>
      </c>
      <c r="H330" s="14" t="s">
        <v>497</v>
      </c>
      <c r="I330" s="1" t="n">
        <v>36.932</v>
      </c>
      <c r="J330" s="1" t="n">
        <v>3.473</v>
      </c>
      <c r="K330" s="1" t="n">
        <v>0.042</v>
      </c>
      <c r="L330" s="1" t="n">
        <v>8.348</v>
      </c>
      <c r="M330" s="1" t="n">
        <v>0.352</v>
      </c>
      <c r="N330" s="1" t="n">
        <v>7.412</v>
      </c>
      <c r="O330" s="1" t="n">
        <v>1.008</v>
      </c>
      <c r="P330" s="1" t="n">
        <v>1.913</v>
      </c>
      <c r="Q330" s="1" t="n">
        <v>50.351</v>
      </c>
      <c r="R330" s="1" t="n">
        <v>2.02</v>
      </c>
      <c r="S330" s="1" t="n">
        <v>92.833</v>
      </c>
      <c r="T330" s="1" t="n">
        <v>12.303</v>
      </c>
      <c r="U330" s="1" t="n">
        <v>0.909</v>
      </c>
      <c r="V330" s="1" t="n">
        <v>3.792</v>
      </c>
      <c r="W330" s="1" t="n">
        <v>0.223</v>
      </c>
      <c r="X330" s="1" t="n">
        <v>3.395</v>
      </c>
    </row>
    <row r="331" customFormat="false" ht="13.8" hidden="false" customHeight="false" outlineLevel="0" collapsed="false">
      <c r="A331" s="1" t="s">
        <v>614</v>
      </c>
      <c r="B331" s="1" t="s">
        <v>272</v>
      </c>
      <c r="C331" s="14" t="s">
        <v>607</v>
      </c>
      <c r="D331" s="14" t="s">
        <v>608</v>
      </c>
      <c r="F331" s="15" t="n">
        <v>42914</v>
      </c>
      <c r="G331" s="41" t="s">
        <v>293</v>
      </c>
      <c r="H331" s="14"/>
      <c r="I331" s="1" t="n">
        <v>118.346</v>
      </c>
      <c r="J331" s="1" t="n">
        <v>0.766</v>
      </c>
      <c r="K331" s="1" t="n">
        <v>0.082</v>
      </c>
      <c r="L331" s="1" t="n">
        <v>6.131</v>
      </c>
      <c r="M331" s="1" t="n">
        <v>0.409</v>
      </c>
      <c r="N331" s="1" t="n">
        <v>2.831</v>
      </c>
      <c r="O331" s="1" t="n">
        <v>0.777</v>
      </c>
      <c r="P331" s="1" t="n">
        <v>5.606</v>
      </c>
      <c r="Q331" s="1" t="n">
        <v>320.35</v>
      </c>
      <c r="R331" s="1" t="n">
        <v>1.564</v>
      </c>
      <c r="S331" s="1" t="n">
        <v>40.637</v>
      </c>
      <c r="T331" s="1" t="n">
        <v>13.129</v>
      </c>
      <c r="U331" s="1" t="n">
        <v>75.529</v>
      </c>
      <c r="V331" s="1" t="n">
        <v>5.717</v>
      </c>
      <c r="W331" s="1" t="n">
        <v>0.44</v>
      </c>
      <c r="X331" s="1" t="n">
        <v>12.282</v>
      </c>
    </row>
    <row r="332" customFormat="false" ht="13.8" hidden="false" customHeight="false" outlineLevel="0" collapsed="false">
      <c r="A332" s="1" t="s">
        <v>615</v>
      </c>
      <c r="B332" s="1" t="s">
        <v>272</v>
      </c>
      <c r="C332" s="14" t="s">
        <v>607</v>
      </c>
      <c r="D332" s="14" t="s">
        <v>608</v>
      </c>
      <c r="F332" s="15" t="n">
        <v>42929</v>
      </c>
      <c r="G332" s="41" t="s">
        <v>280</v>
      </c>
      <c r="H332" s="14" t="s">
        <v>497</v>
      </c>
      <c r="I332" s="1" t="n">
        <v>44.239</v>
      </c>
      <c r="J332" s="1" t="n">
        <v>1.188</v>
      </c>
      <c r="K332" s="1" t="n">
        <v>0.038</v>
      </c>
      <c r="L332" s="1" t="n">
        <v>3.818</v>
      </c>
      <c r="M332" s="1" t="n">
        <v>0.391</v>
      </c>
      <c r="N332" s="1" t="n">
        <v>2.054</v>
      </c>
      <c r="O332" s="1" t="n">
        <v>0.927</v>
      </c>
      <c r="P332" s="1" t="n">
        <v>6.052</v>
      </c>
      <c r="Q332" s="1" t="n">
        <v>47.968</v>
      </c>
      <c r="R332" s="1" t="n">
        <v>1.782</v>
      </c>
      <c r="S332" s="1" t="n">
        <v>18.98</v>
      </c>
      <c r="T332" s="1" t="n">
        <v>9.103</v>
      </c>
      <c r="U332" s="1" t="n">
        <v>0.844</v>
      </c>
      <c r="V332" s="1" t="n">
        <v>2.993</v>
      </c>
      <c r="W332" s="1" t="n">
        <v>0.234</v>
      </c>
      <c r="X332" s="1" t="n">
        <v>4.608</v>
      </c>
    </row>
    <row r="333" customFormat="false" ht="13.8" hidden="false" customHeight="false" outlineLevel="0" collapsed="false">
      <c r="A333" s="1" t="s">
        <v>616</v>
      </c>
      <c r="B333" s="1" t="s">
        <v>272</v>
      </c>
      <c r="C333" s="14" t="s">
        <v>607</v>
      </c>
      <c r="D333" s="14" t="s">
        <v>608</v>
      </c>
      <c r="F333" s="15" t="n">
        <v>42929</v>
      </c>
      <c r="G333" s="41" t="s">
        <v>293</v>
      </c>
      <c r="H333" s="14"/>
      <c r="I333" s="1" t="n">
        <v>4894.875</v>
      </c>
      <c r="J333" s="1" t="n">
        <v>0.562</v>
      </c>
      <c r="K333" s="1" t="n">
        <v>0.726</v>
      </c>
      <c r="L333" s="1" t="n">
        <v>7.849</v>
      </c>
      <c r="M333" s="1" t="n">
        <v>0.414</v>
      </c>
      <c r="N333" s="1" t="n">
        <v>4.234</v>
      </c>
      <c r="O333" s="1" t="n">
        <v>0.539</v>
      </c>
      <c r="P333" s="1" t="n">
        <v>3.115</v>
      </c>
      <c r="Q333" s="1" t="n">
        <v>29.683</v>
      </c>
      <c r="R333" s="1" t="n">
        <v>0.856</v>
      </c>
      <c r="S333" s="1" t="n">
        <v>10.798</v>
      </c>
      <c r="T333" s="1" t="n">
        <v>13.635</v>
      </c>
      <c r="U333" s="1" t="n">
        <v>771.042</v>
      </c>
      <c r="V333" s="1" t="n">
        <v>7.674</v>
      </c>
      <c r="W333" s="1" t="n">
        <v>1.565</v>
      </c>
      <c r="X333" s="1" t="n">
        <v>1.229</v>
      </c>
    </row>
    <row r="334" customFormat="false" ht="13.8" hidden="false" customHeight="false" outlineLevel="0" collapsed="false">
      <c r="A334" s="1" t="s">
        <v>617</v>
      </c>
      <c r="B334" s="1" t="s">
        <v>272</v>
      </c>
      <c r="C334" s="14" t="s">
        <v>618</v>
      </c>
      <c r="D334" s="14" t="s">
        <v>619</v>
      </c>
      <c r="E334" s="14"/>
      <c r="F334" s="15" t="n">
        <v>42881</v>
      </c>
      <c r="G334" s="14" t="s">
        <v>584</v>
      </c>
      <c r="H334" s="14"/>
      <c r="I334" s="1" t="n">
        <v>269.027</v>
      </c>
      <c r="J334" s="1" t="n">
        <v>0.518</v>
      </c>
      <c r="K334" s="1" t="n">
        <v>0.094</v>
      </c>
      <c r="L334" s="1" t="n">
        <v>2.143</v>
      </c>
      <c r="M334" s="1" t="n">
        <v>1.111</v>
      </c>
      <c r="N334" s="1" t="n">
        <v>1.089</v>
      </c>
      <c r="O334" s="1" t="n">
        <v>1.358</v>
      </c>
      <c r="P334" s="1" t="n">
        <v>0.121</v>
      </c>
      <c r="Q334" s="34" t="n">
        <v>99.521</v>
      </c>
      <c r="R334" s="1" t="n">
        <v>1.366</v>
      </c>
      <c r="S334" s="1" t="n">
        <v>0.121</v>
      </c>
      <c r="T334" s="1" t="n">
        <v>4.973</v>
      </c>
      <c r="U334" s="1" t="n">
        <v>17.588</v>
      </c>
      <c r="V334" s="1" t="n">
        <v>3.899</v>
      </c>
      <c r="W334" s="1" t="n">
        <v>0.394</v>
      </c>
      <c r="X334" s="1" t="n">
        <v>2.547</v>
      </c>
    </row>
    <row r="335" customFormat="false" ht="13.8" hidden="false" customHeight="false" outlineLevel="0" collapsed="false">
      <c r="A335" s="1" t="s">
        <v>620</v>
      </c>
      <c r="B335" s="1" t="s">
        <v>272</v>
      </c>
      <c r="C335" s="14" t="s">
        <v>618</v>
      </c>
      <c r="D335" s="14" t="s">
        <v>619</v>
      </c>
      <c r="E335" s="14"/>
      <c r="F335" s="15" t="n">
        <v>42893</v>
      </c>
      <c r="G335" s="14" t="s">
        <v>621</v>
      </c>
      <c r="H335" s="14"/>
      <c r="I335" s="1" t="n">
        <v>273.344</v>
      </c>
      <c r="J335" s="1" t="n">
        <v>2.851</v>
      </c>
      <c r="K335" s="1" t="n">
        <v>0.099</v>
      </c>
      <c r="L335" s="1" t="n">
        <v>4.496</v>
      </c>
      <c r="M335" s="1" t="n">
        <v>1.332</v>
      </c>
      <c r="N335" s="1" t="n">
        <v>6.252</v>
      </c>
      <c r="O335" s="1" t="n">
        <v>1.62</v>
      </c>
      <c r="P335" s="1" t="n">
        <v>3.767</v>
      </c>
      <c r="Q335" s="34" t="n">
        <v>73.893</v>
      </c>
      <c r="R335" s="1" t="n">
        <v>3.846</v>
      </c>
      <c r="S335" s="1" t="n">
        <v>0.139</v>
      </c>
      <c r="T335" s="1" t="n">
        <v>2.857</v>
      </c>
      <c r="U335" s="1" t="n">
        <v>22.685</v>
      </c>
      <c r="V335" s="1" t="n">
        <v>2.794</v>
      </c>
      <c r="W335" s="1" t="n">
        <v>0.485</v>
      </c>
      <c r="X335" s="1" t="n">
        <v>2.775</v>
      </c>
    </row>
    <row r="336" customFormat="false" ht="13.8" hidden="false" customHeight="false" outlineLevel="0" collapsed="false">
      <c r="A336" s="1" t="s">
        <v>622</v>
      </c>
      <c r="B336" s="1" t="s">
        <v>272</v>
      </c>
      <c r="C336" s="14" t="s">
        <v>618</v>
      </c>
      <c r="D336" s="14" t="s">
        <v>619</v>
      </c>
      <c r="E336" s="14"/>
      <c r="F336" s="15" t="n">
        <v>42937</v>
      </c>
      <c r="G336" s="14" t="s">
        <v>557</v>
      </c>
      <c r="H336" s="14"/>
      <c r="I336" s="1" t="n">
        <v>277.8</v>
      </c>
      <c r="J336" s="1" t="n">
        <v>1.53</v>
      </c>
      <c r="K336" s="1" t="n">
        <v>0.06</v>
      </c>
      <c r="L336" s="1" t="n">
        <v>1.82</v>
      </c>
      <c r="M336" s="1" t="n">
        <v>0.61</v>
      </c>
      <c r="N336" s="1" t="n">
        <v>5.58</v>
      </c>
      <c r="O336" s="1" t="n">
        <v>0.95</v>
      </c>
      <c r="P336" s="1" t="n">
        <v>2.29</v>
      </c>
      <c r="Q336" s="1" t="n">
        <v>63.49</v>
      </c>
      <c r="R336" s="1" t="n">
        <v>0.5</v>
      </c>
      <c r="S336" s="1" t="n">
        <v>0.11</v>
      </c>
      <c r="T336" s="1" t="n">
        <v>2.66</v>
      </c>
      <c r="U336" s="1" t="n">
        <v>6.05</v>
      </c>
      <c r="V336" s="1" t="n">
        <v>4.33</v>
      </c>
      <c r="W336" s="1" t="n">
        <v>0.46</v>
      </c>
      <c r="X336" s="1" t="n">
        <v>3.9</v>
      </c>
    </row>
    <row r="337" customFormat="false" ht="13.8" hidden="false" customHeight="false" outlineLevel="0" collapsed="false">
      <c r="A337" s="1" t="s">
        <v>623</v>
      </c>
      <c r="B337" s="1" t="s">
        <v>272</v>
      </c>
      <c r="C337" s="14" t="s">
        <v>618</v>
      </c>
      <c r="D337" s="14" t="s">
        <v>619</v>
      </c>
      <c r="E337" s="14"/>
      <c r="F337" s="15" t="n">
        <v>42949</v>
      </c>
      <c r="G337" s="14" t="s">
        <v>624</v>
      </c>
      <c r="H337" s="14"/>
      <c r="I337" s="1" t="n">
        <v>282.28</v>
      </c>
      <c r="J337" s="1" t="n">
        <v>0.41</v>
      </c>
      <c r="K337" s="1" t="n">
        <v>0.06</v>
      </c>
      <c r="L337" s="1" t="n">
        <v>2.85</v>
      </c>
      <c r="M337" s="1" t="n">
        <v>0.6</v>
      </c>
      <c r="N337" s="1" t="n">
        <v>2.24</v>
      </c>
      <c r="O337" s="1" t="n">
        <v>0.93</v>
      </c>
      <c r="P337" s="1" t="n">
        <v>2.95</v>
      </c>
      <c r="Q337" s="1" t="n">
        <v>48.89</v>
      </c>
      <c r="R337" s="1" t="n">
        <v>0.5</v>
      </c>
      <c r="S337" s="1" t="n">
        <v>0.12</v>
      </c>
      <c r="T337" s="1" t="n">
        <v>0.82</v>
      </c>
      <c r="U337" s="1" t="n">
        <v>5.25</v>
      </c>
      <c r="V337" s="1" t="n">
        <v>2.87</v>
      </c>
      <c r="W337" s="1" t="n">
        <v>0.39</v>
      </c>
      <c r="X337" s="1" t="n">
        <v>3.88</v>
      </c>
    </row>
    <row r="338" customFormat="false" ht="13.8" hidden="false" customHeight="false" outlineLevel="0" collapsed="false">
      <c r="A338" s="1" t="s">
        <v>625</v>
      </c>
      <c r="B338" s="1" t="s">
        <v>272</v>
      </c>
      <c r="C338" s="14" t="s">
        <v>618</v>
      </c>
      <c r="D338" s="14" t="s">
        <v>619</v>
      </c>
      <c r="E338" s="14"/>
      <c r="F338" s="15" t="n">
        <v>42963</v>
      </c>
      <c r="G338" s="14" t="s">
        <v>624</v>
      </c>
      <c r="H338" s="14"/>
      <c r="I338" s="1" t="n">
        <v>327.87</v>
      </c>
      <c r="J338" s="1" t="n">
        <v>0.93</v>
      </c>
      <c r="K338" s="1" t="n">
        <v>0.07</v>
      </c>
      <c r="L338" s="1" t="n">
        <v>1.06</v>
      </c>
      <c r="M338" s="1" t="n">
        <v>0.6</v>
      </c>
      <c r="N338" s="1" t="n">
        <v>5.83</v>
      </c>
      <c r="O338" s="1" t="n">
        <v>0.91</v>
      </c>
      <c r="P338" s="1" t="n">
        <v>4.33</v>
      </c>
      <c r="Q338" s="1" t="n">
        <v>27.61</v>
      </c>
      <c r="R338" s="1" t="n">
        <v>1.8</v>
      </c>
      <c r="S338" s="1" t="n">
        <v>0.13</v>
      </c>
      <c r="T338" s="1" t="n">
        <v>4.17</v>
      </c>
      <c r="U338" s="1" t="n">
        <v>9.7</v>
      </c>
      <c r="V338" s="1" t="n">
        <v>2.39</v>
      </c>
      <c r="W338" s="1" t="n">
        <v>0.38</v>
      </c>
      <c r="X338" s="1" t="n">
        <v>10.39</v>
      </c>
    </row>
    <row r="339" customFormat="false" ht="13.8" hidden="false" customHeight="false" outlineLevel="0" collapsed="false">
      <c r="A339" s="1" t="s">
        <v>626</v>
      </c>
      <c r="B339" s="1" t="s">
        <v>272</v>
      </c>
      <c r="C339" s="14" t="s">
        <v>618</v>
      </c>
      <c r="D339" s="14" t="s">
        <v>619</v>
      </c>
      <c r="E339" s="14"/>
      <c r="F339" s="15" t="n">
        <v>42977</v>
      </c>
      <c r="G339" s="14" t="s">
        <v>627</v>
      </c>
      <c r="H339" s="14"/>
      <c r="I339" s="1" t="n">
        <v>350.02</v>
      </c>
      <c r="J339" s="1" t="n">
        <v>2.25</v>
      </c>
      <c r="K339" s="1" t="n">
        <v>0.07</v>
      </c>
      <c r="L339" s="1" t="n">
        <v>5.49</v>
      </c>
      <c r="M339" s="1" t="n">
        <v>0.64</v>
      </c>
      <c r="N339" s="1" t="n">
        <v>5.95</v>
      </c>
      <c r="O339" s="1" t="n">
        <v>1.33</v>
      </c>
      <c r="P339" s="1" t="n">
        <v>1.95</v>
      </c>
      <c r="Q339" s="1" t="n">
        <v>40.76</v>
      </c>
      <c r="R339" s="1" t="n">
        <v>0.83</v>
      </c>
      <c r="S339" s="1" t="n">
        <v>0.13</v>
      </c>
      <c r="T339" s="1" t="n">
        <v>4.56</v>
      </c>
      <c r="U339" s="1" t="n">
        <v>7.13</v>
      </c>
      <c r="V339" s="1" t="n">
        <v>3.29</v>
      </c>
      <c r="W339" s="1" t="n">
        <v>0.44</v>
      </c>
      <c r="X339" s="1" t="n">
        <v>1.17</v>
      </c>
    </row>
    <row r="340" customFormat="false" ht="13.8" hidden="false" customHeight="false" outlineLevel="0" collapsed="false">
      <c r="A340" s="1" t="s">
        <v>628</v>
      </c>
      <c r="B340" s="1" t="s">
        <v>272</v>
      </c>
      <c r="C340" s="14" t="s">
        <v>618</v>
      </c>
      <c r="D340" s="14" t="s">
        <v>619</v>
      </c>
      <c r="E340" s="14"/>
      <c r="F340" s="15" t="n">
        <v>42989</v>
      </c>
      <c r="G340" s="14" t="s">
        <v>627</v>
      </c>
      <c r="H340" s="14"/>
      <c r="I340" s="1" t="n">
        <v>342.28</v>
      </c>
      <c r="J340" s="1" t="n">
        <v>2.05</v>
      </c>
      <c r="K340" s="1" t="n">
        <v>0.07</v>
      </c>
      <c r="L340" s="1" t="n">
        <v>2.47</v>
      </c>
      <c r="M340" s="1" t="n">
        <v>0.61</v>
      </c>
      <c r="N340" s="1" t="n">
        <v>3.28</v>
      </c>
      <c r="O340" s="1" t="n">
        <v>0.9</v>
      </c>
      <c r="P340" s="1" t="n">
        <v>2.51</v>
      </c>
      <c r="Q340" s="1" t="n">
        <v>40.36</v>
      </c>
      <c r="R340" s="1" t="n">
        <v>2.45</v>
      </c>
      <c r="S340" s="1" t="n">
        <v>0.13</v>
      </c>
      <c r="T340" s="1" t="n">
        <v>4.81</v>
      </c>
      <c r="U340" s="1" t="n">
        <v>9.16</v>
      </c>
      <c r="V340" s="1" t="n">
        <v>2.92</v>
      </c>
      <c r="W340" s="1" t="n">
        <v>0.41</v>
      </c>
      <c r="X340" s="1" t="n">
        <v>7.5</v>
      </c>
    </row>
    <row r="341" customFormat="false" ht="13.8" hidden="false" customHeight="false" outlineLevel="0" collapsed="false">
      <c r="A341" s="1" t="s">
        <v>629</v>
      </c>
      <c r="B341" s="1" t="s">
        <v>272</v>
      </c>
      <c r="C341" s="14" t="s">
        <v>630</v>
      </c>
      <c r="D341" s="14" t="s">
        <v>619</v>
      </c>
      <c r="E341" s="14"/>
      <c r="F341" s="15" t="n">
        <v>42921</v>
      </c>
      <c r="G341" s="14" t="s">
        <v>557</v>
      </c>
      <c r="H341" s="14"/>
      <c r="I341" s="1" t="n">
        <v>308.169</v>
      </c>
      <c r="J341" s="1" t="n">
        <v>3.313</v>
      </c>
      <c r="K341" s="1" t="n">
        <v>0.049</v>
      </c>
      <c r="L341" s="1" t="n">
        <v>0.678</v>
      </c>
      <c r="M341" s="1" t="n">
        <v>1.133</v>
      </c>
      <c r="N341" s="1" t="n">
        <v>2.028</v>
      </c>
      <c r="O341" s="1" t="n">
        <v>1.688</v>
      </c>
      <c r="P341" s="1" t="n">
        <v>1.899</v>
      </c>
      <c r="Q341" s="34" t="n">
        <v>24.019</v>
      </c>
      <c r="R341" s="1" t="n">
        <v>2.347</v>
      </c>
      <c r="S341" s="1" t="n">
        <v>0.135</v>
      </c>
      <c r="T341" s="1" t="n">
        <v>1.642</v>
      </c>
      <c r="U341" s="1" t="n">
        <v>4.451</v>
      </c>
      <c r="V341" s="1" t="n">
        <v>2.93</v>
      </c>
      <c r="W341" s="1" t="n">
        <v>0.427</v>
      </c>
      <c r="X341" s="1" t="n">
        <v>4.446</v>
      </c>
    </row>
    <row r="342" customFormat="false" ht="13.8" hidden="false" customHeight="false" outlineLevel="0" collapsed="false">
      <c r="A342" s="1" t="s">
        <v>631</v>
      </c>
      <c r="B342" s="1" t="s">
        <v>107</v>
      </c>
      <c r="C342" s="14" t="s">
        <v>105</v>
      </c>
      <c r="D342" s="14" t="s">
        <v>632</v>
      </c>
      <c r="E342" s="14"/>
      <c r="F342" s="15" t="n">
        <v>42876</v>
      </c>
      <c r="G342" s="14"/>
      <c r="H342" s="14"/>
      <c r="I342" s="1" t="n">
        <v>22.79</v>
      </c>
      <c r="J342" s="1" t="n">
        <v>3.17</v>
      </c>
      <c r="K342" s="1" t="n">
        <v>0.06</v>
      </c>
      <c r="L342" s="1" t="n">
        <v>5.49</v>
      </c>
      <c r="M342" s="1" t="n">
        <v>0.93</v>
      </c>
      <c r="N342" s="1" t="n">
        <v>6.08</v>
      </c>
      <c r="O342" s="1" t="n">
        <v>0.61</v>
      </c>
      <c r="P342" s="1" t="n">
        <v>10.71</v>
      </c>
      <c r="Q342" s="1" t="n">
        <v>107.55</v>
      </c>
      <c r="R342" s="1" t="n">
        <v>1.9</v>
      </c>
      <c r="S342" s="1" t="n">
        <v>9.81</v>
      </c>
      <c r="T342" s="1" t="n">
        <v>2.2</v>
      </c>
      <c r="U342" s="1" t="n">
        <v>4.88</v>
      </c>
      <c r="V342" s="1" t="n">
        <v>1.13</v>
      </c>
      <c r="W342" s="1" t="n">
        <v>0.35</v>
      </c>
      <c r="X342" s="1" t="n">
        <v>2.13</v>
      </c>
    </row>
    <row r="343" customFormat="false" ht="13.8" hidden="false" customHeight="false" outlineLevel="0" collapsed="false">
      <c r="A343" s="1" t="s">
        <v>633</v>
      </c>
      <c r="B343" s="1" t="s">
        <v>107</v>
      </c>
      <c r="C343" s="14" t="s">
        <v>105</v>
      </c>
      <c r="D343" s="14" t="s">
        <v>634</v>
      </c>
      <c r="E343" s="14"/>
      <c r="F343" s="15" t="n">
        <v>42876</v>
      </c>
      <c r="G343" s="14"/>
      <c r="H343" s="14"/>
      <c r="I343" s="1" t="n">
        <v>22.67</v>
      </c>
      <c r="J343" s="1" t="n">
        <v>3.56</v>
      </c>
      <c r="K343" s="1" t="n">
        <v>0.06</v>
      </c>
      <c r="L343" s="1" t="n">
        <v>7.7</v>
      </c>
      <c r="M343" s="1" t="n">
        <v>1.01</v>
      </c>
      <c r="N343" s="1" t="n">
        <v>7.55</v>
      </c>
      <c r="O343" s="1" t="n">
        <v>0.92</v>
      </c>
      <c r="P343" s="1" t="n">
        <v>3.45</v>
      </c>
      <c r="Q343" s="1" t="n">
        <v>34.23</v>
      </c>
      <c r="R343" s="1" t="n">
        <v>1.56</v>
      </c>
      <c r="S343" s="1" t="n">
        <v>6.61</v>
      </c>
      <c r="T343" s="1" t="n">
        <v>3.05</v>
      </c>
      <c r="U343" s="1" t="n">
        <v>4.91</v>
      </c>
      <c r="V343" s="1" t="n">
        <v>1.29</v>
      </c>
      <c r="W343" s="1" t="n">
        <v>0.31</v>
      </c>
      <c r="X343" s="1" t="n">
        <v>2.05</v>
      </c>
    </row>
    <row r="344" customFormat="false" ht="13.8" hidden="false" customHeight="false" outlineLevel="0" collapsed="false">
      <c r="A344" s="1" t="s">
        <v>635</v>
      </c>
      <c r="B344" s="1" t="s">
        <v>107</v>
      </c>
      <c r="C344" s="14" t="s">
        <v>105</v>
      </c>
      <c r="D344" s="14" t="s">
        <v>636</v>
      </c>
      <c r="E344" s="14"/>
      <c r="F344" s="15" t="n">
        <v>42967</v>
      </c>
      <c r="G344" s="14"/>
      <c r="H344" s="14"/>
      <c r="I344" s="1" t="n">
        <v>36.44</v>
      </c>
      <c r="J344" s="1" t="n">
        <v>4.53</v>
      </c>
      <c r="K344" s="1" t="n">
        <v>0.06</v>
      </c>
      <c r="L344" s="1" t="n">
        <v>11.58</v>
      </c>
      <c r="M344" s="1" t="n">
        <v>0.97</v>
      </c>
      <c r="N344" s="1" t="n">
        <v>1.87</v>
      </c>
      <c r="O344" s="1" t="n">
        <v>1.08</v>
      </c>
      <c r="P344" s="1" t="n">
        <v>2.09</v>
      </c>
      <c r="Q344" s="1" t="n">
        <v>41.15</v>
      </c>
      <c r="R344" s="1" t="n">
        <v>2.09</v>
      </c>
      <c r="S344" s="1" t="n">
        <v>6.54</v>
      </c>
      <c r="T344" s="1" t="n">
        <v>1.31</v>
      </c>
      <c r="U344" s="1" t="n">
        <v>0.63</v>
      </c>
      <c r="V344" s="1" t="n">
        <v>2.1</v>
      </c>
      <c r="W344" s="1" t="n">
        <v>0.52</v>
      </c>
      <c r="X344" s="1" t="n">
        <v>1.69</v>
      </c>
    </row>
    <row r="345" customFormat="false" ht="13.8" hidden="false" customHeight="false" outlineLevel="0" collapsed="false">
      <c r="A345" s="1" t="s">
        <v>637</v>
      </c>
      <c r="B345" s="1" t="s">
        <v>107</v>
      </c>
      <c r="C345" s="14" t="s">
        <v>105</v>
      </c>
      <c r="D345" s="14" t="s">
        <v>638</v>
      </c>
      <c r="E345" s="14"/>
      <c r="F345" s="15" t="n">
        <v>42967</v>
      </c>
      <c r="G345" s="14"/>
      <c r="H345" s="14"/>
      <c r="I345" s="1" t="n">
        <v>42.68</v>
      </c>
      <c r="J345" s="1" t="n">
        <v>2.82</v>
      </c>
      <c r="K345" s="1" t="n">
        <v>0.06</v>
      </c>
      <c r="L345" s="1" t="n">
        <v>11.61</v>
      </c>
      <c r="M345" s="1" t="n">
        <v>0.93</v>
      </c>
      <c r="N345" s="1" t="n">
        <v>10.11</v>
      </c>
      <c r="O345" s="1" t="n">
        <v>0.68</v>
      </c>
      <c r="P345" s="1" t="n">
        <v>2.75</v>
      </c>
      <c r="Q345" s="1" t="n">
        <v>27.69</v>
      </c>
      <c r="R345" s="1" t="n">
        <v>1.41</v>
      </c>
      <c r="S345" s="1" t="n">
        <v>3.68</v>
      </c>
      <c r="T345" s="1" t="n">
        <v>2.7</v>
      </c>
      <c r="U345" s="1" t="n">
        <v>0.55</v>
      </c>
      <c r="V345" s="1" t="n">
        <v>2.07</v>
      </c>
      <c r="W345" s="1" t="n">
        <v>0.56</v>
      </c>
      <c r="X345" s="1" t="n">
        <v>2.37</v>
      </c>
    </row>
    <row r="346" customFormat="false" ht="13.8" hidden="false" customHeight="false" outlineLevel="0" collapsed="false">
      <c r="A346" s="1" t="s">
        <v>639</v>
      </c>
      <c r="B346" s="1" t="s">
        <v>640</v>
      </c>
      <c r="C346" s="14" t="s">
        <v>641</v>
      </c>
      <c r="E346" s="14"/>
      <c r="F346" s="15" t="n">
        <v>42926</v>
      </c>
      <c r="G346" s="14" t="n">
        <v>0</v>
      </c>
      <c r="H346" s="14"/>
      <c r="I346" s="1" t="n">
        <v>4.65</v>
      </c>
      <c r="J346" s="1" t="n">
        <v>1.47</v>
      </c>
      <c r="K346" s="1" t="n">
        <v>0.21</v>
      </c>
      <c r="L346" s="1" t="n">
        <v>8.23</v>
      </c>
      <c r="M346" s="1" t="n">
        <v>2.61</v>
      </c>
      <c r="N346" s="1" t="n">
        <v>5.14</v>
      </c>
      <c r="O346" s="1" t="n">
        <v>1.91</v>
      </c>
      <c r="P346" s="1" t="n">
        <v>3.71</v>
      </c>
      <c r="Q346" s="1" t="n">
        <v>146.97</v>
      </c>
      <c r="R346" s="1" t="n">
        <v>0.61</v>
      </c>
      <c r="S346" s="1" t="n">
        <v>2.14</v>
      </c>
      <c r="T346" s="1" t="n">
        <v>4.35</v>
      </c>
      <c r="U346" s="1" t="n">
        <v>0.68</v>
      </c>
      <c r="V346" s="1" t="n">
        <v>4.62</v>
      </c>
      <c r="W346" s="1" t="n">
        <v>3.64</v>
      </c>
      <c r="X346" s="1" t="n">
        <v>1.72</v>
      </c>
    </row>
    <row r="347" customFormat="false" ht="13.8" hidden="false" customHeight="false" outlineLevel="0" collapsed="false">
      <c r="A347" s="1" t="s">
        <v>642</v>
      </c>
      <c r="B347" s="1" t="s">
        <v>640</v>
      </c>
      <c r="C347" s="14" t="s">
        <v>641</v>
      </c>
      <c r="E347" s="14" t="n">
        <v>3</v>
      </c>
      <c r="F347" s="15" t="n">
        <v>42934</v>
      </c>
      <c r="G347" s="14" t="n">
        <v>0.3</v>
      </c>
      <c r="H347" s="14"/>
      <c r="I347" s="1" t="n">
        <v>3.33</v>
      </c>
      <c r="J347" s="1" t="n">
        <v>1.98</v>
      </c>
      <c r="K347" s="1" t="n">
        <v>0.19</v>
      </c>
      <c r="L347" s="1" t="n">
        <v>4.02</v>
      </c>
      <c r="M347" s="1" t="n">
        <v>2.8</v>
      </c>
      <c r="N347" s="1" t="n">
        <v>3.76</v>
      </c>
      <c r="O347" s="1" t="n">
        <v>3.99</v>
      </c>
      <c r="P347" s="1" t="n">
        <v>2.89</v>
      </c>
      <c r="Q347" s="1" t="n">
        <v>56.47</v>
      </c>
      <c r="R347" s="1" t="n">
        <v>0.44</v>
      </c>
      <c r="S347" s="1" t="n">
        <v>2.26</v>
      </c>
      <c r="T347" s="1" t="n">
        <v>4.48</v>
      </c>
      <c r="U347" s="1" t="n">
        <v>0.37</v>
      </c>
      <c r="V347" s="1" t="n">
        <v>1.71</v>
      </c>
      <c r="W347" s="1" t="n">
        <v>1.61</v>
      </c>
      <c r="X347" s="1" t="n">
        <v>2.2</v>
      </c>
    </row>
    <row r="348" customFormat="false" ht="13.8" hidden="false" customHeight="false" outlineLevel="0" collapsed="false">
      <c r="A348" s="1" t="s">
        <v>643</v>
      </c>
      <c r="B348" s="1" t="s">
        <v>640</v>
      </c>
      <c r="C348" s="14" t="s">
        <v>641</v>
      </c>
      <c r="E348" s="14" t="n">
        <v>7</v>
      </c>
      <c r="F348" s="15" t="n">
        <v>42948</v>
      </c>
      <c r="G348" s="14" t="n">
        <v>0.3</v>
      </c>
      <c r="H348" s="14"/>
      <c r="I348" s="1" t="n">
        <v>4.13</v>
      </c>
      <c r="J348" s="1" t="n">
        <v>2.46</v>
      </c>
      <c r="K348" s="1" t="n">
        <v>0.23</v>
      </c>
      <c r="L348" s="1" t="n">
        <v>3.34</v>
      </c>
      <c r="M348" s="1" t="n">
        <v>2.86</v>
      </c>
      <c r="N348" s="1" t="n">
        <v>1.35</v>
      </c>
      <c r="O348" s="1" t="n">
        <v>4.64</v>
      </c>
      <c r="P348" s="1" t="n">
        <v>2.26</v>
      </c>
      <c r="Q348" s="1" t="n">
        <v>5.05</v>
      </c>
      <c r="R348" s="1" t="n">
        <v>4.76</v>
      </c>
      <c r="S348" s="1" t="n">
        <v>2.96</v>
      </c>
      <c r="T348" s="1" t="n">
        <v>4.97</v>
      </c>
      <c r="U348" s="1" t="n">
        <v>1.07</v>
      </c>
      <c r="V348" s="1" t="n">
        <v>3.91</v>
      </c>
      <c r="W348" s="1" t="n">
        <v>1.59</v>
      </c>
      <c r="X348" s="1" t="n">
        <v>8.85</v>
      </c>
    </row>
    <row r="349" customFormat="false" ht="13.8" hidden="false" customHeight="false" outlineLevel="0" collapsed="false">
      <c r="A349" s="1" t="s">
        <v>644</v>
      </c>
      <c r="B349" s="1" t="s">
        <v>640</v>
      </c>
      <c r="C349" s="14" t="s">
        <v>641</v>
      </c>
      <c r="F349" s="15" t="n">
        <v>42950</v>
      </c>
      <c r="G349" s="14" t="n">
        <v>0</v>
      </c>
      <c r="H349" s="14"/>
      <c r="I349" s="1" t="n">
        <v>0.73</v>
      </c>
      <c r="J349" s="1" t="n">
        <v>3.48</v>
      </c>
      <c r="K349" s="1" t="n">
        <v>0.18</v>
      </c>
      <c r="L349" s="1" t="n">
        <v>8.6</v>
      </c>
      <c r="M349" s="1" t="n">
        <v>1.61</v>
      </c>
      <c r="N349" s="1" t="n">
        <v>4.95</v>
      </c>
      <c r="O349" s="1" t="n">
        <v>1.89</v>
      </c>
      <c r="P349" s="1" t="n">
        <v>8.27</v>
      </c>
      <c r="Q349" s="1" t="n">
        <v>0.51</v>
      </c>
      <c r="R349" s="1" t="n">
        <v>4.68</v>
      </c>
      <c r="S349" s="1" t="n">
        <v>5.63</v>
      </c>
      <c r="T349" s="1" t="n">
        <v>5.16</v>
      </c>
      <c r="U349" s="1" t="n">
        <v>0.52</v>
      </c>
      <c r="V349" s="1" t="n">
        <v>100.86</v>
      </c>
      <c r="W349" s="1" t="n">
        <v>2.47</v>
      </c>
      <c r="X349" s="1" t="n">
        <v>3.58</v>
      </c>
    </row>
    <row r="350" customFormat="false" ht="13.8" hidden="false" customHeight="false" outlineLevel="0" collapsed="false">
      <c r="A350" s="1" t="s">
        <v>645</v>
      </c>
      <c r="B350" s="1" t="s">
        <v>640</v>
      </c>
      <c r="C350" s="14" t="s">
        <v>641</v>
      </c>
      <c r="E350" s="14" t="n">
        <v>13</v>
      </c>
      <c r="F350" s="15" t="n">
        <v>42951</v>
      </c>
      <c r="G350" s="14" t="n">
        <v>0</v>
      </c>
      <c r="H350" s="14"/>
      <c r="I350" s="1" t="n">
        <v>6.64</v>
      </c>
      <c r="J350" s="1" t="n">
        <v>4.16</v>
      </c>
      <c r="K350" s="1" t="n">
        <v>0.21</v>
      </c>
      <c r="L350" s="1" t="n">
        <v>1.1</v>
      </c>
      <c r="M350" s="1" t="n">
        <v>2.54</v>
      </c>
      <c r="N350" s="1" t="n">
        <v>1.52</v>
      </c>
      <c r="O350" s="1" t="n">
        <v>5.06</v>
      </c>
      <c r="P350" s="1" t="n">
        <v>0.48</v>
      </c>
      <c r="Q350" s="1" t="n">
        <v>8.83</v>
      </c>
      <c r="R350" s="1" t="n">
        <v>2.15</v>
      </c>
      <c r="S350" s="1" t="n">
        <v>2.64</v>
      </c>
      <c r="T350" s="1" t="n">
        <v>2.9</v>
      </c>
      <c r="U350" s="1" t="n">
        <v>0.53</v>
      </c>
      <c r="V350" s="1" t="n">
        <v>0.95</v>
      </c>
      <c r="W350" s="1" t="n">
        <v>1.8</v>
      </c>
      <c r="X350" s="1" t="n">
        <v>4.12</v>
      </c>
    </row>
    <row r="351" customFormat="false" ht="13.8" hidden="false" customHeight="false" outlineLevel="0" collapsed="false">
      <c r="A351" s="1" t="s">
        <v>646</v>
      </c>
      <c r="B351" s="1" t="s">
        <v>640</v>
      </c>
      <c r="C351" s="14" t="s">
        <v>641</v>
      </c>
      <c r="D351" s="28"/>
      <c r="E351" s="14"/>
      <c r="F351" s="15" t="n">
        <v>42955</v>
      </c>
      <c r="G351" s="14" t="n">
        <v>0</v>
      </c>
      <c r="H351" s="14"/>
      <c r="I351" s="1" t="n">
        <v>16.03</v>
      </c>
      <c r="J351" s="1" t="n">
        <v>3.02</v>
      </c>
      <c r="K351" s="1" t="n">
        <v>0.19</v>
      </c>
      <c r="L351" s="1" t="n">
        <v>4.18</v>
      </c>
      <c r="M351" s="1" t="n">
        <v>2.04</v>
      </c>
      <c r="N351" s="1" t="n">
        <v>2.55</v>
      </c>
      <c r="O351" s="1" t="n">
        <v>2.98</v>
      </c>
      <c r="P351" s="1" t="n">
        <v>3.61</v>
      </c>
      <c r="Q351" s="1" t="n">
        <v>388.36</v>
      </c>
      <c r="R351" s="1" t="n">
        <v>3.94</v>
      </c>
      <c r="S351" s="1" t="n">
        <v>2.15</v>
      </c>
      <c r="T351" s="1" t="n">
        <v>4.75</v>
      </c>
      <c r="U351" s="1" t="n">
        <v>0.73</v>
      </c>
      <c r="V351" s="1" t="n">
        <v>4.9</v>
      </c>
      <c r="W351" s="1" t="n">
        <v>1.68</v>
      </c>
      <c r="X351" s="1" t="n">
        <v>6.11</v>
      </c>
    </row>
    <row r="352" customFormat="false" ht="13.8" hidden="false" customHeight="false" outlineLevel="0" collapsed="false">
      <c r="A352" s="1" t="s">
        <v>647</v>
      </c>
      <c r="B352" s="1" t="s">
        <v>640</v>
      </c>
      <c r="C352" s="14" t="s">
        <v>641</v>
      </c>
      <c r="F352" s="15" t="n">
        <v>42955</v>
      </c>
      <c r="G352" s="14" t="n">
        <v>0.8</v>
      </c>
      <c r="H352" s="14"/>
      <c r="I352" s="1" t="n">
        <v>0.98</v>
      </c>
      <c r="J352" s="1" t="n">
        <v>15.72</v>
      </c>
      <c r="K352" s="1" t="n">
        <v>0.14</v>
      </c>
      <c r="L352" s="1" t="n">
        <v>14.32</v>
      </c>
      <c r="M352" s="1" t="n">
        <v>1.33</v>
      </c>
      <c r="N352" s="1" t="n">
        <v>13.48</v>
      </c>
      <c r="O352" s="1" t="n">
        <v>1.13</v>
      </c>
      <c r="P352" s="1" t="n">
        <v>22.4</v>
      </c>
      <c r="Q352" s="1" t="n">
        <v>6.32</v>
      </c>
      <c r="R352" s="1" t="n">
        <v>15.57</v>
      </c>
      <c r="S352" s="1" t="n">
        <v>3.33</v>
      </c>
      <c r="T352" s="1" t="n">
        <v>18.53</v>
      </c>
      <c r="U352" s="1" t="n">
        <v>0.18</v>
      </c>
      <c r="V352" s="1" t="n">
        <v>12.75</v>
      </c>
      <c r="W352" s="1" t="n">
        <v>2.13</v>
      </c>
      <c r="X352" s="1" t="n">
        <v>15.87</v>
      </c>
    </row>
    <row r="353" customFormat="false" ht="13.8" hidden="false" customHeight="false" outlineLevel="0" collapsed="false">
      <c r="A353" s="1" t="s">
        <v>648</v>
      </c>
      <c r="B353" s="1" t="s">
        <v>640</v>
      </c>
      <c r="C353" s="14" t="s">
        <v>641</v>
      </c>
      <c r="E353" s="14" t="n">
        <v>17</v>
      </c>
      <c r="F353" s="15" t="n">
        <v>42957</v>
      </c>
      <c r="G353" s="14" t="n">
        <v>0</v>
      </c>
      <c r="H353" s="14" t="s">
        <v>649</v>
      </c>
      <c r="I353" s="1" t="n">
        <v>134.79</v>
      </c>
      <c r="J353" s="1" t="n">
        <v>1.54</v>
      </c>
      <c r="K353" s="1" t="n">
        <v>18.33</v>
      </c>
      <c r="L353" s="1" t="n">
        <v>4.54</v>
      </c>
      <c r="M353" s="1" t="n">
        <v>26.03</v>
      </c>
      <c r="N353" s="1" t="n">
        <v>3.68</v>
      </c>
      <c r="O353" s="1" t="n">
        <v>11.13</v>
      </c>
      <c r="P353" s="1" t="n">
        <v>2.35</v>
      </c>
      <c r="Q353" s="1" t="n">
        <v>123.76</v>
      </c>
      <c r="R353" s="1" t="n">
        <v>2.81</v>
      </c>
      <c r="S353" s="1" t="n">
        <v>3.31</v>
      </c>
      <c r="T353" s="1" t="n">
        <v>3.1</v>
      </c>
      <c r="U353" s="1" t="n">
        <v>3.62</v>
      </c>
      <c r="V353" s="1" t="n">
        <v>4.07</v>
      </c>
      <c r="W353" s="1" t="n">
        <v>1.85</v>
      </c>
      <c r="X353" s="1" t="n">
        <v>4.19</v>
      </c>
    </row>
    <row r="354" customFormat="false" ht="13.8" hidden="false" customHeight="false" outlineLevel="0" collapsed="false">
      <c r="A354" s="1" t="s">
        <v>650</v>
      </c>
      <c r="B354" s="1" t="s">
        <v>640</v>
      </c>
      <c r="C354" s="14" t="s">
        <v>641</v>
      </c>
      <c r="E354" s="14" t="n">
        <v>20</v>
      </c>
      <c r="F354" s="15" t="n">
        <v>42961</v>
      </c>
      <c r="G354" s="14" t="n">
        <v>0</v>
      </c>
      <c r="I354" s="1" t="n">
        <v>10.35</v>
      </c>
      <c r="J354" s="1" t="n">
        <v>4.52</v>
      </c>
      <c r="K354" s="1" t="n">
        <v>0.23</v>
      </c>
      <c r="L354" s="1" t="n">
        <v>1.91</v>
      </c>
      <c r="M354" s="1" t="n">
        <v>4.16</v>
      </c>
      <c r="N354" s="1" t="n">
        <v>4.96</v>
      </c>
      <c r="O354" s="1" t="n">
        <v>4.4</v>
      </c>
      <c r="P354" s="1" t="n">
        <v>3.44</v>
      </c>
      <c r="Q354" s="1" t="n">
        <v>52.05</v>
      </c>
      <c r="R354" s="1" t="n">
        <v>3.25</v>
      </c>
      <c r="S354" s="1" t="n">
        <v>2.56</v>
      </c>
      <c r="T354" s="1" t="n">
        <v>2.44</v>
      </c>
      <c r="U354" s="1" t="n">
        <v>0.76</v>
      </c>
      <c r="V354" s="1" t="n">
        <v>4.21</v>
      </c>
      <c r="W354" s="1" t="n">
        <v>1.79</v>
      </c>
      <c r="X354" s="1" t="n">
        <v>7.43</v>
      </c>
    </row>
    <row r="355" customFormat="false" ht="13.8" hidden="false" customHeight="false" outlineLevel="0" collapsed="false">
      <c r="A355" s="1" t="s">
        <v>651</v>
      </c>
      <c r="B355" s="1" t="s">
        <v>640</v>
      </c>
      <c r="C355" s="14" t="s">
        <v>641</v>
      </c>
      <c r="E355" s="14" t="n">
        <v>22</v>
      </c>
      <c r="F355" s="15" t="n">
        <v>42962</v>
      </c>
      <c r="G355" s="14" t="n">
        <v>0.3</v>
      </c>
      <c r="H355" s="14"/>
      <c r="I355" s="1" t="n">
        <v>12.91</v>
      </c>
      <c r="J355" s="1" t="n">
        <v>2.07</v>
      </c>
      <c r="K355" s="1" t="n">
        <v>0.22</v>
      </c>
      <c r="L355" s="1" t="n">
        <v>2.88</v>
      </c>
      <c r="M355" s="1" t="n">
        <v>5.94</v>
      </c>
      <c r="N355" s="1" t="n">
        <v>6.17</v>
      </c>
      <c r="O355" s="1" t="n">
        <v>4</v>
      </c>
      <c r="P355" s="1" t="n">
        <v>3.69</v>
      </c>
      <c r="Q355" s="1" t="n">
        <v>14.68</v>
      </c>
      <c r="R355" s="1" t="n">
        <v>1.67</v>
      </c>
      <c r="S355" s="1" t="n">
        <v>2.46</v>
      </c>
      <c r="T355" s="1" t="n">
        <v>4.54</v>
      </c>
      <c r="U355" s="1" t="n">
        <v>0.72</v>
      </c>
      <c r="V355" s="1" t="n">
        <v>5.54</v>
      </c>
      <c r="W355" s="1" t="n">
        <v>1.87</v>
      </c>
      <c r="X355" s="1" t="n">
        <v>1.78</v>
      </c>
    </row>
    <row r="356" customFormat="false" ht="13.8" hidden="false" customHeight="false" outlineLevel="0" collapsed="false">
      <c r="A356" s="1" t="s">
        <v>652</v>
      </c>
      <c r="B356" s="1" t="s">
        <v>640</v>
      </c>
      <c r="C356" s="14" t="s">
        <v>641</v>
      </c>
      <c r="E356" s="14"/>
      <c r="F356" s="15" t="n">
        <v>42963</v>
      </c>
      <c r="G356" s="14" t="n">
        <v>0</v>
      </c>
      <c r="H356" s="14"/>
      <c r="I356" s="1" t="n">
        <v>3.92</v>
      </c>
      <c r="J356" s="1" t="n">
        <v>0.68</v>
      </c>
      <c r="K356" s="1" t="n">
        <v>0.2</v>
      </c>
      <c r="L356" s="1" t="n">
        <v>4.23</v>
      </c>
      <c r="M356" s="1" t="n">
        <v>2.69</v>
      </c>
      <c r="N356" s="1" t="n">
        <v>3.86</v>
      </c>
      <c r="O356" s="1" t="n">
        <v>1.89</v>
      </c>
      <c r="P356" s="1" t="n">
        <v>4.1</v>
      </c>
      <c r="Q356" s="1" t="n">
        <v>341.73</v>
      </c>
      <c r="R356" s="1" t="n">
        <v>2.18</v>
      </c>
      <c r="S356" s="1" t="n">
        <v>2.32</v>
      </c>
      <c r="T356" s="1" t="n">
        <v>4.13</v>
      </c>
      <c r="U356" s="1" t="n">
        <v>0.32</v>
      </c>
      <c r="V356" s="1" t="n">
        <v>3.95</v>
      </c>
      <c r="W356" s="1" t="n">
        <v>3.11</v>
      </c>
      <c r="X356" s="1" t="n">
        <v>2.23</v>
      </c>
    </row>
    <row r="357" customFormat="false" ht="13.8" hidden="false" customHeight="false" outlineLevel="0" collapsed="false">
      <c r="A357" s="1" t="s">
        <v>653</v>
      </c>
      <c r="B357" s="1" t="s">
        <v>640</v>
      </c>
      <c r="C357" s="14" t="s">
        <v>641</v>
      </c>
      <c r="E357" s="14" t="n">
        <v>26</v>
      </c>
      <c r="F357" s="15" t="n">
        <v>42969</v>
      </c>
      <c r="G357" s="14" t="n">
        <v>0</v>
      </c>
      <c r="H357" s="14"/>
      <c r="I357" s="1" t="n">
        <v>9.91</v>
      </c>
      <c r="J357" s="1" t="n">
        <v>2.04</v>
      </c>
      <c r="K357" s="1" t="n">
        <v>0.22</v>
      </c>
      <c r="L357" s="1" t="n">
        <v>2.4</v>
      </c>
      <c r="M357" s="1" t="n">
        <v>2.88</v>
      </c>
      <c r="N357" s="1" t="n">
        <v>4.32</v>
      </c>
      <c r="O357" s="1" t="n">
        <v>6.33</v>
      </c>
      <c r="P357" s="1" t="n">
        <v>2.89</v>
      </c>
      <c r="Q357" s="1" t="n">
        <v>4.42</v>
      </c>
      <c r="R357" s="1" t="n">
        <v>1.54</v>
      </c>
      <c r="S357" s="1" t="n">
        <v>2.71</v>
      </c>
      <c r="T357" s="1" t="n">
        <v>2.73</v>
      </c>
      <c r="U357" s="1" t="n">
        <v>0.77</v>
      </c>
      <c r="V357" s="1" t="n">
        <v>2.87</v>
      </c>
      <c r="W357" s="1" t="n">
        <v>2.01</v>
      </c>
      <c r="X357" s="1" t="n">
        <v>0.61</v>
      </c>
    </row>
    <row r="358" customFormat="false" ht="13.8" hidden="false" customHeight="false" outlineLevel="0" collapsed="false">
      <c r="A358" s="1" t="s">
        <v>654</v>
      </c>
      <c r="B358" s="1" t="s">
        <v>640</v>
      </c>
      <c r="C358" s="14" t="s">
        <v>641</v>
      </c>
      <c r="D358" s="14" t="s">
        <v>655</v>
      </c>
      <c r="E358" s="14" t="n">
        <v>27</v>
      </c>
      <c r="F358" s="15" t="n">
        <v>42969</v>
      </c>
      <c r="G358" s="14" t="n">
        <v>0</v>
      </c>
      <c r="H358" s="14"/>
      <c r="I358" s="1" t="n">
        <v>14.33</v>
      </c>
      <c r="J358" s="1" t="n">
        <v>3.04</v>
      </c>
      <c r="K358" s="1" t="n">
        <v>0.27</v>
      </c>
      <c r="L358" s="1" t="n">
        <v>4.85</v>
      </c>
      <c r="M358" s="1" t="n">
        <v>6.32</v>
      </c>
      <c r="N358" s="1" t="n">
        <v>3.21</v>
      </c>
      <c r="O358" s="1" t="n">
        <v>4.22</v>
      </c>
      <c r="P358" s="1" t="n">
        <v>4.83</v>
      </c>
      <c r="Q358" s="1" t="n">
        <v>72.52</v>
      </c>
      <c r="R358" s="1" t="n">
        <v>2.81</v>
      </c>
      <c r="S358" s="1" t="n">
        <v>2.64</v>
      </c>
      <c r="T358" s="1" t="n">
        <v>4.66</v>
      </c>
      <c r="U358" s="1" t="n">
        <v>1.13</v>
      </c>
      <c r="V358" s="1" t="n">
        <v>2.89</v>
      </c>
      <c r="W358" s="1" t="n">
        <v>2.29</v>
      </c>
      <c r="X358" s="1" t="n">
        <v>1.69</v>
      </c>
    </row>
    <row r="359" customFormat="false" ht="13.8" hidden="false" customHeight="false" outlineLevel="0" collapsed="false">
      <c r="A359" s="1" t="s">
        <v>656</v>
      </c>
      <c r="B359" s="1" t="s">
        <v>640</v>
      </c>
      <c r="C359" s="14" t="s">
        <v>641</v>
      </c>
      <c r="E359" s="14"/>
      <c r="F359" s="15" t="n">
        <v>42975</v>
      </c>
      <c r="G359" s="14" t="n">
        <v>0</v>
      </c>
      <c r="H359" s="14"/>
      <c r="I359" s="1" t="n">
        <v>13.52</v>
      </c>
      <c r="J359" s="1" t="n">
        <v>2.82</v>
      </c>
      <c r="K359" s="1" t="n">
        <v>0.47</v>
      </c>
      <c r="L359" s="1" t="n">
        <v>3.31</v>
      </c>
      <c r="M359" s="1" t="n">
        <v>2.04</v>
      </c>
      <c r="N359" s="1" t="n">
        <v>6.94</v>
      </c>
      <c r="O359" s="1" t="n">
        <v>3.2</v>
      </c>
      <c r="P359" s="1" t="n">
        <v>3.97</v>
      </c>
      <c r="Q359" s="1" t="n">
        <v>418.52</v>
      </c>
      <c r="R359" s="1" t="n">
        <v>2.26</v>
      </c>
      <c r="S359" s="1" t="n">
        <v>2.21</v>
      </c>
      <c r="T359" s="1" t="n">
        <v>2.52</v>
      </c>
      <c r="U359" s="1" t="n">
        <v>1.01</v>
      </c>
      <c r="V359" s="1" t="n">
        <v>2.11</v>
      </c>
      <c r="W359" s="1" t="n">
        <v>1.91</v>
      </c>
      <c r="X359" s="1" t="n">
        <v>6.07</v>
      </c>
    </row>
    <row r="360" customFormat="false" ht="13.8" hidden="false" customHeight="false" outlineLevel="0" collapsed="false">
      <c r="A360" s="1" t="s">
        <v>657</v>
      </c>
      <c r="B360" s="1" t="s">
        <v>640</v>
      </c>
      <c r="C360" s="14" t="s">
        <v>641</v>
      </c>
      <c r="E360" s="14"/>
      <c r="F360" s="15" t="n">
        <v>42983</v>
      </c>
      <c r="G360" s="14" t="n">
        <v>0</v>
      </c>
      <c r="H360" s="14"/>
      <c r="I360" s="1" t="n">
        <v>9.13</v>
      </c>
      <c r="J360" s="1" t="n">
        <v>0.71</v>
      </c>
      <c r="K360" s="1" t="n">
        <v>0.2</v>
      </c>
      <c r="L360" s="1" t="n">
        <v>4.64</v>
      </c>
      <c r="M360" s="1" t="n">
        <v>2.2</v>
      </c>
      <c r="N360" s="1" t="n">
        <v>6.35</v>
      </c>
      <c r="O360" s="1" t="n">
        <v>2.04</v>
      </c>
      <c r="P360" s="1" t="n">
        <v>3.62</v>
      </c>
      <c r="Q360" s="1" t="n">
        <v>15.95</v>
      </c>
      <c r="R360" s="1" t="n">
        <v>0.78</v>
      </c>
      <c r="S360" s="1" t="n">
        <v>2.32</v>
      </c>
      <c r="T360" s="1" t="n">
        <v>4.39</v>
      </c>
      <c r="U360" s="1" t="n">
        <v>1.21</v>
      </c>
      <c r="V360" s="1" t="n">
        <v>4.65</v>
      </c>
      <c r="W360" s="1" t="n">
        <v>1.81</v>
      </c>
      <c r="X360" s="1" t="n">
        <v>5.8</v>
      </c>
    </row>
    <row r="361" customFormat="false" ht="13.8" hidden="false" customHeight="false" outlineLevel="0" collapsed="false">
      <c r="A361" s="1" t="s">
        <v>658</v>
      </c>
      <c r="B361" s="1" t="s">
        <v>640</v>
      </c>
      <c r="C361" s="14" t="s">
        <v>641</v>
      </c>
      <c r="E361" s="14"/>
      <c r="F361" s="15" t="n">
        <v>42999</v>
      </c>
      <c r="G361" s="14" t="n">
        <v>0</v>
      </c>
      <c r="H361" s="14"/>
      <c r="I361" s="1" t="n">
        <v>5.38</v>
      </c>
      <c r="J361" s="1" t="n">
        <v>1.82</v>
      </c>
      <c r="K361" s="1" t="n">
        <v>0.19</v>
      </c>
      <c r="L361" s="1" t="n">
        <v>2.52</v>
      </c>
      <c r="M361" s="1" t="n">
        <v>2.05</v>
      </c>
      <c r="N361" s="1" t="n">
        <v>0.26</v>
      </c>
      <c r="O361" s="1" t="n">
        <v>1.76</v>
      </c>
      <c r="P361" s="1" t="n">
        <v>3.55</v>
      </c>
      <c r="Q361" s="1" t="n">
        <v>39.34</v>
      </c>
      <c r="R361" s="1" t="n">
        <v>2.59</v>
      </c>
      <c r="S361" s="1" t="n">
        <v>2.31</v>
      </c>
      <c r="T361" s="1" t="n">
        <v>3.87</v>
      </c>
      <c r="U361" s="1" t="n">
        <v>0.32</v>
      </c>
      <c r="V361" s="1" t="n">
        <v>3.79</v>
      </c>
      <c r="W361" s="1" t="n">
        <v>1.5</v>
      </c>
      <c r="X361" s="1" t="n">
        <v>5.45</v>
      </c>
    </row>
    <row r="362" customFormat="false" ht="13.8" hidden="false" customHeight="false" outlineLevel="0" collapsed="false">
      <c r="A362" s="1" t="s">
        <v>659</v>
      </c>
      <c r="B362" s="1" t="s">
        <v>640</v>
      </c>
      <c r="C362" s="14" t="s">
        <v>641</v>
      </c>
      <c r="E362" s="14"/>
      <c r="F362" s="15" t="n">
        <v>43013</v>
      </c>
      <c r="G362" s="14" t="n">
        <v>0</v>
      </c>
      <c r="H362" s="14"/>
      <c r="I362" s="1" t="n">
        <v>4.37</v>
      </c>
      <c r="J362" s="1" t="n">
        <v>1.58</v>
      </c>
      <c r="K362" s="1" t="n">
        <v>0.19</v>
      </c>
      <c r="L362" s="1" t="n">
        <v>1.45</v>
      </c>
      <c r="M362" s="1" t="n">
        <v>2.2</v>
      </c>
      <c r="N362" s="1" t="n">
        <v>3.61</v>
      </c>
      <c r="O362" s="1" t="n">
        <v>1.88</v>
      </c>
      <c r="P362" s="1" t="n">
        <v>3.73</v>
      </c>
      <c r="Q362" s="1" t="n">
        <v>47.7</v>
      </c>
      <c r="R362" s="1" t="n">
        <v>1.73</v>
      </c>
      <c r="S362" s="1" t="n">
        <v>2.3</v>
      </c>
      <c r="T362" s="1" t="n">
        <v>3.37</v>
      </c>
      <c r="U362" s="1" t="n">
        <v>0.65</v>
      </c>
      <c r="V362" s="1" t="n">
        <v>2.67</v>
      </c>
      <c r="W362" s="1" t="n">
        <v>1.39</v>
      </c>
      <c r="X362" s="1" t="n">
        <v>3.67</v>
      </c>
    </row>
    <row r="363" customFormat="false" ht="13.8" hidden="false" customHeight="false" outlineLevel="0" collapsed="false">
      <c r="A363" s="1" t="s">
        <v>660</v>
      </c>
      <c r="B363" s="1" t="s">
        <v>640</v>
      </c>
      <c r="C363" s="14" t="s">
        <v>661</v>
      </c>
      <c r="E363" s="14" t="n">
        <v>2</v>
      </c>
      <c r="F363" s="15" t="n">
        <v>42930</v>
      </c>
      <c r="G363" s="14" t="n">
        <v>0.3</v>
      </c>
      <c r="H363" s="14"/>
      <c r="I363" s="1" t="n">
        <v>3.27</v>
      </c>
      <c r="J363" s="1" t="n">
        <v>4.82</v>
      </c>
      <c r="K363" s="1" t="n">
        <v>0.31</v>
      </c>
      <c r="L363" s="1" t="n">
        <v>3.03</v>
      </c>
      <c r="M363" s="1" t="n">
        <v>3.45</v>
      </c>
      <c r="N363" s="1" t="n">
        <v>7.51</v>
      </c>
      <c r="O363" s="1" t="n">
        <v>5.16</v>
      </c>
      <c r="P363" s="1" t="n">
        <v>4.77</v>
      </c>
      <c r="Q363" s="1" t="s">
        <v>164</v>
      </c>
      <c r="R363" s="1" t="s">
        <v>164</v>
      </c>
      <c r="S363" s="1" t="n">
        <v>3.41</v>
      </c>
      <c r="T363" s="1" t="n">
        <v>3.05</v>
      </c>
      <c r="U363" s="1" t="n">
        <v>2.41</v>
      </c>
      <c r="V363" s="1" t="n">
        <v>3.7</v>
      </c>
      <c r="W363" s="1" t="n">
        <v>2.65</v>
      </c>
      <c r="X363" s="1" t="n">
        <v>2.25</v>
      </c>
    </row>
    <row r="364" customFormat="false" ht="13.8" hidden="false" customHeight="false" outlineLevel="0" collapsed="false">
      <c r="A364" s="1" t="s">
        <v>662</v>
      </c>
      <c r="B364" s="1" t="s">
        <v>640</v>
      </c>
      <c r="C364" s="14" t="s">
        <v>661</v>
      </c>
      <c r="E364" s="14" t="n">
        <v>6</v>
      </c>
      <c r="F364" s="15" t="n">
        <v>42945</v>
      </c>
      <c r="G364" s="14" t="n">
        <v>0.3</v>
      </c>
      <c r="H364" s="14"/>
      <c r="I364" s="1" t="n">
        <v>3.94</v>
      </c>
      <c r="J364" s="1" t="n">
        <v>1.36</v>
      </c>
      <c r="K364" s="1" t="n">
        <v>0.3</v>
      </c>
      <c r="L364" s="1" t="n">
        <v>7</v>
      </c>
      <c r="M364" s="1" t="n">
        <v>3.63</v>
      </c>
      <c r="N364" s="1" t="n">
        <v>4.85</v>
      </c>
      <c r="O364" s="1" t="n">
        <v>5.94</v>
      </c>
      <c r="P364" s="1" t="n">
        <v>4.42</v>
      </c>
      <c r="Q364" s="1" t="n">
        <v>0.59</v>
      </c>
      <c r="R364" s="1" t="n">
        <v>14.78</v>
      </c>
      <c r="S364" s="1" t="n">
        <v>3.46</v>
      </c>
      <c r="T364" s="1" t="n">
        <v>5.66</v>
      </c>
      <c r="U364" s="1" t="n">
        <v>2.01</v>
      </c>
      <c r="V364" s="1" t="n">
        <v>4.49</v>
      </c>
      <c r="W364" s="1" t="n">
        <v>2.7</v>
      </c>
      <c r="X364" s="1" t="n">
        <v>1.04</v>
      </c>
    </row>
    <row r="365" customFormat="false" ht="13.8" hidden="false" customHeight="false" outlineLevel="0" collapsed="false">
      <c r="A365" s="1" t="s">
        <v>663</v>
      </c>
      <c r="B365" s="1" t="s">
        <v>640</v>
      </c>
      <c r="C365" s="14" t="s">
        <v>661</v>
      </c>
      <c r="E365" s="14" t="n">
        <v>18</v>
      </c>
      <c r="F365" s="15" t="n">
        <v>42959</v>
      </c>
      <c r="G365" s="14" t="n">
        <v>0.3</v>
      </c>
      <c r="I365" s="1" t="n">
        <v>3.86</v>
      </c>
      <c r="J365" s="1" t="n">
        <v>1.33</v>
      </c>
      <c r="K365" s="1" t="n">
        <v>0.32</v>
      </c>
      <c r="L365" s="1" t="n">
        <v>2.23</v>
      </c>
      <c r="M365" s="1" t="n">
        <v>3.65</v>
      </c>
      <c r="N365" s="1" t="n">
        <v>4.01</v>
      </c>
      <c r="O365" s="1" t="n">
        <v>5.56</v>
      </c>
      <c r="P365" s="1" t="n">
        <v>4.56</v>
      </c>
      <c r="Q365" s="1" t="n">
        <v>81.19</v>
      </c>
      <c r="R365" s="1" t="n">
        <v>1.84</v>
      </c>
      <c r="S365" s="1" t="n">
        <v>3.52</v>
      </c>
      <c r="T365" s="1" t="n">
        <v>3.08</v>
      </c>
      <c r="U365" s="1" t="n">
        <v>1.73</v>
      </c>
      <c r="V365" s="1" t="n">
        <v>2.24</v>
      </c>
      <c r="W365" s="1" t="n">
        <v>2.7</v>
      </c>
      <c r="X365" s="1" t="n">
        <v>1.98</v>
      </c>
    </row>
    <row r="366" customFormat="false" ht="13.8" hidden="false" customHeight="false" outlineLevel="0" collapsed="false">
      <c r="A366" s="1" t="s">
        <v>664</v>
      </c>
      <c r="B366" s="1" t="s">
        <v>640</v>
      </c>
      <c r="C366" s="14" t="s">
        <v>661</v>
      </c>
      <c r="E366" s="14" t="n">
        <v>28</v>
      </c>
      <c r="F366" s="15" t="n">
        <v>42973</v>
      </c>
      <c r="G366" s="14" t="n">
        <v>0.3</v>
      </c>
      <c r="H366" s="14"/>
      <c r="I366" s="1" t="n">
        <v>24.37</v>
      </c>
      <c r="J366" s="1" t="n">
        <v>2.04</v>
      </c>
      <c r="K366" s="1" t="n">
        <v>0.4</v>
      </c>
      <c r="L366" s="1" t="n">
        <v>1.42</v>
      </c>
      <c r="M366" s="1" t="n">
        <v>5.36</v>
      </c>
      <c r="N366" s="1" t="n">
        <v>1.86</v>
      </c>
      <c r="O366" s="1" t="n">
        <v>6.26</v>
      </c>
      <c r="P366" s="1" t="n">
        <v>3.58</v>
      </c>
      <c r="Q366" s="1" t="n">
        <v>17.62</v>
      </c>
      <c r="R366" s="1" t="n">
        <v>4</v>
      </c>
      <c r="S366" s="1" t="n">
        <v>4.88</v>
      </c>
      <c r="T366" s="1" t="n">
        <v>3.82</v>
      </c>
      <c r="U366" s="1" t="n">
        <v>1.41</v>
      </c>
      <c r="V366" s="1" t="n">
        <v>1.72</v>
      </c>
      <c r="W366" s="1" t="n">
        <v>2.77</v>
      </c>
      <c r="X366" s="1" t="n">
        <v>2</v>
      </c>
    </row>
    <row r="367" customFormat="false" ht="13.8" hidden="false" customHeight="false" outlineLevel="0" collapsed="false">
      <c r="A367" s="1" t="s">
        <v>665</v>
      </c>
      <c r="B367" s="1" t="s">
        <v>640</v>
      </c>
      <c r="C367" s="14" t="s">
        <v>666</v>
      </c>
      <c r="E367" s="14" t="n">
        <v>4</v>
      </c>
      <c r="F367" s="15" t="n">
        <v>42935</v>
      </c>
      <c r="G367" s="14" t="n">
        <v>0.3</v>
      </c>
      <c r="H367" s="14"/>
      <c r="I367" s="1" t="n">
        <v>5.92</v>
      </c>
      <c r="J367" s="1" t="n">
        <v>3.31</v>
      </c>
      <c r="K367" s="1" t="n">
        <v>0.67</v>
      </c>
      <c r="L367" s="1" t="n">
        <v>1.64</v>
      </c>
      <c r="M367" s="1" t="n">
        <v>5.03</v>
      </c>
      <c r="N367" s="1" t="n">
        <v>1.76</v>
      </c>
      <c r="O367" s="1" t="n">
        <v>5.07</v>
      </c>
      <c r="P367" s="1" t="n">
        <v>3.12</v>
      </c>
      <c r="Q367" s="1" t="n">
        <v>3.58</v>
      </c>
      <c r="R367" s="1" t="n">
        <v>4.82</v>
      </c>
      <c r="S367" s="1" t="n">
        <v>6.51</v>
      </c>
      <c r="T367" s="1" t="n">
        <v>2.31</v>
      </c>
      <c r="U367" s="1" t="n">
        <v>1.65</v>
      </c>
      <c r="V367" s="1" t="n">
        <v>2.59</v>
      </c>
      <c r="W367" s="1" t="n">
        <v>4.21</v>
      </c>
      <c r="X367" s="1" t="n">
        <v>5.87</v>
      </c>
    </row>
    <row r="368" customFormat="false" ht="13.8" hidden="false" customHeight="false" outlineLevel="0" collapsed="false">
      <c r="A368" s="1" t="s">
        <v>667</v>
      </c>
      <c r="B368" s="1" t="s">
        <v>640</v>
      </c>
      <c r="C368" s="14" t="s">
        <v>666</v>
      </c>
      <c r="E368" s="14" t="n">
        <v>12</v>
      </c>
      <c r="F368" s="15" t="n">
        <v>42949</v>
      </c>
      <c r="G368" s="14" t="n">
        <v>0.3</v>
      </c>
      <c r="H368" s="14"/>
      <c r="I368" s="1" t="n">
        <v>5.33</v>
      </c>
      <c r="J368" s="1" t="n">
        <v>1.26</v>
      </c>
      <c r="K368" s="1" t="n">
        <v>0.68</v>
      </c>
      <c r="L368" s="1" t="n">
        <v>4.33</v>
      </c>
      <c r="M368" s="1" t="n">
        <v>4.47</v>
      </c>
      <c r="N368" s="1" t="n">
        <v>3.69</v>
      </c>
      <c r="O368" s="1" t="n">
        <v>5.28</v>
      </c>
      <c r="P368" s="1" t="n">
        <v>3.6</v>
      </c>
      <c r="Q368" s="1" t="n">
        <v>0.66</v>
      </c>
      <c r="R368" s="1" t="n">
        <v>7.39</v>
      </c>
      <c r="S368" s="1" t="n">
        <v>6.73</v>
      </c>
      <c r="T368" s="1" t="n">
        <v>5.04</v>
      </c>
      <c r="U368" s="1" t="n">
        <v>4.53</v>
      </c>
      <c r="V368" s="1" t="n">
        <v>3.54</v>
      </c>
      <c r="W368" s="1" t="n">
        <v>4.68</v>
      </c>
      <c r="X368" s="1" t="n">
        <v>2.52</v>
      </c>
    </row>
    <row r="369" customFormat="false" ht="13.8" hidden="false" customHeight="false" outlineLevel="0" collapsed="false">
      <c r="A369" s="1" t="s">
        <v>668</v>
      </c>
      <c r="B369" s="1" t="s">
        <v>640</v>
      </c>
      <c r="C369" s="14" t="s">
        <v>666</v>
      </c>
      <c r="E369" s="14" t="n">
        <v>23</v>
      </c>
      <c r="F369" s="15" t="n">
        <v>42963</v>
      </c>
      <c r="G369" s="14" t="n">
        <v>0.3</v>
      </c>
      <c r="H369" s="14"/>
      <c r="I369" s="1" t="n">
        <v>5.51</v>
      </c>
      <c r="J369" s="1" t="n">
        <v>2.16</v>
      </c>
      <c r="K369" s="1" t="n">
        <v>0.57</v>
      </c>
      <c r="L369" s="1" t="n">
        <v>0.78</v>
      </c>
      <c r="M369" s="1" t="n">
        <v>5.33</v>
      </c>
      <c r="N369" s="1" t="n">
        <v>2.33</v>
      </c>
      <c r="O369" s="1" t="n">
        <v>4.78</v>
      </c>
      <c r="P369" s="1" t="n">
        <v>2.46</v>
      </c>
      <c r="Q369" s="1" t="n">
        <v>12.39</v>
      </c>
      <c r="R369" s="1" t="n">
        <v>2.14</v>
      </c>
      <c r="S369" s="1" t="n">
        <v>6.29</v>
      </c>
      <c r="T369" s="1" t="n">
        <v>2.84</v>
      </c>
      <c r="U369" s="1" t="n">
        <v>3.75</v>
      </c>
      <c r="V369" s="1" t="n">
        <v>2.96</v>
      </c>
      <c r="W369" s="1" t="n">
        <v>4.84</v>
      </c>
      <c r="X369" s="1" t="n">
        <v>3.77</v>
      </c>
    </row>
    <row r="370" customFormat="false" ht="13.8" hidden="false" customHeight="false" outlineLevel="0" collapsed="false">
      <c r="A370" s="1" t="s">
        <v>669</v>
      </c>
      <c r="B370" s="1" t="s">
        <v>640</v>
      </c>
      <c r="C370" s="14" t="s">
        <v>670</v>
      </c>
      <c r="E370" s="14" t="n">
        <v>1</v>
      </c>
      <c r="F370" s="15" t="n">
        <v>42927</v>
      </c>
      <c r="G370" s="14" t="n">
        <v>0.3</v>
      </c>
      <c r="H370" s="14"/>
      <c r="I370" s="1" t="n">
        <v>5.84</v>
      </c>
      <c r="J370" s="1" t="n">
        <v>2.33</v>
      </c>
      <c r="K370" s="1" t="n">
        <v>0.51</v>
      </c>
      <c r="L370" s="1" t="n">
        <v>0.72</v>
      </c>
      <c r="M370" s="1" t="n">
        <v>8.46</v>
      </c>
      <c r="N370" s="1" t="n">
        <v>2.32</v>
      </c>
      <c r="O370" s="1" t="n">
        <v>4.68</v>
      </c>
      <c r="P370" s="1" t="n">
        <v>3.03</v>
      </c>
      <c r="Q370" s="1" t="n">
        <v>31.55</v>
      </c>
      <c r="R370" s="1" t="n">
        <v>1.96</v>
      </c>
      <c r="S370" s="1" t="n">
        <v>3.71</v>
      </c>
      <c r="T370" s="1" t="n">
        <v>2.02</v>
      </c>
      <c r="U370" s="1" t="n">
        <v>1.35</v>
      </c>
      <c r="V370" s="1" t="n">
        <v>2.18</v>
      </c>
      <c r="W370" s="1" t="n">
        <v>7.73</v>
      </c>
      <c r="X370" s="1" t="n">
        <v>0.88</v>
      </c>
    </row>
    <row r="371" customFormat="false" ht="13.8" hidden="false" customHeight="false" outlineLevel="0" collapsed="false">
      <c r="A371" s="1" t="s">
        <v>671</v>
      </c>
      <c r="B371" s="1" t="s">
        <v>640</v>
      </c>
      <c r="C371" s="14" t="s">
        <v>670</v>
      </c>
      <c r="E371" s="14" t="n">
        <v>5</v>
      </c>
      <c r="F371" s="15" t="n">
        <v>42941</v>
      </c>
      <c r="G371" s="14" t="n">
        <v>0.3</v>
      </c>
      <c r="H371" s="14"/>
      <c r="I371" s="1" t="n">
        <v>6.55</v>
      </c>
      <c r="J371" s="1" t="n">
        <v>3.57</v>
      </c>
      <c r="K371" s="1" t="n">
        <v>0.55</v>
      </c>
      <c r="L371" s="1" t="n">
        <v>4.89</v>
      </c>
      <c r="M371" s="1" t="n">
        <v>10.03</v>
      </c>
      <c r="N371" s="1" t="n">
        <v>3.88</v>
      </c>
      <c r="O371" s="1" t="n">
        <v>4.09</v>
      </c>
      <c r="P371" s="1" t="n">
        <v>4.08</v>
      </c>
      <c r="Q371" s="1" t="n">
        <v>8.37</v>
      </c>
      <c r="R371" s="1" t="n">
        <v>1.85</v>
      </c>
      <c r="S371" s="45" t="n">
        <v>3.8</v>
      </c>
      <c r="T371" s="1" t="n">
        <v>4.63</v>
      </c>
      <c r="U371" s="1" t="n">
        <v>1.58</v>
      </c>
      <c r="V371" s="1" t="n">
        <v>5.93</v>
      </c>
      <c r="W371" s="1" t="n">
        <v>9.3</v>
      </c>
      <c r="X371" s="1" t="n">
        <v>2.18</v>
      </c>
    </row>
    <row r="372" customFormat="false" ht="13.8" hidden="false" customHeight="false" outlineLevel="0" collapsed="false">
      <c r="A372" s="1" t="s">
        <v>672</v>
      </c>
      <c r="B372" s="1" t="s">
        <v>640</v>
      </c>
      <c r="C372" s="14" t="s">
        <v>670</v>
      </c>
      <c r="E372" s="14" t="n">
        <v>25</v>
      </c>
      <c r="F372" s="15" t="n">
        <v>42969</v>
      </c>
      <c r="G372" s="14" t="n">
        <v>0.3</v>
      </c>
      <c r="H372" s="14"/>
      <c r="I372" s="1" t="n">
        <v>18.09</v>
      </c>
      <c r="J372" s="1" t="n">
        <v>1.56</v>
      </c>
      <c r="K372" s="1" t="n">
        <v>0.6</v>
      </c>
      <c r="L372" s="1" t="n">
        <v>4.25</v>
      </c>
      <c r="M372" s="1" t="n">
        <v>6.53</v>
      </c>
      <c r="N372" s="1" t="n">
        <v>3.75</v>
      </c>
      <c r="O372" s="1" t="n">
        <v>3.97</v>
      </c>
      <c r="P372" s="1" t="n">
        <v>4.35</v>
      </c>
      <c r="Q372" s="1" t="n">
        <v>7.47</v>
      </c>
      <c r="R372" s="1" t="n">
        <v>1.61</v>
      </c>
      <c r="S372" s="1" t="n">
        <v>4.11</v>
      </c>
      <c r="T372" s="1" t="n">
        <v>4.46</v>
      </c>
      <c r="U372" s="1" t="n">
        <v>1.55</v>
      </c>
      <c r="V372" s="1" t="n">
        <v>4.41</v>
      </c>
      <c r="W372" s="1" t="n">
        <v>10.54</v>
      </c>
      <c r="X372" s="1" t="n">
        <v>1.86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7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2" min="1" style="1" width="8.72"/>
    <col collapsed="false" customWidth="true" hidden="false" outlineLevel="0" max="3" min="3" style="1" width="16.45"/>
    <col collapsed="false" customWidth="true" hidden="false" outlineLevel="0" max="4" min="4" style="1" width="16.54"/>
    <col collapsed="false" customWidth="true" hidden="false" outlineLevel="0" max="5" min="5" style="1" width="14.16"/>
    <col collapsed="false" customWidth="true" hidden="false" outlineLevel="0" max="6" min="6" style="15" width="12.13"/>
    <col collapsed="false" customWidth="true" hidden="false" outlineLevel="0" max="7" min="7" style="1" width="10.63"/>
    <col collapsed="false" customWidth="true" hidden="false" outlineLevel="0" max="8" min="8" style="1" width="16.18"/>
    <col collapsed="false" customWidth="true" hidden="false" outlineLevel="0" max="9" min="9" style="1" width="12.44"/>
    <col collapsed="false" customWidth="true" hidden="false" outlineLevel="0" max="13" min="10" style="1" width="8.72"/>
    <col collapsed="false" customWidth="true" hidden="false" outlineLevel="0" max="14" min="14" style="1" width="9.46"/>
    <col collapsed="false" customWidth="true" hidden="false" outlineLevel="0" max="16" min="15" style="1" width="8.72"/>
  </cols>
  <sheetData>
    <row r="1" customFormat="false" ht="13.8" hidden="false" customHeight="false" outlineLevel="0" collapsed="false">
      <c r="A1" s="2" t="s">
        <v>673</v>
      </c>
      <c r="B1" s="2"/>
      <c r="C1" s="14"/>
      <c r="D1" s="14"/>
    </row>
    <row r="2" customFormat="false" ht="64.9" hidden="false" customHeight="false" outlineLevel="0" collapsed="false">
      <c r="A2" s="18" t="s">
        <v>139</v>
      </c>
      <c r="B2" s="19" t="s">
        <v>5</v>
      </c>
      <c r="C2" s="19" t="s">
        <v>140</v>
      </c>
      <c r="D2" s="19" t="s">
        <v>141</v>
      </c>
      <c r="E2" s="19"/>
      <c r="F2" s="20" t="s">
        <v>142</v>
      </c>
      <c r="G2" s="18" t="s">
        <v>143</v>
      </c>
      <c r="H2" s="18"/>
      <c r="I2" s="2" t="s">
        <v>674</v>
      </c>
      <c r="J2" s="2" t="s">
        <v>675</v>
      </c>
      <c r="K2" s="2" t="s">
        <v>676</v>
      </c>
      <c r="L2" s="2" t="s">
        <v>677</v>
      </c>
      <c r="M2" s="2" t="s">
        <v>678</v>
      </c>
      <c r="N2" s="2" t="s">
        <v>679</v>
      </c>
      <c r="O2" s="2" t="s">
        <v>680</v>
      </c>
      <c r="P2" s="2" t="s">
        <v>681</v>
      </c>
    </row>
    <row r="3" customFormat="false" ht="13.8" hidden="false" customHeight="false" outlineLevel="0" collapsed="false">
      <c r="C3" s="19"/>
      <c r="D3" s="19"/>
      <c r="E3" s="19"/>
      <c r="F3" s="20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customFormat="false" ht="13.8" hidden="false" customHeight="false" outlineLevel="0" collapsed="false">
      <c r="A4" s="1" t="s">
        <v>165</v>
      </c>
      <c r="B4" s="1" t="s">
        <v>161</v>
      </c>
      <c r="C4" s="14" t="s">
        <v>166</v>
      </c>
      <c r="D4" s="14" t="s">
        <v>167</v>
      </c>
      <c r="E4" s="14" t="s">
        <v>168</v>
      </c>
      <c r="F4" s="15" t="n">
        <v>42997</v>
      </c>
      <c r="G4" s="14" t="n">
        <v>1</v>
      </c>
      <c r="H4" s="14"/>
      <c r="I4" s="34" t="n">
        <f aca="false">'raw_all dissolved metals ppb'!I5/55.845*1000</f>
        <v>73.0593607305936</v>
      </c>
      <c r="J4" s="34" t="n">
        <f aca="false">'raw_all dissolved metals ppb'!K5/58.933*1000</f>
        <v>2.20589482972189</v>
      </c>
      <c r="K4" s="34" t="n">
        <f aca="false">'raw_all dissolved metals ppb'!M5/58.693*1000</f>
        <v>30.1569182014891</v>
      </c>
      <c r="L4" s="34" t="n">
        <f aca="false">'raw_all dissolved metals ppb'!O5/63.546*1000</f>
        <v>29.4275013376137</v>
      </c>
      <c r="M4" s="34" t="n">
        <f aca="false">'raw_all dissolved metals ppb'!Q5/65.38*1000</f>
        <v>1259.25359437137</v>
      </c>
      <c r="N4" s="45" t="n">
        <f aca="false">'raw_all dissolved metals ppb'!S5/95.95*1000</f>
        <v>8.5461177696717</v>
      </c>
      <c r="O4" s="34" t="n">
        <f aca="false">'raw_all dissolved metals ppb'!U5/54.938*1000</f>
        <v>104.845462157341</v>
      </c>
      <c r="P4" s="34" t="n">
        <f aca="false">'raw_all dissolved metals ppb'!W5/50.9415*1000</f>
        <v>42.7941854872746</v>
      </c>
    </row>
    <row r="5" customFormat="false" ht="13.8" hidden="false" customHeight="false" outlineLevel="0" collapsed="false">
      <c r="A5" s="1" t="s">
        <v>169</v>
      </c>
      <c r="B5" s="1" t="s">
        <v>161</v>
      </c>
      <c r="C5" s="14" t="s">
        <v>166</v>
      </c>
      <c r="D5" s="14" t="s">
        <v>167</v>
      </c>
      <c r="E5" s="14" t="s">
        <v>170</v>
      </c>
      <c r="F5" s="15" t="n">
        <v>42997</v>
      </c>
      <c r="G5" s="14" t="n">
        <v>7.5</v>
      </c>
      <c r="H5" s="25" t="s">
        <v>171</v>
      </c>
      <c r="I5" s="34" t="n">
        <f aca="false">'raw_all dissolved metals ppb'!I6/55.845*1000</f>
        <v>78.9685737308622</v>
      </c>
      <c r="J5" s="34" t="n">
        <f aca="false">'raw_all dissolved metals ppb'!K6/58.933*1000</f>
        <v>2.20589482972189</v>
      </c>
      <c r="K5" s="34" t="n">
        <f aca="false">'raw_all dissolved metals ppb'!M6/58.693*1000</f>
        <v>33.7348576491234</v>
      </c>
      <c r="L5" s="34" t="n">
        <f aca="false">'raw_all dissolved metals ppb'!O6/63.546*1000</f>
        <v>28.1685707991062</v>
      </c>
      <c r="M5" s="34" t="n">
        <f aca="false">'raw_all dissolved metals ppb'!Q6/65.38*1000</f>
        <v>1519.73080452738</v>
      </c>
      <c r="N5" s="45" t="n">
        <f aca="false">'raw_all dissolved metals ppb'!S6/95.95*1000</f>
        <v>8.96300156331423</v>
      </c>
      <c r="O5" s="34" t="n">
        <f aca="false">'raw_all dissolved metals ppb'!U6/54.938*1000</f>
        <v>99.7488077469147</v>
      </c>
      <c r="P5" s="34" t="n">
        <f aca="false">'raw_all dissolved metals ppb'!W6/50.9415*1000</f>
        <v>43.1867926935799</v>
      </c>
    </row>
    <row r="6" customFormat="false" ht="13.8" hidden="false" customHeight="false" outlineLevel="0" collapsed="false">
      <c r="A6" s="1" t="s">
        <v>172</v>
      </c>
      <c r="B6" s="1" t="s">
        <v>161</v>
      </c>
      <c r="C6" s="14" t="s">
        <v>166</v>
      </c>
      <c r="D6" s="14" t="s">
        <v>173</v>
      </c>
      <c r="E6" s="14" t="s">
        <v>174</v>
      </c>
      <c r="F6" s="15" t="n">
        <v>42998</v>
      </c>
      <c r="G6" s="14" t="n">
        <v>1</v>
      </c>
      <c r="H6" s="14"/>
      <c r="I6" s="34" t="n">
        <f aca="false">'raw_all dissolved metals ppb'!I7/55.845*1000</f>
        <v>90.2497985495568</v>
      </c>
      <c r="J6" s="34" t="n">
        <f aca="false">'raw_all dissolved metals ppb'!K7/58.933*1000</f>
        <v>2.03621061205097</v>
      </c>
      <c r="K6" s="34" t="n">
        <f aca="false">'raw_all dissolved metals ppb'!M7/58.693*1000</f>
        <v>29.1346497878793</v>
      </c>
      <c r="L6" s="34" t="n">
        <f aca="false">'raw_all dissolved metals ppb'!O7/63.546*1000</f>
        <v>31.4732634626884</v>
      </c>
      <c r="M6" s="34" t="n">
        <f aca="false">'raw_all dissolved metals ppb'!Q7/65.38*1000</f>
        <v>1209.39125114714</v>
      </c>
      <c r="N6" s="45" t="n">
        <f aca="false">'raw_all dissolved metals ppb'!S7/95.95*1000</f>
        <v>8.23345492443981</v>
      </c>
      <c r="O6" s="34" t="n">
        <f aca="false">'raw_all dissolved metals ppb'!U7/54.938*1000</f>
        <v>47.6901234118461</v>
      </c>
      <c r="P6" s="34" t="n">
        <f aca="false">'raw_all dissolved metals ppb'!W7/50.9415*1000</f>
        <v>36.9050773926955</v>
      </c>
    </row>
    <row r="7" customFormat="false" ht="13.8" hidden="false" customHeight="false" outlineLevel="0" collapsed="false">
      <c r="A7" s="1" t="s">
        <v>175</v>
      </c>
      <c r="B7" s="1" t="s">
        <v>161</v>
      </c>
      <c r="C7" s="14" t="s">
        <v>166</v>
      </c>
      <c r="D7" s="14" t="s">
        <v>176</v>
      </c>
      <c r="E7" s="14" t="s">
        <v>177</v>
      </c>
      <c r="F7" s="15" t="n">
        <v>42999</v>
      </c>
      <c r="G7" s="14" t="n">
        <v>1</v>
      </c>
      <c r="H7" s="14"/>
      <c r="I7" s="34" t="n">
        <f aca="false">'raw_all dissolved metals ppb'!I8/55.845*1000</f>
        <v>86.6684573372728</v>
      </c>
      <c r="J7" s="34" t="n">
        <f aca="false">'raw_all dissolved metals ppb'!K8/58.933*1000</f>
        <v>2.03621061205097</v>
      </c>
      <c r="K7" s="34" t="n">
        <f aca="false">'raw_all dissolved metals ppb'!M8/58.693*1000</f>
        <v>27.2604910295947</v>
      </c>
      <c r="L7" s="34" t="n">
        <f aca="false">'raw_all dissolved metals ppb'!O8/63.546*1000</f>
        <v>28.9554023856734</v>
      </c>
      <c r="M7" s="34" t="n">
        <f aca="false">'raw_all dissolved metals ppb'!Q8/65.38*1000</f>
        <v>2013.306821658</v>
      </c>
      <c r="N7" s="45" t="n">
        <f aca="false">'raw_all dissolved metals ppb'!S8/95.95*1000</f>
        <v>8.44189682126107</v>
      </c>
      <c r="O7" s="34" t="n">
        <f aca="false">'raw_all dissolved metals ppb'!U8/54.938*1000</f>
        <v>21.4787578725108</v>
      </c>
      <c r="P7" s="34" t="n">
        <f aca="false">'raw_all dissolved metals ppb'!W8/50.9415*1000</f>
        <v>39.8496314399851</v>
      </c>
    </row>
    <row r="8" customFormat="false" ht="13.8" hidden="false" customHeight="false" outlineLevel="0" collapsed="false">
      <c r="A8" s="1" t="s">
        <v>178</v>
      </c>
      <c r="B8" s="1" t="s">
        <v>161</v>
      </c>
      <c r="C8" s="14" t="s">
        <v>166</v>
      </c>
      <c r="D8" s="14" t="s">
        <v>179</v>
      </c>
      <c r="E8" s="14" t="s">
        <v>180</v>
      </c>
      <c r="F8" s="15" t="n">
        <v>42999</v>
      </c>
      <c r="G8" s="14" t="n">
        <v>1</v>
      </c>
      <c r="H8" s="14"/>
      <c r="I8" s="34" t="n">
        <f aca="false">'raw_all dissolved metals ppb'!I9/55.845*1000</f>
        <v>151.490733279613</v>
      </c>
      <c r="J8" s="34" t="n">
        <f aca="false">'raw_all dissolved metals ppb'!K9/58.933*1000</f>
        <v>2.03621061205097</v>
      </c>
      <c r="K8" s="34" t="n">
        <f aca="false">'raw_all dissolved metals ppb'!M9/58.693*1000</f>
        <v>24.7048199955702</v>
      </c>
      <c r="L8" s="34" t="n">
        <f aca="false">'raw_all dissolved metals ppb'!O9/63.546*1000</f>
        <v>30.0569666068675</v>
      </c>
      <c r="M8" s="34" t="n">
        <f aca="false">'raw_all dissolved metals ppb'!Q9/65.38*1000</f>
        <v>813.398592841848</v>
      </c>
      <c r="N8" s="45" t="n">
        <f aca="false">'raw_all dissolved metals ppb'!S9/95.95*1000</f>
        <v>7.29546638874414</v>
      </c>
      <c r="O8" s="34" t="n">
        <f aca="false">'raw_all dissolved metals ppb'!U9/54.938*1000</f>
        <v>9.10116859004696</v>
      </c>
      <c r="P8" s="34" t="n">
        <f aca="false">'raw_all dissolved metals ppb'!W9/50.9415*1000</f>
        <v>33.5679161391007</v>
      </c>
    </row>
    <row r="9" customFormat="false" ht="13.8" hidden="false" customHeight="false" outlineLevel="0" collapsed="false">
      <c r="A9" s="1" t="s">
        <v>181</v>
      </c>
      <c r="B9" s="1" t="s">
        <v>161</v>
      </c>
      <c r="C9" s="14" t="s">
        <v>166</v>
      </c>
      <c r="D9" s="14" t="s">
        <v>179</v>
      </c>
      <c r="E9" s="14" t="s">
        <v>182</v>
      </c>
      <c r="F9" s="15" t="n">
        <v>42999</v>
      </c>
      <c r="G9" s="14" t="n">
        <v>8.5</v>
      </c>
      <c r="H9" s="25" t="s">
        <v>171</v>
      </c>
      <c r="I9" s="34" t="n">
        <f aca="false">'raw_all dissolved metals ppb'!I10/55.845*1000</f>
        <v>145.223386158116</v>
      </c>
      <c r="J9" s="34" t="n">
        <f aca="false">'raw_all dissolved metals ppb'!K10/58.933*1000</f>
        <v>1.86652639438006</v>
      </c>
      <c r="K9" s="34" t="n">
        <f aca="false">'raw_all dissolved metals ppb'!M10/58.693*1000</f>
        <v>23.6825515819604</v>
      </c>
      <c r="L9" s="34" t="n">
        <f aca="false">'raw_all dissolved metals ppb'!O10/63.546*1000</f>
        <v>27.6964718471658</v>
      </c>
      <c r="M9" s="34" t="n">
        <f aca="false">'raw_all dissolved metals ppb'!Q10/65.38*1000</f>
        <v>1782.19639033344</v>
      </c>
      <c r="N9" s="45" t="n">
        <f aca="false">'raw_all dissolved metals ppb'!S10/95.95*1000</f>
        <v>6.98280354351225</v>
      </c>
      <c r="O9" s="34" t="n">
        <f aca="false">'raw_all dissolved metals ppb'!U10/54.938*1000</f>
        <v>12.9236593978667</v>
      </c>
      <c r="P9" s="34" t="n">
        <f aca="false">'raw_all dissolved metals ppb'!W10/50.9415*1000</f>
        <v>34.1568269485586</v>
      </c>
    </row>
    <row r="10" customFormat="false" ht="13.8" hidden="false" customHeight="false" outlineLevel="0" collapsed="false">
      <c r="A10" s="1" t="s">
        <v>183</v>
      </c>
      <c r="B10" s="1" t="s">
        <v>161</v>
      </c>
      <c r="C10" s="14" t="s">
        <v>166</v>
      </c>
      <c r="D10" s="14" t="s">
        <v>176</v>
      </c>
      <c r="E10" s="14" t="s">
        <v>184</v>
      </c>
      <c r="F10" s="15" t="n">
        <v>42999</v>
      </c>
      <c r="G10" s="26" t="n">
        <v>13</v>
      </c>
      <c r="H10" s="25" t="s">
        <v>171</v>
      </c>
      <c r="I10" s="34" t="n">
        <f aca="false">'raw_all dissolved metals ppb'!I11/55.845*1000</f>
        <v>88.9963291252574</v>
      </c>
      <c r="J10" s="34" t="n">
        <f aca="false">'raw_all dissolved metals ppb'!K11/58.933*1000</f>
        <v>1.86652639438006</v>
      </c>
      <c r="K10" s="34" t="n">
        <f aca="false">'raw_all dissolved metals ppb'!M11/58.693*1000</f>
        <v>26.4086006849198</v>
      </c>
      <c r="L10" s="34" t="n">
        <f aca="false">'raw_all dissolved metals ppb'!O11/63.546*1000</f>
        <v>57.5960721367199</v>
      </c>
      <c r="M10" s="34" t="n">
        <f aca="false">'raw_all dissolved metals ppb'!Q11/65.38*1000</f>
        <v>941.572346283267</v>
      </c>
      <c r="N10" s="45" t="n">
        <f aca="false">'raw_all dissolved metals ppb'!S11/95.95*1000</f>
        <v>8.44189682126107</v>
      </c>
      <c r="O10" s="34" t="n">
        <f aca="false">'raw_all dissolved metals ppb'!U11/54.938*1000</f>
        <v>21.114711128909</v>
      </c>
      <c r="P10" s="34" t="n">
        <f aca="false">'raw_all dissolved metals ppb'!W11/50.9415*1000</f>
        <v>36.3161665832376</v>
      </c>
    </row>
    <row r="11" customFormat="false" ht="13.8" hidden="false" customHeight="false" outlineLevel="0" collapsed="false">
      <c r="A11" s="1" t="s">
        <v>185</v>
      </c>
      <c r="B11" s="1" t="s">
        <v>161</v>
      </c>
      <c r="C11" s="14" t="s">
        <v>166</v>
      </c>
      <c r="D11" s="14" t="s">
        <v>186</v>
      </c>
      <c r="E11" s="14" t="s">
        <v>187</v>
      </c>
      <c r="F11" s="15" t="n">
        <v>43000</v>
      </c>
      <c r="G11" s="14" t="n">
        <v>1</v>
      </c>
      <c r="H11" s="14"/>
      <c r="I11" s="34" t="n">
        <f aca="false">'raw_all dissolved metals ppb'!I12/55.845*1000</f>
        <v>148.983794431014</v>
      </c>
      <c r="J11" s="34" t="n">
        <f aca="false">'raw_all dissolved metals ppb'!K12/58.933*1000</f>
        <v>2.03621061205097</v>
      </c>
      <c r="K11" s="34" t="n">
        <f aca="false">'raw_all dissolved metals ppb'!M12/58.693*1000</f>
        <v>19.4230998585862</v>
      </c>
      <c r="L11" s="34" t="n">
        <f aca="false">'raw_all dissolved metals ppb'!O12/63.546*1000</f>
        <v>24.0770465489567</v>
      </c>
      <c r="M11" s="34" t="n">
        <f aca="false">'raw_all dissolved metals ppb'!Q12/65.38*1000</f>
        <v>1646.22208626491</v>
      </c>
      <c r="N11" s="45" t="n">
        <f aca="false">'raw_all dissolved metals ppb'!S12/95.95*1000</f>
        <v>8.96300156331423</v>
      </c>
      <c r="O11" s="34" t="n">
        <f aca="false">'raw_all dissolved metals ppb'!U12/54.938*1000</f>
        <v>8.55509847464414</v>
      </c>
      <c r="P11" s="34" t="n">
        <f aca="false">'raw_all dissolved metals ppb'!W12/50.9415*1000</f>
        <v>25.1268612035374</v>
      </c>
    </row>
    <row r="12" customFormat="false" ht="13.8" hidden="false" customHeight="false" outlineLevel="0" collapsed="false">
      <c r="A12" s="1" t="s">
        <v>188</v>
      </c>
      <c r="B12" s="1" t="s">
        <v>161</v>
      </c>
      <c r="C12" s="14" t="s">
        <v>166</v>
      </c>
      <c r="D12" s="14" t="s">
        <v>186</v>
      </c>
      <c r="E12" s="14" t="s">
        <v>189</v>
      </c>
      <c r="F12" s="15" t="n">
        <v>43000</v>
      </c>
      <c r="G12" s="14" t="n">
        <v>12.7</v>
      </c>
      <c r="H12" s="25" t="s">
        <v>171</v>
      </c>
      <c r="I12" s="34" t="n">
        <f aca="false">'raw_all dissolved metals ppb'!I13/55.845*1000</f>
        <v>140.746709642761</v>
      </c>
      <c r="J12" s="34" t="n">
        <f aca="false">'raw_all dissolved metals ppb'!K13/58.933*1000</f>
        <v>1.86652639438006</v>
      </c>
      <c r="K12" s="34" t="n">
        <f aca="false">'raw_all dissolved metals ppb'!M13/58.693*1000</f>
        <v>19.5934779275212</v>
      </c>
      <c r="L12" s="34" t="n">
        <f aca="false">'raw_all dissolved metals ppb'!O13/63.546*1000</f>
        <v>24.3917791835835</v>
      </c>
      <c r="M12" s="34" t="n">
        <f aca="false">'raw_all dissolved metals ppb'!Q13/65.38*1000</f>
        <v>920.006118078923</v>
      </c>
      <c r="N12" s="45" t="n">
        <f aca="false">'raw_all dissolved metals ppb'!S13/95.95*1000</f>
        <v>7.81657113079729</v>
      </c>
      <c r="O12" s="34" t="n">
        <f aca="false">'raw_all dissolved metals ppb'!U13/54.938*1000</f>
        <v>7.82700498744039</v>
      </c>
      <c r="P12" s="34" t="n">
        <f aca="false">'raw_all dissolved metals ppb'!W13/50.9415*1000</f>
        <v>23.9490395846216</v>
      </c>
    </row>
    <row r="13" customFormat="false" ht="13.8" hidden="false" customHeight="false" outlineLevel="0" collapsed="false">
      <c r="A13" s="1" t="s">
        <v>190</v>
      </c>
      <c r="B13" s="1" t="s">
        <v>161</v>
      </c>
      <c r="C13" s="14" t="s">
        <v>166</v>
      </c>
      <c r="D13" s="14" t="s">
        <v>191</v>
      </c>
      <c r="E13" s="14" t="s">
        <v>192</v>
      </c>
      <c r="F13" s="15" t="n">
        <v>43001</v>
      </c>
      <c r="G13" s="14" t="n">
        <v>1</v>
      </c>
      <c r="H13" s="14"/>
      <c r="I13" s="34" t="n">
        <f aca="false">'raw_all dissolved metals ppb'!I14/55.845*1000</f>
        <v>50.8550452144328</v>
      </c>
      <c r="J13" s="34" t="n">
        <f aca="false">'raw_all dissolved metals ppb'!K14/58.933*1000</f>
        <v>1.86652639438006</v>
      </c>
      <c r="K13" s="34" t="n">
        <f aca="false">'raw_all dissolved metals ppb'!M14/58.693*1000</f>
        <v>20.9565024790009</v>
      </c>
      <c r="L13" s="34" t="n">
        <f aca="false">'raw_all dissolved metals ppb'!O14/63.546*1000</f>
        <v>19.0413243949265</v>
      </c>
      <c r="M13" s="34" t="n">
        <f aca="false">'raw_all dissolved metals ppb'!Q14/65.38*1000</f>
        <v>1764.4539614561</v>
      </c>
      <c r="N13" s="45" t="n">
        <f aca="false">'raw_all dissolved metals ppb'!S14/95.95*1000</f>
        <v>9.06722251172486</v>
      </c>
      <c r="O13" s="34" t="n">
        <f aca="false">'raw_all dissolved metals ppb'!U14/54.938*1000</f>
        <v>5.82474789763006</v>
      </c>
      <c r="P13" s="34" t="n">
        <f aca="false">'raw_all dissolved metals ppb'!W14/50.9415*1000</f>
        <v>14.3301630301424</v>
      </c>
    </row>
    <row r="14" customFormat="false" ht="13.8" hidden="false" customHeight="false" outlineLevel="0" collapsed="false">
      <c r="A14" s="1" t="s">
        <v>193</v>
      </c>
      <c r="B14" s="1" t="s">
        <v>161</v>
      </c>
      <c r="C14" s="14" t="s">
        <v>166</v>
      </c>
      <c r="D14" s="14" t="n">
        <v>22</v>
      </c>
      <c r="E14" s="14" t="s">
        <v>194</v>
      </c>
      <c r="F14" s="15" t="n">
        <v>43001</v>
      </c>
      <c r="G14" s="14" t="n">
        <v>1</v>
      </c>
      <c r="H14" s="14"/>
      <c r="I14" s="34" t="n">
        <f aca="false">'raw_all dissolved metals ppb'!I15/55.845*1000</f>
        <v>55.510788790402</v>
      </c>
      <c r="J14" s="34" t="n">
        <f aca="false">'raw_all dissolved metals ppb'!K15/58.933*1000</f>
        <v>1.86652639438006</v>
      </c>
      <c r="K14" s="34" t="n">
        <f aca="false">'raw_all dissolved metals ppb'!M15/58.693*1000</f>
        <v>33.3941015112535</v>
      </c>
      <c r="L14" s="34" t="n">
        <f aca="false">'raw_all dissolved metals ppb'!O15/63.546*1000</f>
        <v>21.8739181065685</v>
      </c>
      <c r="M14" s="34" t="n">
        <f aca="false">'raw_all dissolved metals ppb'!Q15/65.38*1000</f>
        <v>1150.50474151117</v>
      </c>
      <c r="N14" s="45" t="n">
        <f aca="false">'raw_all dissolved metals ppb'!S15/95.95*1000</f>
        <v>8.75455966649297</v>
      </c>
      <c r="O14" s="34" t="n">
        <f aca="false">'raw_all dissolved metals ppb'!U15/54.938*1000</f>
        <v>5.82474789763006</v>
      </c>
      <c r="P14" s="34" t="n">
        <f aca="false">'raw_all dissolved metals ppb'!W15/50.9415*1000</f>
        <v>20.0229675215689</v>
      </c>
    </row>
    <row r="15" customFormat="false" ht="13.8" hidden="false" customHeight="false" outlineLevel="0" collapsed="false">
      <c r="A15" s="1" t="s">
        <v>195</v>
      </c>
      <c r="B15" s="1" t="s">
        <v>161</v>
      </c>
      <c r="C15" s="14" t="s">
        <v>166</v>
      </c>
      <c r="D15" s="14" t="s">
        <v>196</v>
      </c>
      <c r="E15" s="14" t="s">
        <v>197</v>
      </c>
      <c r="F15" s="15" t="n">
        <v>43001</v>
      </c>
      <c r="G15" s="14" t="n">
        <v>1</v>
      </c>
      <c r="H15" s="14"/>
      <c r="I15" s="34" t="n">
        <f aca="false">'raw_all dissolved metals ppb'!I16/55.845*1000</f>
        <v>54.9735876085594</v>
      </c>
      <c r="J15" s="34" t="n">
        <f aca="false">'raw_all dissolved metals ppb'!K16/58.933*1000</f>
        <v>2.88463170040555</v>
      </c>
      <c r="K15" s="34" t="n">
        <f aca="false">'raw_all dissolved metals ppb'!M16/58.693*1000</f>
        <v>23.0010393062205</v>
      </c>
      <c r="L15" s="34" t="n">
        <f aca="false">'raw_all dissolved metals ppb'!O16/63.546*1000</f>
        <v>26.5949076259717</v>
      </c>
      <c r="M15" s="34" t="n">
        <f aca="false">'raw_all dissolved metals ppb'!Q16/65.38*1000</f>
        <v>1206.79106760477</v>
      </c>
      <c r="N15" s="45" t="n">
        <f aca="false">'raw_all dissolved metals ppb'!S16/95.95*1000</f>
        <v>18.1344450234497</v>
      </c>
      <c r="O15" s="34" t="n">
        <f aca="false">'raw_all dissolved metals ppb'!U16/54.938*1000</f>
        <v>8.91914521824602</v>
      </c>
      <c r="P15" s="34" t="n">
        <f aca="false">'raw_all dissolved metals ppb'!W16/50.9415*1000</f>
        <v>21.9860035530952</v>
      </c>
    </row>
    <row r="16" customFormat="false" ht="13.8" hidden="false" customHeight="false" outlineLevel="0" collapsed="false">
      <c r="A16" s="1" t="s">
        <v>198</v>
      </c>
      <c r="B16" s="1" t="s">
        <v>161</v>
      </c>
      <c r="C16" s="14" t="s">
        <v>166</v>
      </c>
      <c r="D16" s="14" t="n">
        <v>22</v>
      </c>
      <c r="E16" s="14" t="s">
        <v>199</v>
      </c>
      <c r="F16" s="15" t="n">
        <v>43001</v>
      </c>
      <c r="G16" s="14" t="n">
        <v>13.3</v>
      </c>
      <c r="H16" s="25" t="s">
        <v>171</v>
      </c>
      <c r="I16" s="34" t="n">
        <f aca="false">'raw_all dissolved metals ppb'!I17/55.845*1000</f>
        <v>54.7945205479452</v>
      </c>
      <c r="J16" s="34" t="n">
        <f aca="false">'raw_all dissolved metals ppb'!K17/58.933*1000</f>
        <v>1.86652639438006</v>
      </c>
      <c r="K16" s="34" t="n">
        <f aca="false">'raw_all dissolved metals ppb'!M17/58.693*1000</f>
        <v>23.8529296508953</v>
      </c>
      <c r="L16" s="34" t="n">
        <f aca="false">'raw_all dissolved metals ppb'!O17/63.546*1000</f>
        <v>21.716551789255</v>
      </c>
      <c r="M16" s="34" t="n">
        <f aca="false">'raw_all dissolved metals ppb'!Q17/65.38*1000</f>
        <v>1815.84582441114</v>
      </c>
      <c r="N16" s="45" t="n">
        <f aca="false">'raw_all dissolved metals ppb'!S17/95.95*1000</f>
        <v>8.75455966649297</v>
      </c>
      <c r="O16" s="34" t="n">
        <f aca="false">'raw_all dissolved metals ppb'!U17/54.938*1000</f>
        <v>5.27867778222724</v>
      </c>
      <c r="P16" s="34" t="n">
        <f aca="false">'raw_all dissolved metals ppb'!W17/50.9415*1000</f>
        <v>22.3786107594005</v>
      </c>
    </row>
    <row r="17" customFormat="false" ht="13.8" hidden="false" customHeight="false" outlineLevel="0" collapsed="false">
      <c r="A17" s="1" t="s">
        <v>200</v>
      </c>
      <c r="B17" s="1" t="s">
        <v>161</v>
      </c>
      <c r="C17" s="14" t="s">
        <v>166</v>
      </c>
      <c r="D17" s="14" t="s">
        <v>191</v>
      </c>
      <c r="E17" s="14" t="s">
        <v>201</v>
      </c>
      <c r="F17" s="15" t="n">
        <v>43001</v>
      </c>
      <c r="G17" s="14" t="n">
        <v>15.2</v>
      </c>
      <c r="H17" s="25" t="s">
        <v>171</v>
      </c>
      <c r="I17" s="34" t="n">
        <f aca="false">'raw_all dissolved metals ppb'!I18/55.845*1000</f>
        <v>49.0643746082908</v>
      </c>
      <c r="J17" s="34" t="n">
        <f aca="false">'raw_all dissolved metals ppb'!K18/58.933*1000</f>
        <v>1.86652639438006</v>
      </c>
      <c r="K17" s="34" t="n">
        <f aca="false">'raw_all dissolved metals ppb'!M18/58.693*1000</f>
        <v>22.3195270304806</v>
      </c>
      <c r="L17" s="34" t="n">
        <f aca="false">'raw_all dissolved metals ppb'!O18/63.546*1000</f>
        <v>18.8839580776131</v>
      </c>
      <c r="M17" s="34" t="n">
        <f aca="false">'raw_all dissolved metals ppb'!Q18/65.38*1000</f>
        <v>918.323646375038</v>
      </c>
      <c r="N17" s="45" t="n">
        <f aca="false">'raw_all dissolved metals ppb'!S18/95.95*1000</f>
        <v>9.79676915059927</v>
      </c>
      <c r="O17" s="34" t="n">
        <f aca="false">'raw_all dissolved metals ppb'!U18/54.938*1000</f>
        <v>6.73486475663475</v>
      </c>
      <c r="P17" s="34" t="n">
        <f aca="false">'raw_all dissolved metals ppb'!W18/50.9415*1000</f>
        <v>14.3301630301424</v>
      </c>
    </row>
    <row r="18" customFormat="false" ht="13.8" hidden="false" customHeight="false" outlineLevel="0" collapsed="false">
      <c r="A18" s="1" t="s">
        <v>202</v>
      </c>
      <c r="B18" s="1" t="s">
        <v>161</v>
      </c>
      <c r="C18" s="14" t="s">
        <v>166</v>
      </c>
      <c r="D18" s="14" t="n">
        <v>31</v>
      </c>
      <c r="E18" s="14" t="s">
        <v>203</v>
      </c>
      <c r="F18" s="15" t="n">
        <v>43002</v>
      </c>
      <c r="G18" s="14" t="n">
        <v>1</v>
      </c>
      <c r="H18" s="14"/>
      <c r="I18" s="34" t="n">
        <f aca="false">'raw_all dissolved metals ppb'!I19/55.845*1000</f>
        <v>85.056853791745</v>
      </c>
      <c r="J18" s="34" t="n">
        <f aca="false">'raw_all dissolved metals ppb'!K19/58.933*1000</f>
        <v>2.03621061205097</v>
      </c>
      <c r="K18" s="34" t="n">
        <f aca="false">'raw_all dissolved metals ppb'!M19/58.693*1000</f>
        <v>26.0678445470499</v>
      </c>
      <c r="L18" s="34" t="n">
        <f aca="false">'raw_all dissolved metals ppb'!O19/63.546*1000</f>
        <v>21.5591854719416</v>
      </c>
      <c r="M18" s="34" t="n">
        <f aca="false">'raw_all dissolved metals ppb'!Q19/65.38*1000</f>
        <v>1845.51850718874</v>
      </c>
      <c r="N18" s="45" t="n">
        <f aca="false">'raw_all dissolved metals ppb'!S19/95.95*1000</f>
        <v>12.9233976029182</v>
      </c>
      <c r="O18" s="34" t="n">
        <f aca="false">'raw_all dissolved metals ppb'!U19/54.938*1000</f>
        <v>6.73486475663475</v>
      </c>
      <c r="P18" s="34" t="n">
        <f aca="false">'raw_all dissolved metals ppb'!W19/50.9415*1000</f>
        <v>16.4895026648214</v>
      </c>
    </row>
    <row r="19" customFormat="false" ht="13.8" hidden="false" customHeight="false" outlineLevel="0" collapsed="false">
      <c r="A19" s="1" t="s">
        <v>204</v>
      </c>
      <c r="B19" s="1" t="s">
        <v>161</v>
      </c>
      <c r="C19" s="14" t="s">
        <v>166</v>
      </c>
      <c r="D19" s="14" t="s">
        <v>205</v>
      </c>
      <c r="E19" s="14" t="s">
        <v>206</v>
      </c>
      <c r="F19" s="15" t="n">
        <v>43002</v>
      </c>
      <c r="G19" s="14" t="n">
        <v>1</v>
      </c>
      <c r="H19" s="14"/>
      <c r="I19" s="34" t="n">
        <f aca="false">'raw_all dissolved metals ppb'!I20/55.845*1000</f>
        <v>53.3619840630316</v>
      </c>
      <c r="J19" s="34" t="n">
        <f aca="false">'raw_all dissolved metals ppb'!K20/58.933*1000</f>
        <v>1.86652639438006</v>
      </c>
      <c r="K19" s="34" t="n">
        <f aca="false">'raw_all dissolved metals ppb'!M20/58.693*1000</f>
        <v>29.6457839946842</v>
      </c>
      <c r="L19" s="34" t="n">
        <f aca="false">'raw_all dissolved metals ppb'!O20/63.546*1000</f>
        <v>24.8638781355239</v>
      </c>
      <c r="M19" s="34" t="n">
        <f aca="false">'raw_all dissolved metals ppb'!Q20/65.38*1000</f>
        <v>761.700825940655</v>
      </c>
      <c r="N19" s="45" t="n">
        <f aca="false">'raw_all dissolved metals ppb'!S20/95.95*1000</f>
        <v>8.96300156331423</v>
      </c>
      <c r="O19" s="34" t="n">
        <f aca="false">'raw_all dissolved metals ppb'!U20/54.938*1000</f>
        <v>5.64272452582912</v>
      </c>
      <c r="P19" s="34" t="n">
        <f aca="false">'raw_all dissolved metals ppb'!W20/50.9415*1000</f>
        <v>21.2007891404847</v>
      </c>
    </row>
    <row r="20" customFormat="false" ht="13.8" hidden="false" customHeight="false" outlineLevel="0" collapsed="false">
      <c r="A20" s="1" t="s">
        <v>207</v>
      </c>
      <c r="B20" s="1" t="s">
        <v>161</v>
      </c>
      <c r="C20" s="14" t="s">
        <v>166</v>
      </c>
      <c r="D20" s="14" t="n">
        <v>31</v>
      </c>
      <c r="E20" s="14" t="s">
        <v>208</v>
      </c>
      <c r="F20" s="15" t="n">
        <v>43002</v>
      </c>
      <c r="G20" s="14" t="n">
        <v>9.7</v>
      </c>
      <c r="H20" s="25" t="s">
        <v>171</v>
      </c>
      <c r="I20" s="34" t="n">
        <f aca="false">'raw_all dissolved metals ppb'!I21/55.845*1000</f>
        <v>45.3039663353926</v>
      </c>
      <c r="J20" s="34" t="n">
        <f aca="false">'raw_all dissolved metals ppb'!K21/58.933*1000</f>
        <v>3.05431591807646</v>
      </c>
      <c r="K20" s="34" t="n">
        <f aca="false">'raw_all dissolved metals ppb'!M21/58.693*1000</f>
        <v>24.5344419266352</v>
      </c>
      <c r="L20" s="34" t="n">
        <f aca="false">'raw_all dissolved metals ppb'!O21/63.546*1000</f>
        <v>19.8281559814937</v>
      </c>
      <c r="M20" s="34" t="n">
        <f aca="false">'raw_all dissolved metals ppb'!Q21/65.38*1000</f>
        <v>1670.69440195779</v>
      </c>
      <c r="N20" s="45" t="n">
        <f aca="false">'raw_all dissolved metals ppb'!S21/95.95*1000</f>
        <v>18.342886920271</v>
      </c>
      <c r="O20" s="34" t="n">
        <f aca="false">'raw_all dissolved metals ppb'!U21/54.938*1000</f>
        <v>7.64498161563945</v>
      </c>
      <c r="P20" s="34" t="n">
        <f aca="false">'raw_all dissolved metals ppb'!W21/50.9415*1000</f>
        <v>16.4895026648214</v>
      </c>
    </row>
    <row r="21" customFormat="false" ht="13.8" hidden="false" customHeight="false" outlineLevel="0" collapsed="false">
      <c r="A21" s="1" t="s">
        <v>209</v>
      </c>
      <c r="B21" s="1" t="s">
        <v>161</v>
      </c>
      <c r="C21" s="14" t="s">
        <v>166</v>
      </c>
      <c r="D21" s="14" t="n">
        <v>28</v>
      </c>
      <c r="E21" s="14" t="s">
        <v>210</v>
      </c>
      <c r="F21" s="15" t="n">
        <v>43003</v>
      </c>
      <c r="G21" s="14" t="n">
        <v>1</v>
      </c>
      <c r="H21" s="14"/>
      <c r="I21" s="34" t="n">
        <f aca="false">'raw_all dissolved metals ppb'!I22/55.845*1000</f>
        <v>70.3733548213806</v>
      </c>
      <c r="J21" s="34" t="n">
        <f aca="false">'raw_all dissolved metals ppb'!K22/58.933*1000</f>
        <v>2.03621061205097</v>
      </c>
      <c r="K21" s="34" t="n">
        <f aca="false">'raw_all dissolved metals ppb'!M22/58.693*1000</f>
        <v>23.0010393062205</v>
      </c>
      <c r="L21" s="34" t="n">
        <f aca="false">'raw_all dissolved metals ppb'!O22/63.546*1000</f>
        <v>20.7723538853744</v>
      </c>
      <c r="M21" s="34" t="n">
        <f aca="false">'raw_all dissolved metals ppb'!Q22/65.38*1000</f>
        <v>5802.23309880698</v>
      </c>
      <c r="N21" s="45" t="n">
        <f aca="false">'raw_all dissolved metals ppb'!S22/95.95*1000</f>
        <v>9.58832725377801</v>
      </c>
      <c r="O21" s="34" t="n">
        <f aca="false">'raw_all dissolved metals ppb'!U22/54.938*1000</f>
        <v>12.9236593978667</v>
      </c>
      <c r="P21" s="34" t="n">
        <f aca="false">'raw_all dissolved metals ppb'!W22/50.9415*1000</f>
        <v>22.1823071562479</v>
      </c>
    </row>
    <row r="22" customFormat="false" ht="13.8" hidden="false" customHeight="false" outlineLevel="0" collapsed="false">
      <c r="A22" s="1" t="s">
        <v>211</v>
      </c>
      <c r="B22" s="1" t="s">
        <v>161</v>
      </c>
      <c r="C22" s="14" t="s">
        <v>166</v>
      </c>
      <c r="D22" s="14" t="s">
        <v>212</v>
      </c>
      <c r="E22" s="14" t="s">
        <v>213</v>
      </c>
      <c r="F22" s="15" t="n">
        <v>43003</v>
      </c>
      <c r="G22" s="14" t="n">
        <v>1</v>
      </c>
      <c r="H22" s="14"/>
      <c r="I22" s="34" t="n">
        <f aca="false">'raw_all dissolved metals ppb'!I23/55.845*1000</f>
        <v>40.290088638195</v>
      </c>
      <c r="J22" s="34" t="n">
        <f aca="false">'raw_all dissolved metals ppb'!K23/58.933*1000</f>
        <v>2.03621061205097</v>
      </c>
      <c r="K22" s="34" t="n">
        <f aca="false">'raw_all dissolved metals ppb'!M23/58.693*1000</f>
        <v>23.8529296508953</v>
      </c>
      <c r="L22" s="34" t="n">
        <f aca="false">'raw_all dissolved metals ppb'!O23/63.546*1000</f>
        <v>21.4018191546281</v>
      </c>
      <c r="M22" s="34" t="n">
        <f aca="false">'raw_all dissolved metals ppb'!Q23/65.38*1000</f>
        <v>1474.1511165494</v>
      </c>
      <c r="N22" s="45" t="n">
        <f aca="false">'raw_all dissolved metals ppb'!S23/95.95*1000</f>
        <v>10.2136529442418</v>
      </c>
      <c r="O22" s="34" t="n">
        <f aca="false">'raw_all dissolved metals ppb'!U23/54.938*1000</f>
        <v>12.3775892824639</v>
      </c>
      <c r="P22" s="34" t="n">
        <f aca="false">'raw_all dissolved metals ppb'!W23/50.9415*1000</f>
        <v>16.6858062679741</v>
      </c>
    </row>
    <row r="23" customFormat="false" ht="13.8" hidden="false" customHeight="false" outlineLevel="0" collapsed="false">
      <c r="A23" s="1" t="s">
        <v>214</v>
      </c>
      <c r="B23" s="1" t="s">
        <v>161</v>
      </c>
      <c r="C23" s="14" t="s">
        <v>166</v>
      </c>
      <c r="D23" s="14" t="n">
        <v>28</v>
      </c>
      <c r="E23" s="14" t="s">
        <v>215</v>
      </c>
      <c r="F23" s="15" t="n">
        <v>43003</v>
      </c>
      <c r="G23" s="14" t="s">
        <v>216</v>
      </c>
      <c r="H23" s="25" t="s">
        <v>171</v>
      </c>
      <c r="I23" s="34" t="n">
        <f aca="false">'raw_all dissolved metals ppb'!I24/55.845*1000</f>
        <v>71.4477571850658</v>
      </c>
      <c r="J23" s="34" t="n">
        <f aca="false">'raw_all dissolved metals ppb'!K24/58.933*1000</f>
        <v>2.03621061205097</v>
      </c>
      <c r="K23" s="34" t="n">
        <f aca="false">'raw_all dissolved metals ppb'!M24/58.693*1000</f>
        <v>25.38633227131</v>
      </c>
      <c r="L23" s="34" t="n">
        <f aca="false">'raw_all dissolved metals ppb'!O24/63.546*1000</f>
        <v>20.1428886161206</v>
      </c>
      <c r="M23" s="34" t="n">
        <f aca="false">'raw_all dissolved metals ppb'!Q24/65.38*1000</f>
        <v>4349.34230651575</v>
      </c>
      <c r="N23" s="45" t="n">
        <f aca="false">'raw_all dissolved metals ppb'!S24/95.95*1000</f>
        <v>10.4220948410631</v>
      </c>
      <c r="O23" s="34" t="n">
        <f aca="false">'raw_all dissolved metals ppb'!U24/54.938*1000</f>
        <v>14.1978230004733</v>
      </c>
      <c r="P23" s="34" t="n">
        <f aca="false">'raw_all dissolved metals ppb'!W24/50.9415*1000</f>
        <v>21.004485537332</v>
      </c>
    </row>
    <row r="24" customFormat="false" ht="13.8" hidden="false" customHeight="false" outlineLevel="0" collapsed="false">
      <c r="A24" s="1" t="s">
        <v>217</v>
      </c>
      <c r="B24" s="1" t="s">
        <v>161</v>
      </c>
      <c r="C24" s="14" t="s">
        <v>166</v>
      </c>
      <c r="D24" s="14" t="s">
        <v>212</v>
      </c>
      <c r="E24" s="14" t="s">
        <v>218</v>
      </c>
      <c r="F24" s="15" t="n">
        <v>43003</v>
      </c>
      <c r="G24" s="14" t="s">
        <v>216</v>
      </c>
      <c r="H24" s="25" t="s">
        <v>171</v>
      </c>
      <c r="I24" s="34" t="n">
        <f aca="false">'raw_all dissolved metals ppb'!I25/55.845*1000</f>
        <v>47.0946369415346</v>
      </c>
      <c r="J24" s="34" t="n">
        <f aca="false">'raw_all dissolved metals ppb'!K25/58.933*1000</f>
        <v>2.03621061205097</v>
      </c>
      <c r="K24" s="34" t="n">
        <f aca="false">'raw_all dissolved metals ppb'!M25/58.693*1000</f>
        <v>27.7716252363996</v>
      </c>
      <c r="L24" s="34" t="n">
        <f aca="false">'raw_all dissolved metals ppb'!O25/63.546*1000</f>
        <v>22.1886507411954</v>
      </c>
      <c r="M24" s="34" t="n">
        <f aca="false">'raw_all dissolved metals ppb'!Q25/65.38*1000</f>
        <v>1674.67115325788</v>
      </c>
      <c r="N24" s="45" t="n">
        <f aca="false">'raw_all dissolved metals ppb'!S25/95.95*1000</f>
        <v>10.2136529442418</v>
      </c>
      <c r="O24" s="34" t="n">
        <f aca="false">'raw_all dissolved metals ppb'!U25/54.938*1000</f>
        <v>19.8405475263024</v>
      </c>
      <c r="P24" s="34" t="n">
        <f aca="false">'raw_all dissolved metals ppb'!W25/50.9415*1000</f>
        <v>18.6488422995004</v>
      </c>
    </row>
    <row r="25" customFormat="false" ht="13.8" hidden="false" customHeight="false" outlineLevel="0" collapsed="false">
      <c r="A25" s="1" t="s">
        <v>219</v>
      </c>
      <c r="B25" s="1" t="s">
        <v>161</v>
      </c>
      <c r="C25" s="14" t="s">
        <v>166</v>
      </c>
      <c r="D25" s="14" t="s">
        <v>220</v>
      </c>
      <c r="E25" s="14" t="s">
        <v>221</v>
      </c>
      <c r="F25" s="15" t="n">
        <v>43005</v>
      </c>
      <c r="G25" s="14" t="n">
        <v>1</v>
      </c>
      <c r="H25" s="14"/>
      <c r="I25" s="34" t="n">
        <f aca="false">'raw_all dissolved metals ppb'!I26/55.845*1000</f>
        <v>122.302802399499</v>
      </c>
      <c r="J25" s="34" t="n">
        <f aca="false">'raw_all dissolved metals ppb'!K26/58.933*1000</f>
        <v>1.86652639438006</v>
      </c>
      <c r="K25" s="34" t="n">
        <f aca="false">'raw_all dissolved metals ppb'!M26/58.693*1000</f>
        <v>21.9787708926107</v>
      </c>
      <c r="L25" s="34" t="n">
        <f aca="false">'raw_all dissolved metals ppb'!O26/63.546*1000</f>
        <v>24.3917791835835</v>
      </c>
      <c r="M25" s="34" t="n">
        <f aca="false">'raw_all dissolved metals ppb'!Q26/65.38*1000</f>
        <v>4879.32089323952</v>
      </c>
      <c r="N25" s="45" t="n">
        <f aca="false">'raw_all dissolved metals ppb'!S26/95.95*1000</f>
        <v>8.02501302761855</v>
      </c>
      <c r="O25" s="34" t="n">
        <f aca="false">'raw_all dissolved metals ppb'!U26/54.938*1000</f>
        <v>25.4832720521315</v>
      </c>
      <c r="P25" s="34" t="n">
        <f aca="false">'raw_all dissolved metals ppb'!W26/50.9415*1000</f>
        <v>25.32316480669</v>
      </c>
    </row>
    <row r="26" customFormat="false" ht="13.8" hidden="false" customHeight="false" outlineLevel="0" collapsed="false">
      <c r="A26" s="1" t="s">
        <v>222</v>
      </c>
      <c r="B26" s="1" t="s">
        <v>161</v>
      </c>
      <c r="C26" s="14" t="s">
        <v>166</v>
      </c>
      <c r="D26" s="14" t="s">
        <v>220</v>
      </c>
      <c r="E26" s="14"/>
      <c r="F26" s="15" t="n">
        <v>43005</v>
      </c>
      <c r="G26" s="14" t="n">
        <v>14.8</v>
      </c>
      <c r="H26" s="25" t="s">
        <v>171</v>
      </c>
      <c r="I26" s="34" t="n">
        <f aca="false">'raw_all dissolved metals ppb'!I27/55.845*1000</f>
        <v>107.619303429134</v>
      </c>
      <c r="J26" s="34" t="n">
        <f aca="false">'raw_all dissolved metals ppb'!K27/58.933*1000</f>
        <v>1.86652639438006</v>
      </c>
      <c r="K26" s="34" t="n">
        <f aca="false">'raw_all dissolved metals ppb'!M27/58.693*1000</f>
        <v>20.445368272196</v>
      </c>
      <c r="L26" s="34" t="n">
        <f aca="false">'raw_all dissolved metals ppb'!O27/63.546*1000</f>
        <v>21.0870865200013</v>
      </c>
      <c r="M26" s="34" t="n">
        <f aca="false">'raw_all dissolved metals ppb'!Q27/65.38*1000</f>
        <v>8962.98562251453</v>
      </c>
      <c r="N26" s="45" t="n">
        <f aca="false">'raw_all dissolved metals ppb'!S27/95.95*1000</f>
        <v>7.5039082855654</v>
      </c>
      <c r="O26" s="34" t="n">
        <f aca="false">'raw_all dissolved metals ppb'!U27/54.938*1000</f>
        <v>38.4069314499982</v>
      </c>
      <c r="P26" s="34" t="n">
        <f aca="false">'raw_all dissolved metals ppb'!W27/50.9415*1000</f>
        <v>25.7157720129953</v>
      </c>
    </row>
    <row r="27" customFormat="false" ht="13.8" hidden="false" customHeight="false" outlineLevel="0" collapsed="false">
      <c r="A27" s="1" t="s">
        <v>223</v>
      </c>
      <c r="B27" s="1" t="s">
        <v>161</v>
      </c>
      <c r="C27" s="14" t="s">
        <v>166</v>
      </c>
      <c r="D27" s="14" t="n">
        <v>59</v>
      </c>
      <c r="E27" s="14" t="s">
        <v>224</v>
      </c>
      <c r="F27" s="15" t="n">
        <v>43010</v>
      </c>
      <c r="G27" s="14" t="n">
        <v>1</v>
      </c>
      <c r="H27" s="14"/>
      <c r="I27" s="34" t="n">
        <f aca="false">'raw_all dissolved metals ppb'!I28/55.845*1000</f>
        <v>136.270033127406</v>
      </c>
      <c r="J27" s="34" t="n">
        <f aca="false">'raw_all dissolved metals ppb'!K28/58.933*1000</f>
        <v>1.69684217670914</v>
      </c>
      <c r="K27" s="34" t="n">
        <f aca="false">'raw_all dissolved metals ppb'!M28/58.693*1000</f>
        <v>20.7861244100659</v>
      </c>
      <c r="L27" s="34" t="n">
        <f aca="false">'raw_all dissolved metals ppb'!O28/63.546*1000</f>
        <v>25.3359770874642</v>
      </c>
      <c r="M27" s="34" t="n">
        <f aca="false">'raw_all dissolved metals ppb'!Q28/65.38*1000</f>
        <v>7666.87060263077</v>
      </c>
      <c r="N27" s="45" t="n">
        <f aca="false">'raw_all dissolved metals ppb'!S28/95.95*1000</f>
        <v>6.46169880145909</v>
      </c>
      <c r="O27" s="34" t="n">
        <f aca="false">'raw_all dissolved metals ppb'!U28/54.938*1000</f>
        <v>13.4697295132695</v>
      </c>
      <c r="P27" s="34" t="n">
        <f aca="false">'raw_all dissolved metals ppb'!W28/50.9415*1000</f>
        <v>32.3900945201849</v>
      </c>
    </row>
    <row r="28" customFormat="false" ht="13.8" hidden="false" customHeight="false" outlineLevel="0" collapsed="false">
      <c r="A28" s="1" t="s">
        <v>225</v>
      </c>
      <c r="B28" s="1" t="s">
        <v>161</v>
      </c>
      <c r="C28" s="14" t="s">
        <v>166</v>
      </c>
      <c r="D28" s="14" t="s">
        <v>226</v>
      </c>
      <c r="E28" s="14" t="s">
        <v>227</v>
      </c>
      <c r="F28" s="15" t="n">
        <v>43010</v>
      </c>
      <c r="G28" s="14" t="n">
        <v>1</v>
      </c>
      <c r="H28" s="14"/>
      <c r="I28" s="34" t="n">
        <f aca="false">'raw_all dissolved metals ppb'!I29/55.845*1000</f>
        <v>86.4893902766586</v>
      </c>
      <c r="J28" s="34" t="n">
        <f aca="false">'raw_all dissolved metals ppb'!K29/58.933*1000</f>
        <v>2.88463170040555</v>
      </c>
      <c r="K28" s="34" t="n">
        <f aca="false">'raw_all dissolved metals ppb'!M29/58.693*1000</f>
        <v>32.8829673044486</v>
      </c>
      <c r="L28" s="34" t="n">
        <f aca="false">'raw_all dissolved metals ppb'!O29/63.546*1000</f>
        <v>33.6763919050766</v>
      </c>
      <c r="M28" s="34" t="n">
        <f aca="false">'raw_all dissolved metals ppb'!Q29/65.38*1000</f>
        <v>6819.97552768431</v>
      </c>
      <c r="N28" s="45" t="n">
        <f aca="false">'raw_all dissolved metals ppb'!S29/95.95*1000</f>
        <v>12.402292860865</v>
      </c>
      <c r="O28" s="34" t="n">
        <f aca="false">'raw_all dissolved metals ppb'!U29/54.938*1000</f>
        <v>14.5618697440751</v>
      </c>
      <c r="P28" s="34" t="n">
        <f aca="false">'raw_all dissolved metals ppb'!W29/50.9415*1000</f>
        <v>50.8426332165327</v>
      </c>
    </row>
    <row r="29" customFormat="false" ht="13.8" hidden="false" customHeight="false" outlineLevel="0" collapsed="false">
      <c r="A29" s="1" t="s">
        <v>228</v>
      </c>
      <c r="B29" s="1" t="s">
        <v>161</v>
      </c>
      <c r="C29" s="14" t="s">
        <v>166</v>
      </c>
      <c r="D29" s="14" t="s">
        <v>226</v>
      </c>
      <c r="E29" s="14" t="s">
        <v>229</v>
      </c>
      <c r="F29" s="15" t="n">
        <v>43010</v>
      </c>
      <c r="G29" s="14" t="n">
        <v>6.6</v>
      </c>
      <c r="H29" s="25" t="s">
        <v>171</v>
      </c>
      <c r="I29" s="34" t="n">
        <f aca="false">'raw_all dissolved metals ppb'!I30/55.845*1000</f>
        <v>95.4427433073686</v>
      </c>
      <c r="J29" s="34" t="n">
        <f aca="false">'raw_all dissolved metals ppb'!K30/58.933*1000</f>
        <v>3.05431591807646</v>
      </c>
      <c r="K29" s="34" t="n">
        <f aca="false">'raw_all dissolved metals ppb'!M30/58.693*1000</f>
        <v>36.2905286831479</v>
      </c>
      <c r="L29" s="34" t="n">
        <f aca="false">'raw_all dissolved metals ppb'!O30/63.546*1000</f>
        <v>33.8337582223901</v>
      </c>
      <c r="M29" s="34" t="n">
        <f aca="false">'raw_all dissolved metals ppb'!Q30/65.38*1000</f>
        <v>7864.94340776996</v>
      </c>
      <c r="N29" s="45" t="n">
        <f aca="false">'raw_all dissolved metals ppb'!S30/95.95*1000</f>
        <v>12.6107347576863</v>
      </c>
      <c r="O29" s="34" t="n">
        <f aca="false">'raw_all dissolved metals ppb'!U30/54.938*1000</f>
        <v>17.1101969492883</v>
      </c>
      <c r="P29" s="34" t="n">
        <f aca="false">'raw_all dissolved metals ppb'!W30/50.9415*1000</f>
        <v>58.4984737394855</v>
      </c>
    </row>
    <row r="30" customFormat="false" ht="13.8" hidden="false" customHeight="false" outlineLevel="0" collapsed="false">
      <c r="A30" s="1" t="s">
        <v>230</v>
      </c>
      <c r="B30" s="1" t="s">
        <v>161</v>
      </c>
      <c r="C30" s="14" t="s">
        <v>166</v>
      </c>
      <c r="D30" s="14" t="n">
        <v>59</v>
      </c>
      <c r="E30" s="14" t="s">
        <v>231</v>
      </c>
      <c r="F30" s="15" t="n">
        <v>43010</v>
      </c>
      <c r="G30" s="14" t="n">
        <v>9.1</v>
      </c>
      <c r="H30" s="25" t="s">
        <v>171</v>
      </c>
      <c r="I30" s="34" t="n">
        <f aca="false">'raw_all dissolved metals ppb'!I31/55.845*1000</f>
        <v>130.89802130898</v>
      </c>
      <c r="J30" s="34" t="n">
        <f aca="false">'raw_all dissolved metals ppb'!K31/58.933*1000</f>
        <v>1.69684217670914</v>
      </c>
      <c r="K30" s="34" t="n">
        <f aca="false">'raw_all dissolved metals ppb'!M31/58.693*1000</f>
        <v>20.1046121343261</v>
      </c>
      <c r="L30" s="34" t="n">
        <f aca="false">'raw_all dissolved metals ppb'!O31/63.546*1000</f>
        <v>25.8080760394045</v>
      </c>
      <c r="M30" s="34" t="n">
        <f aca="false">'raw_all dissolved metals ppb'!Q31/65.38*1000</f>
        <v>7819.97552768431</v>
      </c>
      <c r="N30" s="45" t="n">
        <f aca="false">'raw_all dissolved metals ppb'!S31/95.95*1000</f>
        <v>6.98280354351225</v>
      </c>
      <c r="O30" s="34" t="n">
        <f aca="false">'raw_all dissolved metals ppb'!U31/54.938*1000</f>
        <v>16.2000800902836</v>
      </c>
      <c r="P30" s="34" t="n">
        <f aca="false">'raw_all dissolved metals ppb'!W31/50.9415*1000</f>
        <v>32.7827017264902</v>
      </c>
    </row>
    <row r="31" customFormat="false" ht="13.8" hidden="false" customHeight="false" outlineLevel="0" collapsed="false">
      <c r="A31" s="1" t="s">
        <v>232</v>
      </c>
      <c r="B31" s="1" t="s">
        <v>161</v>
      </c>
      <c r="C31" s="14" t="s">
        <v>166</v>
      </c>
      <c r="D31" s="14" t="s">
        <v>233</v>
      </c>
      <c r="E31" s="14" t="s">
        <v>234</v>
      </c>
      <c r="F31" s="15" t="n">
        <v>43011</v>
      </c>
      <c r="G31" s="14" t="n">
        <v>1</v>
      </c>
      <c r="H31" s="14"/>
      <c r="I31" s="34" t="n">
        <f aca="false">'raw_all dissolved metals ppb'!I32/55.845*1000</f>
        <v>502.462172083445</v>
      </c>
      <c r="J31" s="34" t="n">
        <f aca="false">'raw_all dissolved metals ppb'!K32/58.933*1000</f>
        <v>1.1877895236964</v>
      </c>
      <c r="K31" s="34" t="n">
        <f aca="false">'raw_all dissolved metals ppb'!M32/58.693*1000</f>
        <v>13.2894893769274</v>
      </c>
      <c r="L31" s="34" t="n">
        <f aca="false">'raw_all dissolved metals ppb'!O32/63.546*1000</f>
        <v>25.0212444528373</v>
      </c>
      <c r="M31" s="34" t="n">
        <f aca="false">'raw_all dissolved metals ppb'!Q32/65.38*1000</f>
        <v>7188.74273478128</v>
      </c>
      <c r="N31" s="45" t="n">
        <f aca="false">'raw_all dissolved metals ppb'!S32/95.95*1000</f>
        <v>2.3970818134445</v>
      </c>
      <c r="O31" s="34" t="n">
        <f aca="false">'raw_all dissolved metals ppb'!U32/54.938*1000</f>
        <v>15.4719866030798</v>
      </c>
      <c r="P31" s="34" t="n">
        <f aca="false">'raw_all dissolved metals ppb'!W32/50.9415*1000</f>
        <v>21.7896999499426</v>
      </c>
    </row>
    <row r="32" customFormat="false" ht="13.8" hidden="false" customHeight="false" outlineLevel="0" collapsed="false">
      <c r="A32" s="1" t="s">
        <v>235</v>
      </c>
      <c r="B32" s="1" t="s">
        <v>161</v>
      </c>
      <c r="C32" s="14" t="s">
        <v>166</v>
      </c>
      <c r="D32" s="14" t="n">
        <v>7</v>
      </c>
      <c r="E32" s="14" t="s">
        <v>236</v>
      </c>
      <c r="F32" s="15" t="n">
        <v>43011</v>
      </c>
      <c r="G32" s="14" t="n">
        <v>1</v>
      </c>
      <c r="H32" s="14"/>
      <c r="I32" s="34" t="n">
        <f aca="false">'raw_all dissolved metals ppb'!I33/55.845*1000</f>
        <v>666.129465484824</v>
      </c>
      <c r="J32" s="34" t="n">
        <f aca="false">'raw_all dissolved metals ppb'!K33/58.933*1000</f>
        <v>1.35747374136732</v>
      </c>
      <c r="K32" s="34" t="n">
        <f aca="false">'raw_all dissolved metals ppb'!M33/58.693*1000</f>
        <v>12.0968428943826</v>
      </c>
      <c r="L32" s="34" t="n">
        <f aca="false">'raw_all dissolved metals ppb'!O33/63.546*1000</f>
        <v>18.4118591256727</v>
      </c>
      <c r="M32" s="34" t="n">
        <f aca="false">'raw_all dissolved metals ppb'!Q33/65.38*1000</f>
        <v>6435.30131538697</v>
      </c>
      <c r="N32" s="45" t="n">
        <f aca="false">'raw_all dissolved metals ppb'!S33/95.95*1000</f>
        <v>3.54351224596144</v>
      </c>
      <c r="O32" s="34" t="n">
        <f aca="false">'raw_all dissolved metals ppb'!U33/54.938*1000</f>
        <v>16.2000800902836</v>
      </c>
      <c r="P32" s="34" t="n">
        <f aca="false">'raw_all dissolved metals ppb'!W33/50.9415*1000</f>
        <v>16.2931990616688</v>
      </c>
    </row>
    <row r="33" customFormat="false" ht="13.8" hidden="false" customHeight="false" outlineLevel="0" collapsed="false">
      <c r="A33" s="1" t="s">
        <v>237</v>
      </c>
      <c r="B33" s="1" t="s">
        <v>161</v>
      </c>
      <c r="C33" s="14" t="s">
        <v>166</v>
      </c>
      <c r="D33" s="14" t="n">
        <v>7</v>
      </c>
      <c r="E33" s="14" t="s">
        <v>238</v>
      </c>
      <c r="F33" s="15" t="n">
        <v>43011</v>
      </c>
      <c r="G33" s="26" t="n">
        <v>4</v>
      </c>
      <c r="H33" s="25" t="s">
        <v>171</v>
      </c>
      <c r="I33" s="34" t="n">
        <f aca="false">'raw_all dissolved metals ppb'!I34/55.845*1000</f>
        <v>680.45483033396</v>
      </c>
      <c r="J33" s="34" t="n">
        <f aca="false">'raw_all dissolved metals ppb'!K34/58.933*1000</f>
        <v>1.1877895236964</v>
      </c>
      <c r="K33" s="34" t="n">
        <f aca="false">'raw_all dissolved metals ppb'!M34/58.693*1000</f>
        <v>11.4153306186428</v>
      </c>
      <c r="L33" s="34" t="n">
        <f aca="false">'raw_all dissolved metals ppb'!O34/63.546*1000</f>
        <v>17.3102949044787</v>
      </c>
      <c r="M33" s="34" t="n">
        <f aca="false">'raw_all dissolved metals ppb'!Q34/65.38*1000</f>
        <v>5122.20862649128</v>
      </c>
      <c r="N33" s="45" t="n">
        <f aca="false">'raw_all dissolved metals ppb'!S34/95.95*1000</f>
        <v>1.87597707139135</v>
      </c>
      <c r="O33" s="34" t="n">
        <f aca="false">'raw_all dissolved metals ppb'!U34/54.938*1000</f>
        <v>18.2023371800939</v>
      </c>
      <c r="P33" s="34" t="n">
        <f aca="false">'raw_all dissolved metals ppb'!W34/50.9415*1000</f>
        <v>13.5449486175319</v>
      </c>
    </row>
    <row r="34" customFormat="false" ht="13.8" hidden="false" customHeight="false" outlineLevel="0" collapsed="false">
      <c r="A34" s="1" t="s">
        <v>239</v>
      </c>
      <c r="B34" s="1" t="s">
        <v>161</v>
      </c>
      <c r="C34" s="14" t="s">
        <v>166</v>
      </c>
      <c r="D34" s="14" t="s">
        <v>233</v>
      </c>
      <c r="E34" s="14" t="s">
        <v>240</v>
      </c>
      <c r="F34" s="15" t="n">
        <v>43011</v>
      </c>
      <c r="G34" s="14" t="n">
        <v>6.8</v>
      </c>
      <c r="H34" s="25" t="s">
        <v>171</v>
      </c>
      <c r="I34" s="34" t="n">
        <f aca="false">'raw_all dissolved metals ppb'!I35/55.845*1000</f>
        <v>616.886023815919</v>
      </c>
      <c r="J34" s="34" t="n">
        <f aca="false">'raw_all dissolved metals ppb'!K35/58.933*1000</f>
        <v>2.03621061205097</v>
      </c>
      <c r="K34" s="34" t="n">
        <f aca="false">'raw_all dissolved metals ppb'!M35/58.693*1000</f>
        <v>13.2894893769274</v>
      </c>
      <c r="L34" s="34" t="n">
        <f aca="false">'raw_all dissolved metals ppb'!O35/63.546*1000</f>
        <v>25.8080760394045</v>
      </c>
      <c r="M34" s="34" t="n">
        <f aca="false">'raw_all dissolved metals ppb'!Q35/65.38*1000</f>
        <v>7174.05934536556</v>
      </c>
      <c r="N34" s="45" t="n">
        <f aca="false">'raw_all dissolved metals ppb'!S35/95.95*1000</f>
        <v>11.7769671704013</v>
      </c>
      <c r="O34" s="34" t="n">
        <f aca="false">'raw_all dissolved metals ppb'!U35/54.938*1000</f>
        <v>20.7506643853071</v>
      </c>
      <c r="P34" s="34" t="n">
        <f aca="false">'raw_all dissolved metals ppb'!W35/50.9415*1000</f>
        <v>20.4155747278741</v>
      </c>
    </row>
    <row r="35" customFormat="false" ht="13.8" hidden="false" customHeight="false" outlineLevel="0" collapsed="false">
      <c r="B35" s="1" t="s">
        <v>161</v>
      </c>
      <c r="C35" s="14" t="s">
        <v>166</v>
      </c>
      <c r="D35" s="14" t="s">
        <v>173</v>
      </c>
      <c r="E35" s="14" t="s">
        <v>682</v>
      </c>
      <c r="G35" s="14"/>
      <c r="H35" s="25"/>
      <c r="I35" s="34"/>
      <c r="J35" s="34"/>
      <c r="K35" s="34"/>
      <c r="L35" s="34"/>
      <c r="M35" s="34"/>
      <c r="N35" s="45"/>
      <c r="O35" s="34"/>
      <c r="P35" s="34"/>
    </row>
    <row r="36" customFormat="false" ht="13.8" hidden="false" customHeight="false" outlineLevel="0" collapsed="false">
      <c r="B36" s="1" t="s">
        <v>161</v>
      </c>
      <c r="C36" s="14" t="s">
        <v>166</v>
      </c>
      <c r="D36" s="14" t="s">
        <v>196</v>
      </c>
      <c r="E36" s="14" t="s">
        <v>682</v>
      </c>
      <c r="G36" s="14"/>
      <c r="H36" s="25"/>
      <c r="I36" s="34"/>
      <c r="J36" s="34"/>
      <c r="K36" s="34"/>
      <c r="L36" s="34"/>
      <c r="M36" s="34"/>
      <c r="N36" s="45"/>
      <c r="O36" s="34"/>
      <c r="P36" s="34"/>
    </row>
    <row r="37" customFormat="false" ht="13.8" hidden="false" customHeight="false" outlineLevel="0" collapsed="false">
      <c r="A37" s="46"/>
      <c r="B37" s="46" t="s">
        <v>161</v>
      </c>
      <c r="C37" s="47" t="s">
        <v>166</v>
      </c>
      <c r="D37" s="47" t="s">
        <v>205</v>
      </c>
      <c r="E37" s="47" t="s">
        <v>682</v>
      </c>
      <c r="F37" s="48"/>
      <c r="G37" s="47"/>
      <c r="H37" s="49"/>
      <c r="I37" s="50"/>
      <c r="J37" s="50"/>
      <c r="K37" s="50"/>
      <c r="L37" s="50"/>
      <c r="M37" s="50"/>
      <c r="N37" s="51"/>
      <c r="O37" s="50"/>
      <c r="P37" s="50"/>
    </row>
    <row r="38" customFormat="false" ht="13.8" hidden="false" customHeight="false" outlineLevel="0" collapsed="false">
      <c r="A38" s="1" t="s">
        <v>241</v>
      </c>
      <c r="B38" s="1" t="s">
        <v>242</v>
      </c>
      <c r="C38" s="14" t="s">
        <v>243</v>
      </c>
      <c r="D38" s="14"/>
      <c r="E38" s="14"/>
      <c r="F38" s="15" t="n">
        <v>43005</v>
      </c>
      <c r="G38" s="14" t="n">
        <v>1</v>
      </c>
      <c r="H38" s="14"/>
      <c r="I38" s="34" t="n">
        <f aca="false">'raw_all dissolved metals ppb'!I36/55.845*1000</f>
        <v>92.0404691556988</v>
      </c>
      <c r="J38" s="34" t="n">
        <f aca="false">'raw_all dissolved metals ppb'!K36/58.933*1000</f>
        <v>1.01810530602549</v>
      </c>
      <c r="K38" s="34" t="n">
        <f aca="false">'raw_all dissolved metals ppb'!M36/58.693*1000</f>
        <v>3.0668052408294</v>
      </c>
      <c r="L38" s="34" t="n">
        <f aca="false">'raw_all dissolved metals ppb'!O36/63.546*1000</f>
        <v>9.44197903880654</v>
      </c>
      <c r="M38" s="34" t="n">
        <f aca="false">'raw_all dissolved metals ppb'!Q36/65.38*1000</f>
        <v>2385.13306821658</v>
      </c>
      <c r="N38" s="45" t="n">
        <f aca="false">'raw_all dissolved metals ppb'!S36/95.95*1000</f>
        <v>1.14643043251694</v>
      </c>
      <c r="O38" s="34" t="n">
        <f aca="false">'raw_all dissolved metals ppb'!U36/54.938*1000</f>
        <v>10.1933088208526</v>
      </c>
      <c r="P38" s="34" t="n">
        <f aca="false">'raw_all dissolved metals ppb'!W36/50.9415*1000</f>
        <v>3.53346485674745</v>
      </c>
    </row>
    <row r="39" customFormat="false" ht="13.8" hidden="false" customHeight="false" outlineLevel="0" collapsed="false">
      <c r="A39" s="1" t="s">
        <v>244</v>
      </c>
      <c r="B39" s="1" t="s">
        <v>242</v>
      </c>
      <c r="C39" s="14" t="s">
        <v>243</v>
      </c>
      <c r="D39" s="14"/>
      <c r="E39" s="14"/>
      <c r="F39" s="15" t="n">
        <v>43005</v>
      </c>
      <c r="G39" s="14" t="n">
        <v>23</v>
      </c>
      <c r="H39" s="14"/>
      <c r="I39" s="34" t="n">
        <f aca="false">'raw_all dissolved metals ppb'!I37/55.845*1000</f>
        <v>129.465484824067</v>
      </c>
      <c r="J39" s="34" t="n">
        <f aca="false">'raw_all dissolved metals ppb'!K37/58.933*1000</f>
        <v>1.1877895236964</v>
      </c>
      <c r="K39" s="34" t="n">
        <f aca="false">'raw_all dissolved metals ppb'!M37/58.693*1000</f>
        <v>3.91869558550423</v>
      </c>
      <c r="L39" s="34" t="n">
        <f aca="false">'raw_all dissolved metals ppb'!O37/63.546*1000</f>
        <v>15.1071664620905</v>
      </c>
      <c r="M39" s="34" t="n">
        <f aca="false">'raw_all dissolved metals ppb'!Q37/65.38*1000</f>
        <v>3907.15815234017</v>
      </c>
      <c r="N39" s="45" t="n">
        <f aca="false">'raw_all dissolved metals ppb'!S37/95.95*1000</f>
        <v>1.14643043251694</v>
      </c>
      <c r="O39" s="34" t="n">
        <f aca="false">'raw_all dissolved metals ppb'!U37/54.938*1000</f>
        <v>34.9484873857803</v>
      </c>
      <c r="P39" s="34" t="n">
        <f aca="false">'raw_all dissolved metals ppb'!W37/50.9415*1000</f>
        <v>3.53346485674745</v>
      </c>
    </row>
    <row r="40" customFormat="false" ht="13.8" hidden="false" customHeight="false" outlineLevel="0" collapsed="false">
      <c r="A40" s="1" t="s">
        <v>245</v>
      </c>
      <c r="B40" s="1" t="s">
        <v>242</v>
      </c>
      <c r="C40" s="14" t="s">
        <v>246</v>
      </c>
      <c r="D40" s="14"/>
      <c r="E40" s="14"/>
      <c r="F40" s="15" t="n">
        <v>43004</v>
      </c>
      <c r="G40" s="14" t="n">
        <v>1</v>
      </c>
      <c r="H40" s="14"/>
      <c r="I40" s="34" t="n">
        <f aca="false">'raw_all dissolved metals ppb'!I38/55.845*1000</f>
        <v>77.894171367177</v>
      </c>
      <c r="J40" s="34" t="n">
        <f aca="false">'raw_all dissolved metals ppb'!K38/58.933*1000</f>
        <v>0.848421088354572</v>
      </c>
      <c r="K40" s="34" t="s">
        <v>683</v>
      </c>
      <c r="L40" s="34" t="n">
        <f aca="false">'raw_all dissolved metals ppb'!O38/63.546*1000</f>
        <v>8.96988008686621</v>
      </c>
      <c r="M40" s="34" t="n">
        <f aca="false">'raw_all dissolved metals ppb'!Q38/65.38*1000</f>
        <v>79.2291220556745</v>
      </c>
      <c r="N40" s="45" t="n">
        <f aca="false">'raw_all dissolved metals ppb'!S38/95.95*1000</f>
        <v>3.23084940072955</v>
      </c>
      <c r="O40" s="34" t="n">
        <f aca="false">'raw_all dissolved metals ppb'!U38/54.938*1000</f>
        <v>7.82700498744039</v>
      </c>
      <c r="P40" s="34" t="n">
        <f aca="false">'raw_all dissolved metals ppb'!W38/50.9415*1000</f>
        <v>1.96303603152636</v>
      </c>
    </row>
    <row r="41" customFormat="false" ht="13.8" hidden="false" customHeight="false" outlineLevel="0" collapsed="false">
      <c r="A41" s="1" t="s">
        <v>247</v>
      </c>
      <c r="B41" s="1" t="s">
        <v>242</v>
      </c>
      <c r="C41" s="14" t="s">
        <v>246</v>
      </c>
      <c r="D41" s="14"/>
      <c r="E41" s="14"/>
      <c r="F41" s="15" t="n">
        <v>43004</v>
      </c>
      <c r="G41" s="14" t="n">
        <v>20</v>
      </c>
      <c r="H41" s="14"/>
      <c r="I41" s="34" t="n">
        <f aca="false">'raw_all dissolved metals ppb'!I39/55.845*1000</f>
        <v>113.170382308174</v>
      </c>
      <c r="J41" s="34" t="n">
        <f aca="false">'raw_all dissolved metals ppb'!K39/58.933*1000</f>
        <v>0.678736870683658</v>
      </c>
      <c r="K41" s="34" t="s">
        <v>683</v>
      </c>
      <c r="L41" s="34" t="n">
        <f aca="false">'raw_all dissolved metals ppb'!O39/63.546*1000</f>
        <v>7.55358323104523</v>
      </c>
      <c r="M41" s="34" t="n">
        <f aca="false">'raw_all dissolved metals ppb'!Q39/65.38*1000</f>
        <v>348.883450596513</v>
      </c>
      <c r="N41" s="45" t="n">
        <f aca="false">'raw_all dissolved metals ppb'!S39/95.95*1000</f>
        <v>1.66753517457009</v>
      </c>
      <c r="O41" s="34" t="n">
        <f aca="false">'raw_all dissolved metals ppb'!U39/54.938*1000</f>
        <v>36.7687211037897</v>
      </c>
      <c r="P41" s="34" t="n">
        <f aca="false">'raw_all dissolved metals ppb'!W39/50.9415*1000</f>
        <v>1.57042882522109</v>
      </c>
    </row>
    <row r="42" customFormat="false" ht="13.8" hidden="false" customHeight="false" outlineLevel="0" collapsed="false">
      <c r="A42" s="1" t="s">
        <v>248</v>
      </c>
      <c r="B42" s="1" t="s">
        <v>242</v>
      </c>
      <c r="C42" s="14" t="s">
        <v>249</v>
      </c>
      <c r="D42" s="14"/>
      <c r="E42" s="14"/>
      <c r="F42" s="15" t="n">
        <v>42990</v>
      </c>
      <c r="G42" s="14" t="n">
        <v>1</v>
      </c>
      <c r="H42" s="14"/>
      <c r="I42" s="34" t="n">
        <f aca="false">'raw_all dissolved metals ppb'!I40/55.845*1000</f>
        <v>889.247023010117</v>
      </c>
      <c r="J42" s="34" t="n">
        <f aca="false">'raw_all dissolved metals ppb'!K40/58.933*1000</f>
        <v>1.1877895236964</v>
      </c>
      <c r="K42" s="34" t="n">
        <f aca="false">'raw_all dissolved metals ppb'!M40/58.693*1000</f>
        <v>11.9264648254477</v>
      </c>
      <c r="L42" s="34" t="n">
        <f aca="false">'raw_all dissolved metals ppb'!O40/63.546*1000</f>
        <v>12.4319390677619</v>
      </c>
      <c r="M42" s="34" t="n">
        <f aca="false">'raw_all dissolved metals ppb'!Q40/65.38*1000</f>
        <v>15310.6454573264</v>
      </c>
      <c r="N42" s="45" t="n">
        <f aca="false">'raw_all dissolved metals ppb'!S40/95.95*1000</f>
        <v>5.94059405940594</v>
      </c>
      <c r="O42" s="34" t="n">
        <f aca="false">'raw_all dissolved metals ppb'!U40/54.938*1000</f>
        <v>35.6765808729841</v>
      </c>
      <c r="P42" s="34" t="n">
        <f aca="false">'raw_all dissolved metals ppb'!W40/50.9415*1000</f>
        <v>25.5194684098427</v>
      </c>
    </row>
    <row r="43" customFormat="false" ht="13.8" hidden="false" customHeight="false" outlineLevel="0" collapsed="false">
      <c r="A43" s="1" t="s">
        <v>250</v>
      </c>
      <c r="B43" s="1" t="s">
        <v>242</v>
      </c>
      <c r="C43" s="14" t="s">
        <v>251</v>
      </c>
      <c r="D43" s="14"/>
      <c r="E43" s="14"/>
      <c r="F43" s="15" t="n">
        <v>42991</v>
      </c>
      <c r="G43" s="14" t="n">
        <v>0.5</v>
      </c>
      <c r="H43" s="14"/>
      <c r="I43" s="34" t="n">
        <f aca="false">'raw_all dissolved metals ppb'!I41/55.845*1000</f>
        <v>358.313188289014</v>
      </c>
      <c r="J43" s="34" t="n">
        <f aca="false">'raw_all dissolved metals ppb'!K41/58.933*1000</f>
        <v>1.01810530602549</v>
      </c>
      <c r="K43" s="34" t="n">
        <f aca="false">'raw_all dissolved metals ppb'!M41/58.693*1000</f>
        <v>12.9487332390575</v>
      </c>
      <c r="L43" s="34" t="n">
        <f aca="false">'raw_all dissolved metals ppb'!O41/63.546*1000</f>
        <v>13.533503288956</v>
      </c>
      <c r="M43" s="34" t="n">
        <f aca="false">'raw_all dissolved metals ppb'!Q41/65.38*1000</f>
        <v>62094.0654634445</v>
      </c>
      <c r="N43" s="45" t="n">
        <f aca="false">'raw_all dissolved metals ppb'!S41/95.95*1000</f>
        <v>0.729546638874414</v>
      </c>
      <c r="O43" s="34" t="n">
        <f aca="false">'raw_all dissolved metals ppb'!U41/54.938*1000</f>
        <v>26.939459026539</v>
      </c>
      <c r="P43" s="34" t="n">
        <f aca="false">'raw_all dissolved metals ppb'!W41/50.9415*1000</f>
        <v>12.1708233954634</v>
      </c>
    </row>
    <row r="44" customFormat="false" ht="13.8" hidden="false" customHeight="false" outlineLevel="0" collapsed="false">
      <c r="A44" s="1" t="s">
        <v>252</v>
      </c>
      <c r="B44" s="1" t="s">
        <v>242</v>
      </c>
      <c r="C44" s="14" t="s">
        <v>253</v>
      </c>
      <c r="D44" s="28"/>
      <c r="E44" s="14"/>
      <c r="F44" s="15" t="n">
        <v>42990</v>
      </c>
      <c r="G44" s="14" t="n">
        <v>1</v>
      </c>
      <c r="H44" s="14"/>
      <c r="I44" s="34" t="n">
        <f aca="false">'raw_all dissolved metals ppb'!I42/55.845*1000</f>
        <v>169.934640522876</v>
      </c>
      <c r="J44" s="34" t="n">
        <f aca="false">'raw_all dissolved metals ppb'!K42/58.933*1000</f>
        <v>0.848421088354572</v>
      </c>
      <c r="K44" s="34" t="n">
        <f aca="false">'raw_all dissolved metals ppb'!M42/58.693*1000</f>
        <v>5.45209820591894</v>
      </c>
      <c r="L44" s="34" t="n">
        <f aca="false">'raw_all dissolved metals ppb'!O42/63.546*1000</f>
        <v>9.91407799074686</v>
      </c>
      <c r="M44" s="34" t="n">
        <f aca="false">'raw_all dissolved metals ppb'!Q42/65.38*1000</f>
        <v>10990.9758335883</v>
      </c>
      <c r="N44" s="45" t="n">
        <f aca="false">'raw_all dissolved metals ppb'!S42/95.95*1000</f>
        <v>1.87597707139135</v>
      </c>
      <c r="O44" s="34" t="n">
        <f aca="false">'raw_all dissolved metals ppb'!U42/54.938*1000</f>
        <v>22.2068513597146</v>
      </c>
      <c r="P44" s="34" t="n">
        <f aca="false">'raw_all dissolved metals ppb'!W42/50.9415*1000</f>
        <v>7.45953691980016</v>
      </c>
    </row>
    <row r="45" customFormat="false" ht="13.8" hidden="false" customHeight="false" outlineLevel="0" collapsed="false">
      <c r="A45" s="1" t="s">
        <v>254</v>
      </c>
      <c r="B45" s="1" t="s">
        <v>242</v>
      </c>
      <c r="C45" s="14" t="s">
        <v>255</v>
      </c>
      <c r="D45" s="14"/>
      <c r="E45" s="14"/>
      <c r="F45" s="15" t="n">
        <v>42991</v>
      </c>
      <c r="G45" s="14" t="n">
        <v>0.5</v>
      </c>
      <c r="H45" s="14"/>
      <c r="I45" s="34" t="n">
        <f aca="false">'raw_all dissolved metals ppb'!I43/55.845*1000</f>
        <v>503.536574447131</v>
      </c>
      <c r="J45" s="34" t="n">
        <f aca="false">'raw_all dissolved metals ppb'!K43/58.933*1000</f>
        <v>0.848421088354572</v>
      </c>
      <c r="K45" s="34" t="n">
        <f aca="false">'raw_all dissolved metals ppb'!M43/58.693*1000</f>
        <v>4.42982979230913</v>
      </c>
      <c r="L45" s="34" t="n">
        <f aca="false">'raw_all dissolved metals ppb'!O43/63.546*1000</f>
        <v>14.0056022408964</v>
      </c>
      <c r="M45" s="34" t="n">
        <f aca="false">'raw_all dissolved metals ppb'!Q43/65.38*1000</f>
        <v>5907.92291220557</v>
      </c>
      <c r="N45" s="45" t="n">
        <f aca="false">'raw_all dissolved metals ppb'!S43/95.95*1000</f>
        <v>2.3970818134445</v>
      </c>
      <c r="O45" s="34" t="n">
        <f aca="false">'raw_all dissolved metals ppb'!U43/54.938*1000</f>
        <v>29.3057628599512</v>
      </c>
      <c r="P45" s="34" t="n">
        <f aca="false">'raw_all dissolved metals ppb'!W43/50.9415*1000</f>
        <v>25.7157720129953</v>
      </c>
    </row>
    <row r="46" customFormat="false" ht="13.8" hidden="false" customHeight="false" outlineLevel="0" collapsed="false">
      <c r="A46" s="1" t="s">
        <v>256</v>
      </c>
      <c r="B46" s="1" t="s">
        <v>242</v>
      </c>
      <c r="C46" s="14" t="s">
        <v>257</v>
      </c>
      <c r="D46" s="14"/>
      <c r="E46" s="14"/>
      <c r="F46" s="15" t="n">
        <v>43021</v>
      </c>
      <c r="G46" s="14" t="n">
        <v>1</v>
      </c>
      <c r="H46" s="29"/>
      <c r="I46" s="34" t="n">
        <f aca="false">'raw_all dissolved metals ppb'!I44/55.845*1000</f>
        <v>99.0240845196526</v>
      </c>
      <c r="J46" s="34" t="n">
        <f aca="false">'raw_all dissolved metals ppb'!K44/58.933*1000</f>
        <v>0.678736870683658</v>
      </c>
      <c r="K46" s="34" t="s">
        <v>683</v>
      </c>
      <c r="L46" s="34" t="n">
        <f aca="false">'raw_all dissolved metals ppb'!O44/63.546*1000</f>
        <v>8.02568218298556</v>
      </c>
      <c r="M46" s="34" t="n">
        <f aca="false">'raw_all dissolved metals ppb'!Q44/65.38*1000</f>
        <v>82.2881615172836</v>
      </c>
      <c r="N46" s="45" t="n">
        <f aca="false">'raw_all dissolved metals ppb'!S44/95.95*1000</f>
        <v>0.312662845231892</v>
      </c>
      <c r="O46" s="34" t="n">
        <f aca="false">'raw_all dissolved metals ppb'!U44/54.938*1000</f>
        <v>10.9214023080564</v>
      </c>
      <c r="P46" s="34" t="n">
        <f aca="false">'raw_all dissolved metals ppb'!W44/50.9415*1000</f>
        <v>1.37412522206845</v>
      </c>
    </row>
    <row r="47" customFormat="false" ht="13.8" hidden="false" customHeight="false" outlineLevel="0" collapsed="false">
      <c r="A47" s="1" t="s">
        <v>258</v>
      </c>
      <c r="B47" s="1" t="s">
        <v>242</v>
      </c>
      <c r="C47" s="14" t="s">
        <v>259</v>
      </c>
      <c r="D47" s="14"/>
      <c r="E47" s="14"/>
      <c r="F47" s="15" t="n">
        <v>43013</v>
      </c>
      <c r="G47" s="14" t="n">
        <v>1</v>
      </c>
      <c r="H47" s="14"/>
      <c r="I47" s="34" t="n">
        <f aca="false">'raw_all dissolved metals ppb'!I45/55.845*1000</f>
        <v>1026.94959262244</v>
      </c>
      <c r="J47" s="34" t="n">
        <f aca="false">'raw_all dissolved metals ppb'!K45/58.933*1000</f>
        <v>0.848421088354572</v>
      </c>
      <c r="K47" s="34" t="s">
        <v>683</v>
      </c>
      <c r="L47" s="34" t="n">
        <f aca="false">'raw_all dissolved metals ppb'!O45/63.546*1000</f>
        <v>5.19308847134359</v>
      </c>
      <c r="M47" s="34" t="n">
        <f aca="false">'raw_all dissolved metals ppb'!Q45/65.38*1000</f>
        <v>1400.88712144387</v>
      </c>
      <c r="N47" s="45" t="n">
        <f aca="false">'raw_all dissolved metals ppb'!S45/95.95*1000</f>
        <v>1.14643043251694</v>
      </c>
      <c r="O47" s="34" t="n">
        <f aca="false">'raw_all dissolved metals ppb'!U45/54.938*1000</f>
        <v>23.845061705923</v>
      </c>
      <c r="P47" s="34" t="n">
        <f aca="false">'raw_all dissolved metals ppb'!W45/50.9415*1000</f>
        <v>4.12237566620535</v>
      </c>
    </row>
    <row r="48" customFormat="false" ht="13.8" hidden="false" customHeight="false" outlineLevel="0" collapsed="false">
      <c r="A48" s="1" t="s">
        <v>260</v>
      </c>
      <c r="B48" s="1" t="s">
        <v>242</v>
      </c>
      <c r="C48" s="14" t="s">
        <v>261</v>
      </c>
      <c r="D48" s="14"/>
      <c r="E48" s="14"/>
      <c r="F48" s="15" t="n">
        <v>43005</v>
      </c>
      <c r="G48" s="14" t="n">
        <v>1</v>
      </c>
      <c r="H48" s="14"/>
      <c r="I48" s="34" t="n">
        <f aca="false">'raw_all dissolved metals ppb'!I46/55.845*1000</f>
        <v>1712.23923359298</v>
      </c>
      <c r="J48" s="34" t="n">
        <f aca="false">'raw_all dissolved metals ppb'!K46/58.933*1000</f>
        <v>1.69684217670914</v>
      </c>
      <c r="K48" s="34" t="n">
        <f aca="false">'raw_all dissolved metals ppb'!M46/58.693*1000</f>
        <v>2.21491489615457</v>
      </c>
      <c r="L48" s="34" t="n">
        <f aca="false">'raw_all dissolved metals ppb'!O46/63.546*1000</f>
        <v>9.44197903880654</v>
      </c>
      <c r="M48" s="34" t="n">
        <f aca="false">'raw_all dissolved metals ppb'!Q46/65.38*1000</f>
        <v>243.805445090242</v>
      </c>
      <c r="N48" s="45" t="n">
        <f aca="false">'raw_all dissolved metals ppb'!S46/95.95*1000</f>
        <v>0.833767587285044</v>
      </c>
      <c r="O48" s="34" t="n">
        <f aca="false">'raw_all dissolved metals ppb'!U46/54.938*1000</f>
        <v>380.610870435764</v>
      </c>
      <c r="P48" s="34" t="n">
        <f aca="false">'raw_all dissolved metals ppb'!W46/50.9415*1000</f>
        <v>3.92607206305272</v>
      </c>
    </row>
    <row r="49" customFormat="false" ht="13.8" hidden="false" customHeight="false" outlineLevel="0" collapsed="false">
      <c r="A49" s="1" t="s">
        <v>262</v>
      </c>
      <c r="B49" s="1" t="s">
        <v>242</v>
      </c>
      <c r="C49" s="14" t="s">
        <v>263</v>
      </c>
      <c r="D49" s="14"/>
      <c r="E49" s="14"/>
      <c r="F49" s="15" t="n">
        <v>43004</v>
      </c>
      <c r="G49" s="14" t="n">
        <v>1</v>
      </c>
      <c r="H49" s="14"/>
      <c r="I49" s="34" t="n">
        <f aca="false">'raw_all dissolved metals ppb'!I47/55.845*1000</f>
        <v>1078.52090607933</v>
      </c>
      <c r="J49" s="34" t="n">
        <f aca="false">'raw_all dissolved metals ppb'!K47/58.933*1000</f>
        <v>0.509052653012743</v>
      </c>
      <c r="K49" s="34" t="s">
        <v>683</v>
      </c>
      <c r="L49" s="34" t="n">
        <f aca="false">'raw_all dissolved metals ppb'!O47/63.546*1000</f>
        <v>8.34041481761244</v>
      </c>
      <c r="M49" s="34" t="n">
        <f aca="false">'raw_all dissolved metals ppb'!Q47/65.38*1000</f>
        <v>498.470480269196</v>
      </c>
      <c r="N49" s="45" t="n">
        <f aca="false">'raw_all dissolved metals ppb'!S47/95.95*1000</f>
        <v>1.66753517457009</v>
      </c>
      <c r="O49" s="34" t="n">
        <f aca="false">'raw_all dissolved metals ppb'!U47/54.938*1000</f>
        <v>171.830062980087</v>
      </c>
      <c r="P49" s="34" t="n">
        <f aca="false">'raw_all dissolved metals ppb'!W47/50.9415*1000</f>
        <v>2.15933963467899</v>
      </c>
    </row>
    <row r="50" customFormat="false" ht="13.8" hidden="false" customHeight="false" outlineLevel="0" collapsed="false">
      <c r="A50" s="1" t="s">
        <v>264</v>
      </c>
      <c r="B50" s="1" t="s">
        <v>242</v>
      </c>
      <c r="C50" s="14" t="s">
        <v>263</v>
      </c>
      <c r="D50" s="14"/>
      <c r="E50" s="14"/>
      <c r="F50" s="15" t="n">
        <v>43004</v>
      </c>
      <c r="G50" s="14" t="n">
        <v>22</v>
      </c>
      <c r="H50" s="14"/>
      <c r="I50" s="34" t="n">
        <f aca="false">'raw_all dissolved metals ppb'!I48/55.845*1000</f>
        <v>374.608290804906</v>
      </c>
      <c r="J50" s="34" t="n">
        <f aca="false">'raw_all dissolved metals ppb'!K48/58.933*1000</f>
        <v>1.35747374136732</v>
      </c>
      <c r="K50" s="34" t="n">
        <f aca="false">'raw_all dissolved metals ppb'!M48/58.693*1000</f>
        <v>1.0222684136098</v>
      </c>
      <c r="L50" s="34" t="n">
        <f aca="false">'raw_all dissolved metals ppb'!O48/63.546*1000</f>
        <v>12.5893053850754</v>
      </c>
      <c r="M50" s="34" t="n">
        <f aca="false">'raw_all dissolved metals ppb'!Q48/65.38*1000</f>
        <v>153.716732945855</v>
      </c>
      <c r="N50" s="45" t="n">
        <f aca="false">'raw_all dissolved metals ppb'!S48/95.95*1000</f>
        <v>11.8811881188119</v>
      </c>
      <c r="O50" s="34" t="n">
        <f aca="false">'raw_all dissolved metals ppb'!U48/54.938*1000</f>
        <v>20.0225708981033</v>
      </c>
      <c r="P50" s="34" t="n">
        <f aca="false">'raw_all dissolved metals ppb'!W48/50.9415*1000</f>
        <v>2.7482504441369</v>
      </c>
    </row>
    <row r="51" customFormat="false" ht="13.8" hidden="false" customHeight="false" outlineLevel="0" collapsed="false">
      <c r="A51" s="1" t="s">
        <v>265</v>
      </c>
      <c r="B51" s="1" t="s">
        <v>242</v>
      </c>
      <c r="C51" s="14" t="s">
        <v>266</v>
      </c>
      <c r="D51" s="14"/>
      <c r="E51" s="14"/>
      <c r="F51" s="15" t="n">
        <v>43003</v>
      </c>
      <c r="G51" s="14" t="n">
        <v>1</v>
      </c>
      <c r="H51" s="14"/>
      <c r="I51" s="34" t="n">
        <f aca="false">'raw_all dissolved metals ppb'!I49/55.845*1000</f>
        <v>277.733011012624</v>
      </c>
      <c r="J51" s="34" t="n">
        <f aca="false">'raw_all dissolved metals ppb'!K49/58.933*1000</f>
        <v>0.678736870683658</v>
      </c>
      <c r="K51" s="34" t="s">
        <v>683</v>
      </c>
      <c r="L51" s="34" t="n">
        <f aca="false">'raw_all dissolved metals ppb'!O49/63.546*1000</f>
        <v>25.6507097220911</v>
      </c>
      <c r="M51" s="34" t="n">
        <f aca="false">'raw_all dissolved metals ppb'!Q49/65.38*1000</f>
        <v>205.720403793209</v>
      </c>
      <c r="N51" s="45" t="n">
        <f aca="false">'raw_all dissolved metals ppb'!S49/95.95*1000</f>
        <v>0.312662845231892</v>
      </c>
      <c r="O51" s="34" t="n">
        <f aca="false">'raw_all dissolved metals ppb'!U49/54.938*1000</f>
        <v>49.1463103862536</v>
      </c>
      <c r="P51" s="34" t="n">
        <f aca="false">'raw_all dissolved metals ppb'!W49/50.9415*1000</f>
        <v>2.55194684098427</v>
      </c>
    </row>
    <row r="52" customFormat="false" ht="13.8" hidden="false" customHeight="false" outlineLevel="0" collapsed="false">
      <c r="A52" s="1" t="s">
        <v>267</v>
      </c>
      <c r="B52" s="1" t="s">
        <v>242</v>
      </c>
      <c r="C52" s="14" t="s">
        <v>266</v>
      </c>
      <c r="D52" s="14"/>
      <c r="E52" s="14"/>
      <c r="F52" s="15" t="n">
        <v>43003</v>
      </c>
      <c r="G52" s="14" t="n">
        <v>13</v>
      </c>
      <c r="H52" s="14"/>
      <c r="I52" s="34" t="n">
        <f aca="false">'raw_all dissolved metals ppb'!I50/55.845*1000</f>
        <v>131.256155430209</v>
      </c>
      <c r="J52" s="34" t="n">
        <f aca="false">'raw_all dissolved metals ppb'!K50/58.933*1000</f>
        <v>0.848421088354572</v>
      </c>
      <c r="K52" s="34" t="n">
        <f aca="false">'raw_all dissolved metals ppb'!M50/58.693*1000</f>
        <v>0</v>
      </c>
      <c r="L52" s="34" t="n">
        <f aca="false">'raw_all dissolved metals ppb'!O50/63.546*1000</f>
        <v>4.87835583671671</v>
      </c>
      <c r="M52" s="34" t="n">
        <f aca="false">'raw_all dissolved metals ppb'!Q50/65.38*1000</f>
        <v>1515.44814928113</v>
      </c>
      <c r="N52" s="45" t="n">
        <f aca="false">'raw_all dissolved metals ppb'!S50/95.95*1000</f>
        <v>0.208441896821261</v>
      </c>
      <c r="O52" s="34" t="n">
        <f aca="false">'raw_all dissolved metals ppb'!U50/54.938*1000</f>
        <v>379.88277694856</v>
      </c>
      <c r="P52" s="34" t="n">
        <f aca="false">'raw_all dissolved metals ppb'!W50/50.9415*1000</f>
        <v>1.17782161891582</v>
      </c>
    </row>
    <row r="53" customFormat="false" ht="13.8" hidden="false" customHeight="false" outlineLevel="0" collapsed="false">
      <c r="A53" s="1" t="s">
        <v>268</v>
      </c>
      <c r="B53" s="1" t="s">
        <v>242</v>
      </c>
      <c r="C53" s="14" t="s">
        <v>269</v>
      </c>
      <c r="D53" s="14"/>
      <c r="E53" s="14"/>
      <c r="F53" s="15" t="n">
        <v>42996</v>
      </c>
      <c r="G53" s="14" t="n">
        <v>1</v>
      </c>
      <c r="H53" s="14"/>
      <c r="I53" s="34" t="n">
        <f aca="false">'raw_all dissolved metals ppb'!I51/55.845*1000</f>
        <v>117.467991762915</v>
      </c>
      <c r="J53" s="34" t="n">
        <f aca="false">'raw_all dissolved metals ppb'!K51/58.933*1000</f>
        <v>0.678736870683658</v>
      </c>
      <c r="K53" s="34" t="n">
        <f aca="false">'raw_all dissolved metals ppb'!M51/58.693*1000</f>
        <v>6.98550082633363</v>
      </c>
      <c r="L53" s="34" t="n">
        <f aca="false">'raw_all dissolved metals ppb'!O51/63.546*1000</f>
        <v>31.9453624146288</v>
      </c>
      <c r="M53" s="34" t="n">
        <f aca="false">'raw_all dissolved metals ppb'!Q51/65.38*1000</f>
        <v>17931.630468033</v>
      </c>
      <c r="N53" s="45" t="n">
        <f aca="false">'raw_all dissolved metals ppb'!S51/95.95*1000</f>
        <v>0.208441896821261</v>
      </c>
      <c r="O53" s="34" t="n">
        <f aca="false">'raw_all dissolved metals ppb'!U51/54.938*1000</f>
        <v>23.845061705923</v>
      </c>
      <c r="P53" s="34" t="n">
        <f aca="false">'raw_all dissolved metals ppb'!W51/50.9415*1000</f>
        <v>5.88910809457908</v>
      </c>
    </row>
    <row r="54" customFormat="false" ht="13.8" hidden="false" customHeight="false" outlineLevel="0" collapsed="false">
      <c r="A54" s="46" t="s">
        <v>270</v>
      </c>
      <c r="B54" s="46" t="s">
        <v>242</v>
      </c>
      <c r="C54" s="47" t="s">
        <v>269</v>
      </c>
      <c r="D54" s="47"/>
      <c r="E54" s="47"/>
      <c r="F54" s="48" t="n">
        <v>42996</v>
      </c>
      <c r="G54" s="47" t="n">
        <v>12</v>
      </c>
      <c r="H54" s="47"/>
      <c r="I54" s="50" t="n">
        <f aca="false">'raw_all dissolved metals ppb'!I52/55.845*1000</f>
        <v>782.34398782344</v>
      </c>
      <c r="J54" s="50" t="n">
        <f aca="false">'raw_all dissolved metals ppb'!K52/58.933*1000</f>
        <v>2.03621061205097</v>
      </c>
      <c r="K54" s="50" t="n">
        <f aca="false">'raw_all dissolved metals ppb'!M52/58.693*1000</f>
        <v>0.170378068934967</v>
      </c>
      <c r="L54" s="50" t="n">
        <f aca="false">'raw_all dissolved metals ppb'!O52/63.546*1000</f>
        <v>8.02568218298556</v>
      </c>
      <c r="M54" s="50" t="n">
        <f aca="false">'raw_all dissolved metals ppb'!Q52/65.38*1000</f>
        <v>75.7112266748241</v>
      </c>
      <c r="N54" s="51" t="n">
        <f aca="false">'raw_all dissolved metals ppb'!S52/95.95*1000</f>
        <v>0.416883793642522</v>
      </c>
      <c r="O54" s="50" t="n">
        <f aca="false">'raw_all dissolved metals ppb'!U52/54.938*1000</f>
        <v>1752.15697695584</v>
      </c>
      <c r="P54" s="50" t="n">
        <f aca="false">'raw_all dissolved metals ppb'!W52/50.9415*1000</f>
        <v>2.15933963467899</v>
      </c>
    </row>
    <row r="55" customFormat="false" ht="13.8" hidden="false" customHeight="false" outlineLevel="0" collapsed="false">
      <c r="A55" s="1" t="s">
        <v>271</v>
      </c>
      <c r="B55" s="1" t="s">
        <v>272</v>
      </c>
      <c r="C55" s="14" t="n">
        <v>221</v>
      </c>
      <c r="D55" s="14"/>
      <c r="F55" s="15" t="n">
        <v>42991</v>
      </c>
      <c r="G55" s="14" t="n">
        <v>1</v>
      </c>
      <c r="H55" s="14"/>
      <c r="I55" s="34" t="n">
        <f aca="false">'raw_all dissolved metals ppb'!I53/55.845*1000</f>
        <v>2262.63765780285</v>
      </c>
      <c r="J55" s="34" t="n">
        <f aca="false">'raw_all dissolved metals ppb'!K53/58.933*1000</f>
        <v>0.729642135984932</v>
      </c>
      <c r="K55" s="34" t="n">
        <f aca="false">'raw_all dissolved metals ppb'!M53/58.693*1000</f>
        <v>20.445368272196</v>
      </c>
      <c r="L55" s="34" t="n">
        <f aca="false">'raw_all dissolved metals ppb'!O53/63.546*1000</f>
        <v>7.74242281182136</v>
      </c>
      <c r="M55" s="34" t="n">
        <f aca="false">'raw_all dissolved metals ppb'!Q53/65.38*1000</f>
        <v>687.565004588559</v>
      </c>
      <c r="N55" s="45" t="n">
        <f aca="false">'raw_all dissolved metals ppb'!S53/95.95*1000</f>
        <v>0.541948931735279</v>
      </c>
      <c r="O55" s="34" t="n">
        <f aca="false">'raw_all dissolved metals ppb'!U53/54.938*1000</f>
        <v>148.349048017765</v>
      </c>
      <c r="P55" s="34" t="n">
        <f aca="false">'raw_all dissolved metals ppb'!W53/50.9415*1000</f>
        <v>1.76673242837372</v>
      </c>
    </row>
    <row r="56" customFormat="false" ht="13.8" hidden="false" customHeight="false" outlineLevel="0" collapsed="false">
      <c r="A56" s="1" t="s">
        <v>273</v>
      </c>
      <c r="B56" s="1" t="s">
        <v>272</v>
      </c>
      <c r="C56" s="14" t="n">
        <v>221</v>
      </c>
      <c r="D56" s="14"/>
      <c r="F56" s="15" t="n">
        <v>42991</v>
      </c>
      <c r="G56" s="14" t="n">
        <v>5</v>
      </c>
      <c r="H56" s="14"/>
      <c r="I56" s="34" t="n">
        <f aca="false">'raw_all dissolved metals ppb'!I54/55.845*1000</f>
        <v>55195.9888978422</v>
      </c>
      <c r="J56" s="34" t="n">
        <f aca="false">'raw_all dissolved metals ppb'!K54/58.933*1000</f>
        <v>10.2998320126245</v>
      </c>
      <c r="K56" s="34" t="n">
        <f aca="false">'raw_all dissolved metals ppb'!M54/58.693*1000</f>
        <v>18.3667558311894</v>
      </c>
      <c r="L56" s="34" t="n">
        <f aca="false">'raw_all dissolved metals ppb'!O54/63.546*1000</f>
        <v>4.79967267805999</v>
      </c>
      <c r="M56" s="34" t="n">
        <f aca="false">'raw_all dissolved metals ppb'!Q54/65.38*1000</f>
        <v>92.7194860813705</v>
      </c>
      <c r="N56" s="45" t="n">
        <f aca="false">'raw_all dissolved metals ppb'!S54/95.95*1000</f>
        <v>0.406461698801459</v>
      </c>
      <c r="O56" s="34" t="n">
        <f aca="false">'raw_all dissolved metals ppb'!U54/54.938*1000</f>
        <v>3216.46219374568</v>
      </c>
      <c r="P56" s="34" t="n">
        <f aca="false">'raw_all dissolved metals ppb'!W54/50.9415*1000</f>
        <v>10.3451998861439</v>
      </c>
    </row>
    <row r="57" customFormat="false" ht="13.8" hidden="false" customHeight="false" outlineLevel="0" collapsed="false">
      <c r="A57" s="1" t="s">
        <v>274</v>
      </c>
      <c r="B57" s="1" t="s">
        <v>272</v>
      </c>
      <c r="C57" s="14" t="n">
        <v>222</v>
      </c>
      <c r="D57" s="14"/>
      <c r="F57" s="15" t="n">
        <v>42991</v>
      </c>
      <c r="G57" s="14" t="n">
        <v>1</v>
      </c>
      <c r="H57" s="14"/>
      <c r="I57" s="34" t="n">
        <f aca="false">'raw_all dissolved metals ppb'!I55/55.845*1000</f>
        <v>7131.30987554839</v>
      </c>
      <c r="J57" s="34" t="n">
        <f aca="false">'raw_all dissolved metals ppb'!K55/58.933*1000</f>
        <v>0.373305278876012</v>
      </c>
      <c r="K57" s="34" t="n">
        <f aca="false">'raw_all dissolved metals ppb'!M55/58.693*1000</f>
        <v>19.2527217896512</v>
      </c>
      <c r="L57" s="34" t="n">
        <f aca="false">'raw_all dissolved metals ppb'!O55/63.546*1000</f>
        <v>5.7281339502093</v>
      </c>
      <c r="M57" s="34" t="n">
        <f aca="false">'raw_all dissolved metals ppb'!Q55/65.38*1000</f>
        <v>394.478433771796</v>
      </c>
      <c r="N57" s="45" t="n">
        <f aca="false">'raw_all dissolved metals ppb'!S55/95.95*1000</f>
        <v>1.37571651902032</v>
      </c>
      <c r="O57" s="34" t="n">
        <f aca="false">'raw_all dissolved metals ppb'!U55/54.938*1000</f>
        <v>147.074884415159</v>
      </c>
      <c r="P57" s="34" t="n">
        <f aca="false">'raw_all dissolved metals ppb'!W55/50.9415*1000</f>
        <v>2.9641844076048</v>
      </c>
    </row>
    <row r="58" customFormat="false" ht="13.8" hidden="false" customHeight="false" outlineLevel="0" collapsed="false">
      <c r="A58" s="1" t="s">
        <v>275</v>
      </c>
      <c r="B58" s="1" t="s">
        <v>272</v>
      </c>
      <c r="C58" s="14" t="n">
        <v>222</v>
      </c>
      <c r="D58" s="14"/>
      <c r="F58" s="15" t="n">
        <v>42991</v>
      </c>
      <c r="G58" s="14" t="n">
        <v>4</v>
      </c>
      <c r="H58" s="14"/>
      <c r="I58" s="34" t="n">
        <f aca="false">'raw_all dissolved metals ppb'!I56/55.845*1000</f>
        <v>16507.0283821291</v>
      </c>
      <c r="J58" s="34" t="n">
        <f aca="false">'raw_all dissolved metals ppb'!K56/58.933*1000</f>
        <v>1.3914105849015</v>
      </c>
      <c r="K58" s="34" t="n">
        <f aca="false">'raw_all dissolved metals ppb'!M56/58.693*1000</f>
        <v>18.9801168793553</v>
      </c>
      <c r="L58" s="34" t="n">
        <f aca="false">'raw_all dissolved metals ppb'!O56/63.546*1000</f>
        <v>5.75960721367199</v>
      </c>
      <c r="M58" s="34" t="n">
        <f aca="false">'raw_all dissolved metals ppb'!Q56/65.38*1000</f>
        <v>1412.86326093607</v>
      </c>
      <c r="N58" s="45" t="n">
        <f aca="false">'raw_all dissolved metals ppb'!S56/95.95*1000</f>
        <v>1.33402813965607</v>
      </c>
      <c r="O58" s="34" t="n">
        <f aca="false">'raw_all dissolved metals ppb'!U56/54.938*1000</f>
        <v>4473.73402744912</v>
      </c>
      <c r="P58" s="34" t="n">
        <f aca="false">'raw_all dissolved metals ppb'!W56/50.9415*1000</f>
        <v>5.08426332165327</v>
      </c>
    </row>
    <row r="59" customFormat="false" ht="13.8" hidden="false" customHeight="false" outlineLevel="0" collapsed="false">
      <c r="A59" s="1" t="s">
        <v>276</v>
      </c>
      <c r="B59" s="1" t="s">
        <v>272</v>
      </c>
      <c r="C59" s="14" t="n">
        <v>222</v>
      </c>
      <c r="D59" s="14"/>
      <c r="F59" s="15" t="n">
        <v>42991</v>
      </c>
      <c r="G59" s="14" t="n">
        <v>5</v>
      </c>
      <c r="H59" s="14"/>
      <c r="I59" s="34" t="n">
        <f aca="false">'raw_all dissolved metals ppb'!I57/55.845*1000</f>
        <v>17391.3152475602</v>
      </c>
      <c r="J59" s="34" t="n">
        <f aca="false">'raw_all dissolved metals ppb'!K57/58.933*1000</f>
        <v>4.20816859823868</v>
      </c>
      <c r="K59" s="34" t="n">
        <f aca="false">'raw_all dissolved metals ppb'!M57/58.693*1000</f>
        <v>17.4126386451536</v>
      </c>
      <c r="L59" s="34" t="n">
        <f aca="false">'raw_all dissolved metals ppb'!O57/63.546*1000</f>
        <v>7.7581594435527</v>
      </c>
      <c r="M59" s="34" t="n">
        <f aca="false">'raw_all dissolved metals ppb'!Q57/65.38*1000</f>
        <v>1283.38941572346</v>
      </c>
      <c r="N59" s="45" t="n">
        <f aca="false">'raw_all dissolved metals ppb'!S57/95.95*1000</f>
        <v>1.12558624283481</v>
      </c>
      <c r="O59" s="34" t="n">
        <f aca="false">'raw_all dissolved metals ppb'!U57/54.938*1000</f>
        <v>9760.00218428046</v>
      </c>
      <c r="P59" s="34" t="n">
        <f aca="false">'raw_all dissolved metals ppb'!W57/50.9415*1000</f>
        <v>5.18241512322959</v>
      </c>
    </row>
    <row r="60" customFormat="false" ht="13.8" hidden="false" customHeight="false" outlineLevel="0" collapsed="false">
      <c r="A60" s="1" t="s">
        <v>277</v>
      </c>
      <c r="B60" s="1" t="s">
        <v>272</v>
      </c>
      <c r="C60" s="14" t="n">
        <v>224</v>
      </c>
      <c r="D60" s="14"/>
      <c r="F60" s="15" t="n">
        <v>42991</v>
      </c>
      <c r="G60" s="14" t="n">
        <v>1</v>
      </c>
      <c r="H60" s="14"/>
      <c r="I60" s="34" t="n">
        <f aca="false">'raw_all dissolved metals ppb'!I58/55.845*1000</f>
        <v>31.0860417226251</v>
      </c>
      <c r="J60" s="34" t="n">
        <f aca="false">'raw_all dissolved metals ppb'!K58/58.933*1000</f>
        <v>0.0339368435341829</v>
      </c>
      <c r="K60" s="34" t="n">
        <f aca="false">'raw_all dissolved metals ppb'!M58/58.693*1000</f>
        <v>17.6170923278756</v>
      </c>
      <c r="L60" s="34" t="n">
        <f aca="false">'raw_all dissolved metals ppb'!O58/63.546*1000</f>
        <v>3.74531835205992</v>
      </c>
      <c r="M60" s="34" t="n">
        <f aca="false">'raw_all dissolved metals ppb'!Q58/65.38*1000</f>
        <v>26.7665952890792</v>
      </c>
      <c r="N60" s="45" t="n">
        <f aca="false">'raw_all dissolved metals ppb'!S58/95.95*1000</f>
        <v>0.187597707139135</v>
      </c>
      <c r="O60" s="34" t="n">
        <f aca="false">'raw_all dissolved metals ppb'!U58/54.938*1000</f>
        <v>10.0658924605919</v>
      </c>
      <c r="P60" s="34" t="n">
        <f aca="false">'raw_all dissolved metals ppb'!W58/50.9415*1000</f>
        <v>0.353346485674744</v>
      </c>
    </row>
    <row r="61" customFormat="false" ht="13.8" hidden="false" customHeight="false" outlineLevel="0" collapsed="false">
      <c r="A61" s="1" t="s">
        <v>278</v>
      </c>
      <c r="B61" s="1" t="s">
        <v>272</v>
      </c>
      <c r="C61" s="14" t="n">
        <v>224</v>
      </c>
      <c r="D61" s="14"/>
      <c r="F61" s="15" t="n">
        <v>42991</v>
      </c>
      <c r="G61" s="14" t="n">
        <v>25</v>
      </c>
      <c r="H61" s="14"/>
      <c r="I61" s="34" t="n">
        <f aca="false">'raw_all dissolved metals ppb'!I59/55.845*1000</f>
        <v>27951.5086399857</v>
      </c>
      <c r="J61" s="34" t="n">
        <f aca="false">'raw_all dissolved metals ppb'!K59/58.933*1000</f>
        <v>4.05545280233486</v>
      </c>
      <c r="K61" s="34" t="n">
        <f aca="false">'raw_all dissolved metals ppb'!M59/58.693*1000</f>
        <v>16.3392568108633</v>
      </c>
      <c r="L61" s="34" t="n">
        <f aca="false">'raw_all dissolved metals ppb'!O59/63.546*1000</f>
        <v>2.43917791835835</v>
      </c>
      <c r="M61" s="34" t="n">
        <f aca="false">'raw_all dissolved metals ppb'!Q59/65.38*1000</f>
        <v>689.461609054757</v>
      </c>
      <c r="N61" s="45" t="n">
        <f aca="false">'raw_all dissolved metals ppb'!S59/95.95*1000</f>
        <v>0.0833767587285044</v>
      </c>
      <c r="O61" s="34" t="n">
        <f aca="false">'raw_all dissolved metals ppb'!U59/54.938*1000</f>
        <v>4381.70301066657</v>
      </c>
      <c r="P61" s="34" t="n">
        <f aca="false">'raw_all dissolved metals ppb'!W59/50.9415*1000</f>
        <v>0.863735853871598</v>
      </c>
    </row>
    <row r="62" customFormat="false" ht="13.8" hidden="false" customHeight="false" outlineLevel="0" collapsed="false">
      <c r="A62" s="1" t="s">
        <v>279</v>
      </c>
      <c r="B62" s="1" t="s">
        <v>272</v>
      </c>
      <c r="C62" s="14" t="n">
        <v>227</v>
      </c>
      <c r="D62" s="14"/>
      <c r="F62" s="15" t="n">
        <v>42878</v>
      </c>
      <c r="G62" s="14" t="s">
        <v>280</v>
      </c>
      <c r="H62" s="14"/>
      <c r="I62" s="34" t="n">
        <f aca="false">'raw_all dissolved metals ppb'!I60/55.845*1000</f>
        <v>2146.22616169756</v>
      </c>
      <c r="J62" s="34" t="n">
        <f aca="false">'raw_all dissolved metals ppb'!K60/58.933*1000</f>
        <v>1.25566321076477</v>
      </c>
      <c r="K62" s="34" t="n">
        <f aca="false">'raw_all dissolved metals ppb'!M60/58.693*1000</f>
        <v>23.2736442165165</v>
      </c>
      <c r="L62" s="34" t="n">
        <f aca="false">'raw_all dissolved metals ppb'!O60/63.546*1000</f>
        <v>15.8939980486577</v>
      </c>
      <c r="M62" s="34" t="n">
        <f aca="false">'raw_all dissolved metals ppb'!Q60/65.38*1000</f>
        <v>12580.9115937596</v>
      </c>
      <c r="N62" s="45" t="n">
        <f aca="false">'raw_all dissolved metals ppb'!S60/95.95*1000</f>
        <v>1.66753517457009</v>
      </c>
      <c r="O62" s="34" t="n">
        <f aca="false">'raw_all dissolved metals ppb'!U60/54.938*1000</f>
        <v>23.3353962648804</v>
      </c>
      <c r="P62" s="34" t="n">
        <f aca="false">'raw_all dissolved metals ppb'!W60/50.9415*1000</f>
        <v>43.8934856649294</v>
      </c>
    </row>
    <row r="63" customFormat="false" ht="13.8" hidden="false" customHeight="false" outlineLevel="0" collapsed="false">
      <c r="A63" s="1" t="s">
        <v>281</v>
      </c>
      <c r="B63" s="1" t="s">
        <v>272</v>
      </c>
      <c r="C63" s="14" t="n">
        <v>227</v>
      </c>
      <c r="F63" s="15" t="n">
        <v>42878</v>
      </c>
      <c r="G63" s="14" t="s">
        <v>282</v>
      </c>
      <c r="H63" s="14"/>
      <c r="I63" s="34" t="n">
        <f aca="false">'raw_all dissolved metals ppb'!I61/55.845*1000</f>
        <v>5164.68797564688</v>
      </c>
      <c r="J63" s="34" t="n">
        <f aca="false">'raw_all dissolved metals ppb'!K61/58.933*1000</f>
        <v>1.05204214955967</v>
      </c>
      <c r="K63" s="34" t="n">
        <f aca="false">'raw_all dissolved metals ppb'!M61/58.693*1000</f>
        <v>22.0639599270782</v>
      </c>
      <c r="L63" s="34" t="n">
        <f aca="false">'raw_all dissolved metals ppb'!O61/63.546*1000</f>
        <v>11.4720045321499</v>
      </c>
      <c r="M63" s="34" t="n">
        <f aca="false">'raw_all dissolved metals ppb'!Q61/65.38*1000</f>
        <v>2198.01162434995</v>
      </c>
      <c r="N63" s="45" t="n">
        <f aca="false">'raw_all dissolved metals ppb'!S61/95.95*1000</f>
        <v>1.01094319958312</v>
      </c>
      <c r="O63" s="34" t="n">
        <f aca="false">'raw_all dissolved metals ppb'!U61/54.938*1000</f>
        <v>87.0981834067494</v>
      </c>
      <c r="P63" s="34" t="n">
        <f aca="false">'raw_all dissolved metals ppb'!W61/50.9415*1000</f>
        <v>20.0818586025146</v>
      </c>
    </row>
    <row r="64" customFormat="false" ht="13.8" hidden="false" customHeight="false" outlineLevel="0" collapsed="false">
      <c r="A64" s="1" t="s">
        <v>283</v>
      </c>
      <c r="B64" s="1" t="s">
        <v>272</v>
      </c>
      <c r="C64" s="14" t="n">
        <v>227</v>
      </c>
      <c r="F64" s="15" t="n">
        <v>42891</v>
      </c>
      <c r="G64" s="14" t="n">
        <v>0</v>
      </c>
      <c r="H64" s="14"/>
      <c r="I64" s="34" t="n">
        <f aca="false">'raw_all dissolved metals ppb'!I62/55.845*1000</f>
        <v>1188.79040200555</v>
      </c>
      <c r="J64" s="34" t="n">
        <f aca="false">'raw_all dissolved metals ppb'!K62/58.933*1000</f>
        <v>0.695705292450749</v>
      </c>
      <c r="K64" s="34" t="n">
        <f aca="false">'raw_all dissolved metals ppb'!M62/58.693*1000</f>
        <v>16.6970507556267</v>
      </c>
      <c r="L64" s="34" t="n">
        <f aca="false">'raw_all dissolved metals ppb'!O62/63.546*1000</f>
        <v>14.6822774053442</v>
      </c>
      <c r="M64" s="34" t="n">
        <f aca="false">'raw_all dissolved metals ppb'!Q62/65.38*1000</f>
        <v>177.959620679107</v>
      </c>
      <c r="N64" s="45" t="n">
        <f aca="false">'raw_all dissolved metals ppb'!S62/95.95*1000</f>
        <v>0.969254820218864</v>
      </c>
      <c r="O64" s="34" t="n">
        <f aca="false">'raw_all dissolved metals ppb'!U62/54.938*1000</f>
        <v>21.0236994430085</v>
      </c>
      <c r="P64" s="34" t="n">
        <f aca="false">'raw_all dissolved metals ppb'!W62/50.9415*1000</f>
        <v>2.00229675215689</v>
      </c>
    </row>
    <row r="65" customFormat="false" ht="13.8" hidden="false" customHeight="false" outlineLevel="0" collapsed="false">
      <c r="A65" s="1" t="s">
        <v>284</v>
      </c>
      <c r="B65" s="1" t="s">
        <v>272</v>
      </c>
      <c r="C65" s="14" t="n">
        <v>227</v>
      </c>
      <c r="F65" s="15" t="n">
        <v>42891</v>
      </c>
      <c r="G65" s="14" t="n">
        <v>1</v>
      </c>
      <c r="H65" s="14"/>
      <c r="I65" s="34" t="n">
        <f aca="false">'raw_all dissolved metals ppb'!I63/55.845*1000</f>
        <v>1316.035455278</v>
      </c>
      <c r="J65" s="34" t="n">
        <f aca="false">'raw_all dissolved metals ppb'!K63/58.933*1000</f>
        <v>0.763578979519115</v>
      </c>
      <c r="K65" s="34" t="n">
        <f aca="false">'raw_all dissolved metals ppb'!M63/58.693*1000</f>
        <v>16.8163154038812</v>
      </c>
      <c r="L65" s="34" t="n">
        <f aca="false">'raw_all dissolved metals ppb'!O63/63.546*1000</f>
        <v>6.48349227331382</v>
      </c>
      <c r="M65" s="34" t="n">
        <f aca="false">'raw_all dissolved metals ppb'!Q63/65.38*1000</f>
        <v>865.035178953809</v>
      </c>
      <c r="N65" s="45" t="n">
        <f aca="false">'raw_all dissolved metals ppb'!S63/95.95*1000</f>
        <v>0.833767587285044</v>
      </c>
      <c r="O65" s="34" t="n">
        <f aca="false">'raw_all dissolved metals ppb'!U63/54.938*1000</f>
        <v>51.1121628017037</v>
      </c>
      <c r="P65" s="34" t="n">
        <f aca="false">'raw_all dissolved metals ppb'!W63/50.9415*1000</f>
        <v>1.8845145902653</v>
      </c>
    </row>
    <row r="66" customFormat="false" ht="13.8" hidden="false" customHeight="false" outlineLevel="0" collapsed="false">
      <c r="A66" s="1" t="s">
        <v>285</v>
      </c>
      <c r="B66" s="1" t="s">
        <v>272</v>
      </c>
      <c r="C66" s="14" t="n">
        <v>227</v>
      </c>
      <c r="F66" s="15" t="n">
        <v>42891</v>
      </c>
      <c r="G66" s="14" t="n">
        <v>3</v>
      </c>
      <c r="H66" s="14"/>
      <c r="I66" s="34" t="n">
        <f aca="false">'raw_all dissolved metals ppb'!I64/55.845*1000</f>
        <v>5176.39896141105</v>
      </c>
      <c r="J66" s="34" t="n">
        <f aca="false">'raw_all dissolved metals ppb'!K64/58.933*1000</f>
        <v>1.86652639438006</v>
      </c>
      <c r="K66" s="34" t="n">
        <f aca="false">'raw_all dissolved metals ppb'!M64/58.693*1000</f>
        <v>19.3719864379057</v>
      </c>
      <c r="L66" s="34" t="n">
        <f aca="false">'raw_all dissolved metals ppb'!O64/63.546*1000</f>
        <v>13.9741289774337</v>
      </c>
      <c r="M66" s="34" t="n">
        <f aca="false">'raw_all dissolved metals ppb'!Q64/65.38*1000</f>
        <v>2770.75558274702</v>
      </c>
      <c r="N66" s="45" t="n">
        <f aca="false">'raw_all dissolved metals ppb'!S64/95.95*1000</f>
        <v>13.9030745179781</v>
      </c>
      <c r="O66" s="34" t="n">
        <f aca="false">'raw_all dissolved metals ppb'!U64/54.938*1000</f>
        <v>22.4980887545961</v>
      </c>
      <c r="P66" s="34" t="n">
        <f aca="false">'raw_all dissolved metals ppb'!W64/50.9415*1000</f>
        <v>40.3992815288125</v>
      </c>
    </row>
    <row r="67" customFormat="false" ht="13.8" hidden="false" customHeight="false" outlineLevel="0" collapsed="false">
      <c r="A67" s="1" t="s">
        <v>286</v>
      </c>
      <c r="B67" s="1" t="s">
        <v>272</v>
      </c>
      <c r="C67" s="14" t="n">
        <v>227</v>
      </c>
      <c r="F67" s="15" t="n">
        <v>42891</v>
      </c>
      <c r="G67" s="14" t="n">
        <v>4</v>
      </c>
      <c r="H67" s="14"/>
      <c r="I67" s="34" t="n">
        <f aca="false">'raw_all dissolved metals ppb'!I65/55.845*1000</f>
        <v>5419.46458948876</v>
      </c>
      <c r="J67" s="34" t="n">
        <f aca="false">'raw_all dissolved metals ppb'!K65/58.933*1000</f>
        <v>0.950231618957121</v>
      </c>
      <c r="K67" s="34" t="n">
        <f aca="false">'raw_all dissolved metals ppb'!M65/58.693*1000</f>
        <v>17.838583817491</v>
      </c>
      <c r="L67" s="34" t="n">
        <f aca="false">'raw_all dissolved metals ppb'!O65/63.546*1000</f>
        <v>12.2588361187172</v>
      </c>
      <c r="M67" s="34" t="n">
        <f aca="false">'raw_all dissolved metals ppb'!Q65/65.38*1000</f>
        <v>600</v>
      </c>
      <c r="N67" s="45" t="n">
        <f aca="false">'raw_all dissolved metals ppb'!S65/95.95*1000</f>
        <v>4.67952058363731</v>
      </c>
      <c r="O67" s="34" t="n">
        <f aca="false">'raw_all dissolved metals ppb'!U65/54.938*1000</f>
        <v>48.4728239105901</v>
      </c>
      <c r="P67" s="34" t="n">
        <f aca="false">'raw_all dissolved metals ppb'!W65/50.9415*1000</f>
        <v>1.41338594269898</v>
      </c>
    </row>
    <row r="68" customFormat="false" ht="13.8" hidden="false" customHeight="false" outlineLevel="0" collapsed="false">
      <c r="A68" s="1" t="s">
        <v>287</v>
      </c>
      <c r="B68" s="1" t="s">
        <v>272</v>
      </c>
      <c r="C68" s="14" t="n">
        <v>227</v>
      </c>
      <c r="F68" s="15" t="n">
        <v>42891</v>
      </c>
      <c r="G68" s="14" t="n">
        <v>6</v>
      </c>
      <c r="H68" s="14"/>
      <c r="I68" s="34" t="n">
        <f aca="false">'raw_all dissolved metals ppb'!I66/55.845*1000</f>
        <v>5363.90008058018</v>
      </c>
      <c r="J68" s="34" t="n">
        <f aca="false">'raw_all dissolved metals ppb'!K66/58.933*1000</f>
        <v>9.65503198547503</v>
      </c>
      <c r="K68" s="34" t="n">
        <f aca="false">'raw_all dissolved metals ppb'!M66/58.693*1000</f>
        <v>18.3667558311894</v>
      </c>
      <c r="L68" s="34" t="n">
        <f aca="false">'raw_all dissolved metals ppb'!O66/63.546*1000</f>
        <v>15.9254713121204</v>
      </c>
      <c r="M68" s="34" t="n">
        <f aca="false">'raw_all dissolved metals ppb'!Q66/65.38*1000</f>
        <v>775.51238910982</v>
      </c>
      <c r="N68" s="45" t="n">
        <f aca="false">'raw_all dissolved metals ppb'!S66/95.95*1000</f>
        <v>2.48045857217301</v>
      </c>
      <c r="O68" s="34" t="n">
        <f aca="false">'raw_all dissolved metals ppb'!U66/54.938*1000</f>
        <v>2043.157741454</v>
      </c>
      <c r="P68" s="34" t="n">
        <f aca="false">'raw_all dissolved metals ppb'!W66/50.9415*1000</f>
        <v>1.57042882522109</v>
      </c>
    </row>
    <row r="69" customFormat="false" ht="13.8" hidden="false" customHeight="false" outlineLevel="0" collapsed="false">
      <c r="A69" s="1" t="s">
        <v>288</v>
      </c>
      <c r="B69" s="1" t="s">
        <v>272</v>
      </c>
      <c r="C69" s="14" t="n">
        <v>227</v>
      </c>
      <c r="F69" s="15" t="n">
        <v>42891</v>
      </c>
      <c r="G69" s="14" t="n">
        <v>8</v>
      </c>
      <c r="H69" s="14"/>
      <c r="I69" s="34" t="n">
        <f aca="false">'raw_all dissolved metals ppb'!I67/55.845*1000</f>
        <v>5438.17709732295</v>
      </c>
      <c r="J69" s="34" t="n">
        <f aca="false">'raw_all dissolved metals ppb'!K67/58.933*1000</f>
        <v>11.9966741893337</v>
      </c>
      <c r="K69" s="34" t="n">
        <f aca="false">'raw_all dissolved metals ppb'!M67/58.693*1000</f>
        <v>15.0273456800641</v>
      </c>
      <c r="L69" s="34" t="n">
        <f aca="false">'raw_all dissolved metals ppb'!O67/63.546*1000</f>
        <v>12.4948855946873</v>
      </c>
      <c r="M69" s="34" t="n">
        <f aca="false">'raw_all dissolved metals ppb'!Q67/65.38*1000</f>
        <v>1044.17252982564</v>
      </c>
      <c r="N69" s="45" t="n">
        <f aca="false">'raw_all dissolved metals ppb'!S67/95.95*1000</f>
        <v>1.66753517457009</v>
      </c>
      <c r="O69" s="34" t="n">
        <f aca="false">'raw_all dissolved metals ppb'!U67/54.938*1000</f>
        <v>2598.65666751611</v>
      </c>
      <c r="P69" s="34" t="n">
        <f aca="false">'raw_all dissolved metals ppb'!W67/50.9415*1000</f>
        <v>1.47227702364477</v>
      </c>
    </row>
    <row r="70" customFormat="false" ht="13.8" hidden="false" customHeight="false" outlineLevel="0" collapsed="false">
      <c r="A70" s="1" t="s">
        <v>289</v>
      </c>
      <c r="B70" s="1" t="s">
        <v>272</v>
      </c>
      <c r="C70" s="14" t="n">
        <v>227</v>
      </c>
      <c r="F70" s="15" t="n">
        <v>42891</v>
      </c>
      <c r="G70" s="14" t="n">
        <v>10</v>
      </c>
      <c r="H70" s="14"/>
      <c r="I70" s="34" t="n">
        <f aca="false">'raw_all dissolved metals ppb'!I68/55.845*1000</f>
        <v>355203.527621094</v>
      </c>
      <c r="J70" s="34" t="n">
        <f aca="false">'raw_all dissolved metals ppb'!K68/58.933*1000</f>
        <v>147.693143060764</v>
      </c>
      <c r="K70" s="34" t="n">
        <f aca="false">'raw_all dissolved metals ppb'!M68/58.693*1000</f>
        <v>22.2002623822262</v>
      </c>
      <c r="L70" s="34" t="n">
        <f aca="false">'raw_all dissolved metals ppb'!O68/63.546*1000</f>
        <v>18.7738016554937</v>
      </c>
      <c r="M70" s="34" t="n">
        <f aca="false">'raw_all dissolved metals ppb'!Q68/65.38*1000</f>
        <v>16662.5267665953</v>
      </c>
      <c r="N70" s="45" t="n">
        <f aca="false">'raw_all dissolved metals ppb'!S68/95.95*1000</f>
        <v>2.93903074517978</v>
      </c>
      <c r="O70" s="34" t="n">
        <f aca="false">'raw_all dissolved metals ppb'!U68/54.938*1000</f>
        <v>37255.1785649277</v>
      </c>
      <c r="P70" s="34" t="n">
        <f aca="false">'raw_all dissolved metals ppb'!W68/50.9415*1000</f>
        <v>53.9245997860291</v>
      </c>
    </row>
    <row r="71" customFormat="false" ht="13.8" hidden="false" customHeight="false" outlineLevel="0" collapsed="false">
      <c r="A71" s="1" t="s">
        <v>290</v>
      </c>
      <c r="B71" s="1" t="s">
        <v>272</v>
      </c>
      <c r="C71" s="14" t="n">
        <v>227</v>
      </c>
      <c r="D71" s="14" t="s">
        <v>291</v>
      </c>
      <c r="E71" s="14"/>
      <c r="F71" s="15" t="n">
        <v>42905</v>
      </c>
      <c r="G71" s="14" t="s">
        <v>280</v>
      </c>
      <c r="H71" s="14"/>
      <c r="I71" s="34" t="n">
        <f aca="false">'raw_all dissolved metals ppb'!I69/55.845*1000</f>
        <v>906.992568716985</v>
      </c>
      <c r="J71" s="34" t="n">
        <f aca="false">'raw_all dissolved metals ppb'!K69/58.933*1000</f>
        <v>1.03507372779258</v>
      </c>
      <c r="K71" s="34" t="n">
        <f aca="false">'raw_all dissolved metals ppb'!M69/58.693*1000</f>
        <v>4.53205663367011</v>
      </c>
      <c r="L71" s="34" t="n">
        <f aca="false">'raw_all dissolved metals ppb'!O69/63.546*1000</f>
        <v>8.32467818588109</v>
      </c>
      <c r="M71" s="34" t="n">
        <f aca="false">'raw_all dissolved metals ppb'!Q69/65.38*1000</f>
        <v>1468.43071275619</v>
      </c>
      <c r="N71" s="45" t="n">
        <f aca="false">'raw_all dissolved metals ppb'!S69/95.95*1000</f>
        <v>0.802501302761855</v>
      </c>
      <c r="O71" s="34" t="n">
        <f aca="false">'raw_all dissolved metals ppb'!U69/54.938*1000</f>
        <v>57.5921948378172</v>
      </c>
      <c r="P71" s="34" t="n">
        <f aca="false">'raw_all dissolved metals ppb'!W69/50.9415*1000</f>
        <v>9.81518015763179</v>
      </c>
    </row>
    <row r="72" customFormat="false" ht="13.8" hidden="false" customHeight="false" outlineLevel="0" collapsed="false">
      <c r="A72" s="1" t="s">
        <v>292</v>
      </c>
      <c r="B72" s="1" t="s">
        <v>272</v>
      </c>
      <c r="C72" s="14" t="n">
        <v>227</v>
      </c>
      <c r="D72" s="14" t="s">
        <v>291</v>
      </c>
      <c r="E72" s="14"/>
      <c r="F72" s="15" t="n">
        <v>42905</v>
      </c>
      <c r="G72" s="14" t="s">
        <v>293</v>
      </c>
      <c r="H72" s="14"/>
      <c r="I72" s="34" t="n">
        <f aca="false">'raw_all dissolved metals ppb'!I70/55.845*1000</f>
        <v>12794.0012534694</v>
      </c>
      <c r="J72" s="34" t="n">
        <f aca="false">'raw_all dissolved metals ppb'!K70/58.933*1000</f>
        <v>11.4027794274855</v>
      </c>
      <c r="K72" s="34" t="n">
        <f aca="false">'raw_all dissolved metals ppb'!M70/58.693*1000</f>
        <v>5.79285434378887</v>
      </c>
      <c r="L72" s="34" t="n">
        <f aca="false">'raw_all dissolved metals ppb'!O70/63.546*1000</f>
        <v>7.96273565606018</v>
      </c>
      <c r="M72" s="34" t="n">
        <f aca="false">'raw_all dissolved metals ppb'!Q70/65.38*1000</f>
        <v>21999.005812175</v>
      </c>
      <c r="N72" s="45" t="n">
        <f aca="false">'raw_all dissolved metals ppb'!S70/95.95*1000</f>
        <v>0.781657113079729</v>
      </c>
      <c r="O72" s="34" t="n">
        <f aca="false">'raw_all dissolved metals ppb'!U70/54.938*1000</f>
        <v>2511.54028177218</v>
      </c>
      <c r="P72" s="34" t="n">
        <f aca="false">'raw_all dissolved metals ppb'!W70/50.9415*1000</f>
        <v>24.6753629162863</v>
      </c>
    </row>
    <row r="73" customFormat="false" ht="13.8" hidden="false" customHeight="false" outlineLevel="0" collapsed="false">
      <c r="A73" s="1" t="s">
        <v>294</v>
      </c>
      <c r="B73" s="1" t="s">
        <v>272</v>
      </c>
      <c r="C73" s="14" t="n">
        <v>227</v>
      </c>
      <c r="D73" s="14" t="s">
        <v>291</v>
      </c>
      <c r="E73" s="14"/>
      <c r="F73" s="15" t="n">
        <v>42905</v>
      </c>
      <c r="G73" s="14" t="s">
        <v>282</v>
      </c>
      <c r="H73" s="14"/>
      <c r="I73" s="34" t="n">
        <f aca="false">'raw_all dissolved metals ppb'!I71/55.845*1000</f>
        <v>4769.03930521981</v>
      </c>
      <c r="J73" s="34" t="n">
        <f aca="false">'raw_all dissolved metals ppb'!K71/58.933*1000</f>
        <v>1.06901057132676</v>
      </c>
      <c r="K73" s="34" t="n">
        <f aca="false">'raw_all dissolved metals ppb'!M71/58.693*1000</f>
        <v>4.27648953026766</v>
      </c>
      <c r="L73" s="34" t="n">
        <f aca="false">'raw_all dissolved metals ppb'!O71/63.546*1000</f>
        <v>6.51496553677651</v>
      </c>
      <c r="M73" s="34" t="n">
        <f aca="false">'raw_all dissolved metals ppb'!Q71/65.38*1000</f>
        <v>495.549097583359</v>
      </c>
      <c r="N73" s="45" t="n">
        <f aca="false">'raw_all dissolved metals ppb'!S71/95.95*1000</f>
        <v>0.792079207920792</v>
      </c>
      <c r="O73" s="34" t="n">
        <f aca="false">'raw_all dissolved metals ppb'!U71/54.938*1000</f>
        <v>18.2569441916342</v>
      </c>
      <c r="P73" s="34" t="n">
        <f aca="false">'raw_all dissolved metals ppb'!W71/50.9415*1000</f>
        <v>2.47342539972321</v>
      </c>
    </row>
    <row r="74" customFormat="false" ht="13.8" hidden="false" customHeight="false" outlineLevel="0" collapsed="false">
      <c r="A74" s="1" t="s">
        <v>295</v>
      </c>
      <c r="B74" s="1" t="s">
        <v>272</v>
      </c>
      <c r="C74" s="14" t="n">
        <v>227</v>
      </c>
      <c r="D74" s="14" t="s">
        <v>291</v>
      </c>
      <c r="E74" s="14"/>
      <c r="F74" s="15" t="n">
        <v>42908</v>
      </c>
      <c r="G74" s="14" t="n">
        <v>0</v>
      </c>
      <c r="H74" s="14"/>
      <c r="I74" s="34" t="n">
        <f aca="false">'raw_all dissolved metals ppb'!I72/55.845*1000</f>
        <v>928.695496463426</v>
      </c>
      <c r="J74" s="34" t="n">
        <f aca="false">'raw_all dissolved metals ppb'!K72/58.933*1000</f>
        <v>1.08597899309385</v>
      </c>
      <c r="K74" s="34" t="n">
        <f aca="false">'raw_all dissolved metals ppb'!M72/58.693*1000</f>
        <v>4.51501882677662</v>
      </c>
      <c r="L74" s="34" t="n">
        <f aca="false">'raw_all dissolved metals ppb'!O72/63.546*1000</f>
        <v>7.20737733295565</v>
      </c>
      <c r="M74" s="34" t="n">
        <f aca="false">'raw_all dissolved metals ppb'!Q72/65.38*1000</f>
        <v>1111.86907311104</v>
      </c>
      <c r="N74" s="45" t="n">
        <f aca="false">'raw_all dissolved metals ppb'!S72/95.95*1000</f>
        <v>0.51068264721209</v>
      </c>
      <c r="O74" s="34" t="n">
        <f aca="false">'raw_all dissolved metals ppb'!U72/54.938*1000</f>
        <v>20.2592012814445</v>
      </c>
      <c r="P74" s="34" t="n">
        <f aca="false">'raw_all dissolved metals ppb'!W72/50.9415*1000</f>
        <v>6.61543142624383</v>
      </c>
    </row>
    <row r="75" customFormat="false" ht="13.8" hidden="false" customHeight="false" outlineLevel="0" collapsed="false">
      <c r="A75" s="1" t="s">
        <v>296</v>
      </c>
      <c r="B75" s="1" t="s">
        <v>272</v>
      </c>
      <c r="C75" s="14" t="n">
        <v>227</v>
      </c>
      <c r="D75" s="14" t="s">
        <v>291</v>
      </c>
      <c r="E75" s="14"/>
      <c r="F75" s="15" t="n">
        <v>42908</v>
      </c>
      <c r="G75" s="14" t="n">
        <v>8</v>
      </c>
      <c r="H75" s="14"/>
      <c r="I75" s="34" t="n">
        <f aca="false">'raw_all dissolved metals ppb'!I73/55.845*1000</f>
        <v>10639.2156862745</v>
      </c>
      <c r="J75" s="34" t="n">
        <f aca="false">'raw_all dissolved metals ppb'!K73/58.933*1000</f>
        <v>9.67200040724212</v>
      </c>
      <c r="K75" s="34" t="n">
        <f aca="false">'raw_all dissolved metals ppb'!M73/58.693*1000</f>
        <v>4.75354812328557</v>
      </c>
      <c r="L75" s="34" t="n">
        <f aca="false">'raw_all dissolved metals ppb'!O73/63.546*1000</f>
        <v>5.50782110597048</v>
      </c>
      <c r="M75" s="34" t="n">
        <f aca="false">'raw_all dissolved metals ppb'!Q73/65.38*1000</f>
        <v>8086.93790149893</v>
      </c>
      <c r="N75" s="45" t="n">
        <f aca="false">'raw_all dissolved metals ppb'!S73/95.95*1000</f>
        <v>0.635747785304846</v>
      </c>
      <c r="O75" s="34" t="n">
        <f aca="false">'raw_all dissolved metals ppb'!U73/54.938*1000</f>
        <v>2186.75597946776</v>
      </c>
      <c r="P75" s="34" t="n">
        <f aca="false">'raw_all dissolved metals ppb'!W73/50.9415*1000</f>
        <v>5.06463296133801</v>
      </c>
    </row>
    <row r="76" customFormat="false" ht="13.8" hidden="false" customHeight="false" outlineLevel="0" collapsed="false">
      <c r="A76" s="1" t="s">
        <v>297</v>
      </c>
      <c r="B76" s="1" t="s">
        <v>272</v>
      </c>
      <c r="C76" s="14" t="n">
        <v>227</v>
      </c>
      <c r="D76" s="14" t="s">
        <v>291</v>
      </c>
      <c r="E76" s="14"/>
      <c r="F76" s="15" t="n">
        <v>42913</v>
      </c>
      <c r="G76" s="14" t="n">
        <v>0</v>
      </c>
      <c r="H76" s="14"/>
      <c r="I76" s="34" t="n">
        <f aca="false">'raw_all dissolved metals ppb'!I74/55.845*1000</f>
        <v>1313.31363595667</v>
      </c>
      <c r="J76" s="34" t="n">
        <f aca="false">'raw_all dissolved metals ppb'!K74/58.933*1000</f>
        <v>1.5780632243395</v>
      </c>
      <c r="K76" s="34" t="n">
        <f aca="false">'raw_all dissolved metals ppb'!M74/58.693*1000</f>
        <v>3.28829673044486</v>
      </c>
      <c r="L76" s="34" t="n">
        <f aca="false">'raw_all dissolved metals ppb'!O74/63.546*1000</f>
        <v>3.99710445976143</v>
      </c>
      <c r="M76" s="34" t="n">
        <f aca="false">'raw_all dissolved metals ppb'!Q74/65.38*1000</f>
        <v>79.0302844906699</v>
      </c>
      <c r="N76" s="45" t="n">
        <f aca="false">'raw_all dissolved metals ppb'!S74/95.95*1000</f>
        <v>0.114643043251694</v>
      </c>
      <c r="O76" s="34" t="n">
        <f aca="false">'raw_all dissolved metals ppb'!U74/54.938*1000</f>
        <v>52.4227310786705</v>
      </c>
      <c r="P76" s="34" t="n">
        <f aca="false">'raw_all dissolved metals ppb'!W74/50.9415*1000</f>
        <v>2.72862008382164</v>
      </c>
    </row>
    <row r="77" customFormat="false" ht="13.8" hidden="false" customHeight="false" outlineLevel="0" collapsed="false">
      <c r="A77" s="1" t="s">
        <v>298</v>
      </c>
      <c r="B77" s="1" t="s">
        <v>272</v>
      </c>
      <c r="C77" s="14" t="n">
        <v>227</v>
      </c>
      <c r="D77" s="14" t="s">
        <v>291</v>
      </c>
      <c r="E77" s="14"/>
      <c r="F77" s="15" t="n">
        <v>42913</v>
      </c>
      <c r="G77" s="14" t="n">
        <v>8</v>
      </c>
      <c r="H77" s="14"/>
      <c r="I77" s="34" t="n">
        <f aca="false">'raw_all dissolved metals ppb'!I75/55.845*1000</f>
        <v>20683.6959441311</v>
      </c>
      <c r="J77" s="34" t="n">
        <f aca="false">'raw_all dissolved metals ppb'!K75/58.933*1000</f>
        <v>14.5249690326303</v>
      </c>
      <c r="K77" s="34" t="n">
        <f aca="false">'raw_all dissolved metals ppb'!M75/58.693*1000</f>
        <v>4.41279198541564</v>
      </c>
      <c r="L77" s="34" t="n">
        <f aca="false">'raw_all dissolved metals ppb'!O75/63.546*1000</f>
        <v>3.55647877128379</v>
      </c>
      <c r="M77" s="34" t="n">
        <f aca="false">'raw_all dissolved metals ppb'!Q75/65.38*1000</f>
        <v>482.991740593454</v>
      </c>
      <c r="N77" s="45" t="n">
        <f aca="false">'raw_all dissolved metals ppb'!S75/95.95*1000</f>
        <v>21.646690984888</v>
      </c>
      <c r="O77" s="34" t="n">
        <f aca="false">'raw_all dissolved metals ppb'!U75/54.938*1000</f>
        <v>3286.3955731916</v>
      </c>
      <c r="P77" s="34" t="n">
        <f aca="false">'raw_all dissolved metals ppb'!W75/50.9415*1000</f>
        <v>8.48031565619387</v>
      </c>
    </row>
    <row r="78" customFormat="false" ht="13.8" hidden="false" customHeight="false" outlineLevel="0" collapsed="false">
      <c r="A78" s="1" t="s">
        <v>299</v>
      </c>
      <c r="B78" s="1" t="s">
        <v>272</v>
      </c>
      <c r="C78" s="14" t="n">
        <v>227</v>
      </c>
      <c r="D78" s="14" t="s">
        <v>291</v>
      </c>
      <c r="E78" s="14"/>
      <c r="F78" s="15" t="n">
        <v>42919</v>
      </c>
      <c r="G78" s="14" t="n">
        <v>0</v>
      </c>
      <c r="H78" s="14"/>
      <c r="I78" s="34" t="n">
        <f aca="false">'raw_all dissolved metals ppb'!I76/55.845*1000</f>
        <v>1345.70686722177</v>
      </c>
      <c r="J78" s="34" t="n">
        <f aca="false">'raw_all dissolved metals ppb'!K76/58.933*1000</f>
        <v>2.52829484329662</v>
      </c>
      <c r="K78" s="34" t="n">
        <f aca="false">'raw_all dissolved metals ppb'!M76/58.693*1000</f>
        <v>2.91346497878793</v>
      </c>
      <c r="L78" s="34" t="n">
        <f aca="false">'raw_all dissolved metals ppb'!O76/63.546*1000</f>
        <v>5.52355773770182</v>
      </c>
      <c r="M78" s="34" t="n">
        <f aca="false">'raw_all dissolved metals ppb'!Q76/65.38*1000</f>
        <v>87.0602630773937</v>
      </c>
      <c r="N78" s="45" t="n">
        <f aca="false">'raw_all dissolved metals ppb'!S76/95.95*1000</f>
        <v>4.30432516935904</v>
      </c>
      <c r="O78" s="34" t="n">
        <f aca="false">'raw_all dissolved metals ppb'!U76/54.938*1000</f>
        <v>104.080963995777</v>
      </c>
      <c r="P78" s="34" t="n">
        <f aca="false">'raw_all dissolved metals ppb'!W76/50.9415*1000</f>
        <v>2.27712179657058</v>
      </c>
    </row>
    <row r="79" customFormat="false" ht="13.8" hidden="false" customHeight="false" outlineLevel="0" collapsed="false">
      <c r="A79" s="1" t="s">
        <v>300</v>
      </c>
      <c r="B79" s="1" t="s">
        <v>272</v>
      </c>
      <c r="C79" s="14" t="n">
        <v>227</v>
      </c>
      <c r="D79" s="14" t="s">
        <v>291</v>
      </c>
      <c r="E79" s="14"/>
      <c r="F79" s="15" t="n">
        <v>42919</v>
      </c>
      <c r="G79" s="14" t="n">
        <v>8</v>
      </c>
      <c r="H79" s="14"/>
      <c r="I79" s="34" t="n">
        <f aca="false">'raw_all dissolved metals ppb'!I77/55.845*1000</f>
        <v>30583.0602560659</v>
      </c>
      <c r="J79" s="34" t="n">
        <f aca="false">'raw_all dissolved metals ppb'!K77/58.933*1000</f>
        <v>15.7297269780938</v>
      </c>
      <c r="K79" s="34" t="n">
        <f aca="false">'raw_all dissolved metals ppb'!M77/58.693*1000</f>
        <v>4.15722488201319</v>
      </c>
      <c r="L79" s="34" t="n">
        <f aca="false">'raw_all dissolved metals ppb'!O77/63.546*1000</f>
        <v>4.37478362131369</v>
      </c>
      <c r="M79" s="34" t="n">
        <f aca="false">'raw_all dissolved metals ppb'!Q77/65.38*1000</f>
        <v>114.805750994188</v>
      </c>
      <c r="N79" s="45" t="n">
        <f aca="false">'raw_all dissolved metals ppb'!S77/95.95*1000</f>
        <v>2.15737363210005</v>
      </c>
      <c r="O79" s="34" t="n">
        <f aca="false">'raw_all dissolved metals ppb'!U77/54.938*1000</f>
        <v>3573.57384688194</v>
      </c>
      <c r="P79" s="34" t="n">
        <f aca="false">'raw_all dissolved metals ppb'!W77/50.9415*1000</f>
        <v>4.16163638683588</v>
      </c>
    </row>
    <row r="80" customFormat="false" ht="13.8" hidden="false" customHeight="false" outlineLevel="0" collapsed="false">
      <c r="A80" s="1" t="s">
        <v>301</v>
      </c>
      <c r="B80" s="1" t="s">
        <v>272</v>
      </c>
      <c r="C80" s="14" t="n">
        <v>227</v>
      </c>
      <c r="D80" s="14" t="s">
        <v>291</v>
      </c>
      <c r="E80" s="14"/>
      <c r="F80" s="15" t="n">
        <v>42920</v>
      </c>
      <c r="G80" s="14" t="n">
        <v>0</v>
      </c>
      <c r="H80" s="14"/>
      <c r="I80" s="34" t="n">
        <f aca="false">'raw_all dissolved metals ppb'!I78/55.845*1000</f>
        <v>1577.50917718686</v>
      </c>
      <c r="J80" s="34" t="n">
        <f aca="false">'raw_all dissolved metals ppb'!K78/58.933*1000</f>
        <v>1.9853053467497</v>
      </c>
      <c r="K80" s="34" t="n">
        <f aca="false">'raw_all dissolved metals ppb'!M78/58.693*1000</f>
        <v>2.12972586168708</v>
      </c>
      <c r="L80" s="34" t="n">
        <f aca="false">'raw_all dissolved metals ppb'!O78/63.546*1000</f>
        <v>4.84688257325402</v>
      </c>
      <c r="M80" s="34" t="n">
        <f aca="false">'raw_all dissolved metals ppb'!Q78/65.38*1000</f>
        <v>103.548485775467</v>
      </c>
      <c r="N80" s="45" t="n">
        <f aca="false">'raw_all dissolved metals ppb'!S78/95.95*1000</f>
        <v>1.19854090672225</v>
      </c>
      <c r="O80" s="34" t="n">
        <f aca="false">'raw_all dissolved metals ppb'!U78/54.938*1000</f>
        <v>86.0970548618443</v>
      </c>
      <c r="P80" s="34" t="n">
        <f aca="false">'raw_all dissolved metals ppb'!W78/50.9415*1000</f>
        <v>2.59120756161479</v>
      </c>
    </row>
    <row r="81" customFormat="false" ht="13.8" hidden="false" customHeight="false" outlineLevel="0" collapsed="false">
      <c r="A81" s="1" t="s">
        <v>302</v>
      </c>
      <c r="B81" s="1" t="s">
        <v>272</v>
      </c>
      <c r="C81" s="14" t="n">
        <v>227</v>
      </c>
      <c r="D81" s="14" t="s">
        <v>291</v>
      </c>
      <c r="E81" s="14"/>
      <c r="F81" s="15" t="n">
        <v>42920</v>
      </c>
      <c r="G81" s="14" t="n">
        <v>1</v>
      </c>
      <c r="H81" s="14"/>
      <c r="I81" s="34" t="n">
        <f aca="false">'raw_all dissolved metals ppb'!I79/55.845*1000</f>
        <v>1360.1754857194</v>
      </c>
      <c r="J81" s="34" t="n">
        <f aca="false">'raw_all dissolved metals ppb'!K79/58.933*1000</f>
        <v>2.07014745558516</v>
      </c>
      <c r="K81" s="34" t="n">
        <f aca="false">'raw_all dissolved metals ppb'!M79/58.693*1000</f>
        <v>3.98684681307822</v>
      </c>
      <c r="L81" s="34" t="n">
        <f aca="false">'raw_all dissolved metals ppb'!O79/63.546*1000</f>
        <v>4.86261920498537</v>
      </c>
      <c r="M81" s="34" t="n">
        <f aca="false">'raw_all dissolved metals ppb'!Q79/65.38*1000</f>
        <v>157.387580299786</v>
      </c>
      <c r="N81" s="45" t="n">
        <f aca="false">'raw_all dissolved metals ppb'!S79/95.95*1000</f>
        <v>0.948410630536738</v>
      </c>
      <c r="O81" s="34" t="n">
        <f aca="false">'raw_all dissolved metals ppb'!U79/54.938*1000</f>
        <v>73.9014889511813</v>
      </c>
      <c r="P81" s="34" t="n">
        <f aca="false">'raw_all dissolved metals ppb'!W79/50.9415*1000</f>
        <v>4.06348458525956</v>
      </c>
    </row>
    <row r="82" customFormat="false" ht="13.8" hidden="false" customHeight="false" outlineLevel="0" collapsed="false">
      <c r="A82" s="1" t="s">
        <v>303</v>
      </c>
      <c r="B82" s="1" t="s">
        <v>272</v>
      </c>
      <c r="C82" s="14" t="n">
        <v>227</v>
      </c>
      <c r="D82" s="14" t="s">
        <v>291</v>
      </c>
      <c r="E82" s="14"/>
      <c r="F82" s="15" t="n">
        <v>42920</v>
      </c>
      <c r="G82" s="14" t="n">
        <v>3</v>
      </c>
      <c r="H82" s="14"/>
      <c r="I82" s="34" t="n">
        <f aca="false">'raw_all dissolved metals ppb'!I80/55.845*1000</f>
        <v>3317.21729787806</v>
      </c>
      <c r="J82" s="34" t="n">
        <f aca="false">'raw_all dissolved metals ppb'!K80/58.933*1000</f>
        <v>1.06901057132676</v>
      </c>
      <c r="K82" s="34" t="n">
        <f aca="false">'raw_all dissolved metals ppb'!M80/58.693*1000</f>
        <v>4.05499804065221</v>
      </c>
      <c r="L82" s="34" t="n">
        <f aca="false">'raw_all dissolved metals ppb'!O80/63.546*1000</f>
        <v>5.50782110597048</v>
      </c>
      <c r="M82" s="34" t="n">
        <f aca="false">'raw_all dissolved metals ppb'!Q80/65.38*1000</f>
        <v>617.115325787703</v>
      </c>
      <c r="N82" s="45" t="n">
        <f aca="false">'raw_all dissolved metals ppb'!S80/95.95*1000</f>
        <v>1.06305367378843</v>
      </c>
      <c r="O82" s="34" t="n">
        <f aca="false">'raw_all dissolved metals ppb'!U80/54.938*1000</f>
        <v>23.6084313225818</v>
      </c>
      <c r="P82" s="34" t="n">
        <f aca="false">'raw_all dissolved metals ppb'!W80/50.9415*1000</f>
        <v>2.59120756161479</v>
      </c>
    </row>
    <row r="83" customFormat="false" ht="13.8" hidden="false" customHeight="false" outlineLevel="0" collapsed="false">
      <c r="A83" s="1" t="s">
        <v>304</v>
      </c>
      <c r="B83" s="1" t="s">
        <v>272</v>
      </c>
      <c r="C83" s="14" t="n">
        <v>227</v>
      </c>
      <c r="D83" s="14" t="s">
        <v>291</v>
      </c>
      <c r="E83" s="14"/>
      <c r="F83" s="15" t="n">
        <v>42920</v>
      </c>
      <c r="G83" s="14" t="n">
        <v>4</v>
      </c>
      <c r="H83" s="14"/>
      <c r="I83" s="34" t="n">
        <f aca="false">'raw_all dissolved metals ppb'!I81/55.845*1000</f>
        <v>4537.84582326081</v>
      </c>
      <c r="J83" s="34" t="n">
        <f aca="false">'raw_all dissolved metals ppb'!K81/58.933*1000</f>
        <v>1.11991583662804</v>
      </c>
      <c r="K83" s="34" t="n">
        <f aca="false">'raw_all dissolved metals ppb'!M81/58.693*1000</f>
        <v>4.66835908881809</v>
      </c>
      <c r="L83" s="34" t="n">
        <f aca="false">'raw_all dissolved metals ppb'!O81/63.546*1000</f>
        <v>14.9812734082397</v>
      </c>
      <c r="M83" s="34" t="n">
        <f aca="false">'raw_all dissolved metals ppb'!Q81/65.38*1000</f>
        <v>668.400122361579</v>
      </c>
      <c r="N83" s="45" t="n">
        <f aca="false">'raw_all dissolved metals ppb'!S81/95.95*1000</f>
        <v>0.906722251172486</v>
      </c>
      <c r="O83" s="34" t="n">
        <f aca="false">'raw_all dissolved metals ppb'!U81/54.938*1000</f>
        <v>50.4750810004005</v>
      </c>
      <c r="P83" s="34" t="n">
        <f aca="false">'raw_all dissolved metals ppb'!W81/50.9415*1000</f>
        <v>2.7482504441369</v>
      </c>
    </row>
    <row r="84" customFormat="false" ht="13.8" hidden="false" customHeight="false" outlineLevel="0" collapsed="false">
      <c r="A84" s="1" t="s">
        <v>305</v>
      </c>
      <c r="B84" s="1" t="s">
        <v>272</v>
      </c>
      <c r="C84" s="14" t="n">
        <v>227</v>
      </c>
      <c r="D84" s="14" t="s">
        <v>291</v>
      </c>
      <c r="E84" s="14"/>
      <c r="F84" s="15" t="n">
        <v>42920</v>
      </c>
      <c r="G84" s="14" t="n">
        <v>6</v>
      </c>
      <c r="H84" s="14"/>
      <c r="I84" s="34" t="n">
        <f aca="false">'raw_all dissolved metals ppb'!I82/55.845*1000</f>
        <v>10257.0507655117</v>
      </c>
      <c r="J84" s="34" t="n">
        <f aca="false">'raw_all dissolved metals ppb'!K82/58.933*1000</f>
        <v>11.1652215227462</v>
      </c>
      <c r="K84" s="34" t="n">
        <f aca="false">'raw_all dissolved metals ppb'!M82/58.693*1000</f>
        <v>10.1034194878435</v>
      </c>
      <c r="L84" s="34" t="n">
        <f aca="false">'raw_all dissolved metals ppb'!O82/63.546*1000</f>
        <v>54.7320051616152</v>
      </c>
      <c r="M84" s="34" t="n">
        <f aca="false">'raw_all dissolved metals ppb'!Q82/65.38*1000</f>
        <v>2643.60660752524</v>
      </c>
      <c r="N84" s="45" t="n">
        <f aca="false">'raw_all dissolved metals ppb'!S82/95.95*1000</f>
        <v>0.865033871808233</v>
      </c>
      <c r="O84" s="34" t="n">
        <f aca="false">'raw_all dissolved metals ppb'!U82/54.938*1000</f>
        <v>2441.82533037242</v>
      </c>
      <c r="P84" s="34" t="n">
        <f aca="false">'raw_all dissolved metals ppb'!W82/50.9415*1000</f>
        <v>4.33830962967325</v>
      </c>
    </row>
    <row r="85" customFormat="false" ht="13.8" hidden="false" customHeight="false" outlineLevel="0" collapsed="false">
      <c r="A85" s="1" t="s">
        <v>306</v>
      </c>
      <c r="B85" s="1" t="s">
        <v>272</v>
      </c>
      <c r="C85" s="14" t="n">
        <v>227</v>
      </c>
      <c r="D85" s="14" t="s">
        <v>291</v>
      </c>
      <c r="E85" s="14"/>
      <c r="F85" s="15" t="n">
        <v>42920</v>
      </c>
      <c r="G85" s="14" t="n">
        <v>8</v>
      </c>
      <c r="H85" s="14"/>
      <c r="I85" s="34" t="n">
        <f aca="false">'raw_all dissolved metals ppb'!I83/55.845*1000</f>
        <v>22513.9403706688</v>
      </c>
      <c r="J85" s="34" t="n">
        <f aca="false">'raw_all dissolved metals ppb'!K83/58.933*1000</f>
        <v>12.3360426246755</v>
      </c>
      <c r="K85" s="34" t="n">
        <f aca="false">'raw_all dissolved metals ppb'!M83/58.693*1000</f>
        <v>4.90688838532704</v>
      </c>
      <c r="L85" s="34" t="n">
        <f aca="false">'raw_all dissolved metals ppb'!O83/63.546*1000</f>
        <v>4.40625688477638</v>
      </c>
      <c r="M85" s="34" t="n">
        <f aca="false">'raw_all dissolved metals ppb'!Q83/65.38*1000</f>
        <v>443.759559498318</v>
      </c>
      <c r="N85" s="45" t="n">
        <f aca="false">'raw_all dissolved metals ppb'!S83/95.95*1000</f>
        <v>0.719124544033351</v>
      </c>
      <c r="O85" s="34" t="n">
        <f aca="false">'raw_all dissolved metals ppb'!U83/54.938*1000</f>
        <v>2777.96789107721</v>
      </c>
      <c r="P85" s="34" t="n">
        <f aca="false">'raw_all dissolved metals ppb'!W83/50.9415*1000</f>
        <v>8.85329250218388</v>
      </c>
    </row>
    <row r="86" customFormat="false" ht="13.8" hidden="false" customHeight="false" outlineLevel="0" collapsed="false">
      <c r="A86" s="1" t="s">
        <v>307</v>
      </c>
      <c r="B86" s="1" t="s">
        <v>272</v>
      </c>
      <c r="C86" s="14" t="n">
        <v>227</v>
      </c>
      <c r="D86" s="14" t="s">
        <v>291</v>
      </c>
      <c r="E86" s="14"/>
      <c r="F86" s="15" t="n">
        <v>42920</v>
      </c>
      <c r="G86" s="14" t="n">
        <v>10</v>
      </c>
      <c r="H86" s="14"/>
      <c r="I86" s="34" t="n">
        <f aca="false">'raw_all dissolved metals ppb'!I84/55.845*1000</f>
        <v>101071.734264482</v>
      </c>
      <c r="J86" s="34" t="n">
        <f aca="false">'raw_all dissolved metals ppb'!K84/58.933*1000</f>
        <v>37.4662752617379</v>
      </c>
      <c r="K86" s="34" t="n">
        <f aca="false">'raw_all dissolved metals ppb'!M84/58.693*1000</f>
        <v>6.08249706097831</v>
      </c>
      <c r="L86" s="34" t="n">
        <f aca="false">'raw_all dissolved metals ppb'!O84/63.546*1000</f>
        <v>44.9280835929878</v>
      </c>
      <c r="M86" s="34" t="n">
        <f aca="false">'raw_all dissolved metals ppb'!Q84/65.38*1000</f>
        <v>320.679106760477</v>
      </c>
      <c r="N86" s="45" t="n">
        <f aca="false">'raw_all dissolved metals ppb'!S84/95.95*1000</f>
        <v>1.00052110474205</v>
      </c>
      <c r="O86" s="34" t="n">
        <f aca="false">'raw_all dissolved metals ppb'!U84/54.938*1000</f>
        <v>8719.10153263679</v>
      </c>
      <c r="P86" s="34" t="n">
        <f aca="false">'raw_all dissolved metals ppb'!W84/50.9415*1000</f>
        <v>14.1338594269898</v>
      </c>
    </row>
    <row r="87" customFormat="false" ht="13.8" hidden="false" customHeight="false" outlineLevel="0" collapsed="false">
      <c r="A87" s="1" t="s">
        <v>308</v>
      </c>
      <c r="B87" s="1" t="s">
        <v>272</v>
      </c>
      <c r="C87" s="14" t="n">
        <v>227</v>
      </c>
      <c r="D87" s="14" t="s">
        <v>291</v>
      </c>
      <c r="E87" s="14"/>
      <c r="F87" s="15" t="n">
        <v>42922</v>
      </c>
      <c r="G87" s="14" t="n">
        <v>0</v>
      </c>
      <c r="H87" s="14"/>
      <c r="I87" s="34" t="n">
        <f aca="false">'raw_all dissolved metals ppb'!I85/55.845*1000</f>
        <v>1503.1784403259</v>
      </c>
      <c r="J87" s="34" t="n">
        <f aca="false">'raw_all dissolved metals ppb'!K85/58.933*1000</f>
        <v>2.76585274803591</v>
      </c>
      <c r="K87" s="34" t="n">
        <f aca="false">'raw_all dissolved metals ppb'!M85/58.693*1000</f>
        <v>4.88985057843354</v>
      </c>
      <c r="L87" s="34" t="n">
        <f aca="false">'raw_all dissolved metals ppb'!O85/63.546*1000</f>
        <v>8.5764642935826</v>
      </c>
      <c r="M87" s="34" t="n">
        <f aca="false">'raw_all dissolved metals ppb'!Q85/65.38*1000</f>
        <v>149.495258488834</v>
      </c>
      <c r="N87" s="45" t="n">
        <f aca="false">'raw_all dissolved metals ppb'!S85/95.95*1000</f>
        <v>0.156331422615946</v>
      </c>
      <c r="O87" s="34" t="n">
        <f aca="false">'raw_all dissolved metals ppb'!U85/54.938*1000</f>
        <v>122.374312861771</v>
      </c>
      <c r="P87" s="34" t="n">
        <f aca="false">'raw_all dissolved metals ppb'!W85/50.9415*1000</f>
        <v>2.92492368697427</v>
      </c>
    </row>
    <row r="88" customFormat="false" ht="13.8" hidden="false" customHeight="false" outlineLevel="0" collapsed="false">
      <c r="A88" s="1" t="s">
        <v>309</v>
      </c>
      <c r="B88" s="1" t="s">
        <v>272</v>
      </c>
      <c r="C88" s="14" t="n">
        <v>227</v>
      </c>
      <c r="D88" s="14" t="s">
        <v>291</v>
      </c>
      <c r="E88" s="14"/>
      <c r="F88" s="15" t="n">
        <v>42922</v>
      </c>
      <c r="G88" s="14" t="n">
        <v>8</v>
      </c>
      <c r="H88" s="14"/>
      <c r="I88" s="34" t="n">
        <f aca="false">'raw_all dissolved metals ppb'!I86/55.845*1000</f>
        <v>24695.7829707225</v>
      </c>
      <c r="J88" s="34" t="n">
        <f aca="false">'raw_all dissolved metals ppb'!K86/58.933*1000</f>
        <v>14.474063767329</v>
      </c>
      <c r="K88" s="34" t="n">
        <f aca="false">'raw_all dissolved metals ppb'!M86/58.693*1000</f>
        <v>5.82692995757586</v>
      </c>
      <c r="L88" s="34" t="n">
        <f aca="false">'raw_all dissolved metals ppb'!O86/63.546*1000</f>
        <v>3.69810845686589</v>
      </c>
      <c r="M88" s="34" t="n">
        <f aca="false">'raw_all dissolved metals ppb'!Q86/65.38*1000</f>
        <v>89.3545426736005</v>
      </c>
      <c r="N88" s="45" t="n">
        <f aca="false">'raw_all dissolved metals ppb'!S86/95.95*1000</f>
        <v>0.771235018238666</v>
      </c>
      <c r="O88" s="34" t="n">
        <f aca="false">'raw_all dissolved metals ppb'!U86/54.938*1000</f>
        <v>3370.78160835851</v>
      </c>
      <c r="P88" s="34" t="n">
        <f aca="false">'raw_all dissolved metals ppb'!W86/50.9415*1000</f>
        <v>4.51498287251063</v>
      </c>
    </row>
    <row r="89" customFormat="false" ht="13.8" hidden="false" customHeight="false" outlineLevel="0" collapsed="false">
      <c r="A89" s="1" t="s">
        <v>310</v>
      </c>
      <c r="B89" s="1" t="s">
        <v>272</v>
      </c>
      <c r="C89" s="14" t="n">
        <v>227</v>
      </c>
      <c r="D89" s="14" t="s">
        <v>291</v>
      </c>
      <c r="E89" s="14"/>
      <c r="F89" s="15" t="n">
        <v>42926</v>
      </c>
      <c r="G89" s="14" t="n">
        <v>0</v>
      </c>
      <c r="H89" s="14"/>
      <c r="I89" s="34" t="n">
        <f aca="false">'raw_all dissolved metals ppb'!I87/55.845*1000</f>
        <v>2165.61912436207</v>
      </c>
      <c r="J89" s="34" t="n">
        <f aca="false">'raw_all dissolved metals ppb'!K87/58.933*1000</f>
        <v>3.51246330578793</v>
      </c>
      <c r="K89" s="34" t="n">
        <f aca="false">'raw_all dissolved metals ppb'!M87/58.693*1000</f>
        <v>4.34464075784165</v>
      </c>
      <c r="L89" s="34" t="n">
        <f aca="false">'raw_all dissolved metals ppb'!O87/63.546*1000</f>
        <v>15.7366317313442</v>
      </c>
      <c r="M89" s="34" t="n">
        <f aca="false">'raw_all dissolved metals ppb'!Q87/65.38*1000</f>
        <v>1134.18476598348</v>
      </c>
      <c r="N89" s="45" t="n">
        <f aca="false">'raw_all dissolved metals ppb'!S87/95.95*1000</f>
        <v>0.156331422615946</v>
      </c>
      <c r="O89" s="34" t="n">
        <f aca="false">'raw_all dissolved metals ppb'!U87/54.938*1000</f>
        <v>184.335068622811</v>
      </c>
      <c r="P89" s="34" t="n">
        <f aca="false">'raw_all dissolved metals ppb'!W87/50.9415*1000</f>
        <v>14.7227702364477</v>
      </c>
    </row>
    <row r="90" customFormat="false" ht="13.8" hidden="false" customHeight="false" outlineLevel="0" collapsed="false">
      <c r="A90" s="1" t="s">
        <v>311</v>
      </c>
      <c r="B90" s="1" t="s">
        <v>272</v>
      </c>
      <c r="C90" s="14" t="n">
        <v>227</v>
      </c>
      <c r="D90" s="14" t="s">
        <v>291</v>
      </c>
      <c r="E90" s="14"/>
      <c r="F90" s="15" t="n">
        <v>42926</v>
      </c>
      <c r="G90" s="14" t="n">
        <v>1</v>
      </c>
      <c r="H90" s="14"/>
      <c r="I90" s="34" t="n">
        <f aca="false">'raw_all dissolved metals ppb'!I88/55.845*1000</f>
        <v>2030.88906795595</v>
      </c>
      <c r="J90" s="34" t="n">
        <f aca="false">'raw_all dissolved metals ppb'!K88/58.933*1000</f>
        <v>3.41065277518538</v>
      </c>
      <c r="K90" s="34" t="n">
        <f aca="false">'raw_all dissolved metals ppb'!M88/58.693*1000</f>
        <v>5.0943042611555</v>
      </c>
      <c r="L90" s="34" t="n">
        <f aca="false">'raw_all dissolved metals ppb'!O88/63.546*1000</f>
        <v>43.9838856891071</v>
      </c>
      <c r="M90" s="34" t="n">
        <f aca="false">'raw_all dissolved metals ppb'!Q88/65.38*1000</f>
        <v>11220.7708779443</v>
      </c>
      <c r="N90" s="45" t="n">
        <f aca="false">'raw_all dissolved metals ppb'!S88/95.95*1000</f>
        <v>0.187597707139135</v>
      </c>
      <c r="O90" s="34" t="n">
        <f aca="false">'raw_all dissolved metals ppb'!U88/54.938*1000</f>
        <v>221.067385052241</v>
      </c>
      <c r="P90" s="34" t="n">
        <f aca="false">'raw_all dissolved metals ppb'!W88/50.9415*1000</f>
        <v>16.9998920330183</v>
      </c>
    </row>
    <row r="91" customFormat="false" ht="13.8" hidden="false" customHeight="false" outlineLevel="0" collapsed="false">
      <c r="A91" s="1" t="s">
        <v>312</v>
      </c>
      <c r="B91" s="1" t="s">
        <v>272</v>
      </c>
      <c r="C91" s="14" t="n">
        <v>227</v>
      </c>
      <c r="D91" s="14" t="s">
        <v>291</v>
      </c>
      <c r="E91" s="14"/>
      <c r="F91" s="15" t="n">
        <v>42926</v>
      </c>
      <c r="G91" s="14" t="n">
        <v>3</v>
      </c>
      <c r="H91" s="14"/>
      <c r="I91" s="34" t="n">
        <f aca="false">'raw_all dissolved metals ppb'!I89/55.845*1000</f>
        <v>3569.80929358045</v>
      </c>
      <c r="J91" s="34" t="n">
        <f aca="false">'raw_all dissolved metals ppb'!K89/58.933*1000</f>
        <v>1.22172636723058</v>
      </c>
      <c r="K91" s="34" t="n">
        <f aca="false">'raw_all dissolved metals ppb'!M89/58.693*1000</f>
        <v>4.48094321298962</v>
      </c>
      <c r="L91" s="34" t="n">
        <f aca="false">'raw_all dissolved metals ppb'!O89/63.546*1000</f>
        <v>17.9082869102697</v>
      </c>
      <c r="M91" s="34" t="n">
        <f aca="false">'raw_all dissolved metals ppb'!Q89/65.38*1000</f>
        <v>12099.4799632915</v>
      </c>
      <c r="N91" s="45" t="n">
        <f aca="false">'raw_all dissolved metals ppb'!S89/95.95*1000</f>
        <v>0.583637311099531</v>
      </c>
      <c r="O91" s="34" t="n">
        <f aca="false">'raw_all dissolved metals ppb'!U89/54.938*1000</f>
        <v>195.220066256507</v>
      </c>
      <c r="P91" s="34" t="n">
        <f aca="false">'raw_all dissolved metals ppb'!W89/50.9415*1000</f>
        <v>25.0090790416458</v>
      </c>
    </row>
    <row r="92" customFormat="false" ht="13.8" hidden="false" customHeight="false" outlineLevel="0" collapsed="false">
      <c r="A92" s="1" t="s">
        <v>313</v>
      </c>
      <c r="B92" s="1" t="s">
        <v>272</v>
      </c>
      <c r="C92" s="14" t="n">
        <v>227</v>
      </c>
      <c r="D92" s="14" t="s">
        <v>291</v>
      </c>
      <c r="E92" s="14"/>
      <c r="F92" s="15" t="n">
        <v>42926</v>
      </c>
      <c r="G92" s="14" t="n">
        <v>4</v>
      </c>
      <c r="H92" s="14"/>
      <c r="I92" s="34" t="n">
        <f aca="false">'raw_all dissolved metals ppb'!I90/55.845*1000</f>
        <v>4388.45017459038</v>
      </c>
      <c r="J92" s="34" t="n">
        <f aca="false">'raw_all dissolved metals ppb'!K90/58.933*1000</f>
        <v>1.1877895236964</v>
      </c>
      <c r="K92" s="34" t="n">
        <f aca="false">'raw_all dissolved metals ppb'!M90/58.693*1000</f>
        <v>6.76400933671818</v>
      </c>
      <c r="L92" s="34" t="n">
        <f aca="false">'raw_all dissolved metals ppb'!O90/63.546*1000</f>
        <v>10.0084977811349</v>
      </c>
      <c r="M92" s="34" t="n">
        <f aca="false">'raw_all dissolved metals ppb'!Q90/65.38*1000</f>
        <v>24963.3527072499</v>
      </c>
      <c r="N92" s="45" t="n">
        <f aca="false">'raw_all dissolved metals ppb'!S90/95.95*1000</f>
        <v>0.625325690463783</v>
      </c>
      <c r="O92" s="34" t="n">
        <f aca="false">'raw_all dissolved metals ppb'!U90/54.938*1000</f>
        <v>53.4420619607558</v>
      </c>
      <c r="P92" s="34" t="n">
        <f aca="false">'raw_all dissolved metals ppb'!W90/50.9415*1000</f>
        <v>37.7295525259366</v>
      </c>
    </row>
    <row r="93" customFormat="false" ht="13.8" hidden="false" customHeight="false" outlineLevel="0" collapsed="false">
      <c r="A93" s="1" t="s">
        <v>314</v>
      </c>
      <c r="B93" s="1" t="s">
        <v>272</v>
      </c>
      <c r="C93" s="14" t="n">
        <v>227</v>
      </c>
      <c r="D93" s="14" t="s">
        <v>291</v>
      </c>
      <c r="E93" s="14"/>
      <c r="F93" s="15" t="n">
        <v>42926</v>
      </c>
      <c r="G93" s="14" t="n">
        <v>6</v>
      </c>
      <c r="H93" s="14"/>
      <c r="I93" s="34" t="n">
        <f aca="false">'raw_all dissolved metals ppb'!I91/55.845*1000</f>
        <v>13625.5707762557</v>
      </c>
      <c r="J93" s="34" t="n">
        <f aca="false">'raw_all dissolved metals ppb'!K91/58.933*1000</f>
        <v>12.2681689376071</v>
      </c>
      <c r="K93" s="34" t="n">
        <f aca="false">'raw_all dissolved metals ppb'!M91/58.693*1000</f>
        <v>5.28172013698397</v>
      </c>
      <c r="L93" s="34" t="n">
        <f aca="false">'raw_all dissolved metals ppb'!O91/63.546*1000</f>
        <v>3.77679161552261</v>
      </c>
      <c r="M93" s="34" t="n">
        <f aca="false">'raw_all dissolved metals ppb'!Q91/65.38*1000</f>
        <v>5927.04190884062</v>
      </c>
      <c r="N93" s="45" t="n">
        <f aca="false">'raw_all dissolved metals ppb'!S91/95.95*1000</f>
        <v>0.61490359562272</v>
      </c>
      <c r="O93" s="34" t="n">
        <f aca="false">'raw_all dissolved metals ppb'!U91/54.938*1000</f>
        <v>2706.05045687866</v>
      </c>
      <c r="P93" s="34" t="n">
        <f aca="false">'raw_all dissolved metals ppb'!W91/50.9415*1000</f>
        <v>17.9421493281509</v>
      </c>
    </row>
    <row r="94" customFormat="false" ht="13.8" hidden="false" customHeight="false" outlineLevel="0" collapsed="false">
      <c r="A94" s="1" t="s">
        <v>315</v>
      </c>
      <c r="B94" s="1" t="s">
        <v>272</v>
      </c>
      <c r="C94" s="14" t="n">
        <v>227</v>
      </c>
      <c r="D94" s="14" t="s">
        <v>291</v>
      </c>
      <c r="E94" s="14"/>
      <c r="F94" s="15" t="n">
        <v>42926</v>
      </c>
      <c r="G94" s="14" t="n">
        <v>8</v>
      </c>
      <c r="H94" s="14"/>
      <c r="I94" s="34" t="n">
        <f aca="false">'raw_all dissolved metals ppb'!I92/55.845*1000</f>
        <v>39562.3421971528</v>
      </c>
      <c r="J94" s="34" t="n">
        <f aca="false">'raw_all dissolved metals ppb'!K92/58.933*1000</f>
        <v>18.2240849778562</v>
      </c>
      <c r="K94" s="34" t="n">
        <f aca="false">'raw_all dissolved metals ppb'!M92/58.693*1000</f>
        <v>6.61066907467671</v>
      </c>
      <c r="L94" s="34" t="n">
        <f aca="false">'raw_all dissolved metals ppb'!O92/63.546*1000</f>
        <v>4.32757372611966</v>
      </c>
      <c r="M94" s="34" t="n">
        <f aca="false">'raw_all dissolved metals ppb'!Q92/65.38*1000</f>
        <v>14257.0357907617</v>
      </c>
      <c r="N94" s="45" t="n">
        <f aca="false">'raw_all dissolved metals ppb'!S92/95.95*1000</f>
        <v>0.677436164669099</v>
      </c>
      <c r="O94" s="34" t="n">
        <f aca="false">'raw_all dissolved metals ppb'!U92/54.938*1000</f>
        <v>4220.43030325094</v>
      </c>
      <c r="P94" s="34" t="n">
        <f aca="false">'raw_all dissolved metals ppb'!W92/50.9415*1000</f>
        <v>33.587546499416</v>
      </c>
    </row>
    <row r="95" customFormat="false" ht="39.5" hidden="false" customHeight="false" outlineLevel="0" collapsed="false">
      <c r="A95" s="1" t="s">
        <v>316</v>
      </c>
      <c r="B95" s="1" t="s">
        <v>272</v>
      </c>
      <c r="C95" s="14" t="n">
        <v>227</v>
      </c>
      <c r="D95" s="14" t="s">
        <v>291</v>
      </c>
      <c r="E95" s="14"/>
      <c r="F95" s="15" t="n">
        <v>42926</v>
      </c>
      <c r="G95" s="41" t="s">
        <v>684</v>
      </c>
      <c r="H95" s="52"/>
      <c r="I95" s="34" t="n">
        <f aca="false">'raw_all dissolved metals ppb'!I93/55.845*1000</f>
        <v>1980352928.85666</v>
      </c>
      <c r="J95" s="34" t="n">
        <f aca="false">'raw_all dissolved metals ppb'!K93/58.933*1000</f>
        <v>131.43739500789</v>
      </c>
      <c r="K95" s="34" t="n">
        <f aca="false">'raw_all dissolved metals ppb'!M93/58.693*1000</f>
        <v>21.3994854582318</v>
      </c>
      <c r="L95" s="34" t="n">
        <f aca="false">'raw_all dissolved metals ppb'!O93/63.546*1000</f>
        <v>15.9884178390457</v>
      </c>
      <c r="M95" s="34" t="n">
        <f aca="false">'raw_all dissolved metals ppb'!Q93/65.38*1000</f>
        <v>67860.1560110125</v>
      </c>
      <c r="N95" s="45" t="n">
        <f aca="false">'raw_all dissolved metals ppb'!S93/95.95*1000</f>
        <v>1.98019801980198</v>
      </c>
      <c r="O95" s="34" t="n">
        <f aca="false">'raw_all dissolved metals ppb'!U93/54.938*1000</f>
        <v>33370.7452036841</v>
      </c>
      <c r="P95" s="34" t="n">
        <f aca="false">'raw_all dissolved metals ppb'!W93/50.9415*1000</f>
        <v>88.9451625884593</v>
      </c>
    </row>
    <row r="96" customFormat="false" ht="13.8" hidden="false" customHeight="false" outlineLevel="0" collapsed="false">
      <c r="A96" s="1" t="s">
        <v>319</v>
      </c>
      <c r="B96" s="1" t="s">
        <v>272</v>
      </c>
      <c r="C96" s="14" t="n">
        <v>227</v>
      </c>
      <c r="D96" s="14" t="s">
        <v>291</v>
      </c>
      <c r="E96" s="14"/>
      <c r="F96" s="15" t="n">
        <v>42928</v>
      </c>
      <c r="G96" s="14" t="n">
        <v>0</v>
      </c>
      <c r="H96" s="14"/>
      <c r="I96" s="34" t="n">
        <f aca="false">'raw_all dissolved metals ppb'!I94/55.845*1000</f>
        <v>2688.7456352404</v>
      </c>
      <c r="J96" s="34" t="n">
        <f aca="false">'raw_all dissolved metals ppb'!K94/58.933*1000</f>
        <v>3.52943172755502</v>
      </c>
      <c r="K96" s="34" t="n">
        <f aca="false">'raw_all dissolved metals ppb'!M94/58.693*1000</f>
        <v>3.61201506142129</v>
      </c>
      <c r="L96" s="34" t="n">
        <f aca="false">'raw_all dissolved metals ppb'!O94/63.546*1000</f>
        <v>4.13873414534353</v>
      </c>
      <c r="M96" s="34" t="n">
        <f aca="false">'raw_all dissolved metals ppb'!Q94/65.38*1000</f>
        <v>1206.2710308963</v>
      </c>
      <c r="N96" s="45" t="n">
        <f aca="false">'raw_all dissolved metals ppb'!S94/95.95*1000</f>
        <v>0.208441896821261</v>
      </c>
      <c r="O96" s="34" t="n">
        <f aca="false">'raw_all dissolved metals ppb'!U94/54.938*1000</f>
        <v>315.009647238705</v>
      </c>
      <c r="P96" s="34" t="n">
        <f aca="false">'raw_all dissolved metals ppb'!W94/50.9415*1000</f>
        <v>2.92492368697427</v>
      </c>
    </row>
    <row r="97" customFormat="false" ht="13.8" hidden="false" customHeight="false" outlineLevel="0" collapsed="false">
      <c r="A97" s="1" t="s">
        <v>320</v>
      </c>
      <c r="B97" s="1" t="s">
        <v>272</v>
      </c>
      <c r="C97" s="14" t="n">
        <v>227</v>
      </c>
      <c r="D97" s="14" t="s">
        <v>291</v>
      </c>
      <c r="E97" s="14"/>
      <c r="F97" s="15" t="n">
        <v>42928</v>
      </c>
      <c r="G97" s="14" t="n">
        <v>8</v>
      </c>
      <c r="H97" s="14"/>
      <c r="I97" s="34" t="n">
        <f aca="false">'raw_all dissolved metals ppb'!I95/55.845*1000</f>
        <v>55535.285164294</v>
      </c>
      <c r="J97" s="34" t="n">
        <f aca="false">'raw_all dissolved metals ppb'!K95/58.933*1000</f>
        <v>23.8236641609964</v>
      </c>
      <c r="K97" s="34" t="n">
        <f aca="false">'raw_all dissolved metals ppb'!M95/58.693*1000</f>
        <v>5.65655188864089</v>
      </c>
      <c r="L97" s="34" t="n">
        <f aca="false">'raw_all dissolved metals ppb'!O95/63.546*1000</f>
        <v>6.42054574638844</v>
      </c>
      <c r="M97" s="34" t="n">
        <f aca="false">'raw_all dissolved metals ppb'!Q95/65.38*1000</f>
        <v>403.976751300092</v>
      </c>
      <c r="N97" s="45" t="n">
        <f aca="false">'raw_all dissolved metals ppb'!S95/95.95*1000</f>
        <v>13.225638353309</v>
      </c>
      <c r="O97" s="34" t="n">
        <f aca="false">'raw_all dissolved metals ppb'!U95/54.938*1000</f>
        <v>5745.38570752485</v>
      </c>
      <c r="P97" s="34" t="n">
        <f aca="false">'raw_all dissolved metals ppb'!W95/50.9415*1000</f>
        <v>7.45953691980016</v>
      </c>
    </row>
    <row r="98" customFormat="false" ht="13.8" hidden="false" customHeight="false" outlineLevel="0" collapsed="false">
      <c r="A98" s="1" t="s">
        <v>321</v>
      </c>
      <c r="B98" s="1" t="s">
        <v>272</v>
      </c>
      <c r="C98" s="14" t="n">
        <v>227</v>
      </c>
      <c r="F98" s="15" t="n">
        <v>42933</v>
      </c>
      <c r="G98" s="14" t="n">
        <v>0</v>
      </c>
      <c r="H98" s="14"/>
      <c r="I98" s="34" t="n">
        <f aca="false">'raw_all dissolved metals ppb'!I96/55.845*1000</f>
        <v>2696.87527979228</v>
      </c>
      <c r="J98" s="34" t="n">
        <f aca="false">'raw_all dissolved metals ppb'!K96/58.933*1000</f>
        <v>3.78395805406139</v>
      </c>
      <c r="K98" s="34" t="n">
        <f aca="false">'raw_all dissolved metals ppb'!M96/58.693*1000</f>
        <v>16.5266726866918</v>
      </c>
      <c r="L98" s="34" t="n">
        <f aca="false">'raw_all dissolved metals ppb'!O96/63.546*1000</f>
        <v>8.67088408397067</v>
      </c>
      <c r="M98" s="34" t="n">
        <f aca="false">'raw_all dissolved metals ppb'!Q96/65.38*1000</f>
        <v>20568.2012847966</v>
      </c>
      <c r="N98" s="45" t="n">
        <f aca="false">'raw_all dissolved metals ppb'!S96/95.95*1000</f>
        <v>0.145909327774883</v>
      </c>
      <c r="O98" s="34" t="n">
        <f aca="false">'raw_all dissolved metals ppb'!U96/54.938*1000</f>
        <v>232.49845280134</v>
      </c>
      <c r="P98" s="34" t="n">
        <f aca="false">'raw_all dissolved metals ppb'!W96/50.9415*1000</f>
        <v>33.8034804628839</v>
      </c>
    </row>
    <row r="99" customFormat="false" ht="13.8" hidden="false" customHeight="false" outlineLevel="0" collapsed="false">
      <c r="A99" s="1" t="s">
        <v>322</v>
      </c>
      <c r="B99" s="1" t="s">
        <v>272</v>
      </c>
      <c r="C99" s="14" t="n">
        <v>227</v>
      </c>
      <c r="F99" s="15" t="n">
        <v>42933</v>
      </c>
      <c r="G99" s="14" t="n">
        <v>8</v>
      </c>
      <c r="H99" s="14"/>
      <c r="I99" s="34" t="n">
        <f aca="false">'raw_all dissolved metals ppb'!I97/55.845*1000</f>
        <v>30337.1295550184</v>
      </c>
      <c r="J99" s="34" t="n">
        <f aca="false">'raw_all dissolved metals ppb'!K97/58.933*1000</f>
        <v>16.6460217535167</v>
      </c>
      <c r="K99" s="34" t="n">
        <f aca="false">'raw_all dissolved metals ppb'!M97/58.693*1000</f>
        <v>18.1282265346805</v>
      </c>
      <c r="L99" s="34" t="n">
        <f aca="false">'raw_all dissolved metals ppb'!O97/63.546*1000</f>
        <v>4.51641330689579</v>
      </c>
      <c r="M99" s="34" t="n">
        <f aca="false">'raw_all dissolved metals ppb'!Q97/65.38*1000</f>
        <v>10126.7513000918</v>
      </c>
      <c r="N99" s="45" t="n">
        <f aca="false">'raw_all dissolved metals ppb'!S97/95.95*1000</f>
        <v>0.656591974986972</v>
      </c>
      <c r="O99" s="34" t="n">
        <f aca="false">'raw_all dissolved metals ppb'!U97/54.938*1000</f>
        <v>3915.63216717026</v>
      </c>
      <c r="P99" s="34" t="n">
        <f aca="false">'raw_all dissolved metals ppb'!W97/50.9415*1000</f>
        <v>36.2572755022918</v>
      </c>
    </row>
    <row r="100" customFormat="false" ht="13.8" hidden="false" customHeight="false" outlineLevel="0" collapsed="false">
      <c r="A100" s="1" t="s">
        <v>323</v>
      </c>
      <c r="B100" s="1" t="s">
        <v>272</v>
      </c>
      <c r="C100" s="14" t="n">
        <v>227</v>
      </c>
      <c r="F100" s="15" t="n">
        <v>42933</v>
      </c>
      <c r="G100" s="14" t="s">
        <v>280</v>
      </c>
      <c r="H100" s="14"/>
      <c r="I100" s="34" t="n">
        <f aca="false">'raw_all dissolved metals ppb'!I98/55.845*1000</f>
        <v>2581.07261169308</v>
      </c>
      <c r="J100" s="34" t="n">
        <f aca="false">'raw_all dissolved metals ppb'!K98/58.933*1000</f>
        <v>4.00454753703358</v>
      </c>
      <c r="K100" s="34" t="n">
        <f aca="false">'raw_all dissolved metals ppb'!M98/58.693*1000</f>
        <v>19.1164193345033</v>
      </c>
      <c r="L100" s="34" t="n">
        <f aca="false">'raw_all dissolved metals ppb'!O98/63.546*1000</f>
        <v>14.2101784534038</v>
      </c>
      <c r="M100" s="34" t="n">
        <f aca="false">'raw_all dissolved metals ppb'!Q98/65.38*1000</f>
        <v>39538.130926889</v>
      </c>
      <c r="N100" s="45" t="n">
        <f aca="false">'raw_all dissolved metals ppb'!S98/95.95*1000</f>
        <v>0.187597707139135</v>
      </c>
      <c r="O100" s="34" t="n">
        <f aca="false">'raw_all dissolved metals ppb'!U98/54.938*1000</f>
        <v>235.647457133496</v>
      </c>
      <c r="P100" s="34" t="n">
        <f aca="false">'raw_all dissolved metals ppb'!W98/50.9415*1000</f>
        <v>53.8264479844528</v>
      </c>
    </row>
    <row r="101" customFormat="false" ht="13.8" hidden="false" customHeight="false" outlineLevel="0" collapsed="false">
      <c r="A101" s="1" t="s">
        <v>324</v>
      </c>
      <c r="B101" s="1" t="s">
        <v>272</v>
      </c>
      <c r="C101" s="14" t="n">
        <v>227</v>
      </c>
      <c r="F101" s="15" t="n">
        <v>42933</v>
      </c>
      <c r="G101" s="14" t="s">
        <v>282</v>
      </c>
      <c r="H101" s="14"/>
      <c r="I101" s="34" t="n">
        <f aca="false">'raw_all dissolved metals ppb'!I99/55.845*1000</f>
        <v>2612.64213447936</v>
      </c>
      <c r="J101" s="34" t="n">
        <f aca="false">'raw_all dissolved metals ppb'!K99/58.933*1000</f>
        <v>0.899326353655846</v>
      </c>
      <c r="K101" s="34" t="n">
        <f aca="false">'raw_all dissolved metals ppb'!M99/58.693*1000</f>
        <v>15.2488371696795</v>
      </c>
      <c r="L101" s="34" t="n">
        <f aca="false">'raw_all dissolved metals ppb'!O99/63.546*1000</f>
        <v>7.0814842791049</v>
      </c>
      <c r="M101" s="34" t="n">
        <f aca="false">'raw_all dissolved metals ppb'!Q99/65.38*1000</f>
        <v>11380.4221474457</v>
      </c>
      <c r="N101" s="45" t="n">
        <f aca="false">'raw_all dissolved metals ppb'!S99/95.95*1000</f>
        <v>0.208441896821261</v>
      </c>
      <c r="O101" s="34" t="n">
        <f aca="false">'raw_all dissolved metals ppb'!U99/54.938*1000</f>
        <v>35.6401761986239</v>
      </c>
      <c r="P101" s="34" t="n">
        <f aca="false">'raw_all dissolved metals ppb'!W99/50.9415*1000</f>
        <v>13.4467968159556</v>
      </c>
    </row>
    <row r="102" customFormat="false" ht="13.8" hidden="false" customHeight="false" outlineLevel="0" collapsed="false">
      <c r="A102" s="1" t="s">
        <v>325</v>
      </c>
      <c r="B102" s="1" t="s">
        <v>272</v>
      </c>
      <c r="C102" s="14" t="n">
        <v>227</v>
      </c>
      <c r="D102" s="14"/>
      <c r="F102" s="15" t="n">
        <v>42935</v>
      </c>
      <c r="G102" s="14" t="n">
        <v>8</v>
      </c>
      <c r="H102" s="14"/>
      <c r="I102" s="34" t="n">
        <f aca="false">'raw_all dissolved metals ppb'!I100/55.845*1000</f>
        <v>2656.80007162682</v>
      </c>
      <c r="J102" s="34" t="n">
        <f aca="false">'raw_all dissolved metals ppb'!K100/58.933*1000</f>
        <v>3.95364227173231</v>
      </c>
      <c r="K102" s="34" t="n">
        <f aca="false">'raw_all dissolved metals ppb'!M100/58.693*1000</f>
        <v>16.3562946177568</v>
      </c>
      <c r="L102" s="34" t="n">
        <f aca="false">'raw_all dissolved metals ppb'!O100/63.546*1000</f>
        <v>14.6193308784188</v>
      </c>
      <c r="M102" s="34" t="n">
        <f aca="false">'raw_all dissolved metals ppb'!Q100/65.38*1000</f>
        <v>49365.6622820434</v>
      </c>
      <c r="N102" s="45" t="n">
        <f aca="false">'raw_all dissolved metals ppb'!S100/95.95*1000</f>
        <v>0.177175612298072</v>
      </c>
      <c r="O102" s="34" t="n">
        <f aca="false">'raw_all dissolved metals ppb'!U100/54.938*1000</f>
        <v>206.578324656886</v>
      </c>
      <c r="P102" s="34" t="n">
        <f aca="false">'raw_all dissolved metals ppb'!W100/50.9415*1000</f>
        <v>66.5272911084283</v>
      </c>
    </row>
    <row r="103" customFormat="false" ht="13.8" hidden="false" customHeight="false" outlineLevel="0" collapsed="false">
      <c r="A103" s="1" t="s">
        <v>326</v>
      </c>
      <c r="B103" s="1" t="s">
        <v>272</v>
      </c>
      <c r="C103" s="14" t="n">
        <v>227</v>
      </c>
      <c r="D103" s="14"/>
      <c r="F103" s="15" t="n">
        <v>42935</v>
      </c>
      <c r="G103" s="14" t="n">
        <v>8</v>
      </c>
      <c r="H103" s="14"/>
      <c r="I103" s="34" t="n">
        <f aca="false">'raw_all dissolved metals ppb'!I101/55.845*1000</f>
        <v>42419.8048169039</v>
      </c>
      <c r="J103" s="34" t="n">
        <f aca="false">'raw_all dissolved metals ppb'!K101/58.933*1000</f>
        <v>22.1098535625201</v>
      </c>
      <c r="K103" s="34" t="n">
        <f aca="false">'raw_all dissolved metals ppb'!M101/58.693*1000</f>
        <v>24.3811016645937</v>
      </c>
      <c r="L103" s="34" t="n">
        <f aca="false">'raw_all dissolved metals ppb'!O101/63.546*1000</f>
        <v>6.89264469832877</v>
      </c>
      <c r="M103" s="34" t="n">
        <f aca="false">'raw_all dissolved metals ppb'!Q101/65.38*1000</f>
        <v>18253.5790761701</v>
      </c>
      <c r="N103" s="45" t="n">
        <f aca="false">'raw_all dissolved metals ppb'!S101/95.95*1000</f>
        <v>0.792079207920792</v>
      </c>
      <c r="O103" s="34" t="n">
        <f aca="false">'raw_all dissolved metals ppb'!U101/54.938*1000</f>
        <v>5320.25192034657</v>
      </c>
      <c r="P103" s="34" t="n">
        <f aca="false">'raw_all dissolved metals ppb'!W101/50.9415*1000</f>
        <v>35.6879950531492</v>
      </c>
    </row>
    <row r="104" customFormat="false" ht="13.8" hidden="false" customHeight="false" outlineLevel="0" collapsed="false">
      <c r="A104" s="1" t="s">
        <v>327</v>
      </c>
      <c r="B104" s="1" t="s">
        <v>272</v>
      </c>
      <c r="C104" s="14" t="n">
        <v>227</v>
      </c>
      <c r="D104" s="14"/>
      <c r="F104" s="15" t="n">
        <v>42940</v>
      </c>
      <c r="G104" s="14" t="n">
        <v>0</v>
      </c>
      <c r="H104" s="14"/>
      <c r="I104" s="34" t="n">
        <f aca="false">'raw_all dissolved metals ppb'!I102/55.845*1000</f>
        <v>2503.76936162593</v>
      </c>
      <c r="J104" s="34" t="n">
        <f aca="false">'raw_all dissolved metals ppb'!K102/58.933*1000</f>
        <v>3.20703171398028</v>
      </c>
      <c r="K104" s="34" t="n">
        <f aca="false">'raw_all dissolved metals ppb'!M102/58.693*1000</f>
        <v>19.4060620516927</v>
      </c>
      <c r="L104" s="34" t="n">
        <f aca="false">'raw_all dissolved metals ppb'!O102/63.546*1000</f>
        <v>6.78248827620936</v>
      </c>
      <c r="M104" s="34" t="n">
        <f aca="false">'raw_all dissolved metals ppb'!Q102/65.38*1000</f>
        <v>1052.64606913429</v>
      </c>
      <c r="N104" s="45" t="n">
        <f aca="false">'raw_all dissolved metals ppb'!S102/95.95*1000</f>
        <v>0.187597707139135</v>
      </c>
      <c r="O104" s="34" t="n">
        <f aca="false">'raw_all dissolved metals ppb'!U102/54.938*1000</f>
        <v>84.1676071207543</v>
      </c>
      <c r="P104" s="34" t="n">
        <f aca="false">'raw_all dissolved metals ppb'!W102/50.9415*1000</f>
        <v>5.51613124858907</v>
      </c>
    </row>
    <row r="105" customFormat="false" ht="13.8" hidden="false" customHeight="false" outlineLevel="0" collapsed="false">
      <c r="A105" s="1" t="s">
        <v>328</v>
      </c>
      <c r="B105" s="1" t="s">
        <v>272</v>
      </c>
      <c r="C105" s="14" t="n">
        <v>227</v>
      </c>
      <c r="D105" s="14"/>
      <c r="F105" s="15" t="n">
        <v>42940</v>
      </c>
      <c r="G105" s="14" t="n">
        <v>8</v>
      </c>
      <c r="H105" s="14"/>
      <c r="I105" s="34" t="n">
        <f aca="false">'raw_all dissolved metals ppb'!I103/55.845*1000</f>
        <v>42057.140299042</v>
      </c>
      <c r="J105" s="34" t="n">
        <f aca="false">'raw_all dissolved metals ppb'!K103/58.933*1000</f>
        <v>19.3949060797855</v>
      </c>
      <c r="K105" s="34" t="n">
        <f aca="false">'raw_all dissolved metals ppb'!M103/58.693*1000</f>
        <v>18.9460412655683</v>
      </c>
      <c r="L105" s="34" t="n">
        <f aca="false">'raw_all dissolved metals ppb'!O103/63.546*1000</f>
        <v>3.55647877128379</v>
      </c>
      <c r="M105" s="34" t="n">
        <f aca="false">'raw_all dissolved metals ppb'!Q103/65.38*1000</f>
        <v>133.236463750382</v>
      </c>
      <c r="N105" s="45" t="n">
        <f aca="false">'raw_all dissolved metals ppb'!S103/95.95*1000</f>
        <v>0.85461177696717</v>
      </c>
      <c r="O105" s="34" t="n">
        <f aca="false">'raw_all dissolved metals ppb'!U103/54.938*1000</f>
        <v>4565.94706760348</v>
      </c>
      <c r="P105" s="34" t="n">
        <f aca="false">'raw_all dissolved metals ppb'!W103/50.9415*1000</f>
        <v>6.12467241836224</v>
      </c>
    </row>
    <row r="106" customFormat="false" ht="13.8" hidden="false" customHeight="false" outlineLevel="0" collapsed="false">
      <c r="A106" s="1" t="s">
        <v>329</v>
      </c>
      <c r="B106" s="1" t="s">
        <v>272</v>
      </c>
      <c r="C106" s="14" t="n">
        <v>227</v>
      </c>
      <c r="D106" s="14"/>
      <c r="F106" s="15" t="n">
        <v>42942</v>
      </c>
      <c r="G106" s="14" t="n">
        <v>0</v>
      </c>
      <c r="H106" s="14"/>
      <c r="I106" s="34" t="n">
        <f aca="false">'raw_all dissolved metals ppb'!I104/55.845*1000</f>
        <v>1906.25839376847</v>
      </c>
      <c r="J106" s="34" t="n">
        <f aca="false">'raw_all dissolved metals ppb'!K104/58.933*1000</f>
        <v>2.63010537389917</v>
      </c>
      <c r="K106" s="34" t="n">
        <f aca="false">'raw_all dissolved metals ppb'!M104/58.693*1000</f>
        <v>17.906735045065</v>
      </c>
      <c r="L106" s="34" t="n">
        <f aca="false">'raw_all dissolved metals ppb'!O104/63.546*1000</f>
        <v>5.09866868095553</v>
      </c>
      <c r="M106" s="34" t="n">
        <f aca="false">'raw_all dissolved metals ppb'!Q104/65.38*1000</f>
        <v>623.661670235546</v>
      </c>
      <c r="N106" s="45" t="n">
        <f aca="false">'raw_all dissolved metals ppb'!S104/95.95*1000</f>
        <v>0.281396560708702</v>
      </c>
      <c r="O106" s="34" t="n">
        <f aca="false">'raw_all dissolved metals ppb'!U104/54.938*1000</f>
        <v>78.6340966180058</v>
      </c>
      <c r="P106" s="34" t="n">
        <f aca="false">'raw_all dissolved metals ppb'!W104/50.9415*1000</f>
        <v>3.45494341548639</v>
      </c>
    </row>
    <row r="107" customFormat="false" ht="13.8" hidden="false" customHeight="false" outlineLevel="0" collapsed="false">
      <c r="A107" s="1" t="s">
        <v>330</v>
      </c>
      <c r="B107" s="1" t="s">
        <v>272</v>
      </c>
      <c r="C107" s="14" t="n">
        <v>227</v>
      </c>
      <c r="D107" s="14"/>
      <c r="F107" s="15" t="n">
        <v>42942</v>
      </c>
      <c r="G107" s="14" t="n">
        <v>8</v>
      </c>
      <c r="H107" s="14"/>
      <c r="I107" s="34" t="n">
        <f aca="false">'raw_all dissolved metals ppb'!I105/55.845*1000</f>
        <v>46410.9768108157</v>
      </c>
      <c r="J107" s="34" t="n">
        <f aca="false">'raw_all dissolved metals ppb'!K105/58.933*1000</f>
        <v>20.039706106935</v>
      </c>
      <c r="K107" s="34" t="n">
        <f aca="false">'raw_all dissolved metals ppb'!M105/58.693*1000</f>
        <v>19.7979316102431</v>
      </c>
      <c r="L107" s="34" t="n">
        <f aca="false">'raw_all dissolved metals ppb'!O105/63.546*1000</f>
        <v>3.08437981934347</v>
      </c>
      <c r="M107" s="34" t="n">
        <f aca="false">'raw_all dissolved metals ppb'!Q105/65.38*1000</f>
        <v>123.692260630162</v>
      </c>
      <c r="N107" s="45" t="n">
        <f aca="false">'raw_all dissolved metals ppb'!S105/95.95*1000</f>
        <v>0.760812923397603</v>
      </c>
      <c r="O107" s="34" t="n">
        <f aca="false">'raw_all dissolved metals ppb'!U105/54.938*1000</f>
        <v>4788.07018821217</v>
      </c>
      <c r="P107" s="34" t="n">
        <f aca="false">'raw_all dissolved metals ppb'!W105/50.9415*1000</f>
        <v>6.24245458025382</v>
      </c>
    </row>
    <row r="108" customFormat="false" ht="13.8" hidden="false" customHeight="false" outlineLevel="0" collapsed="false">
      <c r="A108" s="1" t="s">
        <v>331</v>
      </c>
      <c r="B108" s="1" t="s">
        <v>272</v>
      </c>
      <c r="C108" s="14" t="n">
        <v>227</v>
      </c>
      <c r="D108" s="14"/>
      <c r="F108" s="15" t="n">
        <v>42949</v>
      </c>
      <c r="G108" s="14" t="n">
        <v>0</v>
      </c>
      <c r="H108" s="14"/>
      <c r="I108" s="34" t="n">
        <f aca="false">'raw_all dissolved metals ppb'!I106/55.845*1000</f>
        <v>1223.35034470409</v>
      </c>
      <c r="J108" s="34" t="n">
        <f aca="false">'raw_all dissolved metals ppb'!K106/58.933*1000</f>
        <v>2.13802114265352</v>
      </c>
      <c r="K108" s="34" t="n">
        <f aca="false">'raw_all dissolved metals ppb'!M106/58.693*1000</f>
        <v>26.0337689332629</v>
      </c>
      <c r="L108" s="34" t="n">
        <f aca="false">'raw_all dissolved metals ppb'!O106/63.546*1000</f>
        <v>20.205835143046</v>
      </c>
      <c r="M108" s="34" t="n">
        <f aca="false">'raw_all dissolved metals ppb'!Q106/65.38*1000</f>
        <v>53325.2676659529</v>
      </c>
      <c r="N108" s="45" t="n">
        <f aca="false">'raw_all dissolved metals ppb'!S106/95.95*1000</f>
        <v>0.4794163626889</v>
      </c>
      <c r="O108" s="34" t="n">
        <f aca="false">'raw_all dissolved metals ppb'!U106/54.938*1000</f>
        <v>25.8291164585533</v>
      </c>
      <c r="P108" s="34" t="n">
        <f aca="false">'raw_all dissolved metals ppb'!W106/50.9415*1000</f>
        <v>59.7155560790318</v>
      </c>
    </row>
    <row r="109" customFormat="false" ht="13.8" hidden="false" customHeight="false" outlineLevel="0" collapsed="false">
      <c r="A109" s="1" t="s">
        <v>332</v>
      </c>
      <c r="B109" s="1" t="s">
        <v>272</v>
      </c>
      <c r="C109" s="14" t="n">
        <v>227</v>
      </c>
      <c r="D109" s="14"/>
      <c r="F109" s="15" t="n">
        <v>42949</v>
      </c>
      <c r="G109" s="14" t="n">
        <v>8</v>
      </c>
      <c r="H109" s="14"/>
      <c r="I109" s="34" t="n">
        <f aca="false">'raw_all dissolved metals ppb'!I107/55.845*1000</f>
        <v>50222.7594234041</v>
      </c>
      <c r="J109" s="34" t="n">
        <f aca="false">'raw_all dissolved metals ppb'!K107/58.933*1000</f>
        <v>29.9662328406835</v>
      </c>
      <c r="K109" s="34" t="n">
        <f aca="false">'raw_all dissolved metals ppb'!M107/58.693*1000</f>
        <v>36.2394152624674</v>
      </c>
      <c r="L109" s="34" t="n">
        <f aca="false">'raw_all dissolved metals ppb'!O107/63.546*1000</f>
        <v>23.4947911748969</v>
      </c>
      <c r="M109" s="34" t="n">
        <f aca="false">'raw_all dissolved metals ppb'!Q107/65.38*1000</f>
        <v>78014.4080758642</v>
      </c>
      <c r="N109" s="45" t="n">
        <f aca="false">'raw_all dissolved metals ppb'!S107/95.95*1000</f>
        <v>17.3006774361647</v>
      </c>
      <c r="O109" s="34" t="n">
        <f aca="false">'raw_all dissolved metals ppb'!U107/54.938*1000</f>
        <v>5582.14714769376</v>
      </c>
      <c r="P109" s="34" t="n">
        <f aca="false">'raw_all dissolved metals ppb'!W107/50.9415*1000</f>
        <v>106.416183269044</v>
      </c>
    </row>
    <row r="110" customFormat="false" ht="13.8" hidden="false" customHeight="false" outlineLevel="0" collapsed="false">
      <c r="A110" s="1" t="s">
        <v>333</v>
      </c>
      <c r="B110" s="1" t="s">
        <v>272</v>
      </c>
      <c r="C110" s="14" t="n">
        <v>227</v>
      </c>
      <c r="D110" s="14"/>
      <c r="F110" s="15" t="n">
        <v>42955</v>
      </c>
      <c r="G110" s="14" t="n">
        <v>0</v>
      </c>
      <c r="H110" s="14"/>
      <c r="I110" s="34" t="n">
        <f aca="false">'raw_all dissolved metals ppb'!I108/55.845*1000</f>
        <v>1167.91118273794</v>
      </c>
      <c r="J110" s="34" t="n">
        <f aca="false">'raw_all dissolved metals ppb'!K108/58.933*1000</f>
        <v>1.88349481614715</v>
      </c>
      <c r="K110" s="34" t="n">
        <f aca="false">'raw_all dissolved metals ppb'!M108/58.693*1000</f>
        <v>19.7979316102431</v>
      </c>
      <c r="L110" s="34" t="n">
        <f aca="false">'raw_all dissolved metals ppb'!O108/63.546*1000</f>
        <v>5.06719541749284</v>
      </c>
      <c r="M110" s="34" t="n">
        <f aca="false">'raw_all dissolved metals ppb'!Q108/65.38*1000</f>
        <v>141.618231875191</v>
      </c>
      <c r="N110" s="45" t="n">
        <f aca="false">'raw_all dissolved metals ppb'!S108/95.95*1000</f>
        <v>4.61698801459093</v>
      </c>
      <c r="O110" s="34" t="n">
        <f aca="false">'raw_all dissolved metals ppb'!U108/54.938*1000</f>
        <v>39.735702064145</v>
      </c>
      <c r="P110" s="34" t="n">
        <f aca="false">'raw_all dissolved metals ppb'!W108/50.9415*1000</f>
        <v>2.59120756161479</v>
      </c>
    </row>
    <row r="111" customFormat="false" ht="13.8" hidden="false" customHeight="false" outlineLevel="0" collapsed="false">
      <c r="A111" s="1" t="s">
        <v>334</v>
      </c>
      <c r="B111" s="1" t="s">
        <v>272</v>
      </c>
      <c r="C111" s="14" t="n">
        <v>227</v>
      </c>
      <c r="D111" s="14"/>
      <c r="F111" s="15" t="n">
        <v>42955</v>
      </c>
      <c r="G111" s="14" t="n">
        <v>1</v>
      </c>
      <c r="H111" s="14"/>
      <c r="I111" s="34" t="n">
        <f aca="false">'raw_all dissolved metals ppb'!I109/55.845*1000</f>
        <v>617.817172531113</v>
      </c>
      <c r="J111" s="34" t="n">
        <f aca="false">'raw_all dissolved metals ppb'!K109/58.933*1000</f>
        <v>2.25680009502316</v>
      </c>
      <c r="K111" s="34" t="n">
        <f aca="false">'raw_all dissolved metals ppb'!M109/58.693*1000</f>
        <v>29.1516875947728</v>
      </c>
      <c r="L111" s="34" t="n">
        <f aca="false">'raw_all dissolved metals ppb'!O109/63.546*1000</f>
        <v>33.1413464262109</v>
      </c>
      <c r="M111" s="34" t="n">
        <f aca="false">'raw_all dissolved metals ppb'!Q109/65.38*1000</f>
        <v>49729.1526460691</v>
      </c>
      <c r="N111" s="45" t="n">
        <f aca="false">'raw_all dissolved metals ppb'!S109/95.95*1000</f>
        <v>2.09484106305367</v>
      </c>
      <c r="O111" s="34" t="n">
        <f aca="false">'raw_all dissolved metals ppb'!U109/54.938*1000</f>
        <v>33.1282536677709</v>
      </c>
      <c r="P111" s="34" t="n">
        <f aca="false">'raw_all dissolved metals ppb'!W109/50.9415*1000</f>
        <v>60.3633579694355</v>
      </c>
    </row>
    <row r="112" customFormat="false" ht="13.8" hidden="false" customHeight="false" outlineLevel="0" collapsed="false">
      <c r="A112" s="1" t="s">
        <v>335</v>
      </c>
      <c r="B112" s="1" t="s">
        <v>272</v>
      </c>
      <c r="C112" s="14" t="n">
        <v>227</v>
      </c>
      <c r="D112" s="14"/>
      <c r="F112" s="15" t="n">
        <v>42955</v>
      </c>
      <c r="G112" s="14" t="n">
        <v>3</v>
      </c>
      <c r="H112" s="14"/>
      <c r="I112" s="34" t="n">
        <f aca="false">'raw_all dissolved metals ppb'!I110/55.845*1000</f>
        <v>3115.98173515982</v>
      </c>
      <c r="J112" s="34" t="n">
        <f aca="false">'raw_all dissolved metals ppb'!K110/58.933*1000</f>
        <v>1.56109480257241</v>
      </c>
      <c r="K112" s="34" t="n">
        <f aca="false">'raw_all dissolved metals ppb'!M110/58.693*1000</f>
        <v>22.8306612372855</v>
      </c>
      <c r="L112" s="34" t="n">
        <f aca="false">'raw_all dissolved metals ppb'!O110/63.546*1000</f>
        <v>11.7237906398514</v>
      </c>
      <c r="M112" s="34" t="n">
        <f aca="false">'raw_all dissolved metals ppb'!Q110/65.38*1000</f>
        <v>41153.5637809728</v>
      </c>
      <c r="N112" s="45" t="n">
        <f aca="false">'raw_all dissolved metals ppb'!S110/95.95*1000</f>
        <v>1.32360604481501</v>
      </c>
      <c r="O112" s="34" t="n">
        <f aca="false">'raw_all dissolved metals ppb'!U110/54.938*1000</f>
        <v>70.3338308638829</v>
      </c>
      <c r="P112" s="34" t="n">
        <f aca="false">'raw_all dissolved metals ppb'!W110/50.9415*1000</f>
        <v>53.2179068146796</v>
      </c>
    </row>
    <row r="113" customFormat="false" ht="13.8" hidden="false" customHeight="false" outlineLevel="0" collapsed="false">
      <c r="A113" s="1" t="s">
        <v>336</v>
      </c>
      <c r="B113" s="1" t="s">
        <v>272</v>
      </c>
      <c r="C113" s="14" t="n">
        <v>227</v>
      </c>
      <c r="D113" s="14"/>
      <c r="F113" s="15" t="n">
        <v>42955</v>
      </c>
      <c r="G113" s="14" t="n">
        <v>4</v>
      </c>
      <c r="H113" s="14"/>
      <c r="I113" s="34" t="n">
        <f aca="false">'raw_all dissolved metals ppb'!I111/55.845*1000</f>
        <v>3932.52753156057</v>
      </c>
      <c r="J113" s="34" t="n">
        <f aca="false">'raw_all dissolved metals ppb'!K111/58.933*1000</f>
        <v>11.7760847063615</v>
      </c>
      <c r="K113" s="34" t="n">
        <f aca="false">'raw_all dissolved metals ppb'!M111/58.693*1000</f>
        <v>19.3208730172252</v>
      </c>
      <c r="L113" s="34" t="n">
        <f aca="false">'raw_all dissolved metals ppb'!O111/63.546*1000</f>
        <v>6.65659522235861</v>
      </c>
      <c r="M113" s="34" t="n">
        <f aca="false">'raw_all dissolved metals ppb'!Q111/65.38*1000</f>
        <v>615.0198837565</v>
      </c>
      <c r="N113" s="45" t="n">
        <f aca="false">'raw_all dissolved metals ppb'!S111/95.95*1000</f>
        <v>1.27149557060969</v>
      </c>
      <c r="O113" s="34" t="n">
        <f aca="false">'raw_all dissolved metals ppb'!U111/54.938*1000</f>
        <v>2469.21984782846</v>
      </c>
      <c r="P113" s="34" t="n">
        <f aca="false">'raw_all dissolved metals ppb'!W111/50.9415*1000</f>
        <v>1.41338594269898</v>
      </c>
    </row>
    <row r="114" customFormat="false" ht="13.8" hidden="false" customHeight="false" outlineLevel="0" collapsed="false">
      <c r="A114" s="1" t="s">
        <v>337</v>
      </c>
      <c r="B114" s="1" t="s">
        <v>272</v>
      </c>
      <c r="C114" s="14" t="n">
        <v>227</v>
      </c>
      <c r="D114" s="14"/>
      <c r="F114" s="15" t="n">
        <v>42955</v>
      </c>
      <c r="G114" s="14" t="n">
        <v>6</v>
      </c>
      <c r="H114" s="14"/>
      <c r="I114" s="34" t="n">
        <f aca="false">'raw_all dissolved metals ppb'!I112/55.845*1000</f>
        <v>17664.2313546423</v>
      </c>
      <c r="J114" s="34" t="n">
        <f aca="false">'raw_all dissolved metals ppb'!K112/58.933*1000</f>
        <v>13.2862742436326</v>
      </c>
      <c r="K114" s="34" t="n">
        <f aca="false">'raw_all dissolved metals ppb'!M112/58.693*1000</f>
        <v>19.1504949482903</v>
      </c>
      <c r="L114" s="34" t="n">
        <f aca="false">'raw_all dissolved metals ppb'!O112/63.546*1000</f>
        <v>11.8024737985082</v>
      </c>
      <c r="M114" s="34" t="n">
        <f aca="false">'raw_all dissolved metals ppb'!Q112/65.38*1000</f>
        <v>42744.8761089018</v>
      </c>
      <c r="N114" s="45" t="n">
        <f aca="false">'raw_all dissolved metals ppb'!S112/95.95*1000</f>
        <v>1.27149557060969</v>
      </c>
      <c r="O114" s="34" t="n">
        <f aca="false">'raw_all dissolved metals ppb'!U112/54.938*1000</f>
        <v>2793.23965197131</v>
      </c>
      <c r="P114" s="34" t="n">
        <f aca="false">'raw_all dissolved metals ppb'!W112/50.9415*1000</f>
        <v>60.9326384185782</v>
      </c>
    </row>
    <row r="115" customFormat="false" ht="13.8" hidden="false" customHeight="false" outlineLevel="0" collapsed="false">
      <c r="A115" s="1" t="s">
        <v>338</v>
      </c>
      <c r="B115" s="1" t="s">
        <v>272</v>
      </c>
      <c r="C115" s="14" t="n">
        <v>227</v>
      </c>
      <c r="D115" s="14"/>
      <c r="F115" s="15" t="n">
        <v>42955</v>
      </c>
      <c r="G115" s="14" t="n">
        <v>8</v>
      </c>
      <c r="H115" s="14"/>
      <c r="I115" s="34" t="n">
        <f aca="false">'raw_all dissolved metals ppb'!I113/55.845*1000</f>
        <v>49119.7600501388</v>
      </c>
      <c r="J115" s="34" t="n">
        <f aca="false">'raw_all dissolved metals ppb'!K113/58.933*1000</f>
        <v>21.4989903789049</v>
      </c>
      <c r="K115" s="34" t="n">
        <f aca="false">'raw_all dissolved metals ppb'!M113/58.693*1000</f>
        <v>21.7402415961017</v>
      </c>
      <c r="L115" s="34" t="n">
        <f aca="false">'raw_all dissolved metals ppb'!O113/63.546*1000</f>
        <v>10.5907531551947</v>
      </c>
      <c r="M115" s="34" t="n">
        <f aca="false">'raw_all dissolved metals ppb'!Q113/65.38*1000</f>
        <v>36972.0862649128</v>
      </c>
      <c r="N115" s="45" t="n">
        <f aca="false">'raw_all dissolved metals ppb'!S113/95.95*1000</f>
        <v>1.42782699322564</v>
      </c>
      <c r="O115" s="34" t="n">
        <f aca="false">'raw_all dissolved metals ppb'!U113/54.938*1000</f>
        <v>5002.69394590265</v>
      </c>
      <c r="P115" s="34" t="n">
        <f aca="false">'raw_all dissolved metals ppb'!W113/50.9415*1000</f>
        <v>62.6012190453756</v>
      </c>
    </row>
    <row r="116" customFormat="false" ht="13.8" hidden="false" customHeight="false" outlineLevel="0" collapsed="false">
      <c r="A116" s="1" t="s">
        <v>339</v>
      </c>
      <c r="B116" s="1" t="s">
        <v>272</v>
      </c>
      <c r="C116" s="14" t="n">
        <v>227</v>
      </c>
      <c r="D116" s="14"/>
      <c r="F116" s="15" t="n">
        <v>42955</v>
      </c>
      <c r="G116" s="14" t="n">
        <v>10</v>
      </c>
      <c r="H116" s="14"/>
      <c r="I116" s="34" t="n">
        <f aca="false">'raw_all dissolved metals ppb'!I114/55.845*1000</f>
        <v>226761.876622795</v>
      </c>
      <c r="J116" s="34" t="n">
        <f aca="false">'raw_all dissolved metals ppb'!K114/58.933*1000</f>
        <v>70.2322976939915</v>
      </c>
      <c r="K116" s="34" t="n">
        <f aca="false">'raw_all dissolved metals ppb'!M114/58.693*1000</f>
        <v>44.6560918678548</v>
      </c>
      <c r="L116" s="34" t="n">
        <f aca="false">'raw_all dissolved metals ppb'!O114/63.546*1000</f>
        <v>44.8808736977937</v>
      </c>
      <c r="M116" s="34" t="n">
        <f aca="false">'raw_all dissolved metals ppb'!Q114/65.38*1000</f>
        <v>74217.7883144693</v>
      </c>
      <c r="N116" s="45" t="n">
        <f aca="false">'raw_all dissolved metals ppb'!S114/95.95*1000</f>
        <v>1.85513288170922</v>
      </c>
      <c r="O116" s="34" t="n">
        <f aca="false">'raw_all dissolved metals ppb'!U114/54.938*1000</f>
        <v>17412.774400233</v>
      </c>
      <c r="P116" s="34" t="n">
        <f aca="false">'raw_all dissolved metals ppb'!W114/50.9415*1000</f>
        <v>100.468184093519</v>
      </c>
    </row>
    <row r="117" customFormat="false" ht="13.8" hidden="false" customHeight="false" outlineLevel="0" collapsed="false">
      <c r="A117" s="1" t="s">
        <v>340</v>
      </c>
      <c r="B117" s="1" t="s">
        <v>272</v>
      </c>
      <c r="C117" s="14" t="n">
        <v>227</v>
      </c>
      <c r="D117" s="14"/>
      <c r="F117" s="15" t="n">
        <v>42962</v>
      </c>
      <c r="G117" s="14" t="n">
        <v>0</v>
      </c>
      <c r="H117" s="14"/>
      <c r="I117" s="34" t="n">
        <f aca="false">'raw_all dissolved metals ppb'!I115/55.845*1000</f>
        <v>74635.1866774107</v>
      </c>
      <c r="J117" s="34" t="n">
        <f aca="false">'raw_all dissolved metals ppb'!K115/58.933*1000</f>
        <v>35.9730541462339</v>
      </c>
      <c r="K117" s="34" t="n">
        <f aca="false">'raw_all dissolved metals ppb'!M115/58.693*1000</f>
        <v>30.6850902151875</v>
      </c>
      <c r="L117" s="34" t="n">
        <f aca="false">'raw_all dissolved metals ppb'!O115/63.546*1000</f>
        <v>18.7265917602996</v>
      </c>
      <c r="M117" s="34" t="n">
        <f aca="false">'raw_all dissolved metals ppb'!Q115/65.38*1000</f>
        <v>96052.3248699908</v>
      </c>
      <c r="N117" s="45" t="n">
        <f aca="false">'raw_all dissolved metals ppb'!S115/95.95*1000</f>
        <v>1.49035956227202</v>
      </c>
      <c r="O117" s="34" t="n">
        <f aca="false">'raw_all dissolved metals ppb'!U115/54.938*1000</f>
        <v>8348.55655466162</v>
      </c>
      <c r="P117" s="34" t="n">
        <f aca="false">'raw_all dissolved metals ppb'!W115/50.9415*1000</f>
        <v>124.947243406653</v>
      </c>
    </row>
    <row r="118" customFormat="false" ht="13.8" hidden="false" customHeight="false" outlineLevel="0" collapsed="false">
      <c r="A118" s="1" t="s">
        <v>341</v>
      </c>
      <c r="B118" s="1" t="s">
        <v>272</v>
      </c>
      <c r="C118" s="14" t="n">
        <v>227</v>
      </c>
      <c r="D118" s="14"/>
      <c r="F118" s="15" t="n">
        <v>42962</v>
      </c>
      <c r="G118" s="14" t="n">
        <v>8</v>
      </c>
      <c r="H118" s="14"/>
      <c r="I118" s="34" t="n">
        <f aca="false">'raw_all dissolved metals ppb'!I116/55.845*1000</f>
        <v>578.529859432358</v>
      </c>
      <c r="J118" s="34" t="n">
        <f aca="false">'raw_all dissolved metals ppb'!K116/58.933*1000</f>
        <v>2.76585274803591</v>
      </c>
      <c r="K118" s="34" t="n">
        <f aca="false">'raw_all dissolved metals ppb'!M116/58.693*1000</f>
        <v>37.8750447242431</v>
      </c>
      <c r="L118" s="34" t="n">
        <f aca="false">'raw_all dissolved metals ppb'!O116/63.546*1000</f>
        <v>47.5403644603909</v>
      </c>
      <c r="M118" s="34" t="n">
        <f aca="false">'raw_all dissolved metals ppb'!Q116/65.38*1000</f>
        <v>48701.7742428877</v>
      </c>
      <c r="N118" s="45" t="n">
        <f aca="false">'raw_all dissolved metals ppb'!S116/95.95*1000</f>
        <v>0.677436164669099</v>
      </c>
      <c r="O118" s="34" t="n">
        <f aca="false">'raw_all dissolved metals ppb'!U116/54.938*1000</f>
        <v>80.9457934398777</v>
      </c>
      <c r="P118" s="34" t="n">
        <f aca="false">'raw_all dissolved metals ppb'!W116/50.9415*1000</f>
        <v>60.3044668884897</v>
      </c>
    </row>
    <row r="119" customFormat="false" ht="13.8" hidden="false" customHeight="false" outlineLevel="0" collapsed="false">
      <c r="A119" s="1" t="s">
        <v>342</v>
      </c>
      <c r="B119" s="1" t="s">
        <v>272</v>
      </c>
      <c r="C119" s="14" t="n">
        <v>227</v>
      </c>
      <c r="D119" s="14"/>
      <c r="F119" s="15" t="n">
        <v>42968</v>
      </c>
      <c r="G119" s="14" t="n">
        <v>0</v>
      </c>
      <c r="H119" s="14"/>
      <c r="I119" s="34" t="n">
        <f aca="false">'raw_all dissolved metals ppb'!I117/55.845*1000</f>
        <v>1309.01602650193</v>
      </c>
      <c r="J119" s="34" t="n">
        <f aca="false">'raw_all dissolved metals ppb'!K117/58.933*1000</f>
        <v>3.1730948704461</v>
      </c>
      <c r="K119" s="34" t="n">
        <f aca="false">'raw_all dissolved metals ppb'!M117/58.693*1000</f>
        <v>21.6380147547408</v>
      </c>
      <c r="L119" s="34" t="n">
        <f aca="false">'raw_all dissolved metals ppb'!O117/63.546*1000</f>
        <v>22.1414408460013</v>
      </c>
      <c r="M119" s="34" t="n">
        <f aca="false">'raw_all dissolved metals ppb'!Q117/65.38*1000</f>
        <v>116315.73875803</v>
      </c>
      <c r="N119" s="45" t="n">
        <f aca="false">'raw_all dissolved metals ppb'!S117/95.95*1000</f>
        <v>0.719124544033351</v>
      </c>
      <c r="O119" s="34" t="n">
        <f aca="false">'raw_all dissolved metals ppb'!U117/54.938*1000</f>
        <v>46.5433761695002</v>
      </c>
      <c r="P119" s="34" t="n">
        <f aca="false">'raw_all dissolved metals ppb'!W117/50.9415*1000</f>
        <v>109.380367676649</v>
      </c>
    </row>
    <row r="120" customFormat="false" ht="13.8" hidden="false" customHeight="false" outlineLevel="0" collapsed="false">
      <c r="A120" s="1" t="s">
        <v>343</v>
      </c>
      <c r="B120" s="1" t="s">
        <v>272</v>
      </c>
      <c r="C120" s="14" t="n">
        <v>227</v>
      </c>
      <c r="D120" s="14"/>
      <c r="F120" s="15" t="n">
        <v>42968</v>
      </c>
      <c r="G120" s="14" t="s">
        <v>280</v>
      </c>
      <c r="H120" s="14"/>
      <c r="I120" s="34" t="n">
        <f aca="false">'raw_all dissolved metals ppb'!I118/55.845*1000</f>
        <v>1314.29850479004</v>
      </c>
      <c r="J120" s="34" t="n">
        <f aca="false">'raw_all dissolved metals ppb'!K118/58.933*1000</f>
        <v>2.56223168683081</v>
      </c>
      <c r="K120" s="34" t="n">
        <f aca="false">'raw_all dissolved metals ppb'!M118/58.693*1000</f>
        <v>18.1623021484675</v>
      </c>
      <c r="L120" s="34" t="n">
        <f aca="false">'raw_all dissolved metals ppb'!O118/63.546*1000</f>
        <v>6.67233185408995</v>
      </c>
      <c r="M120" s="34" t="n">
        <f aca="false">'raw_all dissolved metals ppb'!Q118/65.38*1000</f>
        <v>9914.6375038238</v>
      </c>
      <c r="N120" s="45" t="n">
        <f aca="false">'raw_all dissolved metals ppb'!S118/95.95*1000</f>
        <v>0.646169880145909</v>
      </c>
      <c r="O120" s="34" t="n">
        <f aca="false">'raw_all dissolved metals ppb'!U118/54.938*1000</f>
        <v>42.1930175834577</v>
      </c>
      <c r="P120" s="34" t="n">
        <f aca="false">'raw_all dissolved metals ppb'!W118/50.9415*1000</f>
        <v>20.6707694119726</v>
      </c>
    </row>
    <row r="121" customFormat="false" ht="13.8" hidden="false" customHeight="false" outlineLevel="0" collapsed="false">
      <c r="A121" s="1" t="s">
        <v>344</v>
      </c>
      <c r="B121" s="1" t="s">
        <v>272</v>
      </c>
      <c r="C121" s="14" t="n">
        <v>227</v>
      </c>
      <c r="D121" s="14"/>
      <c r="F121" s="15" t="n">
        <v>42968</v>
      </c>
      <c r="G121" s="14" t="s">
        <v>293</v>
      </c>
      <c r="H121" s="14"/>
      <c r="I121" s="34" t="n">
        <f aca="false">'raw_all dissolved metals ppb'!I119/55.845*1000</f>
        <v>67497.8422419196</v>
      </c>
      <c r="J121" s="34" t="n">
        <f aca="false">'raw_all dissolved metals ppb'!K119/58.933*1000</f>
        <v>30.7467802419697</v>
      </c>
      <c r="K121" s="34" t="n">
        <f aca="false">'raw_all dissolved metals ppb'!M119/58.693*1000</f>
        <v>30.4124853048916</v>
      </c>
      <c r="L121" s="34" t="n">
        <f aca="false">'raw_all dissolved metals ppb'!O119/63.546*1000</f>
        <v>26.972586787524</v>
      </c>
      <c r="M121" s="34" t="n">
        <f aca="false">'raw_all dissolved metals ppb'!Q119/65.38*1000</f>
        <v>123145.763230346</v>
      </c>
      <c r="N121" s="45" t="n">
        <f aca="false">'raw_all dissolved metals ppb'!S119/95.95*1000</f>
        <v>1.13600833767587</v>
      </c>
      <c r="O121" s="34" t="n">
        <f aca="false">'raw_all dissolved metals ppb'!U119/54.938*1000</f>
        <v>7124.66780734646</v>
      </c>
      <c r="P121" s="34" t="n">
        <f aca="false">'raw_all dissolved metals ppb'!W119/50.9415*1000</f>
        <v>154.471305320809</v>
      </c>
    </row>
    <row r="122" customFormat="false" ht="13.8" hidden="false" customHeight="false" outlineLevel="0" collapsed="false">
      <c r="A122" s="1" t="s">
        <v>345</v>
      </c>
      <c r="B122" s="1" t="s">
        <v>272</v>
      </c>
      <c r="C122" s="14" t="n">
        <v>227</v>
      </c>
      <c r="D122" s="14"/>
      <c r="F122" s="15" t="n">
        <v>42968</v>
      </c>
      <c r="G122" s="14" t="s">
        <v>282</v>
      </c>
      <c r="H122" s="14"/>
      <c r="I122" s="34" t="n">
        <f aca="false">'raw_all dissolved metals ppb'!I120/55.845*1000</f>
        <v>2663.10323216044</v>
      </c>
      <c r="J122" s="34" t="n">
        <f aca="false">'raw_all dissolved metals ppb'!K120/58.933*1000</f>
        <v>1.56109480257241</v>
      </c>
      <c r="K122" s="34" t="n">
        <f aca="false">'raw_all dissolved metals ppb'!M120/58.693*1000</f>
        <v>19.5764401206277</v>
      </c>
      <c r="L122" s="34" t="n">
        <f aca="false">'raw_all dissolved metals ppb'!O120/63.546*1000</f>
        <v>10.9212224215529</v>
      </c>
      <c r="M122" s="34" t="n">
        <f aca="false">'raw_all dissolved metals ppb'!Q120/65.38*1000</f>
        <v>59338.2991740593</v>
      </c>
      <c r="N122" s="45" t="n">
        <f aca="false">'raw_all dissolved metals ppb'!S120/95.95*1000</f>
        <v>0.114643043251694</v>
      </c>
      <c r="O122" s="34" t="n">
        <f aca="false">'raw_all dissolved metals ppb'!U120/54.938*1000</f>
        <v>17.3104226582693</v>
      </c>
      <c r="P122" s="34" t="n">
        <f aca="false">'raw_all dissolved metals ppb'!W120/50.9415*1000</f>
        <v>93.4797758212852</v>
      </c>
    </row>
    <row r="123" customFormat="false" ht="13.8" hidden="false" customHeight="false" outlineLevel="0" collapsed="false">
      <c r="A123" s="1" t="s">
        <v>346</v>
      </c>
      <c r="B123" s="1" t="s">
        <v>272</v>
      </c>
      <c r="C123" s="14" t="n">
        <v>227</v>
      </c>
      <c r="D123" s="14"/>
      <c r="F123" s="15" t="n">
        <v>42970</v>
      </c>
      <c r="G123" s="14" t="n">
        <v>0</v>
      </c>
      <c r="H123" s="14"/>
      <c r="I123" s="34" t="n">
        <f aca="false">'raw_all dissolved metals ppb'!I121/55.845*1000</f>
        <v>1398.92559763631</v>
      </c>
      <c r="J123" s="34" t="n">
        <f aca="false">'raw_all dissolved metals ppb'!K121/58.933*1000</f>
        <v>2.68101063920045</v>
      </c>
      <c r="K123" s="34" t="n">
        <f aca="false">'raw_all dissolved metals ppb'!M121/58.693*1000</f>
        <v>24.8070468369312</v>
      </c>
      <c r="L123" s="34" t="n">
        <f aca="false">'raw_all dissolved metals ppb'!O121/63.546*1000</f>
        <v>10.0242344128663</v>
      </c>
      <c r="M123" s="34" t="n">
        <f aca="false">'raw_all dissolved metals ppb'!Q121/65.38*1000</f>
        <v>20027.6537167329</v>
      </c>
      <c r="N123" s="45" t="n">
        <f aca="false">'raw_all dissolved metals ppb'!S121/95.95*1000</f>
        <v>0.708702449192288</v>
      </c>
      <c r="O123" s="34" t="n">
        <f aca="false">'raw_all dissolved metals ppb'!U121/54.938*1000</f>
        <v>41.0644726782919</v>
      </c>
      <c r="P123" s="34" t="n">
        <f aca="false">'raw_all dissolved metals ppb'!W121/50.9415*1000</f>
        <v>27.6591776842064</v>
      </c>
    </row>
    <row r="124" customFormat="false" ht="13.8" hidden="false" customHeight="false" outlineLevel="0" collapsed="false">
      <c r="A124" s="1" t="s">
        <v>347</v>
      </c>
      <c r="B124" s="1" t="s">
        <v>272</v>
      </c>
      <c r="C124" s="14" t="n">
        <v>227</v>
      </c>
      <c r="D124" s="14"/>
      <c r="F124" s="15" t="n">
        <v>42970</v>
      </c>
      <c r="G124" s="14" t="n">
        <v>8</v>
      </c>
      <c r="H124" s="14"/>
      <c r="I124" s="34" t="n">
        <f aca="false">'raw_all dissolved metals ppb'!I122/55.845*1000</f>
        <v>75129.9668725938</v>
      </c>
      <c r="J124" s="34" t="n">
        <f aca="false">'raw_all dissolved metals ppb'!K122/58.933*1000</f>
        <v>29.8983591536151</v>
      </c>
      <c r="K124" s="34" t="n">
        <f aca="false">'raw_all dissolved metals ppb'!M122/58.693*1000</f>
        <v>22.0128465063977</v>
      </c>
      <c r="L124" s="34" t="n">
        <f aca="false">'raw_all dissolved metals ppb'!O122/63.546*1000</f>
        <v>3.88694803764202</v>
      </c>
      <c r="M124" s="34" t="n">
        <f aca="false">'raw_all dissolved metals ppb'!Q122/65.38*1000</f>
        <v>4050.7494646681</v>
      </c>
      <c r="N124" s="45" t="n">
        <f aca="false">'raw_all dissolved metals ppb'!S122/95.95*1000</f>
        <v>1.21938509640438</v>
      </c>
      <c r="O124" s="34" t="n">
        <f aca="false">'raw_all dissolved metals ppb'!U122/54.938*1000</f>
        <v>7439.24059849285</v>
      </c>
      <c r="P124" s="34" t="n">
        <f aca="false">'raw_all dissolved metals ppb'!W122/50.9415*1000</f>
        <v>12.288605557355</v>
      </c>
    </row>
    <row r="125" customFormat="false" ht="13.8" hidden="false" customHeight="false" outlineLevel="0" collapsed="false">
      <c r="A125" s="1" t="s">
        <v>348</v>
      </c>
      <c r="B125" s="1" t="s">
        <v>272</v>
      </c>
      <c r="C125" s="14" t="n">
        <v>227</v>
      </c>
      <c r="D125" s="14"/>
      <c r="F125" s="15" t="n">
        <v>42977</v>
      </c>
      <c r="G125" s="14" t="n">
        <v>0</v>
      </c>
      <c r="H125" s="14"/>
      <c r="I125" s="34" t="n">
        <f aca="false">'raw_all dissolved metals ppb'!I123/55.845*1000</f>
        <v>1396.36493866953</v>
      </c>
      <c r="J125" s="34" t="n">
        <f aca="false">'raw_all dissolved metals ppb'!K123/58.933*1000</f>
        <v>2.69797906096754</v>
      </c>
      <c r="K125" s="34" t="n">
        <f aca="false">'raw_all dissolved metals ppb'!M123/58.693*1000</f>
        <v>24.6537065748897</v>
      </c>
      <c r="L125" s="34" t="n">
        <f aca="false">'raw_all dissolved metals ppb'!O123/63.546*1000</f>
        <v>11.4405312686873</v>
      </c>
      <c r="M125" s="34" t="n">
        <f aca="false">'raw_all dissolved metals ppb'!Q123/65.38*1000</f>
        <v>42885.5766289385</v>
      </c>
      <c r="N125" s="45" t="n">
        <f aca="false">'raw_all dissolved metals ppb'!S123/95.95*1000</f>
        <v>0.625325690463783</v>
      </c>
      <c r="O125" s="34" t="n">
        <f aca="false">'raw_all dissolved metals ppb'!U123/54.938*1000</f>
        <v>46.5979831810404</v>
      </c>
      <c r="P125" s="34" t="n">
        <f aca="false">'raw_all dissolved metals ppb'!W123/50.9415*1000</f>
        <v>59.0088631076823</v>
      </c>
    </row>
    <row r="126" customFormat="false" ht="13.8" hidden="false" customHeight="false" outlineLevel="0" collapsed="false">
      <c r="A126" s="1" t="s">
        <v>349</v>
      </c>
      <c r="B126" s="1" t="s">
        <v>272</v>
      </c>
      <c r="C126" s="14" t="n">
        <v>227</v>
      </c>
      <c r="D126" s="14"/>
      <c r="F126" s="15" t="n">
        <v>42977</v>
      </c>
      <c r="G126" s="14" t="n">
        <v>8</v>
      </c>
      <c r="H126" s="14"/>
      <c r="I126" s="34" t="n">
        <f aca="false">'raw_all dissolved metals ppb'!I124/55.845*1000</f>
        <v>73131.4531291969</v>
      </c>
      <c r="J126" s="34" t="n">
        <f aca="false">'raw_all dissolved metals ppb'!K124/58.933*1000</f>
        <v>28.7105696299187</v>
      </c>
      <c r="K126" s="34" t="n">
        <f aca="false">'raw_all dissolved metals ppb'!M124/58.693*1000</f>
        <v>23.3417954440904</v>
      </c>
      <c r="L126" s="34" t="n">
        <f aca="false">'raw_all dissolved metals ppb'!O124/63.546*1000</f>
        <v>3.77679161552261</v>
      </c>
      <c r="M126" s="34" t="n">
        <f aca="false">'raw_all dissolved metals ppb'!Q124/65.38*1000</f>
        <v>1552.92138268584</v>
      </c>
      <c r="N126" s="45" t="n">
        <f aca="false">'raw_all dissolved metals ppb'!S124/95.95*1000</f>
        <v>1.28191766545076</v>
      </c>
      <c r="O126" s="34" t="n">
        <f aca="false">'raw_all dissolved metals ppb'!U124/54.938*1000</f>
        <v>7114.87494994357</v>
      </c>
      <c r="P126" s="34" t="n">
        <f aca="false">'raw_all dissolved metals ppb'!W124/50.9415*1000</f>
        <v>14.074968346044</v>
      </c>
    </row>
    <row r="127" customFormat="false" ht="13.8" hidden="false" customHeight="false" outlineLevel="0" collapsed="false">
      <c r="A127" s="1" t="s">
        <v>350</v>
      </c>
      <c r="B127" s="1" t="s">
        <v>272</v>
      </c>
      <c r="C127" s="14" t="n">
        <v>227</v>
      </c>
      <c r="D127" s="14"/>
      <c r="F127" s="15" t="n">
        <v>42984</v>
      </c>
      <c r="G127" s="14" t="n">
        <v>0</v>
      </c>
      <c r="H127" s="14"/>
      <c r="I127" s="34" t="n">
        <f aca="false">'raw_all dissolved metals ppb'!I125/55.845*1000</f>
        <v>1639.41266004119</v>
      </c>
      <c r="J127" s="34" t="n">
        <f aca="false">'raw_all dissolved metals ppb'!K125/58.933*1000</f>
        <v>2.05317903381806</v>
      </c>
      <c r="K127" s="34" t="n">
        <f aca="false">'raw_all dissolved metals ppb'!M125/58.693*1000</f>
        <v>20.6327841480245</v>
      </c>
      <c r="L127" s="34" t="n">
        <f aca="false">'raw_all dissolved metals ppb'!O125/63.546*1000</f>
        <v>5.74387058194064</v>
      </c>
      <c r="M127" s="34" t="n">
        <f aca="false">'raw_all dissolved metals ppb'!Q125/65.38*1000</f>
        <v>232.425818293056</v>
      </c>
      <c r="N127" s="45" t="n">
        <f aca="false">'raw_all dissolved metals ppb'!S125/95.95*1000</f>
        <v>0.75039082855654</v>
      </c>
      <c r="O127" s="34" t="n">
        <f aca="false">'raw_all dissolved metals ppb'!U125/54.938*1000</f>
        <v>38.4979431358987</v>
      </c>
      <c r="P127" s="34" t="n">
        <f aca="false">'raw_all dissolved metals ppb'!W125/50.9415*1000</f>
        <v>2.532316480669</v>
      </c>
    </row>
    <row r="128" customFormat="false" ht="13.8" hidden="false" customHeight="false" outlineLevel="0" collapsed="false">
      <c r="A128" s="1" t="s">
        <v>351</v>
      </c>
      <c r="B128" s="1" t="s">
        <v>272</v>
      </c>
      <c r="C128" s="14" t="n">
        <v>227</v>
      </c>
      <c r="D128" s="14"/>
      <c r="F128" s="15" t="n">
        <v>42984</v>
      </c>
      <c r="G128" s="14" t="n">
        <v>8</v>
      </c>
      <c r="H128" s="14"/>
      <c r="I128" s="34" t="n">
        <f aca="false">'raw_all dissolved metals ppb'!I126/55.845*1000</f>
        <v>79360.7843137255</v>
      </c>
      <c r="J128" s="34" t="n">
        <f aca="false">'raw_all dissolved metals ppb'!K126/58.933*1000</f>
        <v>30.4922539154633</v>
      </c>
      <c r="K128" s="34" t="n">
        <f aca="false">'raw_all dissolved metals ppb'!M126/58.693*1000</f>
        <v>23.3758710578774</v>
      </c>
      <c r="L128" s="34" t="n">
        <f aca="false">'raw_all dissolved metals ppb'!O126/63.546*1000</f>
        <v>7.71094954835867</v>
      </c>
      <c r="M128" s="34" t="n">
        <f aca="false">'raw_all dissolved metals ppb'!Q126/65.38*1000</f>
        <v>228.449066992964</v>
      </c>
      <c r="N128" s="45" t="n">
        <f aca="false">'raw_all dissolved metals ppb'!S126/95.95*1000</f>
        <v>1.3548723293382</v>
      </c>
      <c r="O128" s="34" t="n">
        <f aca="false">'raw_all dissolved metals ppb'!U126/54.938*1000</f>
        <v>7339.52819542029</v>
      </c>
      <c r="P128" s="34" t="n">
        <f aca="false">'raw_all dissolved metals ppb'!W126/50.9415*1000</f>
        <v>9.69739799574021</v>
      </c>
    </row>
    <row r="129" customFormat="false" ht="13.8" hidden="false" customHeight="false" outlineLevel="0" collapsed="false">
      <c r="A129" s="1" t="s">
        <v>352</v>
      </c>
      <c r="B129" s="1" t="s">
        <v>272</v>
      </c>
      <c r="C129" s="14" t="n">
        <v>227</v>
      </c>
      <c r="D129" s="14"/>
      <c r="F129" s="15" t="n">
        <v>42988</v>
      </c>
      <c r="G129" s="14" t="n">
        <v>0</v>
      </c>
      <c r="H129" s="14"/>
      <c r="I129" s="34" t="n">
        <f aca="false">'raw_all dissolved metals ppb'!I127/55.845*1000</f>
        <v>1537.61303608201</v>
      </c>
      <c r="J129" s="34" t="n">
        <f aca="false">'raw_all dissolved metals ppb'!K127/58.933*1000</f>
        <v>2.20589482972189</v>
      </c>
      <c r="K129" s="34" t="n">
        <f aca="false">'raw_all dissolved metals ppb'!M127/58.693*1000</f>
        <v>21.0928049341489</v>
      </c>
      <c r="L129" s="34" t="n">
        <f aca="false">'raw_all dissolved metals ppb'!O127/63.546*1000</f>
        <v>4.42199351650773</v>
      </c>
      <c r="M129" s="34" t="n">
        <f aca="false">'raw_all dissolved metals ppb'!Q127/65.38*1000</f>
        <v>25.328846742123</v>
      </c>
      <c r="N129" s="45" t="n">
        <f aca="false">'raw_all dissolved metals ppb'!S127/95.95*1000</f>
        <v>0.729546638874414</v>
      </c>
      <c r="O129" s="34" t="n">
        <f aca="false">'raw_all dissolved metals ppb'!U127/54.938*1000</f>
        <v>34.5116312934581</v>
      </c>
      <c r="P129" s="34" t="n">
        <f aca="false">'raw_all dissolved metals ppb'!W127/50.9415*1000</f>
        <v>2.84640224571322</v>
      </c>
    </row>
    <row r="130" customFormat="false" ht="13.8" hidden="false" customHeight="false" outlineLevel="0" collapsed="false">
      <c r="A130" s="1" t="s">
        <v>353</v>
      </c>
      <c r="B130" s="1" t="s">
        <v>272</v>
      </c>
      <c r="C130" s="14" t="n">
        <v>227</v>
      </c>
      <c r="D130" s="14"/>
      <c r="F130" s="15" t="n">
        <v>42988</v>
      </c>
      <c r="G130" s="14" t="n">
        <v>1</v>
      </c>
      <c r="H130" s="14"/>
      <c r="I130" s="34" t="n">
        <f aca="false">'raw_all dissolved metals ppb'!I128/55.845*1000</f>
        <v>1629.58187841347</v>
      </c>
      <c r="J130" s="34" t="n">
        <f aca="false">'raw_all dissolved metals ppb'!K128/58.933*1000</f>
        <v>2.40951589092698</v>
      </c>
      <c r="K130" s="34" t="n">
        <f aca="false">'raw_all dissolved metals ppb'!M128/58.693*1000</f>
        <v>21.1439183548294</v>
      </c>
      <c r="L130" s="34" t="n">
        <f aca="false">'raw_all dissolved metals ppb'!O128/63.546*1000</f>
        <v>5.85402700406005</v>
      </c>
      <c r="M130" s="34" t="n">
        <f aca="false">'raw_all dissolved metals ppb'!Q128/65.38*1000</f>
        <v>96.5891710003059</v>
      </c>
      <c r="N130" s="45" t="n">
        <f aca="false">'raw_all dissolved metals ppb'!S128/95.95*1000</f>
        <v>0.771235018238666</v>
      </c>
      <c r="O130" s="34" t="n">
        <f aca="false">'raw_all dissolved metals ppb'!U128/54.938*1000</f>
        <v>38.170301066657</v>
      </c>
      <c r="P130" s="34" t="n">
        <f aca="false">'raw_all dissolved metals ppb'!W128/50.9415*1000</f>
        <v>2.47342539972321</v>
      </c>
    </row>
    <row r="131" customFormat="false" ht="13.8" hidden="false" customHeight="false" outlineLevel="0" collapsed="false">
      <c r="A131" s="1" t="s">
        <v>354</v>
      </c>
      <c r="B131" s="1" t="s">
        <v>272</v>
      </c>
      <c r="C131" s="14" t="n">
        <v>227</v>
      </c>
      <c r="D131" s="14"/>
      <c r="F131" s="15" t="n">
        <v>42988</v>
      </c>
      <c r="G131" s="14" t="n">
        <v>3</v>
      </c>
      <c r="H131" s="14"/>
      <c r="I131" s="34" t="n">
        <f aca="false">'raw_all dissolved metals ppb'!I129/55.845*1000</f>
        <v>1772.97878055332</v>
      </c>
      <c r="J131" s="34" t="n">
        <f aca="false">'raw_all dissolved metals ppb'!K129/58.933*1000</f>
        <v>2.27376851679025</v>
      </c>
      <c r="K131" s="34" t="n">
        <f aca="false">'raw_all dissolved metals ppb'!M129/58.693*1000</f>
        <v>19.5253266999472</v>
      </c>
      <c r="L131" s="34" t="n">
        <f aca="false">'raw_all dissolved metals ppb'!O129/63.546*1000</f>
        <v>5.99565668964215</v>
      </c>
      <c r="M131" s="34" t="n">
        <f aca="false">'raw_all dissolved metals ppb'!Q129/65.38*1000</f>
        <v>576.200672988682</v>
      </c>
      <c r="N131" s="45" t="n">
        <f aca="false">'raw_all dissolved metals ppb'!S129/95.95*1000</f>
        <v>0.604481500781657</v>
      </c>
      <c r="O131" s="34" t="n">
        <f aca="false">'raw_all dissolved metals ppb'!U129/54.938*1000</f>
        <v>71.7718155011103</v>
      </c>
      <c r="P131" s="34" t="n">
        <f aca="false">'raw_all dissolved metals ppb'!W129/50.9415*1000</f>
        <v>2.02192711247215</v>
      </c>
    </row>
    <row r="132" customFormat="false" ht="13.8" hidden="false" customHeight="false" outlineLevel="0" collapsed="false">
      <c r="A132" s="1" t="s">
        <v>355</v>
      </c>
      <c r="B132" s="1" t="s">
        <v>272</v>
      </c>
      <c r="C132" s="14" t="n">
        <v>227</v>
      </c>
      <c r="D132" s="14"/>
      <c r="F132" s="15" t="n">
        <v>42988</v>
      </c>
      <c r="G132" s="14" t="n">
        <v>4</v>
      </c>
      <c r="H132" s="14"/>
      <c r="I132" s="34" t="n">
        <f aca="false">'raw_all dissolved metals ppb'!I130/55.845*1000</f>
        <v>10218.4797206554</v>
      </c>
      <c r="J132" s="34" t="n">
        <f aca="false">'raw_all dissolved metals ppb'!K130/58.933*1000</f>
        <v>19.0725060662108</v>
      </c>
      <c r="K132" s="34" t="n">
        <f aca="false">'raw_all dissolved metals ppb'!M130/58.693*1000</f>
        <v>25.9315420919019</v>
      </c>
      <c r="L132" s="34" t="n">
        <f aca="false">'raw_all dissolved metals ppb'!O130/63.546*1000</f>
        <v>2.29754823277626</v>
      </c>
      <c r="M132" s="34" t="n">
        <f aca="false">'raw_all dissolved metals ppb'!Q130/65.38*1000</f>
        <v>1936.37197919853</v>
      </c>
      <c r="N132" s="45" t="n">
        <f aca="false">'raw_all dissolved metals ppb'!S130/95.95*1000</f>
        <v>1.06305367378843</v>
      </c>
      <c r="O132" s="34" t="n">
        <f aca="false">'raw_all dissolved metals ppb'!U130/54.938*1000</f>
        <v>4647.09308675234</v>
      </c>
      <c r="P132" s="34" t="n">
        <f aca="false">'raw_all dissolved metals ppb'!W130/50.9415*1000</f>
        <v>2.65009864256058</v>
      </c>
    </row>
    <row r="133" customFormat="false" ht="13.8" hidden="false" customHeight="false" outlineLevel="0" collapsed="false">
      <c r="A133" s="1" t="s">
        <v>356</v>
      </c>
      <c r="B133" s="1" t="s">
        <v>272</v>
      </c>
      <c r="C133" s="14" t="n">
        <v>227</v>
      </c>
      <c r="D133" s="14"/>
      <c r="F133" s="15" t="n">
        <v>42988</v>
      </c>
      <c r="G133" s="14" t="n">
        <v>5</v>
      </c>
      <c r="H133" s="14"/>
      <c r="I133" s="34" t="n">
        <f aca="false">'raw_all dissolved metals ppb'!I131/55.845*1000</f>
        <v>17414.0209508461</v>
      </c>
      <c r="J133" s="34" t="n">
        <f aca="false">'raw_all dissolved metals ppb'!K131/58.933*1000</f>
        <v>14.0837900666859</v>
      </c>
      <c r="K133" s="34" t="n">
        <f aca="false">'raw_all dissolved metals ppb'!M131/58.693*1000</f>
        <v>15.4873664661885</v>
      </c>
      <c r="L133" s="34" t="n">
        <f aca="false">'raw_all dissolved metals ppb'!O131/63.546*1000</f>
        <v>4.98851225883612</v>
      </c>
      <c r="M133" s="34" t="n">
        <f aca="false">'raw_all dissolved metals ppb'!Q131/65.38*1000</f>
        <v>85.821352095442</v>
      </c>
      <c r="N133" s="45" t="n">
        <f aca="false">'raw_all dissolved metals ppb'!S131/95.95*1000</f>
        <v>1.16727462219906</v>
      </c>
      <c r="O133" s="34" t="n">
        <f aca="false">'raw_all dissolved metals ppb'!U131/54.938*1000</f>
        <v>2948.50558811751</v>
      </c>
      <c r="P133" s="34" t="n">
        <f aca="false">'raw_all dissolved metals ppb'!W131/50.9415*1000</f>
        <v>3.06233620918112</v>
      </c>
    </row>
    <row r="134" customFormat="false" ht="13.8" hidden="false" customHeight="false" outlineLevel="0" collapsed="false">
      <c r="A134" s="1" t="s">
        <v>357</v>
      </c>
      <c r="B134" s="1" t="s">
        <v>272</v>
      </c>
      <c r="C134" s="14" t="n">
        <v>227</v>
      </c>
      <c r="D134" s="14"/>
      <c r="F134" s="15" t="n">
        <v>42988</v>
      </c>
      <c r="G134" s="14" t="n">
        <v>6</v>
      </c>
      <c r="H134" s="14"/>
      <c r="I134" s="34" t="n">
        <f aca="false">'raw_all dissolved metals ppb'!I132/55.845*1000</f>
        <v>17942.5194735428</v>
      </c>
      <c r="J134" s="34" t="n">
        <f aca="false">'raw_all dissolved metals ppb'!K132/58.933*1000</f>
        <v>12.5736005294148</v>
      </c>
      <c r="K134" s="34" t="n">
        <f aca="false">'raw_all dissolved metals ppb'!M132/58.693*1000</f>
        <v>23.5292113199189</v>
      </c>
      <c r="L134" s="34" t="n">
        <f aca="false">'raw_all dissolved metals ppb'!O132/63.546*1000</f>
        <v>2.04576212507475</v>
      </c>
      <c r="M134" s="34" t="n">
        <f aca="false">'raw_all dissolved metals ppb'!Q132/65.38*1000</f>
        <v>63.6586111960844</v>
      </c>
      <c r="N134" s="45" t="n">
        <f aca="false">'raw_all dissolved metals ppb'!S132/95.95*1000</f>
        <v>17.1235018238666</v>
      </c>
      <c r="O134" s="34" t="n">
        <f aca="false">'raw_all dissolved metals ppb'!U132/54.938*1000</f>
        <v>2891.9145218246</v>
      </c>
      <c r="P134" s="34" t="n">
        <f aca="false">'raw_all dissolved metals ppb'!W132/50.9415*1000</f>
        <v>3.16048801075744</v>
      </c>
    </row>
    <row r="135" customFormat="false" ht="13.8" hidden="false" customHeight="false" outlineLevel="0" collapsed="false">
      <c r="A135" s="1" t="s">
        <v>358</v>
      </c>
      <c r="B135" s="1" t="s">
        <v>272</v>
      </c>
      <c r="C135" s="14" t="n">
        <v>227</v>
      </c>
      <c r="D135" s="14"/>
      <c r="F135" s="15" t="n">
        <v>42988</v>
      </c>
      <c r="G135" s="14" t="n">
        <v>8</v>
      </c>
      <c r="H135" s="14"/>
      <c r="I135" s="34" t="n">
        <f aca="false">'raw_all dissolved metals ppb'!I133/55.845*1000</f>
        <v>95337.613036082</v>
      </c>
      <c r="J135" s="34" t="n">
        <f aca="false">'raw_all dissolved metals ppb'!K133/58.933*1000</f>
        <v>31.7648855479952</v>
      </c>
      <c r="K135" s="34" t="n">
        <f aca="false">'raw_all dissolved metals ppb'!M133/58.693*1000</f>
        <v>23.3077198303034</v>
      </c>
      <c r="L135" s="34" t="n">
        <f aca="false">'raw_all dissolved metals ppb'!O133/63.546*1000</f>
        <v>2.34475812797029</v>
      </c>
      <c r="M135" s="34" t="n">
        <f aca="false">'raw_all dissolved metals ppb'!Q133/65.38*1000</f>
        <v>152.095442031202</v>
      </c>
      <c r="N135" s="45" t="n">
        <f aca="false">'raw_all dissolved metals ppb'!S133/95.95*1000</f>
        <v>5.23189161021365</v>
      </c>
      <c r="O135" s="34" t="n">
        <f aca="false">'raw_all dissolved metals ppb'!U133/54.938*1000</f>
        <v>7844.3700171102</v>
      </c>
      <c r="P135" s="34" t="n">
        <f aca="false">'raw_all dissolved metals ppb'!W133/50.9415*1000</f>
        <v>10.1488962829913</v>
      </c>
    </row>
    <row r="136" customFormat="false" ht="13.8" hidden="false" customHeight="false" outlineLevel="0" collapsed="false">
      <c r="A136" s="1" t="s">
        <v>359</v>
      </c>
      <c r="B136" s="1" t="s">
        <v>272</v>
      </c>
      <c r="C136" s="14" t="n">
        <v>227</v>
      </c>
      <c r="D136" s="14"/>
      <c r="F136" s="15" t="n">
        <v>42988</v>
      </c>
      <c r="G136" s="14" t="n">
        <v>10</v>
      </c>
      <c r="H136" s="14"/>
      <c r="I136" s="34" t="n">
        <f aca="false">'raw_all dissolved metals ppb'!I134/55.845*1000</f>
        <v>185521.21049333</v>
      </c>
      <c r="J136" s="34" t="n">
        <f aca="false">'raw_all dissolved metals ppb'!K134/58.933*1000</f>
        <v>55.1473707430472</v>
      </c>
      <c r="K136" s="34" t="n">
        <f aca="false">'raw_all dissolved metals ppb'!M134/58.693*1000</f>
        <v>23.3758710578774</v>
      </c>
      <c r="L136" s="34" t="n">
        <f aca="false">'raw_all dissolved metals ppb'!O134/63.546*1000</f>
        <v>3.93415793283606</v>
      </c>
      <c r="M136" s="34" t="n">
        <f aca="false">'raw_all dissolved metals ppb'!Q134/65.38*1000</f>
        <v>296.589171000306</v>
      </c>
      <c r="N136" s="45" t="n">
        <f aca="false">'raw_all dissolved metals ppb'!S134/95.95*1000</f>
        <v>3.77279833246483</v>
      </c>
      <c r="O136" s="34" t="n">
        <f aca="false">'raw_all dissolved metals ppb'!U134/54.938*1000</f>
        <v>14337.9081874113</v>
      </c>
      <c r="P136" s="34" t="n">
        <f aca="false">'raw_all dissolved metals ppb'!W134/50.9415*1000</f>
        <v>17.5102814012151</v>
      </c>
    </row>
    <row r="137" customFormat="false" ht="13.8" hidden="false" customHeight="false" outlineLevel="0" collapsed="false">
      <c r="A137" s="1" t="s">
        <v>360</v>
      </c>
      <c r="B137" s="1" t="s">
        <v>272</v>
      </c>
      <c r="C137" s="14" t="n">
        <v>239</v>
      </c>
      <c r="D137" s="14" t="s">
        <v>291</v>
      </c>
      <c r="E137" s="14"/>
      <c r="F137" s="15" t="n">
        <v>42900</v>
      </c>
      <c r="G137" s="14" t="s">
        <v>280</v>
      </c>
      <c r="H137" s="14"/>
      <c r="I137" s="34" t="n">
        <f aca="false">'raw_all dissolved metals ppb'!I135/55.845*1000</f>
        <v>239.161966156326</v>
      </c>
      <c r="J137" s="34" t="n">
        <f aca="false">'raw_all dissolved metals ppb'!K135/58.933*1000</f>
        <v>0.593894761848201</v>
      </c>
      <c r="K137" s="34" t="n">
        <f aca="false">'raw_all dissolved metals ppb'!M135/58.693*1000</f>
        <v>7.36033257799056</v>
      </c>
      <c r="L137" s="34" t="n">
        <f aca="false">'raw_all dissolved metals ppb'!O135/63.546*1000</f>
        <v>194.284455355176</v>
      </c>
      <c r="M137" s="34" t="n">
        <f aca="false">'raw_all dissolved metals ppb'!Q135/65.38*1000</f>
        <v>246.940960538391</v>
      </c>
      <c r="N137" s="45" t="n">
        <f aca="false">'raw_all dissolved metals ppb'!S135/95.95*1000</f>
        <v>23.4497133923919</v>
      </c>
      <c r="O137" s="34" t="n">
        <f aca="false">'raw_all dissolved metals ppb'!U135/54.938*1000</f>
        <v>6.84407877971532</v>
      </c>
      <c r="P137" s="34" t="n">
        <f aca="false">'raw_all dissolved metals ppb'!W135/50.9415*1000</f>
        <v>2.39490395846216</v>
      </c>
    </row>
    <row r="138" customFormat="false" ht="13.8" hidden="false" customHeight="false" outlineLevel="0" collapsed="false">
      <c r="A138" s="1" t="s">
        <v>361</v>
      </c>
      <c r="B138" s="1" t="s">
        <v>272</v>
      </c>
      <c r="C138" s="14" t="n">
        <v>239</v>
      </c>
      <c r="D138" s="14" t="s">
        <v>291</v>
      </c>
      <c r="E138" s="14"/>
      <c r="F138" s="15" t="n">
        <v>42916</v>
      </c>
      <c r="G138" s="14" t="n">
        <v>1</v>
      </c>
      <c r="H138" s="14"/>
      <c r="I138" s="34" t="n">
        <f aca="false">'raw_all dissolved metals ppb'!I136/55.845*1000</f>
        <v>284.644999552332</v>
      </c>
      <c r="J138" s="34" t="n">
        <f aca="false">'raw_all dissolved metals ppb'!K136/58.933*1000</f>
        <v>0.47511580947856</v>
      </c>
      <c r="K138" s="34" t="n">
        <f aca="false">'raw_all dissolved metals ppb'!M136/58.693*1000</f>
        <v>8.29741195713288</v>
      </c>
      <c r="L138" s="34" t="n">
        <f aca="false">'raw_all dissolved metals ppb'!O136/63.546*1000</f>
        <v>9.2531394580304</v>
      </c>
      <c r="M138" s="34" t="n">
        <f aca="false">'raw_all dissolved metals ppb'!Q136/65.38*1000</f>
        <v>7113.06209850107</v>
      </c>
      <c r="N138" s="45" t="n">
        <f aca="false">'raw_all dissolved metals ppb'!S136/95.95*1000</f>
        <v>8.89004689942678</v>
      </c>
      <c r="O138" s="34" t="n">
        <f aca="false">'raw_all dissolved metals ppb'!U136/54.938*1000</f>
        <v>133.022680112126</v>
      </c>
      <c r="P138" s="34" t="n">
        <f aca="false">'raw_all dissolved metals ppb'!W136/50.9415*1000</f>
        <v>11.6996947478971</v>
      </c>
    </row>
    <row r="139" customFormat="false" ht="13.8" hidden="false" customHeight="false" outlineLevel="0" collapsed="false">
      <c r="A139" s="1" t="s">
        <v>362</v>
      </c>
      <c r="B139" s="1" t="s">
        <v>272</v>
      </c>
      <c r="C139" s="14" t="n">
        <v>239</v>
      </c>
      <c r="D139" s="14"/>
      <c r="F139" s="15" t="n">
        <v>42949</v>
      </c>
      <c r="G139" s="14" t="s">
        <v>363</v>
      </c>
      <c r="H139" s="14"/>
      <c r="I139" s="34" t="n">
        <f aca="false">'raw_all dissolved metals ppb'!I137/55.845*1000</f>
        <v>265.126689945384</v>
      </c>
      <c r="J139" s="34" t="n">
        <f aca="false">'raw_all dissolved metals ppb'!K137/58.933*1000</f>
        <v>0.695705292450749</v>
      </c>
      <c r="K139" s="34" t="n">
        <f aca="false">'raw_all dissolved metals ppb'!M137/58.693*1000</f>
        <v>24.9433492920791</v>
      </c>
      <c r="L139" s="34" t="n">
        <f aca="false">'raw_all dissolved metals ppb'!O137/63.546*1000</f>
        <v>178.909766153652</v>
      </c>
      <c r="M139" s="34" t="n">
        <f aca="false">'raw_all dissolved metals ppb'!Q137/65.38*1000</f>
        <v>50266.2587947385</v>
      </c>
      <c r="N139" s="45" t="n">
        <f aca="false">'raw_all dissolved metals ppb'!S137/95.95*1000</f>
        <v>1.19854090672225</v>
      </c>
      <c r="O139" s="34" t="n">
        <f aca="false">'raw_all dissolved metals ppb'!U137/54.938*1000</f>
        <v>9.97488077469147</v>
      </c>
      <c r="P139" s="34" t="n">
        <f aca="false">'raw_all dissolved metals ppb'!W137/50.9415*1000</f>
        <v>56.9673056348949</v>
      </c>
    </row>
    <row r="140" customFormat="false" ht="13.8" hidden="false" customHeight="false" outlineLevel="0" collapsed="false">
      <c r="A140" s="1" t="s">
        <v>364</v>
      </c>
      <c r="B140" s="1" t="s">
        <v>272</v>
      </c>
      <c r="C140" s="14" t="n">
        <v>239</v>
      </c>
      <c r="D140" s="14"/>
      <c r="F140" s="15" t="n">
        <v>42987</v>
      </c>
      <c r="G140" s="14" t="n">
        <v>1</v>
      </c>
      <c r="H140" s="14"/>
      <c r="I140" s="34" t="n">
        <f aca="false">'raw_all dissolved metals ppb'!I138/55.845*1000</f>
        <v>163.18381233772</v>
      </c>
      <c r="J140" s="34" t="n">
        <f aca="false">'raw_all dissolved metals ppb'!K138/58.933*1000</f>
        <v>0.135747374136732</v>
      </c>
      <c r="K140" s="34" t="n">
        <f aca="false">'raw_all dissolved metals ppb'!M138/58.693*1000</f>
        <v>15.0443834869576</v>
      </c>
      <c r="L140" s="34" t="n">
        <f aca="false">'raw_all dissolved metals ppb'!O138/63.546*1000</f>
        <v>8.78104050609008</v>
      </c>
      <c r="M140" s="34" t="n">
        <f aca="false">'raw_all dissolved metals ppb'!Q138/65.38*1000</f>
        <v>212.83267054145</v>
      </c>
      <c r="N140" s="45" t="n">
        <f aca="false">'raw_all dissolved metals ppb'!S138/95.95*1000</f>
        <v>1.25065138092757</v>
      </c>
      <c r="O140" s="34" t="n">
        <f aca="false">'raw_all dissolved metals ppb'!U138/54.938*1000</f>
        <v>6.8804834540755</v>
      </c>
      <c r="P140" s="34" t="n">
        <f aca="false">'raw_all dissolved metals ppb'!W138/50.9415*1000</f>
        <v>1.11893053797002</v>
      </c>
    </row>
    <row r="141" customFormat="false" ht="13.8" hidden="false" customHeight="false" outlineLevel="0" collapsed="false">
      <c r="A141" s="1" t="s">
        <v>365</v>
      </c>
      <c r="B141" s="1" t="s">
        <v>272</v>
      </c>
      <c r="C141" s="14" t="n">
        <v>239</v>
      </c>
      <c r="D141" s="14"/>
      <c r="F141" s="15" t="n">
        <v>42987</v>
      </c>
      <c r="G141" s="14" t="n">
        <v>10</v>
      </c>
      <c r="H141" s="14"/>
      <c r="I141" s="34" t="n">
        <f aca="false">'raw_all dissolved metals ppb'!I139/55.845*1000</f>
        <v>397.672128212015</v>
      </c>
      <c r="J141" s="34" t="n">
        <f aca="false">'raw_all dissolved metals ppb'!K139/58.933*1000</f>
        <v>0.254526326506372</v>
      </c>
      <c r="K141" s="34" t="n">
        <f aca="false">'raw_all dissolved metals ppb'!M139/58.693*1000</f>
        <v>20.7520487962789</v>
      </c>
      <c r="L141" s="34" t="n">
        <f aca="false">'raw_all dissolved metals ppb'!O139/63.546*1000</f>
        <v>10.5435432600006</v>
      </c>
      <c r="M141" s="34" t="n">
        <f aca="false">'raw_all dissolved metals ppb'!Q139/65.38*1000</f>
        <v>369.226063016213</v>
      </c>
      <c r="N141" s="45" t="n">
        <f aca="false">'raw_all dissolved metals ppb'!S139/95.95*1000</f>
        <v>0.896300156331422</v>
      </c>
      <c r="O141" s="34" t="n">
        <f aca="false">'raw_all dissolved metals ppb'!U139/54.938*1000</f>
        <v>30.5435217881976</v>
      </c>
      <c r="P141" s="34" t="n">
        <f aca="false">'raw_all dissolved metals ppb'!W139/50.9415*1000</f>
        <v>0.76558405229528</v>
      </c>
    </row>
    <row r="142" customFormat="false" ht="13.8" hidden="false" customHeight="false" outlineLevel="0" collapsed="false">
      <c r="A142" s="1" t="s">
        <v>366</v>
      </c>
      <c r="B142" s="1" t="s">
        <v>272</v>
      </c>
      <c r="C142" s="14" t="n">
        <v>239</v>
      </c>
      <c r="D142" s="14"/>
      <c r="F142" s="15" t="n">
        <v>42987</v>
      </c>
      <c r="G142" s="14" t="n">
        <v>20</v>
      </c>
      <c r="H142" s="14"/>
      <c r="I142" s="34" t="n">
        <f aca="false">'raw_all dissolved metals ppb'!I140/55.845*1000</f>
        <v>597.206553854418</v>
      </c>
      <c r="J142" s="34" t="n">
        <f aca="false">'raw_all dissolved metals ppb'!K140/58.933*1000</f>
        <v>0.186652639438006</v>
      </c>
      <c r="K142" s="34" t="n">
        <f aca="false">'raw_all dissolved metals ppb'!M140/58.693*1000</f>
        <v>17.8556216243845</v>
      </c>
      <c r="L142" s="34" t="n">
        <f aca="false">'raw_all dissolved metals ppb'!O140/63.546*1000</f>
        <v>7.0814842791049</v>
      </c>
      <c r="M142" s="34" t="n">
        <f aca="false">'raw_all dissolved metals ppb'!Q140/65.38*1000</f>
        <v>1301.20832058734</v>
      </c>
      <c r="N142" s="45" t="n">
        <f aca="false">'raw_all dissolved metals ppb'!S140/95.95*1000</f>
        <v>1.01094319958312</v>
      </c>
      <c r="O142" s="34" t="n">
        <f aca="false">'raw_all dissolved metals ppb'!U140/54.938*1000</f>
        <v>25.974735155994</v>
      </c>
      <c r="P142" s="34" t="n">
        <f aca="false">'raw_all dissolved metals ppb'!W140/50.9415*1000</f>
        <v>0.883366214186861</v>
      </c>
    </row>
    <row r="143" customFormat="false" ht="13.8" hidden="false" customHeight="false" outlineLevel="0" collapsed="false">
      <c r="A143" s="1" t="s">
        <v>367</v>
      </c>
      <c r="B143" s="1" t="s">
        <v>272</v>
      </c>
      <c r="C143" s="14" t="n">
        <v>239</v>
      </c>
      <c r="D143" s="14"/>
      <c r="F143" s="15" t="n">
        <v>42987</v>
      </c>
      <c r="G143" s="14" t="n">
        <v>30</v>
      </c>
      <c r="H143" s="14"/>
      <c r="I143" s="34" t="n">
        <f aca="false">'raw_all dissolved metals ppb'!I141/55.845*1000</f>
        <v>5881.31435222491</v>
      </c>
      <c r="J143" s="34" t="n">
        <f aca="false">'raw_all dissolved metals ppb'!K141/58.933*1000</f>
        <v>1.88349481614715</v>
      </c>
      <c r="K143" s="34" t="n">
        <f aca="false">'raw_all dissolved metals ppb'!M141/58.693*1000</f>
        <v>18.4689826725504</v>
      </c>
      <c r="L143" s="34" t="n">
        <f aca="false">'raw_all dissolved metals ppb'!O141/63.546*1000</f>
        <v>8.65514745223932</v>
      </c>
      <c r="M143" s="34" t="n">
        <f aca="false">'raw_all dissolved metals ppb'!Q141/65.38*1000</f>
        <v>814.928112572652</v>
      </c>
      <c r="N143" s="45" t="n">
        <f aca="false">'raw_all dissolved metals ppb'!S141/95.95*1000</f>
        <v>1.156852527358</v>
      </c>
      <c r="O143" s="34" t="n">
        <f aca="false">'raw_all dissolved metals ppb'!U141/54.938*1000</f>
        <v>1950.41683352142</v>
      </c>
      <c r="P143" s="34" t="n">
        <f aca="false">'raw_all dissolved metals ppb'!W141/50.9415*1000</f>
        <v>2.7482504441369</v>
      </c>
    </row>
    <row r="144" customFormat="false" ht="13.8" hidden="false" customHeight="false" outlineLevel="0" collapsed="false">
      <c r="A144" s="1" t="s">
        <v>368</v>
      </c>
      <c r="B144" s="1" t="s">
        <v>272</v>
      </c>
      <c r="C144" s="14" t="n">
        <v>304</v>
      </c>
      <c r="D144" s="14"/>
      <c r="F144" s="15" t="n">
        <v>42990</v>
      </c>
      <c r="G144" s="14" t="n">
        <v>1</v>
      </c>
      <c r="H144" s="14"/>
      <c r="I144" s="34" t="n">
        <f aca="false">'raw_all dissolved metals ppb'!I142/55.845*1000</f>
        <v>830.620467365028</v>
      </c>
      <c r="J144" s="34" t="n">
        <f aca="false">'raw_all dissolved metals ppb'!K142/58.933*1000</f>
        <v>0.11877895236964</v>
      </c>
      <c r="K144" s="34" t="n">
        <f aca="false">'raw_all dissolved metals ppb'!M142/58.693*1000</f>
        <v>14.8740054180226</v>
      </c>
      <c r="L144" s="34" t="n">
        <f aca="false">'raw_all dissolved metals ppb'!O142/63.546*1000</f>
        <v>4.06005098668681</v>
      </c>
      <c r="M144" s="34" t="n">
        <f aca="false">'raw_all dissolved metals ppb'!Q142/65.38*1000</f>
        <v>119.073111043132</v>
      </c>
      <c r="N144" s="45" t="n">
        <f aca="false">'raw_all dissolved metals ppb'!S142/95.95*1000</f>
        <v>0.0208441896821261</v>
      </c>
      <c r="O144" s="34" t="n">
        <f aca="false">'raw_all dissolved metals ppb'!U142/54.938*1000</f>
        <v>12.5414103170847</v>
      </c>
      <c r="P144" s="34" t="n">
        <f aca="false">'raw_all dissolved metals ppb'!W142/50.9415*1000</f>
        <v>0.785214412610543</v>
      </c>
    </row>
    <row r="145" customFormat="false" ht="13.8" hidden="false" customHeight="false" outlineLevel="0" collapsed="false">
      <c r="A145" s="1" t="s">
        <v>369</v>
      </c>
      <c r="B145" s="1" t="s">
        <v>272</v>
      </c>
      <c r="C145" s="14" t="n">
        <v>304</v>
      </c>
      <c r="D145" s="14"/>
      <c r="F145" s="15" t="n">
        <v>42990</v>
      </c>
      <c r="G145" s="14" t="n">
        <v>5</v>
      </c>
      <c r="H145" s="14"/>
      <c r="I145" s="34" t="n">
        <f aca="false">'raw_all dissolved metals ppb'!I143/55.845*1000</f>
        <v>14623.7084788253</v>
      </c>
      <c r="J145" s="34" t="n">
        <f aca="false">'raw_all dissolved metals ppb'!K143/58.933*1000</f>
        <v>8.60298983591536</v>
      </c>
      <c r="K145" s="34" t="n">
        <f aca="false">'raw_all dissolved metals ppb'!M143/58.693*1000</f>
        <v>16.2370299695023</v>
      </c>
      <c r="L145" s="34" t="n">
        <f aca="false">'raw_all dissolved metals ppb'!O143/63.546*1000</f>
        <v>2.21886507411953</v>
      </c>
      <c r="M145" s="34" t="n">
        <f aca="false">'raw_all dissolved metals ppb'!Q143/65.38*1000</f>
        <v>1553.94616090548</v>
      </c>
      <c r="N145" s="45" t="n">
        <f aca="false">'raw_all dissolved metals ppb'!S143/95.95*1000</f>
        <v>0.104220948410631</v>
      </c>
      <c r="O145" s="34" t="n">
        <f aca="false">'raw_all dissolved metals ppb'!U143/54.938*1000</f>
        <v>6458.37125486912</v>
      </c>
      <c r="P145" s="34" t="n">
        <f aca="false">'raw_all dissolved metals ppb'!W143/50.9415*1000</f>
        <v>1.04040909670897</v>
      </c>
    </row>
    <row r="146" customFormat="false" ht="13.8" hidden="false" customHeight="false" outlineLevel="0" collapsed="false">
      <c r="A146" s="1" t="s">
        <v>370</v>
      </c>
      <c r="B146" s="1" t="s">
        <v>272</v>
      </c>
      <c r="C146" s="14" t="n">
        <v>304</v>
      </c>
      <c r="D146" s="14"/>
      <c r="F146" s="15" t="n">
        <v>42990</v>
      </c>
      <c r="G146" s="14" t="n">
        <v>6</v>
      </c>
      <c r="H146" s="14"/>
      <c r="I146" s="34" t="n">
        <f aca="false">'raw_all dissolved metals ppb'!I144/55.845*1000</f>
        <v>172330.468260364</v>
      </c>
      <c r="J146" s="34" t="n">
        <f aca="false">'raw_all dissolved metals ppb'!K144/58.933*1000</f>
        <v>10.9785688833082</v>
      </c>
      <c r="K146" s="34" t="n">
        <f aca="false">'raw_all dissolved metals ppb'!M144/58.693*1000</f>
        <v>18.3156424105089</v>
      </c>
      <c r="L146" s="34" t="n">
        <f aca="false">'raw_all dissolved metals ppb'!O144/63.546*1000</f>
        <v>3.76105498379127</v>
      </c>
      <c r="M146" s="34" t="n">
        <f aca="false">'raw_all dissolved metals ppb'!Q144/65.38*1000</f>
        <v>260.584276537167</v>
      </c>
      <c r="N146" s="45" t="n">
        <f aca="false">'raw_all dissolved metals ppb'!S144/95.95*1000</f>
        <v>0.13548723293382</v>
      </c>
      <c r="O146" s="34" t="n">
        <f aca="false">'raw_all dissolved metals ppb'!U144/54.938*1000</f>
        <v>8857.67592558885</v>
      </c>
      <c r="P146" s="34" t="n">
        <f aca="false">'raw_all dissolved metals ppb'!W144/50.9415*1000</f>
        <v>11.2874571812766</v>
      </c>
    </row>
    <row r="147" customFormat="false" ht="13.8" hidden="false" customHeight="false" outlineLevel="0" collapsed="false">
      <c r="A147" s="1" t="s">
        <v>371</v>
      </c>
      <c r="B147" s="1" t="s">
        <v>272</v>
      </c>
      <c r="C147" s="14" t="n">
        <v>373</v>
      </c>
      <c r="D147" s="14"/>
      <c r="F147" s="15" t="n">
        <v>42990</v>
      </c>
      <c r="G147" s="14" t="n">
        <v>1</v>
      </c>
      <c r="H147" s="14"/>
      <c r="I147" s="34" t="n">
        <f aca="false">'raw_all dissolved metals ppb'!I145/55.845*1000</f>
        <v>35.3836511773659</v>
      </c>
      <c r="J147" s="34" t="n">
        <f aca="false">'raw_all dissolved metals ppb'!K145/58.933*1000</f>
        <v>0.101810530602549</v>
      </c>
      <c r="K147" s="34" t="n">
        <f aca="false">'raw_all dissolved metals ppb'!M145/58.693*1000</f>
        <v>16.8674288245617</v>
      </c>
      <c r="L147" s="34" t="n">
        <f aca="false">'raw_all dissolved metals ppb'!O145/63.546*1000</f>
        <v>4.15447077707488</v>
      </c>
      <c r="M147" s="34" t="n">
        <f aca="false">'raw_all dissolved metals ppb'!Q145/65.38*1000</f>
        <v>40.547568063628</v>
      </c>
      <c r="N147" s="45" t="n">
        <f aca="false">'raw_all dissolved metals ppb'!S145/95.95*1000</f>
        <v>1.79260031266285</v>
      </c>
      <c r="O147" s="34" t="n">
        <f aca="false">'raw_all dissolved metals ppb'!U145/54.938*1000</f>
        <v>13.1602897812079</v>
      </c>
      <c r="P147" s="34" t="n">
        <f aca="false">'raw_all dissolved metals ppb'!W145/50.9415*1000</f>
        <v>0.804844772925807</v>
      </c>
    </row>
    <row r="148" customFormat="false" ht="13.8" hidden="false" customHeight="false" outlineLevel="0" collapsed="false">
      <c r="A148" s="1" t="s">
        <v>372</v>
      </c>
      <c r="B148" s="1" t="s">
        <v>272</v>
      </c>
      <c r="C148" s="14" t="n">
        <v>373</v>
      </c>
      <c r="D148" s="14"/>
      <c r="F148" s="15" t="n">
        <v>42990</v>
      </c>
      <c r="G148" s="14" t="n">
        <v>20</v>
      </c>
      <c r="H148" s="14"/>
      <c r="I148" s="34" t="n">
        <f aca="false">'raw_all dissolved metals ppb'!I146/55.845*1000</f>
        <v>100558.904109589</v>
      </c>
      <c r="J148" s="34" t="n">
        <f aca="false">'raw_all dissolved metals ppb'!K146/58.933*1000</f>
        <v>9.67200040724212</v>
      </c>
      <c r="K148" s="34" t="n">
        <f aca="false">'raw_all dissolved metals ppb'!M146/58.693*1000</f>
        <v>18.043037500213</v>
      </c>
      <c r="L148" s="34" t="n">
        <f aca="false">'raw_all dissolved metals ppb'!O146/63.546*1000</f>
        <v>3.2732194001196</v>
      </c>
      <c r="M148" s="34" t="n">
        <f aca="false">'raw_all dissolved metals ppb'!Q146/65.38*1000</f>
        <v>868.048332823494</v>
      </c>
      <c r="N148" s="45" t="n">
        <f aca="false">'raw_all dissolved metals ppb'!S146/95.95*1000</f>
        <v>6.59718603439291</v>
      </c>
      <c r="O148" s="34" t="n">
        <f aca="false">'raw_all dissolved metals ppb'!U146/54.938*1000</f>
        <v>44899.1772543595</v>
      </c>
      <c r="P148" s="34" t="n">
        <f aca="false">'raw_all dissolved metals ppb'!W146/50.9415*1000</f>
        <v>4.78980791692432</v>
      </c>
    </row>
    <row r="149" customFormat="false" ht="13.8" hidden="false" customHeight="false" outlineLevel="0" collapsed="false">
      <c r="A149" s="1" t="s">
        <v>373</v>
      </c>
      <c r="B149" s="1" t="s">
        <v>272</v>
      </c>
      <c r="C149" s="14" t="n">
        <v>442</v>
      </c>
      <c r="F149" s="15" t="n">
        <v>42884</v>
      </c>
      <c r="G149" s="14" t="n">
        <v>0</v>
      </c>
      <c r="H149" s="14"/>
      <c r="I149" s="34" t="n">
        <f aca="false">'raw_all dissolved metals ppb'!I147/55.845*1000</f>
        <v>512.99131524756</v>
      </c>
      <c r="J149" s="34" t="n">
        <f aca="false">'raw_all dissolved metals ppb'!K147/58.933*1000</f>
        <v>1.91743165968133</v>
      </c>
      <c r="K149" s="34" t="n">
        <f aca="false">'raw_all dissolved metals ppb'!M147/58.693*1000</f>
        <v>62.5628269129198</v>
      </c>
      <c r="L149" s="34" t="n">
        <f aca="false">'raw_all dissolved metals ppb'!O147/63.546*1000</f>
        <v>11.1887451609857</v>
      </c>
      <c r="M149" s="34" t="n">
        <f aca="false">'raw_all dissolved metals ppb'!Q147/65.38*1000</f>
        <v>1301.80483328235</v>
      </c>
      <c r="N149" s="45" t="n">
        <f aca="false">'raw_all dissolved metals ppb'!S147/95.95*1000</f>
        <v>3.14747264200104</v>
      </c>
      <c r="O149" s="34" t="n">
        <f aca="false">'raw_all dissolved metals ppb'!U147/54.938*1000</f>
        <v>283.792638974844</v>
      </c>
      <c r="P149" s="34" t="n">
        <f aca="false">'raw_all dissolved metals ppb'!W147/50.9415*1000</f>
        <v>14.153489787305</v>
      </c>
    </row>
    <row r="150" customFormat="false" ht="13.8" hidden="false" customHeight="false" outlineLevel="0" collapsed="false">
      <c r="A150" s="1" t="s">
        <v>374</v>
      </c>
      <c r="B150" s="1" t="s">
        <v>272</v>
      </c>
      <c r="C150" s="14" t="n">
        <v>442</v>
      </c>
      <c r="F150" s="15" t="n">
        <v>42884</v>
      </c>
      <c r="G150" s="14" t="n">
        <v>5</v>
      </c>
      <c r="H150" s="14"/>
      <c r="I150" s="34" t="n">
        <f aca="false">'raw_all dissolved metals ppb'!I148/55.845*1000</f>
        <v>710.699256871698</v>
      </c>
      <c r="J150" s="34" t="n">
        <f aca="false">'raw_all dissolved metals ppb'!K148/58.933*1000</f>
        <v>0.882357931888755</v>
      </c>
      <c r="K150" s="34" t="n">
        <f aca="false">'raw_all dissolved metals ppb'!M148/58.693*1000</f>
        <v>53.958734431704</v>
      </c>
      <c r="L150" s="34" t="n">
        <f aca="false">'raw_all dissolved metals ppb'!O148/63.546*1000</f>
        <v>19.1042709218519</v>
      </c>
      <c r="M150" s="34" t="n">
        <f aca="false">'raw_all dissolved metals ppb'!Q148/65.38*1000</f>
        <v>18576.6442337106</v>
      </c>
      <c r="N150" s="45" t="n">
        <f aca="false">'raw_all dissolved metals ppb'!S148/95.95*1000</f>
        <v>1.30276185513288</v>
      </c>
      <c r="O150" s="34" t="n">
        <f aca="false">'raw_all dissolved metals ppb'!U148/54.938*1000</f>
        <v>253.704175616149</v>
      </c>
      <c r="P150" s="34" t="n">
        <f aca="false">'raw_all dissolved metals ppb'!W148/50.9415*1000</f>
        <v>42.6371426047525</v>
      </c>
    </row>
    <row r="151" customFormat="false" ht="13.8" hidden="false" customHeight="false" outlineLevel="0" collapsed="false">
      <c r="A151" s="1" t="s">
        <v>375</v>
      </c>
      <c r="B151" s="1" t="s">
        <v>272</v>
      </c>
      <c r="C151" s="14" t="n">
        <v>442</v>
      </c>
      <c r="F151" s="15" t="n">
        <v>42884</v>
      </c>
      <c r="G151" s="14" t="n">
        <v>9</v>
      </c>
      <c r="H151" s="14"/>
      <c r="I151" s="34" t="n">
        <f aca="false">'raw_all dissolved metals ppb'!I149/55.845*1000</f>
        <v>790.54525919957</v>
      </c>
      <c r="J151" s="34" t="n">
        <f aca="false">'raw_all dissolved metals ppb'!K149/58.933*1000</f>
        <v>0.899326353655846</v>
      </c>
      <c r="K151" s="34" t="n">
        <f aca="false">'raw_all dissolved metals ppb'!M149/58.693*1000</f>
        <v>50.908966997768</v>
      </c>
      <c r="L151" s="34" t="n">
        <f aca="false">'raw_all dissolved metals ppb'!O149/63.546*1000</f>
        <v>14.6193308784188</v>
      </c>
      <c r="M151" s="34" t="n">
        <f aca="false">'raw_all dissolved metals ppb'!Q149/65.38*1000</f>
        <v>19543.1936371979</v>
      </c>
      <c r="N151" s="45" t="n">
        <f aca="false">'raw_all dissolved metals ppb'!S149/95.95*1000</f>
        <v>1.14643043251694</v>
      </c>
      <c r="O151" s="34" t="n">
        <f aca="false">'raw_all dissolved metals ppb'!U149/54.938*1000</f>
        <v>427.572900360406</v>
      </c>
      <c r="P151" s="34" t="n">
        <f aca="false">'raw_all dissolved metals ppb'!W149/50.9415*1000</f>
        <v>46.8380397122189</v>
      </c>
    </row>
    <row r="152" customFormat="false" ht="13.8" hidden="false" customHeight="false" outlineLevel="0" collapsed="false">
      <c r="A152" s="1" t="s">
        <v>376</v>
      </c>
      <c r="B152" s="1" t="s">
        <v>272</v>
      </c>
      <c r="C152" s="14" t="n">
        <v>442</v>
      </c>
      <c r="F152" s="15" t="n">
        <v>42884</v>
      </c>
      <c r="G152" s="14" t="n">
        <v>13</v>
      </c>
      <c r="H152" s="14"/>
      <c r="I152" s="34" t="n">
        <f aca="false">'raw_all dissolved metals ppb'!I150/55.845*1000</f>
        <v>1112.43620735966</v>
      </c>
      <c r="J152" s="34" t="n">
        <f aca="false">'raw_all dissolved metals ppb'!K150/58.933*1000</f>
        <v>0.610863183615292</v>
      </c>
      <c r="K152" s="34" t="n">
        <f aca="false">'raw_all dissolved metals ppb'!M150/58.693*1000</f>
        <v>20.479443885983</v>
      </c>
      <c r="L152" s="34" t="n">
        <f aca="false">'raw_all dissolved metals ppb'!O150/63.546*1000</f>
        <v>9.80392156862745</v>
      </c>
      <c r="M152" s="34" t="n">
        <f aca="false">'raw_all dissolved metals ppb'!Q150/65.38*1000</f>
        <v>1885.37779137351</v>
      </c>
      <c r="N152" s="45" t="n">
        <f aca="false">'raw_all dissolved metals ppb'!S150/95.95*1000</f>
        <v>0.802501302761855</v>
      </c>
      <c r="O152" s="34" t="n">
        <f aca="false">'raw_all dissolved metals ppb'!U150/54.938*1000</f>
        <v>504.259346900142</v>
      </c>
      <c r="P152" s="34" t="n">
        <f aca="false">'raw_all dissolved metals ppb'!W150/50.9415*1000</f>
        <v>14.4283148317187</v>
      </c>
    </row>
    <row r="153" customFormat="false" ht="13.8" hidden="false" customHeight="false" outlineLevel="0" collapsed="false">
      <c r="A153" s="1" t="s">
        <v>377</v>
      </c>
      <c r="B153" s="1" t="s">
        <v>272</v>
      </c>
      <c r="C153" s="14" t="n">
        <v>442</v>
      </c>
      <c r="F153" s="15" t="n">
        <v>42884</v>
      </c>
      <c r="G153" s="14" t="n">
        <v>15</v>
      </c>
      <c r="H153" s="14"/>
      <c r="I153" s="34" t="n">
        <f aca="false">'raw_all dissolved metals ppb'!I151/55.845*1000</f>
        <v>1645.1607126869</v>
      </c>
      <c r="J153" s="34" t="n">
        <f aca="false">'raw_all dissolved metals ppb'!K151/58.933*1000</f>
        <v>2.39254746915989</v>
      </c>
      <c r="K153" s="34" t="n">
        <f aca="false">'raw_all dissolved metals ppb'!M151/58.693*1000</f>
        <v>25.8974664781149</v>
      </c>
      <c r="L153" s="34" t="n">
        <f aca="false">'raw_all dissolved metals ppb'!O151/63.546*1000</f>
        <v>10.5750165234633</v>
      </c>
      <c r="M153" s="34" t="n">
        <f aca="false">'raw_all dissolved metals ppb'!Q151/65.38*1000</f>
        <v>13569.1037014378</v>
      </c>
      <c r="N153" s="45" t="n">
        <f aca="false">'raw_all dissolved metals ppb'!S151/95.95*1000</f>
        <v>0.833767587285044</v>
      </c>
      <c r="O153" s="34" t="n">
        <f aca="false">'raw_all dissolved metals ppb'!U151/54.938*1000</f>
        <v>5731.04226582693</v>
      </c>
      <c r="P153" s="34" t="n">
        <f aca="false">'raw_all dissolved metals ppb'!W151/50.9415*1000</f>
        <v>44.2468321506041</v>
      </c>
    </row>
    <row r="154" customFormat="false" ht="13.8" hidden="false" customHeight="false" outlineLevel="0" collapsed="false">
      <c r="A154" s="1" t="s">
        <v>378</v>
      </c>
      <c r="B154" s="1" t="s">
        <v>272</v>
      </c>
      <c r="C154" s="14" t="n">
        <v>442</v>
      </c>
      <c r="F154" s="15" t="n">
        <v>42884</v>
      </c>
      <c r="G154" s="14" t="n">
        <v>17</v>
      </c>
      <c r="H154" s="14"/>
      <c r="I154" s="34" t="n">
        <f aca="false">'raw_all dissolved metals ppb'!I152/55.845*1000</f>
        <v>368848.151132599</v>
      </c>
      <c r="J154" s="34" t="n">
        <f aca="false">'raw_all dissolved metals ppb'!K152/58.933*1000</f>
        <v>38.7049700507356</v>
      </c>
      <c r="K154" s="34" t="n">
        <f aca="false">'raw_all dissolved metals ppb'!M152/58.693*1000</f>
        <v>23.6995893888539</v>
      </c>
      <c r="L154" s="34" t="n">
        <f aca="false">'raw_all dissolved metals ppb'!O152/63.546*1000</f>
        <v>10.5907531551947</v>
      </c>
      <c r="M154" s="34" t="n">
        <f aca="false">'raw_all dissolved metals ppb'!Q152/65.38*1000</f>
        <v>24999.2505353319</v>
      </c>
      <c r="N154" s="45" t="n">
        <f aca="false">'raw_all dissolved metals ppb'!S152/95.95*1000</f>
        <v>4.01250651380928</v>
      </c>
      <c r="O154" s="34" t="n">
        <f aca="false">'raw_all dissolved metals ppb'!U152/54.938*1000</f>
        <v>76016.873566566</v>
      </c>
      <c r="P154" s="34" t="n">
        <f aca="false">'raw_all dissolved metals ppb'!W152/50.9415*1000</f>
        <v>62.5423279644298</v>
      </c>
    </row>
    <row r="155" customFormat="false" ht="13.8" hidden="false" customHeight="false" outlineLevel="0" collapsed="false">
      <c r="A155" s="1" t="s">
        <v>379</v>
      </c>
      <c r="B155" s="1" t="s">
        <v>272</v>
      </c>
      <c r="C155" s="14" t="n">
        <v>442</v>
      </c>
      <c r="F155" s="15" t="n">
        <v>42898</v>
      </c>
      <c r="G155" s="14" t="s">
        <v>280</v>
      </c>
      <c r="H155" s="14"/>
      <c r="I155" s="34" t="n">
        <f aca="false">'raw_all dissolved metals ppb'!I153/55.845*1000</f>
        <v>766.675620019697</v>
      </c>
      <c r="J155" s="34" t="n">
        <f aca="false">'raw_all dissolved metals ppb'!K153/58.933*1000</f>
        <v>0.627831605382383</v>
      </c>
      <c r="K155" s="34" t="n">
        <f aca="false">'raw_all dissolved metals ppb'!M153/58.693*1000</f>
        <v>13.3746784113949</v>
      </c>
      <c r="L155" s="34" t="n">
        <f aca="false">'raw_all dissolved metals ppb'!O153/63.546*1000</f>
        <v>12.0857331696724</v>
      </c>
      <c r="M155" s="34" t="n">
        <f aca="false">'raw_all dissolved metals ppb'!Q153/65.38*1000</f>
        <v>75.8182930559804</v>
      </c>
      <c r="N155" s="45" t="n">
        <f aca="false">'raw_all dissolved metals ppb'!S153/95.95*1000</f>
        <v>0.719124544033351</v>
      </c>
      <c r="O155" s="34" t="n">
        <f aca="false">'raw_all dissolved metals ppb'!U153/54.938*1000</f>
        <v>269.012341184608</v>
      </c>
      <c r="P155" s="34" t="n">
        <f aca="false">'raw_all dissolved metals ppb'!W153/50.9415*1000</f>
        <v>1.21708233954634</v>
      </c>
    </row>
    <row r="156" customFormat="false" ht="13.8" hidden="false" customHeight="false" outlineLevel="0" collapsed="false">
      <c r="A156" s="1" t="s">
        <v>380</v>
      </c>
      <c r="B156" s="1" t="s">
        <v>272</v>
      </c>
      <c r="C156" s="14" t="n">
        <v>442</v>
      </c>
      <c r="F156" s="15" t="n">
        <v>42898</v>
      </c>
      <c r="G156" s="14" t="s">
        <v>293</v>
      </c>
      <c r="H156" s="14"/>
      <c r="I156" s="34" t="n">
        <f aca="false">'raw_all dissolved metals ppb'!I154/55.845*1000</f>
        <v>938.436744560838</v>
      </c>
      <c r="J156" s="34" t="n">
        <f aca="false">'raw_all dissolved metals ppb'!K154/58.933*1000</f>
        <v>0.780547401286206</v>
      </c>
      <c r="K156" s="34" t="n">
        <f aca="false">'raw_all dissolved metals ppb'!M154/58.693*1000</f>
        <v>33.6667064215494</v>
      </c>
      <c r="L156" s="34" t="n">
        <f aca="false">'raw_all dissolved metals ppb'!O154/63.546*1000</f>
        <v>12.982721178359</v>
      </c>
      <c r="M156" s="34" t="n">
        <f aca="false">'raw_all dissolved metals ppb'!Q154/65.38*1000</f>
        <v>306.072193331294</v>
      </c>
      <c r="N156" s="45" t="n">
        <f aca="false">'raw_all dissolved metals ppb'!S154/95.95*1000</f>
        <v>0.437727983324648</v>
      </c>
      <c r="O156" s="34" t="n">
        <f aca="false">'raw_all dissolved metals ppb'!U154/54.938*1000</f>
        <v>615.275401361535</v>
      </c>
      <c r="P156" s="34" t="n">
        <f aca="false">'raw_all dissolved metals ppb'!W154/50.9415*1000</f>
        <v>1.9434056712111</v>
      </c>
    </row>
    <row r="157" customFormat="false" ht="13.8" hidden="false" customHeight="false" outlineLevel="0" collapsed="false">
      <c r="A157" s="1" t="s">
        <v>381</v>
      </c>
      <c r="B157" s="1" t="s">
        <v>272</v>
      </c>
      <c r="C157" s="14" t="n">
        <v>442</v>
      </c>
      <c r="F157" s="15" t="n">
        <v>42898</v>
      </c>
      <c r="G157" s="14" t="s">
        <v>282</v>
      </c>
      <c r="H157" s="14"/>
      <c r="I157" s="34" t="n">
        <f aca="false">'raw_all dissolved metals ppb'!I155/55.845*1000</f>
        <v>299.328498522697</v>
      </c>
      <c r="J157" s="34" t="n">
        <f aca="false">'raw_all dissolved metals ppb'!K155/58.933*1000</f>
        <v>0.576926340081109</v>
      </c>
      <c r="K157" s="34" t="n">
        <f aca="false">'raw_all dissolved metals ppb'!M155/58.693*1000</f>
        <v>12.7442795563355</v>
      </c>
      <c r="L157" s="34" t="n">
        <f aca="false">'raw_all dissolved metals ppb'!O155/63.546*1000</f>
        <v>9.69376514650804</v>
      </c>
      <c r="M157" s="34" t="n">
        <f aca="false">'raw_all dissolved metals ppb'!Q155/65.38*1000</f>
        <v>139.98164576323</v>
      </c>
      <c r="N157" s="45" t="n">
        <f aca="false">'raw_all dissolved metals ppb'!S155/95.95*1000</f>
        <v>0.416883793642522</v>
      </c>
      <c r="O157" s="34" t="n">
        <f aca="false">'raw_all dissolved metals ppb'!U155/54.938*1000</f>
        <v>15.7996286723215</v>
      </c>
      <c r="P157" s="34" t="n">
        <f aca="false">'raw_all dissolved metals ppb'!W155/50.9415*1000</f>
        <v>1.15819125860055</v>
      </c>
    </row>
    <row r="158" customFormat="false" ht="13.8" hidden="false" customHeight="false" outlineLevel="0" collapsed="false">
      <c r="A158" s="1" t="s">
        <v>382</v>
      </c>
      <c r="B158" s="1" t="s">
        <v>272</v>
      </c>
      <c r="C158" s="14" t="n">
        <v>442</v>
      </c>
      <c r="D158" s="14" t="s">
        <v>291</v>
      </c>
      <c r="E158" s="14"/>
      <c r="F158" s="15" t="n">
        <v>42912</v>
      </c>
      <c r="G158" s="14" t="n">
        <v>0</v>
      </c>
      <c r="H158" s="14"/>
      <c r="I158" s="34" t="n">
        <f aca="false">'raw_all dissolved metals ppb'!I156/55.845*1000</f>
        <v>203.670874742591</v>
      </c>
      <c r="J158" s="34" t="n">
        <f aca="false">'raw_all dissolved metals ppb'!K156/58.933*1000</f>
        <v>0.339368435341829</v>
      </c>
      <c r="K158" s="34" t="n">
        <f aca="false">'raw_all dissolved metals ppb'!M156/58.693*1000</f>
        <v>11.9435026323412</v>
      </c>
      <c r="L158" s="34" t="n">
        <f aca="false">'raw_all dissolved metals ppb'!O156/63.546*1000</f>
        <v>7.82110597047808</v>
      </c>
      <c r="M158" s="34" t="n">
        <f aca="false">'raw_all dissolved metals ppb'!Q156/65.38*1000</f>
        <v>82.3493423065158</v>
      </c>
      <c r="N158" s="45" t="n">
        <f aca="false">'raw_all dissolved metals ppb'!S156/95.95*1000</f>
        <v>4.59614382490881</v>
      </c>
      <c r="O158" s="34" t="n">
        <f aca="false">'raw_all dissolved metals ppb'!U156/54.938*1000</f>
        <v>17.5470530416105</v>
      </c>
      <c r="P158" s="34" t="n">
        <f aca="false">'raw_all dissolved metals ppb'!W156/50.9415*1000</f>
        <v>1.21708233954634</v>
      </c>
    </row>
    <row r="159" customFormat="false" ht="13.8" hidden="false" customHeight="false" outlineLevel="0" collapsed="false">
      <c r="A159" s="1" t="s">
        <v>383</v>
      </c>
      <c r="B159" s="1" t="s">
        <v>272</v>
      </c>
      <c r="C159" s="14" t="n">
        <v>442</v>
      </c>
      <c r="D159" s="14" t="s">
        <v>291</v>
      </c>
      <c r="E159" s="14"/>
      <c r="F159" s="15" t="n">
        <v>42912</v>
      </c>
      <c r="G159" s="14" t="n">
        <v>5</v>
      </c>
      <c r="H159" s="14"/>
      <c r="I159" s="34" t="n">
        <f aca="false">'raw_all dissolved metals ppb'!I157/55.845*1000</f>
        <v>285.988002506939</v>
      </c>
      <c r="J159" s="34" t="n">
        <f aca="false">'raw_all dissolved metals ppb'!K157/58.933*1000</f>
        <v>0.390273700643103</v>
      </c>
      <c r="K159" s="34" t="n">
        <f aca="false">'raw_all dissolved metals ppb'!M157/58.693*1000</f>
        <v>13.0679978873119</v>
      </c>
      <c r="L159" s="34" t="n">
        <f aca="false">'raw_all dissolved metals ppb'!O157/63.546*1000</f>
        <v>9.11150977244831</v>
      </c>
      <c r="M159" s="34" t="n">
        <f aca="false">'raw_all dissolved metals ppb'!Q157/65.38*1000</f>
        <v>107.204037932089</v>
      </c>
      <c r="N159" s="45" t="n">
        <f aca="false">'raw_all dissolved metals ppb'!S157/95.95*1000</f>
        <v>3.41844710786868</v>
      </c>
      <c r="O159" s="34" t="n">
        <f aca="false">'raw_all dissolved metals ppb'!U157/54.938*1000</f>
        <v>7.24453019767738</v>
      </c>
      <c r="P159" s="34" t="n">
        <f aca="false">'raw_all dissolved metals ppb'!W157/50.9415*1000</f>
        <v>0.961887655447916</v>
      </c>
    </row>
    <row r="160" customFormat="false" ht="13.8" hidden="false" customHeight="false" outlineLevel="0" collapsed="false">
      <c r="A160" s="1" t="s">
        <v>384</v>
      </c>
      <c r="B160" s="1" t="s">
        <v>272</v>
      </c>
      <c r="C160" s="14" t="n">
        <v>442</v>
      </c>
      <c r="D160" s="14" t="s">
        <v>291</v>
      </c>
      <c r="E160" s="14"/>
      <c r="F160" s="15" t="n">
        <v>42912</v>
      </c>
      <c r="G160" s="14" t="n">
        <v>9</v>
      </c>
      <c r="H160" s="14"/>
      <c r="I160" s="34" t="n">
        <f aca="false">'raw_all dissolved metals ppb'!I158/55.845*1000</f>
        <v>460.5246664876</v>
      </c>
      <c r="J160" s="34" t="n">
        <f aca="false">'raw_all dissolved metals ppb'!K158/58.933*1000</f>
        <v>0.542989496546926</v>
      </c>
      <c r="K160" s="34" t="n">
        <f aca="false">'raw_all dissolved metals ppb'!M158/58.693*1000</f>
        <v>14.2265687560697</v>
      </c>
      <c r="L160" s="34" t="n">
        <f aca="false">'raw_all dissolved metals ppb'!O158/63.546*1000</f>
        <v>9.77244830516476</v>
      </c>
      <c r="M160" s="34" t="n">
        <f aca="false">'raw_all dissolved metals ppb'!Q158/65.38*1000</f>
        <v>1347.93514836341</v>
      </c>
      <c r="N160" s="45" t="n">
        <f aca="false">'raw_all dissolved metals ppb'!S158/95.95*1000</f>
        <v>2.34497133923919</v>
      </c>
      <c r="O160" s="34" t="n">
        <f aca="false">'raw_all dissolved metals ppb'!U158/54.938*1000</f>
        <v>46.6161855182205</v>
      </c>
      <c r="P160" s="34" t="n">
        <f aca="false">'raw_all dissolved metals ppb'!W158/50.9415*1000</f>
        <v>9.30479078943494</v>
      </c>
    </row>
    <row r="161" customFormat="false" ht="13.8" hidden="false" customHeight="false" outlineLevel="0" collapsed="false">
      <c r="A161" s="1" t="s">
        <v>385</v>
      </c>
      <c r="B161" s="1" t="s">
        <v>272</v>
      </c>
      <c r="C161" s="14" t="n">
        <v>442</v>
      </c>
      <c r="D161" s="14" t="s">
        <v>291</v>
      </c>
      <c r="E161" s="14"/>
      <c r="F161" s="15" t="n">
        <v>42912</v>
      </c>
      <c r="G161" s="14" t="n">
        <v>13</v>
      </c>
      <c r="H161" s="14"/>
      <c r="I161" s="34" t="n">
        <f aca="false">'raw_all dissolved metals ppb'!I159/55.845*1000</f>
        <v>834.255528695496</v>
      </c>
      <c r="J161" s="34" t="n">
        <f aca="false">'raw_all dissolved metals ppb'!K159/58.933*1000</f>
        <v>0.610863183615292</v>
      </c>
      <c r="K161" s="34" t="n">
        <f aca="false">'raw_all dissolved metals ppb'!M159/58.693*1000</f>
        <v>13.6472833216908</v>
      </c>
      <c r="L161" s="34" t="n">
        <f aca="false">'raw_all dissolved metals ppb'!O159/63.546*1000</f>
        <v>8.07289207817959</v>
      </c>
      <c r="M161" s="34" t="n">
        <f aca="false">'raw_all dissolved metals ppb'!Q159/65.38*1000</f>
        <v>377.959620679107</v>
      </c>
      <c r="N161" s="45" t="n">
        <f aca="false">'raw_all dissolved metals ppb'!S159/95.95*1000</f>
        <v>1.82386659718603</v>
      </c>
      <c r="O161" s="34" t="n">
        <f aca="false">'raw_all dissolved metals ppb'!U159/54.938*1000</f>
        <v>1516.94637591467</v>
      </c>
      <c r="P161" s="34" t="n">
        <f aca="false">'raw_all dissolved metals ppb'!W159/50.9415*1000</f>
        <v>1.13856089828529</v>
      </c>
    </row>
    <row r="162" customFormat="false" ht="13.8" hidden="false" customHeight="false" outlineLevel="0" collapsed="false">
      <c r="A162" s="1" t="s">
        <v>386</v>
      </c>
      <c r="B162" s="1" t="s">
        <v>272</v>
      </c>
      <c r="C162" s="14" t="n">
        <v>442</v>
      </c>
      <c r="D162" s="14" t="s">
        <v>291</v>
      </c>
      <c r="E162" s="14"/>
      <c r="F162" s="15" t="n">
        <v>42912</v>
      </c>
      <c r="G162" s="14" t="n">
        <v>15</v>
      </c>
      <c r="H162" s="14"/>
      <c r="I162" s="34" t="n">
        <f aca="false">'raw_all dissolved metals ppb'!I160/55.845*1000</f>
        <v>1431.26510878324</v>
      </c>
      <c r="J162" s="34" t="n">
        <f aca="false">'raw_all dissolved metals ppb'!K160/58.933*1000</f>
        <v>4.44572650297796</v>
      </c>
      <c r="K162" s="34" t="n">
        <f aca="false">'raw_all dissolved metals ppb'!M160/58.693*1000</f>
        <v>17.1229959279642</v>
      </c>
      <c r="L162" s="34" t="n">
        <f aca="false">'raw_all dissolved metals ppb'!O160/63.546*1000</f>
        <v>9.69376514650804</v>
      </c>
      <c r="M162" s="34" t="n">
        <f aca="false">'raw_all dissolved metals ppb'!Q160/65.38*1000</f>
        <v>4755.58274701744</v>
      </c>
      <c r="N162" s="45" t="n">
        <f aca="false">'raw_all dissolved metals ppb'!S160/95.95*1000</f>
        <v>1.60500260552371</v>
      </c>
      <c r="O162" s="34" t="n">
        <f aca="false">'raw_all dissolved metals ppb'!U160/54.938*1000</f>
        <v>9827.04139211475</v>
      </c>
      <c r="P162" s="34" t="n">
        <f aca="false">'raw_all dissolved metals ppb'!W160/50.9415*1000</f>
        <v>1.47227702364477</v>
      </c>
    </row>
    <row r="163" customFormat="false" ht="13.8" hidden="false" customHeight="false" outlineLevel="0" collapsed="false">
      <c r="A163" s="1" t="s">
        <v>387</v>
      </c>
      <c r="B163" s="1" t="s">
        <v>272</v>
      </c>
      <c r="C163" s="14" t="n">
        <v>442</v>
      </c>
      <c r="D163" s="14" t="s">
        <v>291</v>
      </c>
      <c r="E163" s="14"/>
      <c r="F163" s="15" t="n">
        <v>42912</v>
      </c>
      <c r="G163" s="14" t="n">
        <v>17</v>
      </c>
      <c r="H163" s="14"/>
      <c r="I163" s="34" t="n">
        <f aca="false">'raw_all dissolved metals ppb'!I161/55.845*1000</f>
        <v>37264.2671680544</v>
      </c>
      <c r="J163" s="34" t="n">
        <f aca="false">'raw_all dissolved metals ppb'!K161/58.933*1000</f>
        <v>14.9152427332734</v>
      </c>
      <c r="K163" s="34" t="n">
        <f aca="false">'raw_all dissolved metals ppb'!M161/58.693*1000</f>
        <v>18.2986046036154</v>
      </c>
      <c r="L163" s="34" t="n">
        <f aca="false">'raw_all dissolved metals ppb'!O161/63.546*1000</f>
        <v>6.53070216850785</v>
      </c>
      <c r="M163" s="34" t="n">
        <f aca="false">'raw_all dissolved metals ppb'!Q161/65.38*1000</f>
        <v>17309.0394616091</v>
      </c>
      <c r="N163" s="45" t="n">
        <f aca="false">'raw_all dissolved metals ppb'!S161/95.95*1000</f>
        <v>1.76133402813966</v>
      </c>
      <c r="O163" s="34" t="n">
        <f aca="false">'raw_all dissolved metals ppb'!U161/54.938*1000</f>
        <v>24122.9931923259</v>
      </c>
      <c r="P163" s="34" t="n">
        <f aca="false">'raw_all dissolved metals ppb'!W161/50.9415*1000</f>
        <v>7.223972596017</v>
      </c>
    </row>
    <row r="164" customFormat="false" ht="13.8" hidden="false" customHeight="false" outlineLevel="0" collapsed="false">
      <c r="A164" s="1" t="s">
        <v>388</v>
      </c>
      <c r="B164" s="1" t="s">
        <v>272</v>
      </c>
      <c r="C164" s="14" t="n">
        <v>442</v>
      </c>
      <c r="D164" s="14" t="s">
        <v>291</v>
      </c>
      <c r="E164" s="14"/>
      <c r="F164" s="15" t="n">
        <v>42927</v>
      </c>
      <c r="G164" s="14" t="n">
        <v>1</v>
      </c>
      <c r="H164" s="14"/>
      <c r="I164" s="34" t="n">
        <f aca="false">'raw_all dissolved metals ppb'!I162/55.845*1000</f>
        <v>147.998925597636</v>
      </c>
      <c r="J164" s="34" t="n">
        <f aca="false">'raw_all dissolved metals ppb'!K162/58.933*1000</f>
        <v>0.271494748273463</v>
      </c>
      <c r="K164" s="34" t="n">
        <f aca="false">'raw_all dissolved metals ppb'!M162/58.693*1000</f>
        <v>10.7338183429029</v>
      </c>
      <c r="L164" s="34" t="n">
        <f aca="false">'raw_all dissolved metals ppb'!O162/63.546*1000</f>
        <v>10.1343908349857</v>
      </c>
      <c r="M164" s="34" t="n">
        <f aca="false">'raw_all dissolved metals ppb'!Q162/65.38*1000</f>
        <v>85.2095442031202</v>
      </c>
      <c r="N164" s="45" t="n">
        <f aca="false">'raw_all dissolved metals ppb'!S162/95.95*1000</f>
        <v>0.937988535695675</v>
      </c>
      <c r="O164" s="34" t="n">
        <f aca="false">'raw_all dissolved metals ppb'!U162/54.938*1000</f>
        <v>8.59150314900433</v>
      </c>
      <c r="P164" s="34" t="n">
        <f aca="false">'raw_all dissolved metals ppb'!W162/50.9415*1000</f>
        <v>1.70784134742793</v>
      </c>
    </row>
    <row r="165" customFormat="false" ht="13.8" hidden="false" customHeight="false" outlineLevel="0" collapsed="false">
      <c r="A165" s="1" t="s">
        <v>389</v>
      </c>
      <c r="B165" s="1" t="s">
        <v>272</v>
      </c>
      <c r="C165" s="14" t="n">
        <v>442</v>
      </c>
      <c r="D165" s="14" t="s">
        <v>291</v>
      </c>
      <c r="E165" s="14"/>
      <c r="F165" s="15" t="n">
        <v>42927</v>
      </c>
      <c r="G165" s="14" t="n">
        <v>5</v>
      </c>
      <c r="H165" s="14"/>
      <c r="I165" s="34" t="n">
        <f aca="false">'raw_all dissolved metals ppb'!I163/55.845*1000</f>
        <v>206.750828185155</v>
      </c>
      <c r="J165" s="34" t="n">
        <f aca="false">'raw_all dissolved metals ppb'!K163/58.933*1000</f>
        <v>0.305431591807646</v>
      </c>
      <c r="K165" s="34" t="n">
        <f aca="false">'raw_all dissolved metals ppb'!M163/58.693*1000</f>
        <v>10.7508561497964</v>
      </c>
      <c r="L165" s="34" t="n">
        <f aca="false">'raw_all dissolved metals ppb'!O163/63.546*1000</f>
        <v>7.50637333585119</v>
      </c>
      <c r="M165" s="34" t="n">
        <f aca="false">'raw_all dissolved metals ppb'!Q163/65.38*1000</f>
        <v>91.9853166105843</v>
      </c>
      <c r="N165" s="45" t="n">
        <f aca="false">'raw_all dissolved metals ppb'!S163/95.95*1000</f>
        <v>0.708702449192288</v>
      </c>
      <c r="O165" s="34" t="n">
        <f aca="false">'raw_all dissolved metals ppb'!U163/54.938*1000</f>
        <v>4.7872146783647</v>
      </c>
      <c r="P165" s="34" t="n">
        <f aca="false">'raw_all dissolved metals ppb'!W163/50.9415*1000</f>
        <v>1.78636278868899</v>
      </c>
    </row>
    <row r="166" customFormat="false" ht="13.8" hidden="false" customHeight="false" outlineLevel="0" collapsed="false">
      <c r="A166" s="1" t="s">
        <v>390</v>
      </c>
      <c r="B166" s="1" t="s">
        <v>272</v>
      </c>
      <c r="C166" s="14" t="n">
        <v>442</v>
      </c>
      <c r="D166" s="14" t="s">
        <v>291</v>
      </c>
      <c r="E166" s="14"/>
      <c r="F166" s="15" t="n">
        <v>42927</v>
      </c>
      <c r="G166" s="14" t="n">
        <v>9</v>
      </c>
      <c r="H166" s="14"/>
      <c r="I166" s="34" t="n">
        <f aca="false">'raw_all dissolved metals ppb'!I164/55.845*1000</f>
        <v>318.79308801146</v>
      </c>
      <c r="J166" s="34" t="n">
        <f aca="false">'raw_all dissolved metals ppb'!K164/58.933*1000</f>
        <v>0.373305278876012</v>
      </c>
      <c r="K166" s="34" t="n">
        <f aca="false">'raw_all dissolved metals ppb'!M164/58.693*1000</f>
        <v>13.2383759562469</v>
      </c>
      <c r="L166" s="34" t="n">
        <f aca="false">'raw_all dissolved metals ppb'!O164/63.546*1000</f>
        <v>9.26887608976175</v>
      </c>
      <c r="M166" s="34" t="n">
        <f aca="false">'raw_all dissolved metals ppb'!Q164/65.38*1000</f>
        <v>177.240746405629</v>
      </c>
      <c r="N166" s="45" t="n">
        <f aca="false">'raw_all dissolved metals ppb'!S164/95.95*1000</f>
        <v>0.604481500781657</v>
      </c>
      <c r="O166" s="34" t="n">
        <f aca="false">'raw_all dissolved metals ppb'!U164/54.938*1000</f>
        <v>15.8542356838618</v>
      </c>
      <c r="P166" s="34" t="n">
        <f aca="false">'raw_all dissolved metals ppb'!W164/50.9415*1000</f>
        <v>1.66858062679741</v>
      </c>
    </row>
    <row r="167" customFormat="false" ht="13.8" hidden="false" customHeight="false" outlineLevel="0" collapsed="false">
      <c r="A167" s="1" t="s">
        <v>391</v>
      </c>
      <c r="B167" s="1" t="s">
        <v>272</v>
      </c>
      <c r="C167" s="14" t="n">
        <v>442</v>
      </c>
      <c r="D167" s="14" t="s">
        <v>291</v>
      </c>
      <c r="E167" s="14"/>
      <c r="F167" s="15" t="n">
        <v>42927</v>
      </c>
      <c r="G167" s="14" t="n">
        <v>13</v>
      </c>
      <c r="H167" s="14"/>
      <c r="I167" s="34" t="n">
        <f aca="false">'raw_all dissolved metals ppb'!I165/55.845*1000</f>
        <v>753.317217297878</v>
      </c>
      <c r="J167" s="34" t="n">
        <f aca="false">'raw_all dissolved metals ppb'!K165/58.933*1000</f>
        <v>1.35747374136732</v>
      </c>
      <c r="K167" s="34" t="n">
        <f aca="false">'raw_all dissolved metals ppb'!M165/58.693*1000</f>
        <v>17.804508203704</v>
      </c>
      <c r="L167" s="34" t="n">
        <f aca="false">'raw_all dissolved metals ppb'!O165/63.546*1000</f>
        <v>17.6092909073742</v>
      </c>
      <c r="M167" s="34" t="n">
        <f aca="false">'raw_all dissolved metals ppb'!Q165/65.38*1000</f>
        <v>287.748546956256</v>
      </c>
      <c r="N167" s="45" t="n">
        <f aca="false">'raw_all dissolved metals ppb'!S165/95.95*1000</f>
        <v>0.687858259510162</v>
      </c>
      <c r="O167" s="34" t="n">
        <f aca="false">'raw_all dissolved metals ppb'!U165/54.938*1000</f>
        <v>3982.25272124941</v>
      </c>
      <c r="P167" s="34" t="n">
        <f aca="false">'raw_all dissolved metals ppb'!W165/50.9415*1000</f>
        <v>1.15819125860055</v>
      </c>
    </row>
    <row r="168" customFormat="false" ht="13.8" hidden="false" customHeight="false" outlineLevel="0" collapsed="false">
      <c r="A168" s="1" t="s">
        <v>392</v>
      </c>
      <c r="B168" s="1" t="s">
        <v>272</v>
      </c>
      <c r="C168" s="14" t="n">
        <v>442</v>
      </c>
      <c r="D168" s="14" t="s">
        <v>291</v>
      </c>
      <c r="E168" s="14"/>
      <c r="F168" s="15" t="n">
        <v>42927</v>
      </c>
      <c r="G168" s="14" t="n">
        <v>15</v>
      </c>
      <c r="H168" s="14"/>
      <c r="I168" s="34" t="n">
        <f aca="false">'raw_all dissolved metals ppb'!I166/55.845*1000</f>
        <v>1246.05604798997</v>
      </c>
      <c r="J168" s="34" t="n">
        <f aca="false">'raw_all dissolved metals ppb'!K166/58.933*1000</f>
        <v>4.7511580947856</v>
      </c>
      <c r="K168" s="34" t="n">
        <f aca="false">'raw_all dissolved metals ppb'!M166/58.693*1000</f>
        <v>16.0496140936739</v>
      </c>
      <c r="L168" s="34" t="n">
        <f aca="false">'raw_all dissolved metals ppb'!O166/63.546*1000</f>
        <v>8.54499103011991</v>
      </c>
      <c r="M168" s="34" t="n">
        <f aca="false">'raw_all dissolved metals ppb'!Q166/65.38*1000</f>
        <v>462.190272254512</v>
      </c>
      <c r="N168" s="45" t="n">
        <f aca="false">'raw_all dissolved metals ppb'!S166/95.95*1000</f>
        <v>0.646169880145909</v>
      </c>
      <c r="O168" s="34" t="n">
        <f aca="false">'raw_all dissolved metals ppb'!U166/54.938*1000</f>
        <v>9725.52695766136</v>
      </c>
      <c r="P168" s="34" t="n">
        <f aca="false">'raw_all dissolved metals ppb'!W166/50.9415*1000</f>
        <v>1.84525386963478</v>
      </c>
    </row>
    <row r="169" customFormat="false" ht="13.8" hidden="false" customHeight="false" outlineLevel="0" collapsed="false">
      <c r="A169" s="1" t="s">
        <v>393</v>
      </c>
      <c r="B169" s="1" t="s">
        <v>272</v>
      </c>
      <c r="C169" s="14" t="n">
        <v>442</v>
      </c>
      <c r="D169" s="14" t="s">
        <v>291</v>
      </c>
      <c r="E169" s="14"/>
      <c r="F169" s="15" t="n">
        <v>42927</v>
      </c>
      <c r="G169" s="14" t="n">
        <v>17</v>
      </c>
      <c r="H169" s="14"/>
      <c r="I169" s="34" t="n">
        <f aca="false">'raw_all dissolved metals ppb'!I167/55.845*1000</f>
        <v>84257.1940191602</v>
      </c>
      <c r="J169" s="34" t="n">
        <f aca="false">'raw_all dissolved metals ppb'!K167/58.933*1000</f>
        <v>15.0679585291772</v>
      </c>
      <c r="K169" s="34" t="n">
        <f aca="false">'raw_all dissolved metals ppb'!M167/58.693*1000</f>
        <v>17.940810658852</v>
      </c>
      <c r="L169" s="34" t="n">
        <f aca="false">'raw_all dissolved metals ppb'!O167/63.546*1000</f>
        <v>6.82969817140339</v>
      </c>
      <c r="M169" s="34" t="n">
        <f aca="false">'raw_all dissolved metals ppb'!Q167/65.38*1000</f>
        <v>2777.69960232487</v>
      </c>
      <c r="N169" s="45" t="n">
        <f aca="false">'raw_all dissolved metals ppb'!S167/95.95*1000</f>
        <v>1.41740489838458</v>
      </c>
      <c r="O169" s="34" t="n">
        <f aca="false">'raw_all dissolved metals ppb'!U167/54.938*1000</f>
        <v>24148.3672503549</v>
      </c>
      <c r="P169" s="34" t="n">
        <f aca="false">'raw_all dissolved metals ppb'!W167/50.9415*1000</f>
        <v>5.96762953584013</v>
      </c>
    </row>
    <row r="170" customFormat="false" ht="13.8" hidden="false" customHeight="false" outlineLevel="0" collapsed="false">
      <c r="A170" s="1" t="s">
        <v>394</v>
      </c>
      <c r="B170" s="1" t="s">
        <v>272</v>
      </c>
      <c r="C170" s="14" t="n">
        <v>442</v>
      </c>
      <c r="D170" s="14"/>
      <c r="F170" s="15" t="n">
        <v>42947</v>
      </c>
      <c r="G170" s="14" t="n">
        <v>0</v>
      </c>
      <c r="H170" s="14"/>
      <c r="I170" s="34" t="n">
        <f aca="false">'raw_all dissolved metals ppb'!I168/55.845*1000</f>
        <v>249.744829438625</v>
      </c>
      <c r="J170" s="34" t="n">
        <f aca="false">'raw_all dissolved metals ppb'!K168/58.933*1000</f>
        <v>0.203621061205097</v>
      </c>
      <c r="K170" s="34" t="n">
        <f aca="false">'raw_all dissolved metals ppb'!M168/58.693*1000</f>
        <v>25.8974664781149</v>
      </c>
      <c r="L170" s="34" t="n">
        <f aca="false">'raw_all dissolved metals ppb'!O168/63.546*1000</f>
        <v>9.42624240707519</v>
      </c>
      <c r="M170" s="34" t="n">
        <f aca="false">'raw_all dissolved metals ppb'!Q168/65.38*1000</f>
        <v>51.4530437442643</v>
      </c>
      <c r="N170" s="45" t="n">
        <f aca="false">'raw_all dissolved metals ppb'!S168/95.95*1000</f>
        <v>0.385617509119333</v>
      </c>
      <c r="O170" s="34" t="n">
        <f aca="false">'raw_all dissolved metals ppb'!U168/54.938*1000</f>
        <v>11.7041028068004</v>
      </c>
      <c r="P170" s="34" t="n">
        <f aca="false">'raw_all dissolved metals ppb'!W168/50.9415*1000</f>
        <v>1.41338594269898</v>
      </c>
    </row>
    <row r="171" customFormat="false" ht="13.8" hidden="false" customHeight="false" outlineLevel="0" collapsed="false">
      <c r="A171" s="1" t="s">
        <v>395</v>
      </c>
      <c r="B171" s="1" t="s">
        <v>272</v>
      </c>
      <c r="C171" s="14" t="n">
        <v>442</v>
      </c>
      <c r="D171" s="14"/>
      <c r="F171" s="15" t="n">
        <v>42947</v>
      </c>
      <c r="G171" s="14" t="n">
        <v>5</v>
      </c>
      <c r="H171" s="14"/>
      <c r="I171" s="34" t="n">
        <f aca="false">'raw_all dissolved metals ppb'!I169/55.845*1000</f>
        <v>172.799713492703</v>
      </c>
      <c r="J171" s="34" t="n">
        <f aca="false">'raw_all dissolved metals ppb'!K169/58.933*1000</f>
        <v>1.05204214955967</v>
      </c>
      <c r="K171" s="34" t="n">
        <f aca="false">'raw_all dissolved metals ppb'!M169/58.693*1000</f>
        <v>33.002231952703</v>
      </c>
      <c r="L171" s="34" t="n">
        <f aca="false">'raw_all dissolved metals ppb'!O169/63.546*1000</f>
        <v>88.3769238032292</v>
      </c>
      <c r="M171" s="34" t="n">
        <f aca="false">'raw_all dissolved metals ppb'!Q169/65.38*1000</f>
        <v>27071.1226674824</v>
      </c>
      <c r="N171" s="45" t="n">
        <f aca="false">'raw_all dissolved metals ppb'!S169/95.95*1000</f>
        <v>14.2991141219385</v>
      </c>
      <c r="O171" s="34" t="n">
        <f aca="false">'raw_all dissolved metals ppb'!U169/54.938*1000</f>
        <v>9.81105974007063</v>
      </c>
      <c r="P171" s="34" t="n">
        <f aca="false">'raw_all dissolved metals ppb'!W169/50.9415*1000</f>
        <v>31.2515336218996</v>
      </c>
    </row>
    <row r="172" customFormat="false" ht="13.8" hidden="false" customHeight="false" outlineLevel="0" collapsed="false">
      <c r="A172" s="1" t="s">
        <v>396</v>
      </c>
      <c r="B172" s="1" t="s">
        <v>272</v>
      </c>
      <c r="C172" s="14" t="n">
        <v>442</v>
      </c>
      <c r="D172" s="14"/>
      <c r="F172" s="15" t="n">
        <v>42947</v>
      </c>
      <c r="G172" s="14" t="n">
        <v>9</v>
      </c>
      <c r="H172" s="14"/>
      <c r="I172" s="34" t="n">
        <f aca="false">'raw_all dissolved metals ppb'!I170/55.845*1000</f>
        <v>302.497985495568</v>
      </c>
      <c r="J172" s="34" t="n">
        <f aca="false">'raw_all dissolved metals ppb'!K170/58.933*1000</f>
        <v>0.814484244820389</v>
      </c>
      <c r="K172" s="34" t="n">
        <f aca="false">'raw_all dissolved metals ppb'!M170/58.693*1000</f>
        <v>37.1424190278227</v>
      </c>
      <c r="L172" s="34" t="n">
        <f aca="false">'raw_all dissolved metals ppb'!O170/63.546*1000</f>
        <v>25.9339690932553</v>
      </c>
      <c r="M172" s="34" t="n">
        <f aca="false">'raw_all dissolved metals ppb'!Q170/65.38*1000</f>
        <v>73390.4099112879</v>
      </c>
      <c r="N172" s="45" t="n">
        <f aca="false">'raw_all dissolved metals ppb'!S170/95.95*1000</f>
        <v>4.53361125586243</v>
      </c>
      <c r="O172" s="34" t="n">
        <f aca="false">'raw_all dissolved metals ppb'!U170/54.938*1000</f>
        <v>158.487749827078</v>
      </c>
      <c r="P172" s="34" t="n">
        <f aca="false">'raw_all dissolved metals ppb'!W170/50.9415*1000</f>
        <v>50.0770491642374</v>
      </c>
    </row>
    <row r="173" customFormat="false" ht="13.8" hidden="false" customHeight="false" outlineLevel="0" collapsed="false">
      <c r="A173" s="1" t="s">
        <v>397</v>
      </c>
      <c r="B173" s="1" t="s">
        <v>272</v>
      </c>
      <c r="C173" s="14" t="n">
        <v>442</v>
      </c>
      <c r="D173" s="14"/>
      <c r="F173" s="15" t="n">
        <v>42947</v>
      </c>
      <c r="G173" s="14" t="n">
        <v>13</v>
      </c>
      <c r="H173" s="14"/>
      <c r="I173" s="34" t="n">
        <f aca="false">'raw_all dissolved metals ppb'!I171/55.845*1000</f>
        <v>491.001880204137</v>
      </c>
      <c r="J173" s="34" t="n">
        <f aca="false">'raw_all dissolved metals ppb'!K171/58.933*1000</f>
        <v>2.34164220385862</v>
      </c>
      <c r="K173" s="34" t="n">
        <f aca="false">'raw_all dissolved metals ppb'!M171/58.693*1000</f>
        <v>36.2905286831479</v>
      </c>
      <c r="L173" s="34" t="n">
        <f aca="false">'raw_all dissolved metals ppb'!O171/63.546*1000</f>
        <v>19.8124193497624</v>
      </c>
      <c r="M173" s="34" t="n">
        <f aca="false">'raw_all dissolved metals ppb'!Q171/65.38*1000</f>
        <v>34540.2416641175</v>
      </c>
      <c r="N173" s="45" t="n">
        <f aca="false">'raw_all dissolved metals ppb'!S171/95.95*1000</f>
        <v>2.27201667535175</v>
      </c>
      <c r="O173" s="34" t="n">
        <f aca="false">'raw_all dissolved metals ppb'!U171/54.938*1000</f>
        <v>6071.77181550111</v>
      </c>
      <c r="P173" s="34" t="n">
        <f aca="false">'raw_all dissolved metals ppb'!W171/50.9415*1000</f>
        <v>52.9627121305812</v>
      </c>
    </row>
    <row r="174" customFormat="false" ht="13.8" hidden="false" customHeight="false" outlineLevel="0" collapsed="false">
      <c r="A174" s="1" t="s">
        <v>398</v>
      </c>
      <c r="B174" s="1" t="s">
        <v>272</v>
      </c>
      <c r="C174" s="14" t="n">
        <v>442</v>
      </c>
      <c r="D174" s="14"/>
      <c r="F174" s="15" t="n">
        <v>42947</v>
      </c>
      <c r="G174" s="14" t="n">
        <v>15</v>
      </c>
      <c r="H174" s="14"/>
      <c r="I174" s="34" t="n">
        <f aca="false">'raw_all dissolved metals ppb'!I172/55.845*1000</f>
        <v>19794.4847345331</v>
      </c>
      <c r="J174" s="34" t="n">
        <f aca="false">'raw_all dissolved metals ppb'!K172/58.933*1000</f>
        <v>10.028337264351</v>
      </c>
      <c r="K174" s="34" t="n">
        <f aca="false">'raw_all dissolved metals ppb'!M172/58.693*1000</f>
        <v>40.720358475457</v>
      </c>
      <c r="L174" s="34" t="n">
        <f aca="false">'raw_all dissolved metals ppb'!O172/63.546*1000</f>
        <v>16.5234633179114</v>
      </c>
      <c r="M174" s="34" t="n">
        <f aca="false">'raw_all dissolved metals ppb'!Q172/65.38*1000</f>
        <v>52251.7130620985</v>
      </c>
      <c r="N174" s="45" t="n">
        <f aca="false">'raw_all dissolved metals ppb'!S172/95.95*1000</f>
        <v>1.36529442417926</v>
      </c>
      <c r="O174" s="34" t="n">
        <f aca="false">'raw_all dissolved metals ppb'!U172/54.938*1000</f>
        <v>14927.0450325822</v>
      </c>
      <c r="P174" s="34" t="n">
        <f aca="false">'raw_all dissolved metals ppb'!W172/50.9415*1000</f>
        <v>50.0377884436069</v>
      </c>
    </row>
    <row r="175" customFormat="false" ht="13.8" hidden="false" customHeight="false" outlineLevel="0" collapsed="false">
      <c r="A175" s="1" t="s">
        <v>399</v>
      </c>
      <c r="B175" s="1" t="s">
        <v>272</v>
      </c>
      <c r="C175" s="14" t="n">
        <v>442</v>
      </c>
      <c r="D175" s="14"/>
      <c r="F175" s="15" t="n">
        <v>42947</v>
      </c>
      <c r="G175" s="14" t="n">
        <v>17</v>
      </c>
      <c r="H175" s="14"/>
      <c r="I175" s="34" t="n">
        <f aca="false">'raw_all dissolved metals ppb'!I173/55.845*1000</f>
        <v>216679.559495031</v>
      </c>
      <c r="J175" s="34" t="n">
        <f aca="false">'raw_all dissolved metals ppb'!K173/58.933*1000</f>
        <v>19.9888008416337</v>
      </c>
      <c r="K175" s="34" t="n">
        <f aca="false">'raw_all dissolved metals ppb'!M173/58.693*1000</f>
        <v>43.6508612611385</v>
      </c>
      <c r="L175" s="34" t="n">
        <f aca="false">'raw_all dissolved metals ppb'!O173/63.546*1000</f>
        <v>49.5231800585403</v>
      </c>
      <c r="M175" s="34" t="n">
        <f aca="false">'raw_all dissolved metals ppb'!Q173/65.38*1000</f>
        <v>61580.6515754053</v>
      </c>
      <c r="N175" s="45" t="n">
        <f aca="false">'raw_all dissolved metals ppb'!S173/95.95*1000</f>
        <v>2.0323084940073</v>
      </c>
      <c r="O175" s="34" t="n">
        <f aca="false">'raw_all dissolved metals ppb'!U173/54.938*1000</f>
        <v>32072.1722669191</v>
      </c>
      <c r="P175" s="34" t="n">
        <f aca="false">'raw_all dissolved metals ppb'!W173/50.9415*1000</f>
        <v>87.433624844184</v>
      </c>
    </row>
    <row r="176" customFormat="false" ht="13.8" hidden="false" customHeight="false" outlineLevel="0" collapsed="false">
      <c r="A176" s="1" t="s">
        <v>400</v>
      </c>
      <c r="B176" s="1" t="s">
        <v>272</v>
      </c>
      <c r="C176" s="14" t="n">
        <v>442</v>
      </c>
      <c r="D176" s="14"/>
      <c r="F176" s="15" t="n">
        <v>42961</v>
      </c>
      <c r="G176" s="14" t="s">
        <v>280</v>
      </c>
      <c r="H176" s="14"/>
      <c r="I176" s="34" t="n">
        <f aca="false">'raw_all dissolved metals ppb'!I174/55.845*1000</f>
        <v>393.929626645179</v>
      </c>
      <c r="J176" s="34" t="n">
        <f aca="false">'raw_all dissolved metals ppb'!K174/58.933*1000</f>
        <v>0.288463170040555</v>
      </c>
      <c r="K176" s="34" t="n">
        <f aca="false">'raw_all dissolved metals ppb'!M174/58.693*1000</f>
        <v>26.3915628780263</v>
      </c>
      <c r="L176" s="34" t="n">
        <f aca="false">'raw_all dissolved metals ppb'!O174/63.546*1000</f>
        <v>11.2516916879111</v>
      </c>
      <c r="M176" s="34" t="n">
        <f aca="false">'raw_all dissolved metals ppb'!Q174/65.38*1000</f>
        <v>820.449678800857</v>
      </c>
      <c r="N176" s="45" t="n">
        <f aca="false">'raw_all dissolved metals ppb'!S174/95.95*1000</f>
        <v>0.833767587285044</v>
      </c>
      <c r="O176" s="34" t="n">
        <f aca="false">'raw_all dissolved metals ppb'!U174/54.938*1000</f>
        <v>9.86566675161091</v>
      </c>
      <c r="P176" s="34" t="n">
        <f aca="false">'raw_all dissolved metals ppb'!W174/50.9415*1000</f>
        <v>19.4536870724262</v>
      </c>
    </row>
    <row r="177" customFormat="false" ht="13.8" hidden="false" customHeight="false" outlineLevel="0" collapsed="false">
      <c r="A177" s="1" t="s">
        <v>401</v>
      </c>
      <c r="B177" s="1" t="s">
        <v>272</v>
      </c>
      <c r="C177" s="14" t="n">
        <v>442</v>
      </c>
      <c r="D177" s="14"/>
      <c r="F177" s="15" t="n">
        <v>42961</v>
      </c>
      <c r="G177" s="14" t="s">
        <v>293</v>
      </c>
      <c r="H177" s="14"/>
      <c r="I177" s="34" t="n">
        <f aca="false">'raw_all dissolved metals ppb'!I175/55.845*1000</f>
        <v>975.575252932223</v>
      </c>
      <c r="J177" s="34" t="n">
        <f aca="false">'raw_all dissolved metals ppb'!K175/58.933*1000</f>
        <v>4.32694755060832</v>
      </c>
      <c r="K177" s="34" t="n">
        <f aca="false">'raw_all dissolved metals ppb'!M175/58.693*1000</f>
        <v>29.7650486429387</v>
      </c>
      <c r="L177" s="34" t="n">
        <f aca="false">'raw_all dissolved metals ppb'!O175/63.546*1000</f>
        <v>7.44342680892582</v>
      </c>
      <c r="M177" s="34" t="n">
        <f aca="false">'raw_all dissolved metals ppb'!Q175/65.38*1000</f>
        <v>92.2453349648211</v>
      </c>
      <c r="N177" s="45" t="n">
        <f aca="false">'raw_all dissolved metals ppb'!S175/95.95*1000</f>
        <v>0.604481500781657</v>
      </c>
      <c r="O177" s="34" t="n">
        <f aca="false">'raw_all dissolved metals ppb'!U175/54.938*1000</f>
        <v>7402.76311478394</v>
      </c>
      <c r="P177" s="34" t="n">
        <f aca="false">'raw_all dissolved metals ppb'!W175/50.9415*1000</f>
        <v>1.23671269986161</v>
      </c>
    </row>
    <row r="178" customFormat="false" ht="13.8" hidden="false" customHeight="false" outlineLevel="0" collapsed="false">
      <c r="A178" s="1" t="s">
        <v>402</v>
      </c>
      <c r="B178" s="1" t="s">
        <v>272</v>
      </c>
      <c r="C178" s="14" t="n">
        <v>442</v>
      </c>
      <c r="D178" s="14"/>
      <c r="F178" s="15" t="n">
        <v>42961</v>
      </c>
      <c r="G178" s="14" t="s">
        <v>282</v>
      </c>
      <c r="H178" s="14"/>
      <c r="I178" s="34" t="n">
        <f aca="false">'raw_all dissolved metals ppb'!I176/55.845*1000</f>
        <v>141.964365654938</v>
      </c>
      <c r="J178" s="34" t="n">
        <f aca="false">'raw_all dissolved metals ppb'!K176/58.933*1000</f>
        <v>0.271494748273463</v>
      </c>
      <c r="K178" s="34" t="n">
        <f aca="false">'raw_all dissolved metals ppb'!M176/58.693*1000</f>
        <v>28.5383265466069</v>
      </c>
      <c r="L178" s="34" t="n">
        <f aca="false">'raw_all dissolved metals ppb'!O176/63.546*1000</f>
        <v>8.41909797626916</v>
      </c>
      <c r="M178" s="34" t="n">
        <f aca="false">'raw_all dissolved metals ppb'!Q176/65.38*1000</f>
        <v>449.265830529214</v>
      </c>
      <c r="N178" s="45" t="n">
        <f aca="false">'raw_all dissolved metals ppb'!S176/95.95*1000</f>
        <v>0.61490359562272</v>
      </c>
      <c r="O178" s="34" t="n">
        <f aca="false">'raw_all dissolved metals ppb'!U176/54.938*1000</f>
        <v>7.99082602206123</v>
      </c>
      <c r="P178" s="34" t="n">
        <f aca="false">'raw_all dissolved metals ppb'!W176/50.9415*1000</f>
        <v>11.5819125860055</v>
      </c>
    </row>
    <row r="179" customFormat="false" ht="13.8" hidden="false" customHeight="false" outlineLevel="0" collapsed="false">
      <c r="A179" s="1" t="s">
        <v>403</v>
      </c>
      <c r="B179" s="1" t="s">
        <v>272</v>
      </c>
      <c r="C179" s="14" t="n">
        <v>442</v>
      </c>
      <c r="D179" s="14"/>
      <c r="F179" s="15" t="n">
        <v>42975</v>
      </c>
      <c r="G179" s="14" t="n">
        <v>0</v>
      </c>
      <c r="H179" s="14"/>
      <c r="I179" s="34" t="n">
        <f aca="false">'raw_all dissolved metals ppb'!I177/55.845*1000</f>
        <v>129.841525651356</v>
      </c>
      <c r="J179" s="34" t="n">
        <f aca="false">'raw_all dissolved metals ppb'!K177/58.933*1000</f>
        <v>0.186652639438006</v>
      </c>
      <c r="K179" s="34" t="n">
        <f aca="false">'raw_all dissolved metals ppb'!M177/58.693*1000</f>
        <v>27.2093776089142</v>
      </c>
      <c r="L179" s="34" t="n">
        <f aca="false">'raw_all dissolved metals ppb'!O177/63.546*1000</f>
        <v>14.997010039971</v>
      </c>
      <c r="M179" s="34" t="n">
        <f aca="false">'raw_all dissolved metals ppb'!Q177/65.38*1000</f>
        <v>80.5445090241664</v>
      </c>
      <c r="N179" s="45" t="n">
        <f aca="false">'raw_all dissolved metals ppb'!S177/95.95*1000</f>
        <v>0.604481500781657</v>
      </c>
      <c r="O179" s="34" t="n">
        <f aca="false">'raw_all dissolved metals ppb'!U177/54.938*1000</f>
        <v>4.64159598092395</v>
      </c>
      <c r="P179" s="34" t="n">
        <f aca="false">'raw_all dissolved metals ppb'!W177/50.9415*1000</f>
        <v>0.942257295132652</v>
      </c>
    </row>
    <row r="180" customFormat="false" ht="13.8" hidden="false" customHeight="false" outlineLevel="0" collapsed="false">
      <c r="A180" s="1" t="s">
        <v>404</v>
      </c>
      <c r="B180" s="1" t="s">
        <v>272</v>
      </c>
      <c r="C180" s="14" t="n">
        <v>442</v>
      </c>
      <c r="D180" s="14"/>
      <c r="F180" s="15" t="n">
        <v>42975</v>
      </c>
      <c r="G180" s="14" t="n">
        <v>5</v>
      </c>
      <c r="H180" s="14"/>
      <c r="I180" s="34" t="n">
        <f aca="false">'raw_all dissolved metals ppb'!I178/55.845*1000</f>
        <v>195.236816187662</v>
      </c>
      <c r="J180" s="34" t="n">
        <f aca="false">'raw_all dissolved metals ppb'!K178/58.933*1000</f>
        <v>0.23755790473928</v>
      </c>
      <c r="K180" s="34" t="n">
        <f aca="false">'raw_all dissolved metals ppb'!M178/58.693*1000</f>
        <v>26.6130543676418</v>
      </c>
      <c r="L180" s="34" t="n">
        <f aca="false">'raw_all dissolved metals ppb'!O178/63.546*1000</f>
        <v>8.08862870991093</v>
      </c>
      <c r="M180" s="34" t="n">
        <f aca="false">'raw_all dissolved metals ppb'!Q178/65.38*1000</f>
        <v>1970.09788926277</v>
      </c>
      <c r="N180" s="45" t="n">
        <f aca="false">'raw_all dissolved metals ppb'!S178/95.95*1000</f>
        <v>0.458572173006774</v>
      </c>
      <c r="O180" s="34" t="n">
        <f aca="false">'raw_all dissolved metals ppb'!U178/54.938*1000</f>
        <v>8.88274054388583</v>
      </c>
      <c r="P180" s="34" t="n">
        <f aca="false">'raw_all dissolved metals ppb'!W178/50.9415*1000</f>
        <v>8.53920673713966</v>
      </c>
    </row>
    <row r="181" customFormat="false" ht="13.8" hidden="false" customHeight="false" outlineLevel="0" collapsed="false">
      <c r="A181" s="1" t="s">
        <v>405</v>
      </c>
      <c r="B181" s="1" t="s">
        <v>272</v>
      </c>
      <c r="C181" s="14" t="n">
        <v>442</v>
      </c>
      <c r="D181" s="14"/>
      <c r="F181" s="15" t="n">
        <v>42975</v>
      </c>
      <c r="G181" s="14" t="n">
        <v>9</v>
      </c>
      <c r="H181" s="25" t="s">
        <v>685</v>
      </c>
      <c r="I181" s="34" t="n">
        <f aca="false">'raw_all dissolved metals ppb'!I179/55.845*1000</f>
        <v>231.479989255976</v>
      </c>
      <c r="J181" s="34" t="n">
        <f aca="false">'raw_all dissolved metals ppb'!K179/58.933*1000</f>
        <v>0.305431591807646</v>
      </c>
      <c r="K181" s="34" t="n">
        <f aca="false">'raw_all dissolved metals ppb'!M179/58.693*1000</f>
        <v>26.9708483124052</v>
      </c>
      <c r="L181" s="34" t="n">
        <f aca="false">'raw_all dissolved metals ppb'!O179/63.546*1000</f>
        <v>7.03427438391087</v>
      </c>
      <c r="M181" s="34" t="n">
        <f aca="false">'raw_all dissolved metals ppb'!Q179/65.38*1000</f>
        <v>6903.48730498624</v>
      </c>
      <c r="N181" s="45" t="n">
        <f aca="false">'raw_all dissolved metals ppb'!S179/95.95*1000</f>
        <v>0.198019801980198</v>
      </c>
      <c r="O181" s="34" t="n">
        <f aca="false">'raw_all dissolved metals ppb'!U179/54.938*1000</f>
        <v>76.8502675743566</v>
      </c>
      <c r="P181" s="34" t="n">
        <f aca="false">'raw_all dissolved metals ppb'!W179/50.9415*1000</f>
        <v>11.0715232178087</v>
      </c>
    </row>
    <row r="182" customFormat="false" ht="77.6" hidden="false" customHeight="false" outlineLevel="0" collapsed="false">
      <c r="A182" s="1" t="s">
        <v>407</v>
      </c>
      <c r="B182" s="1" t="s">
        <v>272</v>
      </c>
      <c r="C182" s="14" t="n">
        <v>442</v>
      </c>
      <c r="D182" s="14"/>
      <c r="F182" s="15" t="n">
        <v>42975</v>
      </c>
      <c r="G182" s="14" t="n">
        <v>13</v>
      </c>
      <c r="H182" s="40" t="s">
        <v>686</v>
      </c>
      <c r="I182" s="34" t="n">
        <f aca="false">'raw_all dissolved metals ppb'!I180/55.845*1000</f>
        <v>2673.72190885487</v>
      </c>
      <c r="J182" s="34" t="n">
        <f aca="false">'raw_all dissolved metals ppb'!K180/58.933*1000</f>
        <v>6.24437921028965</v>
      </c>
      <c r="K182" s="34" t="n">
        <f aca="false">'raw_all dissolved metals ppb'!M180/58.693*1000</f>
        <v>27.7545874295061</v>
      </c>
      <c r="L182" s="34" t="n">
        <f aca="false">'raw_all dissolved metals ppb'!O180/63.546*1000</f>
        <v>16.9798256381204</v>
      </c>
      <c r="M182" s="34" t="n">
        <f aca="false">'raw_all dissolved metals ppb'!Q180/65.38*1000</f>
        <v>1447.93514836341</v>
      </c>
      <c r="N182" s="45" t="n">
        <f aca="false">'raw_all dissolved metals ppb'!S180/95.95*1000</f>
        <v>0.343929129755081</v>
      </c>
      <c r="O182" s="34" t="n">
        <f aca="false">'raw_all dissolved metals ppb'!U180/54.938*1000</f>
        <v>9276.02024099894</v>
      </c>
      <c r="P182" s="34" t="n">
        <f aca="false">'raw_all dissolved metals ppb'!W180/50.9415*1000</f>
        <v>8.00918700862754</v>
      </c>
    </row>
    <row r="183" customFormat="false" ht="13.8" hidden="false" customHeight="false" outlineLevel="0" collapsed="false">
      <c r="A183" s="1" t="s">
        <v>409</v>
      </c>
      <c r="B183" s="1" t="s">
        <v>272</v>
      </c>
      <c r="C183" s="14" t="n">
        <v>442</v>
      </c>
      <c r="D183" s="14"/>
      <c r="F183" s="15" t="n">
        <v>42975</v>
      </c>
      <c r="G183" s="14" t="n">
        <v>15</v>
      </c>
      <c r="H183" s="14"/>
      <c r="I183" s="34" t="n">
        <f aca="false">'raw_all dissolved metals ppb'!I181/55.845*1000</f>
        <v>76591.4405945026</v>
      </c>
      <c r="J183" s="34" t="n">
        <f aca="false">'raw_all dissolved metals ppb'!K181/58.933*1000</f>
        <v>13.727453209577</v>
      </c>
      <c r="K183" s="34" t="n">
        <f aca="false">'raw_all dissolved metals ppb'!M181/58.693*1000</f>
        <v>30.6850902151875</v>
      </c>
      <c r="L183" s="34" t="n">
        <f aca="false">'raw_all dissolved metals ppb'!O181/63.546*1000</f>
        <v>4.79967267805999</v>
      </c>
      <c r="M183" s="34" t="n">
        <f aca="false">'raw_all dissolved metals ppb'!Q181/65.38*1000</f>
        <v>776.460691342918</v>
      </c>
      <c r="N183" s="45" t="n">
        <f aca="false">'raw_all dissolved metals ppb'!S181/95.95*1000</f>
        <v>0.781657113079729</v>
      </c>
      <c r="O183" s="34" t="n">
        <f aca="false">'raw_all dissolved metals ppb'!U181/54.938*1000</f>
        <v>18631.4572791146</v>
      </c>
      <c r="P183" s="34" t="n">
        <f aca="false">'raw_all dissolved metals ppb'!W181/50.9415*1000</f>
        <v>8.9514443037602</v>
      </c>
    </row>
    <row r="184" customFormat="false" ht="13.8" hidden="false" customHeight="false" outlineLevel="0" collapsed="false">
      <c r="A184" s="46" t="s">
        <v>410</v>
      </c>
      <c r="B184" s="46" t="s">
        <v>272</v>
      </c>
      <c r="C184" s="47" t="n">
        <v>442</v>
      </c>
      <c r="D184" s="47"/>
      <c r="E184" s="46"/>
      <c r="F184" s="48" t="n">
        <v>42975</v>
      </c>
      <c r="G184" s="47" t="n">
        <v>17</v>
      </c>
      <c r="H184" s="47"/>
      <c r="I184" s="50" t="n">
        <f aca="false">'raw_all dissolved metals ppb'!I182/55.845*1000</f>
        <v>192639.161966156</v>
      </c>
      <c r="J184" s="50" t="n">
        <f aca="false">'raw_all dissolved metals ppb'!K182/58.933*1000</f>
        <v>20.1924219028388</v>
      </c>
      <c r="K184" s="50" t="n">
        <f aca="false">'raw_all dissolved metals ppb'!M182/58.693*1000</f>
        <v>31.4006781047144</v>
      </c>
      <c r="L184" s="50" t="n">
        <f aca="false">'raw_all dissolved metals ppb'!O182/63.546*1000</f>
        <v>7.00280112044818</v>
      </c>
      <c r="M184" s="50" t="n">
        <f aca="false">'raw_all dissolved metals ppb'!Q182/65.38*1000</f>
        <v>13335.8366472928</v>
      </c>
      <c r="N184" s="51" t="n">
        <f aca="false">'raw_all dissolved metals ppb'!S182/95.95*1000</f>
        <v>1.09431995831162</v>
      </c>
      <c r="O184" s="50" t="n">
        <f aca="false">'raw_all dissolved metals ppb'!U182/54.938*1000</f>
        <v>30337.2164985984</v>
      </c>
      <c r="P184" s="50" t="n">
        <f aca="false">'raw_all dissolved metals ppb'!W182/50.9415*1000</f>
        <v>34.2746091104502</v>
      </c>
    </row>
    <row r="185" customFormat="false" ht="13.8" hidden="false" customHeight="false" outlineLevel="0" collapsed="false">
      <c r="A185" s="1" t="s">
        <v>411</v>
      </c>
      <c r="B185" s="1" t="s">
        <v>272</v>
      </c>
      <c r="C185" s="14" t="s">
        <v>412</v>
      </c>
      <c r="D185" s="14"/>
      <c r="F185" s="15" t="n">
        <v>42961</v>
      </c>
      <c r="G185" s="14"/>
      <c r="H185" s="14"/>
      <c r="I185" s="34" t="n">
        <f aca="false">'raw_all dissolved metals ppb'!I183/55.845*1000</f>
        <v>170.292774644104</v>
      </c>
      <c r="J185" s="34" t="n">
        <f aca="false">'raw_all dissolved metals ppb'!K183/58.933*1000</f>
        <v>2.03621061205097</v>
      </c>
      <c r="K185" s="34" t="n">
        <f aca="false">'raw_all dissolved metals ppb'!M183/58.693*1000</f>
        <v>54.1802259213194</v>
      </c>
      <c r="L185" s="34" t="n">
        <f aca="false">'raw_all dissolved metals ppb'!O183/63.546*1000</f>
        <v>32.2600950492557</v>
      </c>
      <c r="M185" s="34" t="n">
        <f aca="false">'raw_all dissolved metals ppb'!Q183/65.38*1000</f>
        <v>3863.8727439584</v>
      </c>
      <c r="N185" s="45" t="n">
        <f aca="false">'raw_all dissolved metals ppb'!S183/95.95*1000</f>
        <v>169.254820218864</v>
      </c>
      <c r="O185" s="34" t="n">
        <f aca="false">'raw_all dissolved metals ppb'!U183/54.938*1000</f>
        <v>22.5708981033165</v>
      </c>
      <c r="P185" s="34" t="n">
        <f aca="false">'raw_all dissolved metals ppb'!W183/50.9415*1000</f>
        <v>13.3486450143792</v>
      </c>
    </row>
    <row r="186" customFormat="false" ht="13.8" hidden="false" customHeight="false" outlineLevel="0" collapsed="false">
      <c r="A186" s="1" t="s">
        <v>413</v>
      </c>
      <c r="B186" s="1" t="s">
        <v>272</v>
      </c>
      <c r="C186" s="14" t="s">
        <v>66</v>
      </c>
      <c r="F186" s="15" t="n">
        <v>42930</v>
      </c>
      <c r="G186" s="41" t="s">
        <v>280</v>
      </c>
      <c r="H186" s="14" t="s">
        <v>414</v>
      </c>
      <c r="I186" s="34" t="n">
        <f aca="false">'raw_all dissolved metals ppb'!I184/55.845*1000</f>
        <v>219.124362073597</v>
      </c>
      <c r="J186" s="34" t="n">
        <f aca="false">'raw_all dissolved metals ppb'!K184/58.933*1000</f>
        <v>0.288463170040555</v>
      </c>
      <c r="K186" s="34" t="n">
        <f aca="false">'raw_all dissolved metals ppb'!M184/58.693*1000</f>
        <v>1.80600753071065</v>
      </c>
      <c r="L186" s="34" t="n">
        <f aca="false">'raw_all dissolved metals ppb'!O184/63.546*1000</f>
        <v>8.29320492241841</v>
      </c>
      <c r="M186" s="34" t="n">
        <f aca="false">'raw_all dissolved metals ppb'!Q184/65.38*1000</f>
        <v>41.4040991128786</v>
      </c>
      <c r="N186" s="45" t="n">
        <f aca="false">'raw_all dissolved metals ppb'!S184/95.95*1000</f>
        <v>80.0729546638874</v>
      </c>
      <c r="O186" s="34" t="n">
        <f aca="false">'raw_all dissolved metals ppb'!U184/54.938*1000</f>
        <v>48.4182168990498</v>
      </c>
      <c r="P186" s="34" t="n">
        <f aca="false">'raw_all dissolved metals ppb'!W184/50.9415*1000</f>
        <v>0.647801890403698</v>
      </c>
    </row>
    <row r="187" customFormat="false" ht="13.8" hidden="false" customHeight="false" outlineLevel="0" collapsed="false">
      <c r="A187" s="1" t="s">
        <v>415</v>
      </c>
      <c r="B187" s="1" t="s">
        <v>272</v>
      </c>
      <c r="C187" s="14" t="s">
        <v>66</v>
      </c>
      <c r="F187" s="15" t="n">
        <v>42930</v>
      </c>
      <c r="G187" s="41" t="s">
        <v>293</v>
      </c>
      <c r="H187" s="14" t="s">
        <v>416</v>
      </c>
      <c r="I187" s="34" t="n">
        <f aca="false">'raw_all dissolved metals ppb'!I185/55.845*1000</f>
        <v>646.253021756648</v>
      </c>
      <c r="J187" s="34" t="n">
        <f aca="false">'raw_all dissolved metals ppb'!K185/58.933*1000</f>
        <v>10.1471162167207</v>
      </c>
      <c r="K187" s="34" t="n">
        <f aca="false">'raw_all dissolved metals ppb'!M185/58.693*1000</f>
        <v>9.2174535293817</v>
      </c>
      <c r="L187" s="34" t="n">
        <f aca="false">'raw_all dissolved metals ppb'!O185/63.546*1000</f>
        <v>10.8740125263589</v>
      </c>
      <c r="M187" s="34" t="n">
        <f aca="false">'raw_all dissolved metals ppb'!Q185/65.38*1000</f>
        <v>40.0275313551545</v>
      </c>
      <c r="N187" s="45" t="n">
        <f aca="false">'raw_all dissolved metals ppb'!S185/95.95*1000</f>
        <v>100.677436164669</v>
      </c>
      <c r="O187" s="34" t="n">
        <f aca="false">'raw_all dissolved metals ppb'!U185/54.938*1000</f>
        <v>548.800465979832</v>
      </c>
      <c r="P187" s="34" t="n">
        <f aca="false">'raw_all dissolved metals ppb'!W185/50.9415*1000</f>
        <v>3.19974873138796</v>
      </c>
    </row>
    <row r="188" customFormat="false" ht="13.8" hidden="false" customHeight="false" outlineLevel="0" collapsed="false">
      <c r="A188" s="1" t="s">
        <v>417</v>
      </c>
      <c r="B188" s="1" t="s">
        <v>272</v>
      </c>
      <c r="C188" s="14" t="s">
        <v>66</v>
      </c>
      <c r="F188" s="15" t="n">
        <v>42956</v>
      </c>
      <c r="G188" s="41" t="s">
        <v>280</v>
      </c>
      <c r="H188" s="14" t="s">
        <v>414</v>
      </c>
      <c r="I188" s="34" t="n">
        <f aca="false">'raw_all dissolved metals ppb'!I186/55.845*1000</f>
        <v>71.5014773032501</v>
      </c>
      <c r="J188" s="34" t="n">
        <f aca="false">'raw_all dissolved metals ppb'!K186/58.933*1000</f>
        <v>0.610863183615292</v>
      </c>
      <c r="K188" s="34" t="n">
        <f aca="false">'raw_all dissolved metals ppb'!M186/58.693*1000</f>
        <v>4.0720358475457</v>
      </c>
      <c r="L188" s="34" t="n">
        <f aca="false">'raw_all dissolved metals ppb'!O186/63.546*1000</f>
        <v>7.11295754256759</v>
      </c>
      <c r="M188" s="34" t="n">
        <f aca="false">'raw_all dissolved metals ppb'!Q186/65.38*1000</f>
        <v>93.912511471398</v>
      </c>
      <c r="N188" s="45" t="n">
        <f aca="false">'raw_all dissolved metals ppb'!S186/95.95*1000</f>
        <v>78.4783741532048</v>
      </c>
      <c r="O188" s="34" t="n">
        <f aca="false">'raw_all dissolved metals ppb'!U186/54.938*1000</f>
        <v>11.3036513888383</v>
      </c>
      <c r="P188" s="34" t="n">
        <f aca="false">'raw_all dissolved metals ppb'!W186/50.9415*1000</f>
        <v>1.45264666332951</v>
      </c>
    </row>
    <row r="189" customFormat="false" ht="13.8" hidden="false" customHeight="false" outlineLevel="0" collapsed="false">
      <c r="A189" s="1" t="s">
        <v>418</v>
      </c>
      <c r="B189" s="1" t="s">
        <v>272</v>
      </c>
      <c r="C189" s="14" t="s">
        <v>66</v>
      </c>
      <c r="F189" s="15" t="n">
        <v>42956</v>
      </c>
      <c r="G189" s="41" t="s">
        <v>293</v>
      </c>
      <c r="H189" s="14" t="s">
        <v>419</v>
      </c>
      <c r="I189" s="34" t="n">
        <f aca="false">'raw_all dissolved metals ppb'!I187/55.845*1000</f>
        <v>756.146476855582</v>
      </c>
      <c r="J189" s="34" t="n">
        <f aca="false">'raw_all dissolved metals ppb'!K187/58.933*1000</f>
        <v>0.967200040724212</v>
      </c>
      <c r="K189" s="34" t="n">
        <f aca="false">'raw_all dissolved metals ppb'!M187/58.693*1000</f>
        <v>2.69197348917247</v>
      </c>
      <c r="L189" s="34" t="n">
        <f aca="false">'raw_all dissolved metals ppb'!O187/63.546*1000</f>
        <v>6.57791206370189</v>
      </c>
      <c r="M189" s="34" t="n">
        <f aca="false">'raw_all dissolved metals ppb'!Q187/65.38*1000</f>
        <v>143.484245946773</v>
      </c>
      <c r="N189" s="45" t="n">
        <f aca="false">'raw_all dissolved metals ppb'!S187/95.95*1000</f>
        <v>55.3100573215216</v>
      </c>
      <c r="O189" s="34" t="n">
        <f aca="false">'raw_all dissolved metals ppb'!U187/54.938*1000</f>
        <v>823.71036441079</v>
      </c>
      <c r="P189" s="34" t="n">
        <f aca="false">'raw_all dissolved metals ppb'!W187/50.9415*1000</f>
        <v>0.687062611034226</v>
      </c>
    </row>
    <row r="190" customFormat="false" ht="13.8" hidden="false" customHeight="false" outlineLevel="0" collapsed="false">
      <c r="A190" s="1" t="s">
        <v>420</v>
      </c>
      <c r="B190" s="1" t="s">
        <v>272</v>
      </c>
      <c r="C190" s="14" t="s">
        <v>66</v>
      </c>
      <c r="F190" s="15" t="n">
        <v>43000</v>
      </c>
      <c r="G190" s="41" t="s">
        <v>280</v>
      </c>
      <c r="H190" s="14" t="s">
        <v>421</v>
      </c>
      <c r="I190" s="34" t="n">
        <f aca="false">'raw_all dissolved metals ppb'!I188/55.845*1000</f>
        <v>66.2906258393769</v>
      </c>
      <c r="J190" s="34" t="n">
        <f aca="false">'raw_all dissolved metals ppb'!K188/58.933*1000</f>
        <v>0.526021074779835</v>
      </c>
      <c r="K190" s="34" t="n">
        <f aca="false">'raw_all dissolved metals ppb'!M188/58.693*1000</f>
        <v>2.70901129606597</v>
      </c>
      <c r="L190" s="34" t="n">
        <f aca="false">'raw_all dissolved metals ppb'!O188/63.546*1000</f>
        <v>9.41050577534385</v>
      </c>
      <c r="M190" s="34" t="n">
        <f aca="false">'raw_all dissolved metals ppb'!Q188/65.38*1000</f>
        <v>214.224533496482</v>
      </c>
      <c r="N190" s="45" t="n">
        <f aca="false">'raw_all dissolved metals ppb'!S188/95.95*1000</f>
        <v>72.0479416362689</v>
      </c>
      <c r="O190" s="34" t="n">
        <f aca="false">'raw_all dissolved metals ppb'!U188/54.938*1000</f>
        <v>13.3605154901889</v>
      </c>
      <c r="P190" s="34" t="n">
        <f aca="false">'raw_all dissolved metals ppb'!W188/50.9415*1000</f>
        <v>1.11893053797002</v>
      </c>
    </row>
    <row r="191" customFormat="false" ht="13.8" hidden="false" customHeight="false" outlineLevel="0" collapsed="false">
      <c r="A191" s="46" t="s">
        <v>422</v>
      </c>
      <c r="B191" s="46" t="s">
        <v>272</v>
      </c>
      <c r="C191" s="47" t="s">
        <v>66</v>
      </c>
      <c r="D191" s="46"/>
      <c r="E191" s="46"/>
      <c r="F191" s="48" t="n">
        <v>43000</v>
      </c>
      <c r="G191" s="53" t="s">
        <v>293</v>
      </c>
      <c r="H191" s="47" t="s">
        <v>423</v>
      </c>
      <c r="I191" s="50" t="n">
        <f aca="false">'raw_all dissolved metals ppb'!I189/55.845*1000</f>
        <v>3480.79505774913</v>
      </c>
      <c r="J191" s="50" t="n">
        <f aca="false">'raw_all dissolved metals ppb'!K189/58.933*1000</f>
        <v>2.03621061205097</v>
      </c>
      <c r="K191" s="50" t="n">
        <f aca="false">'raw_all dissolved metals ppb'!M189/58.693*1000</f>
        <v>7.87146678479546</v>
      </c>
      <c r="L191" s="50" t="n">
        <f aca="false">'raw_all dissolved metals ppb'!O189/63.546*1000</f>
        <v>16.8539325842697</v>
      </c>
      <c r="M191" s="50" t="n">
        <f aca="false">'raw_all dissolved metals ppb'!Q189/65.38*1000</f>
        <v>1572.77454879168</v>
      </c>
      <c r="N191" s="51" t="n">
        <f aca="false">'raw_all dissolved metals ppb'!S189/95.95*1000</f>
        <v>75.3204794163627</v>
      </c>
      <c r="O191" s="50" t="n">
        <f aca="false">'raw_all dissolved metals ppb'!U189/54.938*1000</f>
        <v>2648.67669008701</v>
      </c>
      <c r="P191" s="50" t="n">
        <f aca="false">'raw_all dissolved metals ppb'!W189/50.9415*1000</f>
        <v>1.74710206805846</v>
      </c>
    </row>
    <row r="192" customFormat="false" ht="13.8" hidden="false" customHeight="false" outlineLevel="0" collapsed="false">
      <c r="A192" s="1" t="s">
        <v>424</v>
      </c>
      <c r="B192" s="1" t="s">
        <v>272</v>
      </c>
      <c r="C192" s="14" t="s">
        <v>425</v>
      </c>
      <c r="D192" s="14" t="s">
        <v>426</v>
      </c>
      <c r="E192" s="14"/>
      <c r="F192" s="15" t="n">
        <v>42907</v>
      </c>
      <c r="G192" s="14" t="n">
        <v>2</v>
      </c>
      <c r="H192" s="14"/>
      <c r="I192" s="34" t="n">
        <f aca="false">'raw_all dissolved metals ppb'!I190/55.845*1000</f>
        <v>318.166353299311</v>
      </c>
      <c r="J192" s="34" t="n">
        <f aca="false">'raw_all dissolved metals ppb'!K190/58.933*1000</f>
        <v>4.24210544177286</v>
      </c>
      <c r="K192" s="34" t="n">
        <f aca="false">'raw_all dissolved metals ppb'!M190/58.693*1000</f>
        <v>66.9074676707614</v>
      </c>
      <c r="L192" s="34" t="n">
        <f aca="false">'raw_all dissolved metals ppb'!O190/63.546*1000</f>
        <v>28.1685707991062</v>
      </c>
      <c r="M192" s="34" t="n">
        <f aca="false">'raw_all dissolved metals ppb'!Q190/65.38*1000</f>
        <v>198.654022636892</v>
      </c>
      <c r="N192" s="45" t="n">
        <f aca="false">'raw_all dissolved metals ppb'!S190/95.95*1000</f>
        <v>3.32464825429911</v>
      </c>
      <c r="O192" s="34" t="n">
        <f aca="false">'raw_all dissolved metals ppb'!U190/54.938*1000</f>
        <v>60.3225454148313</v>
      </c>
      <c r="P192" s="34" t="n">
        <f aca="false">'raw_all dissolved metals ppb'!W190/50.9415*1000</f>
        <v>15.4294632077972</v>
      </c>
    </row>
    <row r="193" customFormat="false" ht="13.8" hidden="false" customHeight="false" outlineLevel="0" collapsed="false">
      <c r="A193" s="1" t="s">
        <v>427</v>
      </c>
      <c r="B193" s="1" t="s">
        <v>272</v>
      </c>
      <c r="C193" s="14" t="s">
        <v>425</v>
      </c>
      <c r="D193" s="14" t="s">
        <v>426</v>
      </c>
      <c r="E193" s="14"/>
      <c r="F193" s="15" t="n">
        <v>42907</v>
      </c>
      <c r="G193" s="14" t="n">
        <v>7</v>
      </c>
      <c r="H193" s="14"/>
      <c r="I193" s="34" t="n">
        <f aca="false">'raw_all dissolved metals ppb'!I191/55.845*1000</f>
        <v>276.909302533799</v>
      </c>
      <c r="J193" s="34" t="n">
        <f aca="false">'raw_all dissolved metals ppb'!K191/58.933*1000</f>
        <v>4.14029491117031</v>
      </c>
      <c r="K193" s="34" t="n">
        <f aca="false">'raw_all dissolved metals ppb'!M191/58.693*1000</f>
        <v>59.7686265823863</v>
      </c>
      <c r="L193" s="34" t="n">
        <f aca="false">'raw_all dissolved metals ppb'!O191/63.546*1000</f>
        <v>26.7365373115538</v>
      </c>
      <c r="M193" s="34" t="n">
        <f aca="false">'raw_all dissolved metals ppb'!Q191/65.38*1000</f>
        <v>219.226063016213</v>
      </c>
      <c r="N193" s="45" t="n">
        <f aca="false">'raw_all dissolved metals ppb'!S191/95.95*1000</f>
        <v>3.52266805627931</v>
      </c>
      <c r="O193" s="34" t="n">
        <f aca="false">'raw_all dissolved metals ppb'!U191/54.938*1000</f>
        <v>60.1041173686701</v>
      </c>
      <c r="P193" s="34" t="n">
        <f aca="false">'raw_all dissolved metals ppb'!W191/50.9415*1000</f>
        <v>14.6246184348714</v>
      </c>
    </row>
    <row r="194" customFormat="false" ht="13.8" hidden="false" customHeight="false" outlineLevel="0" collapsed="false">
      <c r="A194" s="1" t="s">
        <v>428</v>
      </c>
      <c r="B194" s="1" t="s">
        <v>272</v>
      </c>
      <c r="C194" s="14" t="s">
        <v>425</v>
      </c>
      <c r="D194" s="14" t="s">
        <v>426</v>
      </c>
      <c r="E194" s="14"/>
      <c r="F194" s="15" t="n">
        <v>42907</v>
      </c>
      <c r="G194" s="14" t="n">
        <v>17</v>
      </c>
      <c r="H194" s="14"/>
      <c r="I194" s="34" t="n">
        <f aca="false">'raw_all dissolved metals ppb'!I192/55.845*1000</f>
        <v>194.07288029367</v>
      </c>
      <c r="J194" s="34" t="n">
        <f aca="false">'raw_all dissolved metals ppb'!K192/58.933*1000</f>
        <v>3.88576858466394</v>
      </c>
      <c r="K194" s="34" t="n">
        <f aca="false">'raw_all dissolved metals ppb'!M192/58.693*1000</f>
        <v>45.7976249297191</v>
      </c>
      <c r="L194" s="34" t="n">
        <f aca="false">'raw_all dissolved metals ppb'!O192/63.546*1000</f>
        <v>26.2329650961508</v>
      </c>
      <c r="M194" s="34" t="n">
        <f aca="false">'raw_all dissolved metals ppb'!Q192/65.38*1000</f>
        <v>813.077393698379</v>
      </c>
      <c r="N194" s="45" t="n">
        <f aca="false">'raw_all dissolved metals ppb'!S192/95.95*1000</f>
        <v>18.3011985409067</v>
      </c>
      <c r="O194" s="34" t="n">
        <f aca="false">'raw_all dissolved metals ppb'!U192/54.938*1000</f>
        <v>53.496668972296</v>
      </c>
      <c r="P194" s="34" t="n">
        <f aca="false">'raw_all dissolved metals ppb'!W192/50.9415*1000</f>
        <v>21.1811587801694</v>
      </c>
    </row>
    <row r="195" customFormat="false" ht="13.8" hidden="false" customHeight="false" outlineLevel="0" collapsed="false">
      <c r="A195" s="1" t="s">
        <v>429</v>
      </c>
      <c r="B195" s="1" t="s">
        <v>272</v>
      </c>
      <c r="C195" s="14" t="s">
        <v>425</v>
      </c>
      <c r="D195" s="14" t="s">
        <v>430</v>
      </c>
      <c r="E195" s="14"/>
      <c r="F195" s="15" t="n">
        <v>42921</v>
      </c>
      <c r="G195" s="14" t="n">
        <v>2</v>
      </c>
      <c r="H195" s="14"/>
      <c r="I195" s="34" t="n">
        <f aca="false">'raw_all dissolved metals ppb'!I193/55.845*1000</f>
        <v>363.738920225624</v>
      </c>
      <c r="J195" s="34" t="n">
        <f aca="false">'raw_all dissolved metals ppb'!K193/58.933*1000</f>
        <v>3.86880016289685</v>
      </c>
      <c r="K195" s="34" t="n">
        <f aca="false">'raw_all dissolved metals ppb'!M193/58.693*1000</f>
        <v>54.0439234661714</v>
      </c>
      <c r="L195" s="34" t="n">
        <f aca="false">'raw_all dissolved metals ppb'!O193/63.546*1000</f>
        <v>37.57907657445</v>
      </c>
      <c r="M195" s="34" t="n">
        <f aca="false">'raw_all dissolved metals ppb'!Q193/65.38*1000</f>
        <v>186.861425512389</v>
      </c>
      <c r="N195" s="45" t="n">
        <f aca="false">'raw_all dissolved metals ppb'!S193/95.95*1000</f>
        <v>8.04585721730068</v>
      </c>
      <c r="O195" s="34" t="n">
        <f aca="false">'raw_all dissolved metals ppb'!U193/54.938*1000</f>
        <v>25.19203465725</v>
      </c>
      <c r="P195" s="34" t="n">
        <f aca="false">'raw_all dissolved metals ppb'!W193/50.9415*1000</f>
        <v>23.1441948116958</v>
      </c>
    </row>
    <row r="196" customFormat="false" ht="13.8" hidden="false" customHeight="false" outlineLevel="0" collapsed="false">
      <c r="A196" s="1" t="s">
        <v>431</v>
      </c>
      <c r="B196" s="1" t="s">
        <v>272</v>
      </c>
      <c r="C196" s="14" t="s">
        <v>425</v>
      </c>
      <c r="D196" s="14" t="s">
        <v>426</v>
      </c>
      <c r="E196" s="14"/>
      <c r="F196" s="15" t="n">
        <v>42921</v>
      </c>
      <c r="G196" s="14" t="n">
        <v>2</v>
      </c>
      <c r="H196" s="14"/>
      <c r="I196" s="34" t="n">
        <f aca="false">'raw_all dissolved metals ppb'!I194/55.845*1000</f>
        <v>458.823529411765</v>
      </c>
      <c r="J196" s="34" t="n">
        <f aca="false">'raw_all dissolved metals ppb'!K194/58.933*1000</f>
        <v>3.44458961871956</v>
      </c>
      <c r="K196" s="34" t="n">
        <f aca="false">'raw_all dissolved metals ppb'!M194/58.693*1000</f>
        <v>50.8237779633006</v>
      </c>
      <c r="L196" s="34" t="n">
        <f aca="false">'raw_all dissolved metals ppb'!O194/63.546*1000</f>
        <v>31.866679255972</v>
      </c>
      <c r="M196" s="34" t="n">
        <f aca="false">'raw_all dissolved metals ppb'!Q194/65.38*1000</f>
        <v>530.376261853778</v>
      </c>
      <c r="N196" s="45" t="n">
        <f aca="false">'raw_all dissolved metals ppb'!S194/95.95*1000</f>
        <v>5.02344971339239</v>
      </c>
      <c r="O196" s="34" t="n">
        <f aca="false">'raw_all dissolved metals ppb'!U194/54.938*1000</f>
        <v>25.392260366231</v>
      </c>
      <c r="P196" s="34" t="n">
        <f aca="false">'raw_all dissolved metals ppb'!W194/50.9415*1000</f>
        <v>21.004485537332</v>
      </c>
    </row>
    <row r="197" customFormat="false" ht="13.8" hidden="false" customHeight="false" outlineLevel="0" collapsed="false">
      <c r="A197" s="1" t="s">
        <v>432</v>
      </c>
      <c r="B197" s="1" t="s">
        <v>272</v>
      </c>
      <c r="C197" s="14" t="s">
        <v>425</v>
      </c>
      <c r="D197" s="14" t="s">
        <v>426</v>
      </c>
      <c r="E197" s="14"/>
      <c r="F197" s="15" t="n">
        <v>42921</v>
      </c>
      <c r="G197" s="14" t="n">
        <v>7</v>
      </c>
      <c r="H197" s="14"/>
      <c r="I197" s="34" t="n">
        <f aca="false">'raw_all dissolved metals ppb'!I195/55.845*1000</f>
        <v>500.116393589399</v>
      </c>
      <c r="J197" s="34" t="n">
        <f aca="false">'raw_all dissolved metals ppb'!K195/58.933*1000</f>
        <v>3.34277908811701</v>
      </c>
      <c r="K197" s="34" t="n">
        <f aca="false">'raw_all dissolved metals ppb'!M195/58.693*1000</f>
        <v>50.7897023495136</v>
      </c>
      <c r="L197" s="34" t="n">
        <f aca="false">'raw_all dissolved metals ppb'!O195/63.546*1000</f>
        <v>38.3659081610172</v>
      </c>
      <c r="M197" s="34" t="n">
        <f aca="false">'raw_all dissolved metals ppb'!Q195/65.38*1000</f>
        <v>1109.25359437137</v>
      </c>
      <c r="N197" s="45" t="n">
        <f aca="false">'raw_all dissolved metals ppb'!S195/95.95*1000</f>
        <v>4.54403335070349</v>
      </c>
      <c r="O197" s="34" t="n">
        <f aca="false">'raw_all dissolved metals ppb'!U195/54.938*1000</f>
        <v>20.2045942699043</v>
      </c>
      <c r="P197" s="34" t="n">
        <f aca="false">'raw_all dissolved metals ppb'!W195/50.9415*1000</f>
        <v>21.0830069785931</v>
      </c>
    </row>
    <row r="198" customFormat="false" ht="13.8" hidden="false" customHeight="false" outlineLevel="0" collapsed="false">
      <c r="A198" s="1" t="s">
        <v>433</v>
      </c>
      <c r="B198" s="1" t="s">
        <v>272</v>
      </c>
      <c r="C198" s="14" t="s">
        <v>425</v>
      </c>
      <c r="D198" s="14" t="s">
        <v>430</v>
      </c>
      <c r="E198" s="14"/>
      <c r="F198" s="15" t="n">
        <v>42921</v>
      </c>
      <c r="G198" s="14" t="n">
        <v>8</v>
      </c>
      <c r="H198" s="14"/>
      <c r="I198" s="34" t="n">
        <f aca="false">'raw_all dissolved metals ppb'!I196/55.845*1000</f>
        <v>588.808308711613</v>
      </c>
      <c r="J198" s="34" t="n">
        <f aca="false">'raw_all dissolved metals ppb'!K196/58.933*1000</f>
        <v>5.938947618482</v>
      </c>
      <c r="K198" s="34" t="n">
        <f aca="false">'raw_all dissolved metals ppb'!M196/58.693*1000</f>
        <v>81.2192254612986</v>
      </c>
      <c r="L198" s="34" t="n">
        <f aca="false">'raw_all dissolved metals ppb'!O196/63.546*1000</f>
        <v>28.0426777452554</v>
      </c>
      <c r="M198" s="34" t="n">
        <f aca="false">'raw_all dissolved metals ppb'!Q196/65.38*1000</f>
        <v>799.495258488835</v>
      </c>
      <c r="N198" s="45" t="n">
        <f aca="false">'raw_all dissolved metals ppb'!S196/95.95*1000</f>
        <v>6.7430953621678</v>
      </c>
      <c r="O198" s="34" t="n">
        <f aca="false">'raw_all dissolved metals ppb'!U196/54.938*1000</f>
        <v>433.233827223415</v>
      </c>
      <c r="P198" s="34" t="n">
        <f aca="false">'raw_all dissolved metals ppb'!W196/50.9415*1000</f>
        <v>28.6603260602848</v>
      </c>
    </row>
    <row r="199" customFormat="false" ht="13.8" hidden="false" customHeight="false" outlineLevel="0" collapsed="false">
      <c r="A199" s="1" t="s">
        <v>434</v>
      </c>
      <c r="B199" s="1" t="s">
        <v>272</v>
      </c>
      <c r="C199" s="14" t="s">
        <v>425</v>
      </c>
      <c r="D199" s="14" t="s">
        <v>426</v>
      </c>
      <c r="E199" s="14"/>
      <c r="F199" s="15" t="n">
        <v>42921</v>
      </c>
      <c r="G199" s="14" t="n">
        <v>17</v>
      </c>
      <c r="H199" s="14"/>
      <c r="I199" s="34" t="n">
        <f aca="false">'raw_all dissolved metals ppb'!I197/55.845*1000</f>
        <v>525.72298325723</v>
      </c>
      <c r="J199" s="34" t="n">
        <f aca="false">'raw_all dissolved metals ppb'!K197/58.933*1000</f>
        <v>5.07355810836034</v>
      </c>
      <c r="K199" s="34" t="n">
        <f aca="false">'raw_all dissolved metals ppb'!M197/58.693*1000</f>
        <v>56.3440273967935</v>
      </c>
      <c r="L199" s="34" t="n">
        <f aca="false">'raw_all dissolved metals ppb'!O197/63.546*1000</f>
        <v>28.3102004846883</v>
      </c>
      <c r="M199" s="34" t="n">
        <f aca="false">'raw_all dissolved metals ppb'!Q197/65.38*1000</f>
        <v>1907.93820740288</v>
      </c>
      <c r="N199" s="45" t="n">
        <f aca="false">'raw_all dissolved metals ppb'!S197/95.95*1000</f>
        <v>4.97133923918708</v>
      </c>
      <c r="O199" s="34" t="n">
        <f aca="false">'raw_all dissolved metals ppb'!U197/54.938*1000</f>
        <v>2892.07834285922</v>
      </c>
      <c r="P199" s="34" t="n">
        <f aca="false">'raw_all dissolved metals ppb'!W197/50.9415*1000</f>
        <v>33.9801537057213</v>
      </c>
    </row>
    <row r="200" customFormat="false" ht="13.8" hidden="false" customHeight="false" outlineLevel="0" collapsed="false">
      <c r="A200" s="1" t="s">
        <v>435</v>
      </c>
      <c r="B200" s="1" t="s">
        <v>272</v>
      </c>
      <c r="C200" s="14" t="s">
        <v>425</v>
      </c>
      <c r="D200" s="14" t="s">
        <v>430</v>
      </c>
      <c r="E200" s="14"/>
      <c r="F200" s="15" t="n">
        <v>42927</v>
      </c>
      <c r="G200" s="14" t="n">
        <v>2</v>
      </c>
      <c r="H200" s="14"/>
      <c r="I200" s="34" t="n">
        <f aca="false">'raw_all dissolved metals ppb'!I198/55.845*1000</f>
        <v>328.480615990689</v>
      </c>
      <c r="J200" s="34" t="n">
        <f aca="false">'raw_all dissolved metals ppb'!K198/58.933*1000</f>
        <v>3.07128433984355</v>
      </c>
      <c r="K200" s="34" t="n">
        <f aca="false">'raw_all dissolved metals ppb'!M198/58.693*1000</f>
        <v>34.5015589593308</v>
      </c>
      <c r="L200" s="34" t="n">
        <f aca="false">'raw_all dissolved metals ppb'!O198/63.546*1000</f>
        <v>25.099927611494</v>
      </c>
      <c r="M200" s="34" t="n">
        <f aca="false">'raw_all dissolved metals ppb'!Q198/65.38*1000</f>
        <v>195.120832058734</v>
      </c>
      <c r="N200" s="45" t="n">
        <f aca="false">'raw_all dissolved metals ppb'!S198/95.95*1000</f>
        <v>3.48097967691506</v>
      </c>
      <c r="O200" s="34" t="n">
        <f aca="false">'raw_all dissolved metals ppb'!U198/54.938*1000</f>
        <v>41.2282937129127</v>
      </c>
      <c r="P200" s="34" t="n">
        <f aca="false">'raw_all dissolved metals ppb'!W198/50.9415*1000</f>
        <v>27.5806562429453</v>
      </c>
    </row>
    <row r="201" customFormat="false" ht="13.8" hidden="false" customHeight="false" outlineLevel="0" collapsed="false">
      <c r="A201" s="1" t="s">
        <v>436</v>
      </c>
      <c r="B201" s="1" t="s">
        <v>272</v>
      </c>
      <c r="C201" s="14" t="s">
        <v>425</v>
      </c>
      <c r="D201" s="14" t="s">
        <v>437</v>
      </c>
      <c r="E201" s="14"/>
      <c r="F201" s="15" t="n">
        <v>42927</v>
      </c>
      <c r="G201" s="14" t="n">
        <v>2</v>
      </c>
      <c r="H201" s="14"/>
      <c r="I201" s="34" t="n">
        <f aca="false">'raw_all dissolved metals ppb'!I199/55.845*1000</f>
        <v>273.220521085146</v>
      </c>
      <c r="J201" s="34" t="n">
        <f aca="false">'raw_all dissolved metals ppb'!K199/58.933*1000</f>
        <v>3.83486331936267</v>
      </c>
      <c r="K201" s="34" t="n">
        <f aca="false">'raw_all dissolved metals ppb'!M199/58.693*1000</f>
        <v>49.0518460463769</v>
      </c>
      <c r="L201" s="34" t="n">
        <f aca="false">'raw_all dissolved metals ppb'!O199/63.546*1000</f>
        <v>34.1012809618229</v>
      </c>
      <c r="M201" s="34" t="n">
        <f aca="false">'raw_all dissolved metals ppb'!Q199/65.38*1000</f>
        <v>132.242275925359</v>
      </c>
      <c r="N201" s="45" t="n">
        <f aca="false">'raw_all dissolved metals ppb'!S199/95.95*1000</f>
        <v>4.17926003126629</v>
      </c>
      <c r="O201" s="34" t="n">
        <f aca="false">'raw_all dissolved metals ppb'!U199/54.938*1000</f>
        <v>20.1135825840038</v>
      </c>
      <c r="P201" s="34" t="n">
        <f aca="false">'raw_all dissolved metals ppb'!W199/50.9415*1000</f>
        <v>22.790848326021</v>
      </c>
    </row>
    <row r="202" customFormat="false" ht="13.8" hidden="false" customHeight="false" outlineLevel="0" collapsed="false">
      <c r="A202" s="1" t="s">
        <v>438</v>
      </c>
      <c r="B202" s="1" t="s">
        <v>272</v>
      </c>
      <c r="C202" s="14" t="s">
        <v>425</v>
      </c>
      <c r="D202" s="14" t="s">
        <v>439</v>
      </c>
      <c r="E202" s="14"/>
      <c r="F202" s="15" t="n">
        <v>42927</v>
      </c>
      <c r="G202" s="14" t="n">
        <v>7</v>
      </c>
      <c r="H202" s="14"/>
      <c r="I202" s="34" t="n">
        <f aca="false">'raw_all dissolved metals ppb'!I200/55.845*1000</f>
        <v>444.408631032322</v>
      </c>
      <c r="J202" s="34" t="n">
        <f aca="false">'raw_all dissolved metals ppb'!K200/58.933*1000</f>
        <v>3.39368435341829</v>
      </c>
      <c r="K202" s="34" t="n">
        <f aca="false">'raw_all dissolved metals ppb'!M200/58.693*1000</f>
        <v>55.1854565280357</v>
      </c>
      <c r="L202" s="34" t="n">
        <f aca="false">'raw_all dissolved metals ppb'!O200/63.546*1000</f>
        <v>38.491801214868</v>
      </c>
      <c r="M202" s="34" t="n">
        <f aca="false">'raw_all dissolved metals ppb'!Q200/65.38*1000</f>
        <v>618.660140715815</v>
      </c>
      <c r="N202" s="45" t="n">
        <f aca="false">'raw_all dissolved metals ppb'!S200/95.95*1000</f>
        <v>4.0333507034914</v>
      </c>
      <c r="O202" s="34" t="n">
        <f aca="false">'raw_all dissolved metals ppb'!U200/54.938*1000</f>
        <v>16.855364228767</v>
      </c>
      <c r="P202" s="34" t="n">
        <f aca="false">'raw_all dissolved metals ppb'!W200/50.9415*1000</f>
        <v>22.3000893181394</v>
      </c>
    </row>
    <row r="203" customFormat="false" ht="13.8" hidden="false" customHeight="false" outlineLevel="0" collapsed="false">
      <c r="A203" s="1" t="s">
        <v>440</v>
      </c>
      <c r="B203" s="1" t="s">
        <v>272</v>
      </c>
      <c r="C203" s="14" t="s">
        <v>425</v>
      </c>
      <c r="D203" s="14" t="s">
        <v>430</v>
      </c>
      <c r="E203" s="14"/>
      <c r="F203" s="15" t="n">
        <v>42927</v>
      </c>
      <c r="G203" s="14" t="n">
        <v>8</v>
      </c>
      <c r="H203" s="14"/>
      <c r="I203" s="34" t="n">
        <f aca="false">'raw_all dissolved metals ppb'!I201/55.845*1000</f>
        <v>513.098755483929</v>
      </c>
      <c r="J203" s="34" t="n">
        <f aca="false">'raw_all dissolved metals ppb'!K201/58.933*1000</f>
        <v>4.32694755060832</v>
      </c>
      <c r="K203" s="34" t="n">
        <f aca="false">'raw_all dissolved metals ppb'!M201/58.693*1000</f>
        <v>55.4069480176512</v>
      </c>
      <c r="L203" s="34" t="n">
        <f aca="false">'raw_all dissolved metals ppb'!O201/63.546*1000</f>
        <v>32.3545148396437</v>
      </c>
      <c r="M203" s="34" t="n">
        <f aca="false">'raw_all dissolved metals ppb'!Q201/65.38*1000</f>
        <v>1037.38146222086</v>
      </c>
      <c r="N203" s="45" t="n">
        <f aca="false">'raw_all dissolved metals ppb'!S201/95.95*1000</f>
        <v>4.40854611776967</v>
      </c>
      <c r="O203" s="34" t="n">
        <f aca="false">'raw_all dissolved metals ppb'!U201/54.938*1000</f>
        <v>684.280461611271</v>
      </c>
      <c r="P203" s="34" t="n">
        <f aca="false">'raw_all dissolved metals ppb'!W201/50.9415*1000</f>
        <v>27.3254615588469</v>
      </c>
    </row>
    <row r="204" customFormat="false" ht="13.8" hidden="false" customHeight="false" outlineLevel="0" collapsed="false">
      <c r="A204" s="1" t="s">
        <v>441</v>
      </c>
      <c r="B204" s="1" t="s">
        <v>272</v>
      </c>
      <c r="C204" s="14" t="s">
        <v>425</v>
      </c>
      <c r="D204" s="14" t="s">
        <v>439</v>
      </c>
      <c r="E204" s="14"/>
      <c r="F204" s="15" t="n">
        <v>42927</v>
      </c>
      <c r="G204" s="14" t="n">
        <v>10</v>
      </c>
      <c r="H204" s="14"/>
      <c r="I204" s="34" t="n">
        <f aca="false">'raw_all dissolved metals ppb'!I202/55.845*1000</f>
        <v>537.863729966873</v>
      </c>
      <c r="J204" s="34" t="n">
        <f aca="false">'raw_all dissolved metals ppb'!K202/58.933*1000</f>
        <v>3.32581066634992</v>
      </c>
      <c r="K204" s="34" t="n">
        <f aca="false">'raw_all dissolved metals ppb'!M202/58.693*1000</f>
        <v>45.6783602814646</v>
      </c>
      <c r="L204" s="34" t="n">
        <f aca="false">'raw_all dissolved metals ppb'!O202/63.546*1000</f>
        <v>37.2958172032858</v>
      </c>
      <c r="M204" s="34" t="n">
        <f aca="false">'raw_all dissolved metals ppb'!Q202/65.38*1000</f>
        <v>1206.02630773937</v>
      </c>
      <c r="N204" s="45" t="n">
        <f aca="false">'raw_all dissolved metals ppb'!S202/95.95*1000</f>
        <v>4.0333507034914</v>
      </c>
      <c r="O204" s="34" t="n">
        <f aca="false">'raw_all dissolved metals ppb'!U202/54.938*1000</f>
        <v>115.421020058976</v>
      </c>
      <c r="P204" s="34" t="n">
        <f aca="false">'raw_all dissolved metals ppb'!W202/50.9415*1000</f>
        <v>24.2827557099811</v>
      </c>
    </row>
    <row r="205" customFormat="false" ht="13.8" hidden="false" customHeight="false" outlineLevel="0" collapsed="false">
      <c r="A205" s="1" t="s">
        <v>442</v>
      </c>
      <c r="B205" s="1" t="s">
        <v>272</v>
      </c>
      <c r="C205" s="14" t="s">
        <v>425</v>
      </c>
      <c r="D205" s="14" t="s">
        <v>426</v>
      </c>
      <c r="E205" s="14"/>
      <c r="F205" s="15" t="n">
        <v>42930</v>
      </c>
      <c r="G205" s="14" t="n">
        <v>2</v>
      </c>
      <c r="H205" s="14"/>
      <c r="I205" s="34" t="n">
        <f aca="false">'raw_all dissolved metals ppb'!I203/55.845*1000</f>
        <v>410.278449279255</v>
      </c>
      <c r="J205" s="34" t="n">
        <f aca="false">'raw_all dissolved metals ppb'!K203/58.933*1000</f>
        <v>4.20816859823868</v>
      </c>
      <c r="K205" s="34" t="n">
        <f aca="false">'raw_all dissolved metals ppb'!M203/58.693*1000</f>
        <v>71.5758267595795</v>
      </c>
      <c r="L205" s="34" t="n">
        <f aca="false">'raw_all dissolved metals ppb'!O203/63.546*1000</f>
        <v>31.9768356780915</v>
      </c>
      <c r="M205" s="34" t="n">
        <f aca="false">'raw_all dissolved metals ppb'!Q203/65.38*1000</f>
        <v>248.149281125727</v>
      </c>
      <c r="N205" s="45" t="n">
        <f aca="false">'raw_all dissolved metals ppb'!S203/95.95*1000</f>
        <v>4.05419489317353</v>
      </c>
      <c r="O205" s="34" t="n">
        <f aca="false">'raw_all dissolved metals ppb'!U203/54.938*1000</f>
        <v>23.2079799046198</v>
      </c>
      <c r="P205" s="34" t="n">
        <f aca="false">'raw_all dissolved metals ppb'!W203/50.9415*1000</f>
        <v>18.5114297772936</v>
      </c>
    </row>
    <row r="206" customFormat="false" ht="13.8" hidden="false" customHeight="false" outlineLevel="0" collapsed="false">
      <c r="A206" s="1" t="s">
        <v>443</v>
      </c>
      <c r="B206" s="1" t="s">
        <v>272</v>
      </c>
      <c r="C206" s="14" t="s">
        <v>425</v>
      </c>
      <c r="D206" s="14" t="s">
        <v>426</v>
      </c>
      <c r="E206" s="14"/>
      <c r="F206" s="15" t="n">
        <v>42930</v>
      </c>
      <c r="G206" s="14" t="n">
        <v>7</v>
      </c>
      <c r="H206" s="14"/>
      <c r="I206" s="34" t="n">
        <f aca="false">'raw_all dissolved metals ppb'!I204/55.845*1000</f>
        <v>404.548303339601</v>
      </c>
      <c r="J206" s="34" t="n">
        <f aca="false">'raw_all dissolved metals ppb'!K204/58.933*1000</f>
        <v>3.75002121052721</v>
      </c>
      <c r="K206" s="34" t="n">
        <f aca="false">'raw_all dissolved metals ppb'!M204/58.693*1000</f>
        <v>59.9901180720018</v>
      </c>
      <c r="L206" s="34" t="n">
        <f aca="false">'raw_all dissolved metals ppb'!O204/63.546*1000</f>
        <v>33.282976111793</v>
      </c>
      <c r="M206" s="34" t="n">
        <f aca="false">'raw_all dissolved metals ppb'!Q204/65.38*1000</f>
        <v>306.011012542062</v>
      </c>
      <c r="N206" s="45" t="n">
        <f aca="false">'raw_all dissolved metals ppb'!S204/95.95*1000</f>
        <v>3.89786347055758</v>
      </c>
      <c r="O206" s="34" t="n">
        <f aca="false">'raw_all dissolved metals ppb'!U204/54.938*1000</f>
        <v>20.0407732352834</v>
      </c>
      <c r="P206" s="34" t="n">
        <f aca="false">'raw_all dissolved metals ppb'!W204/50.9415*1000</f>
        <v>20.9848551770168</v>
      </c>
    </row>
    <row r="207" customFormat="false" ht="13.8" hidden="false" customHeight="false" outlineLevel="0" collapsed="false">
      <c r="A207" s="1" t="s">
        <v>444</v>
      </c>
      <c r="B207" s="1" t="s">
        <v>272</v>
      </c>
      <c r="C207" s="14" t="s">
        <v>425</v>
      </c>
      <c r="D207" s="14" t="s">
        <v>426</v>
      </c>
      <c r="E207" s="14"/>
      <c r="F207" s="15" t="n">
        <v>42930</v>
      </c>
      <c r="G207" s="14" t="n">
        <v>16</v>
      </c>
      <c r="H207" s="14"/>
      <c r="I207" s="34" t="n">
        <f aca="false">'raw_all dissolved metals ppb'!I205/55.845*1000</f>
        <v>460.632106723968</v>
      </c>
      <c r="J207" s="34" t="n">
        <f aca="false">'raw_all dissolved metals ppb'!K205/58.933*1000</f>
        <v>3.39368435341829</v>
      </c>
      <c r="K207" s="34" t="n">
        <f aca="false">'raw_all dissolved metals ppb'!M205/58.693*1000</f>
        <v>45.9168895779735</v>
      </c>
      <c r="L207" s="34" t="n">
        <f aca="false">'raw_all dissolved metals ppb'!O205/63.546*1000</f>
        <v>40.5690366034054</v>
      </c>
      <c r="M207" s="34" t="n">
        <f aca="false">'raw_all dissolved metals ppb'!Q205/65.38*1000</f>
        <v>17183.5729580912</v>
      </c>
      <c r="N207" s="45" t="n">
        <f aca="false">'raw_all dissolved metals ppb'!S205/95.95*1000</f>
        <v>3.96039603960396</v>
      </c>
      <c r="O207" s="34" t="n">
        <f aca="false">'raw_all dissolved metals ppb'!U205/54.938*1000</f>
        <v>400.032764206924</v>
      </c>
      <c r="P207" s="34" t="n">
        <f aca="false">'raw_all dissolved metals ppb'!W205/50.9415*1000</f>
        <v>50.5285474514885</v>
      </c>
    </row>
    <row r="208" customFormat="false" ht="13.8" hidden="false" customHeight="false" outlineLevel="0" collapsed="false">
      <c r="A208" s="1" t="s">
        <v>445</v>
      </c>
      <c r="B208" s="1" t="s">
        <v>272</v>
      </c>
      <c r="C208" s="14" t="s">
        <v>425</v>
      </c>
      <c r="D208" s="14" t="s">
        <v>426</v>
      </c>
      <c r="E208" s="14"/>
      <c r="F208" s="15" t="n">
        <v>42934</v>
      </c>
      <c r="G208" s="14" t="n">
        <v>2</v>
      </c>
      <c r="H208" s="14"/>
      <c r="I208" s="34" t="n">
        <f aca="false">'raw_all dissolved metals ppb'!I206/55.845*1000</f>
        <v>464.804369236279</v>
      </c>
      <c r="J208" s="34" t="n">
        <f aca="false">'raw_all dissolved metals ppb'!K206/58.933*1000</f>
        <v>3.83486331936267</v>
      </c>
      <c r="K208" s="34" t="n">
        <f aca="false">'raw_all dissolved metals ppb'!M206/58.693*1000</f>
        <v>51.0282316460225</v>
      </c>
      <c r="L208" s="34" t="n">
        <f aca="false">'raw_all dissolved metals ppb'!O206/63.546*1000</f>
        <v>31.4103169357631</v>
      </c>
      <c r="M208" s="34" t="n">
        <f aca="false">'raw_all dissolved metals ppb'!Q206/65.38*1000</f>
        <v>1646.66564698685</v>
      </c>
      <c r="N208" s="45" t="n">
        <f aca="false">'raw_all dissolved metals ppb'!S206/95.95*1000</f>
        <v>4.5127670661803</v>
      </c>
      <c r="O208" s="34" t="n">
        <f aca="false">'raw_all dissolved metals ppb'!U206/54.938*1000</f>
        <v>534.347810258837</v>
      </c>
      <c r="P208" s="34" t="n">
        <f aca="false">'raw_all dissolved metals ppb'!W206/50.9415*1000</f>
        <v>27.3843526397927</v>
      </c>
    </row>
    <row r="209" customFormat="false" ht="13.8" hidden="false" customHeight="false" outlineLevel="0" collapsed="false">
      <c r="A209" s="1" t="s">
        <v>446</v>
      </c>
      <c r="B209" s="1" t="s">
        <v>272</v>
      </c>
      <c r="C209" s="14" t="s">
        <v>425</v>
      </c>
      <c r="D209" s="14" t="s">
        <v>426</v>
      </c>
      <c r="E209" s="14"/>
      <c r="F209" s="15" t="n">
        <v>42934</v>
      </c>
      <c r="G209" s="14" t="n">
        <v>7</v>
      </c>
      <c r="H209" s="14"/>
      <c r="I209" s="34" t="n">
        <f aca="false">'raw_all dissolved metals ppb'!I207/55.845*1000</f>
        <v>375.199212104933</v>
      </c>
      <c r="J209" s="34" t="n">
        <f aca="false">'raw_all dissolved metals ppb'!K207/58.933*1000</f>
        <v>3.59730541462339</v>
      </c>
      <c r="K209" s="34" t="n">
        <f aca="false">'raw_all dissolved metals ppb'!M207/58.693*1000</f>
        <v>52.1527269009933</v>
      </c>
      <c r="L209" s="34" t="n">
        <f aca="false">'raw_all dissolved metals ppb'!O207/63.546*1000</f>
        <v>30.2615428193749</v>
      </c>
      <c r="M209" s="34" t="n">
        <f aca="false">'raw_all dissolved metals ppb'!Q207/65.38*1000</f>
        <v>830.192719486081</v>
      </c>
      <c r="N209" s="45" t="n">
        <f aca="false">'raw_all dissolved metals ppb'!S207/95.95*1000</f>
        <v>3.78322042730589</v>
      </c>
      <c r="O209" s="34" t="n">
        <f aca="false">'raw_all dissolved metals ppb'!U207/54.938*1000</f>
        <v>19.0032400160181</v>
      </c>
      <c r="P209" s="34" t="n">
        <f aca="false">'raw_all dissolved metals ppb'!W207/50.9415*1000</f>
        <v>23.4190198561095</v>
      </c>
    </row>
    <row r="210" customFormat="false" ht="13.8" hidden="false" customHeight="false" outlineLevel="0" collapsed="false">
      <c r="A210" s="1" t="s">
        <v>447</v>
      </c>
      <c r="B210" s="1" t="s">
        <v>272</v>
      </c>
      <c r="C210" s="14" t="s">
        <v>425</v>
      </c>
      <c r="D210" s="14" t="s">
        <v>426</v>
      </c>
      <c r="E210" s="14"/>
      <c r="F210" s="15" t="n">
        <v>42934</v>
      </c>
      <c r="G210" s="14" t="n">
        <v>16</v>
      </c>
      <c r="H210" s="14"/>
      <c r="I210" s="34" t="n">
        <f aca="false">'raw_all dissolved metals ppb'!I208/55.845*1000</f>
        <v>199.803026233324</v>
      </c>
      <c r="J210" s="34" t="n">
        <f aca="false">'raw_all dissolved metals ppb'!K208/58.933*1000</f>
        <v>3.9706106934994</v>
      </c>
      <c r="K210" s="34" t="n">
        <f aca="false">'raw_all dissolved metals ppb'!M208/58.693*1000</f>
        <v>48.1318044741281</v>
      </c>
      <c r="L210" s="34" t="n">
        <f aca="false">'raw_all dissolved metals ppb'!O208/63.546*1000</f>
        <v>37.7364428917634</v>
      </c>
      <c r="M210" s="34" t="n">
        <f aca="false">'raw_all dissolved metals ppb'!Q208/65.38*1000</f>
        <v>2852.76843071276</v>
      </c>
      <c r="N210" s="45" t="n">
        <f aca="false">'raw_all dissolved metals ppb'!S208/95.95*1000</f>
        <v>4.36685773840542</v>
      </c>
      <c r="O210" s="34" t="n">
        <f aca="false">'raw_all dissolved metals ppb'!U208/54.938*1000</f>
        <v>39.917725435946</v>
      </c>
      <c r="P210" s="34" t="n">
        <f aca="false">'raw_all dissolved metals ppb'!W208/50.9415*1000</f>
        <v>42.2641657587625</v>
      </c>
    </row>
    <row r="211" customFormat="false" ht="13.8" hidden="false" customHeight="false" outlineLevel="0" collapsed="false">
      <c r="A211" s="1" t="s">
        <v>448</v>
      </c>
      <c r="B211" s="1" t="s">
        <v>272</v>
      </c>
      <c r="C211" s="14" t="s">
        <v>425</v>
      </c>
      <c r="D211" s="14" t="s">
        <v>430</v>
      </c>
      <c r="E211" s="14"/>
      <c r="F211" s="15" t="n">
        <v>42935</v>
      </c>
      <c r="G211" s="14" t="n">
        <v>2</v>
      </c>
      <c r="H211" s="14"/>
      <c r="I211" s="34" t="n">
        <f aca="false">'raw_all dissolved metals ppb'!I209/55.845*1000</f>
        <v>284.322678843227</v>
      </c>
      <c r="J211" s="34" t="n">
        <f aca="false">'raw_all dissolved metals ppb'!K209/58.933*1000</f>
        <v>3.80092647582848</v>
      </c>
      <c r="K211" s="34" t="n">
        <f aca="false">'raw_all dissolved metals ppb'!M209/58.693*1000</f>
        <v>55.2876833693967</v>
      </c>
      <c r="L211" s="34" t="n">
        <f aca="false">'raw_all dissolved metals ppb'!O209/63.546*1000</f>
        <v>30.9854278790168</v>
      </c>
      <c r="M211" s="34" t="n">
        <f aca="false">'raw_all dissolved metals ppb'!Q209/65.38*1000</f>
        <v>98.1339859284185</v>
      </c>
      <c r="N211" s="45" t="n">
        <f aca="false">'raw_all dissolved metals ppb'!S209/95.95*1000</f>
        <v>3.8353309015112</v>
      </c>
      <c r="O211" s="34" t="n">
        <f aca="false">'raw_all dissolved metals ppb'!U209/54.938*1000</f>
        <v>63.0710983290254</v>
      </c>
      <c r="P211" s="34" t="n">
        <f aca="false">'raw_all dissolved metals ppb'!W209/50.9415*1000</f>
        <v>23.2816073339026</v>
      </c>
    </row>
    <row r="212" customFormat="false" ht="13.8" hidden="false" customHeight="false" outlineLevel="0" collapsed="false">
      <c r="A212" s="1" t="s">
        <v>449</v>
      </c>
      <c r="B212" s="1" t="s">
        <v>272</v>
      </c>
      <c r="C212" s="14" t="s">
        <v>425</v>
      </c>
      <c r="D212" s="14" t="s">
        <v>437</v>
      </c>
      <c r="E212" s="14"/>
      <c r="F212" s="15" t="n">
        <v>42935</v>
      </c>
      <c r="G212" s="14" t="n">
        <v>2</v>
      </c>
      <c r="H212" s="14"/>
      <c r="I212" s="34" t="n">
        <f aca="false">'raw_all dissolved metals ppb'!I210/55.845*1000</f>
        <v>279.595308443012</v>
      </c>
      <c r="J212" s="34" t="n">
        <f aca="false">'raw_all dissolved metals ppb'!K210/58.933*1000</f>
        <v>3.49549488402084</v>
      </c>
      <c r="K212" s="34" t="n">
        <f aca="false">'raw_all dissolved metals ppb'!M210/58.693*1000</f>
        <v>49.9207741979452</v>
      </c>
      <c r="L212" s="34" t="n">
        <f aca="false">'raw_all dissolved metals ppb'!O210/63.546*1000</f>
        <v>27.7594183740912</v>
      </c>
      <c r="M212" s="34" t="n">
        <f aca="false">'raw_all dissolved metals ppb'!Q210/65.38*1000</f>
        <v>121.382685836647</v>
      </c>
      <c r="N212" s="45" t="n">
        <f aca="false">'raw_all dissolved metals ppb'!S210/95.95*1000</f>
        <v>3.54351224596144</v>
      </c>
      <c r="O212" s="34" t="n">
        <f aca="false">'raw_all dissolved metals ppb'!U210/54.938*1000</f>
        <v>21.6789835814919</v>
      </c>
      <c r="P212" s="34" t="n">
        <f aca="false">'raw_all dissolved metals ppb'!W210/50.9415*1000</f>
        <v>21.8289606705731</v>
      </c>
    </row>
    <row r="213" customFormat="false" ht="13.8" hidden="false" customHeight="false" outlineLevel="0" collapsed="false">
      <c r="A213" s="1" t="s">
        <v>450</v>
      </c>
      <c r="B213" s="1" t="s">
        <v>272</v>
      </c>
      <c r="C213" s="14" t="s">
        <v>425</v>
      </c>
      <c r="D213" s="14" t="s">
        <v>439</v>
      </c>
      <c r="E213" s="14"/>
      <c r="F213" s="15" t="n">
        <v>42935</v>
      </c>
      <c r="G213" s="14" t="n">
        <v>7</v>
      </c>
      <c r="H213" s="14"/>
      <c r="I213" s="34" t="n">
        <f aca="false">'raw_all dissolved metals ppb'!I211/55.845*1000</f>
        <v>409.293580445877</v>
      </c>
      <c r="J213" s="34" t="n">
        <f aca="false">'raw_all dissolved metals ppb'!K211/58.933*1000</f>
        <v>3.61427383639048</v>
      </c>
      <c r="K213" s="34" t="n">
        <f aca="false">'raw_all dissolved metals ppb'!M211/58.693*1000</f>
        <v>49.1199972739509</v>
      </c>
      <c r="L213" s="34" t="n">
        <f aca="false">'raw_all dissolved metals ppb'!O211/63.546*1000</f>
        <v>26.059862147106</v>
      </c>
      <c r="M213" s="34" t="n">
        <f aca="false">'raw_all dissolved metals ppb'!Q211/65.38*1000</f>
        <v>758.121749770572</v>
      </c>
      <c r="N213" s="45" t="n">
        <f aca="false">'raw_all dissolved metals ppb'!S211/95.95*1000</f>
        <v>14.9557060969255</v>
      </c>
      <c r="O213" s="34" t="n">
        <f aca="false">'raw_all dissolved metals ppb'!U211/54.938*1000</f>
        <v>19.0396446903782</v>
      </c>
      <c r="P213" s="34" t="n">
        <f aca="false">'raw_all dissolved metals ppb'!W211/50.9415*1000</f>
        <v>24.1649735480895</v>
      </c>
    </row>
    <row r="214" customFormat="false" ht="13.8" hidden="false" customHeight="false" outlineLevel="0" collapsed="false">
      <c r="A214" s="1" t="s">
        <v>451</v>
      </c>
      <c r="B214" s="1" t="s">
        <v>272</v>
      </c>
      <c r="C214" s="14" t="s">
        <v>425</v>
      </c>
      <c r="D214" s="14" t="s">
        <v>430</v>
      </c>
      <c r="E214" s="14"/>
      <c r="F214" s="15" t="n">
        <v>42935</v>
      </c>
      <c r="G214" s="14" t="n">
        <v>8</v>
      </c>
      <c r="H214" s="14"/>
      <c r="I214" s="34" t="n">
        <f aca="false">'raw_all dissolved metals ppb'!I212/55.845*1000</f>
        <v>472.450532724505</v>
      </c>
      <c r="J214" s="34" t="n">
        <f aca="false">'raw_all dissolved metals ppb'!K212/58.933*1000</f>
        <v>5.39595812193508</v>
      </c>
      <c r="K214" s="34" t="n">
        <f aca="false">'raw_all dissolved metals ppb'!M212/58.693*1000</f>
        <v>65.6296321537492</v>
      </c>
      <c r="L214" s="34" t="n">
        <f aca="false">'raw_all dissolved metals ppb'!O212/63.546*1000</f>
        <v>26.4375413086583</v>
      </c>
      <c r="M214" s="34" t="n">
        <f aca="false">'raw_all dissolved metals ppb'!Q212/65.38*1000</f>
        <v>1203.24258182931</v>
      </c>
      <c r="N214" s="45" t="n">
        <f aca="false">'raw_all dissolved metals ppb'!S212/95.95*1000</f>
        <v>4.47107868681605</v>
      </c>
      <c r="O214" s="34" t="n">
        <f aca="false">'raw_all dissolved metals ppb'!U212/54.938*1000</f>
        <v>2050.54789034912</v>
      </c>
      <c r="P214" s="34" t="n">
        <f aca="false">'raw_all dissolved metals ppb'!W212/50.9415*1000</f>
        <v>28.7977385824917</v>
      </c>
    </row>
    <row r="215" customFormat="false" ht="13.8" hidden="false" customHeight="false" outlineLevel="0" collapsed="false">
      <c r="A215" s="1" t="s">
        <v>452</v>
      </c>
      <c r="B215" s="1" t="s">
        <v>272</v>
      </c>
      <c r="C215" s="14" t="s">
        <v>425</v>
      </c>
      <c r="D215" s="14" t="s">
        <v>439</v>
      </c>
      <c r="E215" s="14"/>
      <c r="F215" s="15" t="n">
        <v>42935</v>
      </c>
      <c r="G215" s="14" t="n">
        <v>10</v>
      </c>
      <c r="H215" s="14"/>
      <c r="I215" s="34" t="n">
        <f aca="false">'raw_all dissolved metals ppb'!I213/55.845*1000</f>
        <v>391.870355448115</v>
      </c>
      <c r="J215" s="34" t="n">
        <f aca="false">'raw_all dissolved metals ppb'!K213/58.933*1000</f>
        <v>3.08825276161064</v>
      </c>
      <c r="K215" s="34" t="n">
        <f aca="false">'raw_all dissolved metals ppb'!M213/58.693*1000</f>
        <v>43.293067316375</v>
      </c>
      <c r="L215" s="34" t="n">
        <f aca="false">'raw_all dissolved metals ppb'!O213/63.546*1000</f>
        <v>26.2329650961508</v>
      </c>
      <c r="M215" s="34" t="n">
        <f aca="false">'raw_all dissolved metals ppb'!Q213/65.38*1000</f>
        <v>1851.57540532273</v>
      </c>
      <c r="N215" s="45" t="n">
        <f aca="false">'raw_all dissolved metals ppb'!S213/95.95*1000</f>
        <v>7.76446065659197</v>
      </c>
      <c r="O215" s="34" t="n">
        <f aca="false">'raw_all dissolved metals ppb'!U213/54.938*1000</f>
        <v>146.437802613856</v>
      </c>
      <c r="P215" s="34" t="n">
        <f aca="false">'raw_all dissolved metals ppb'!W213/50.9415*1000</f>
        <v>25.3035344463748</v>
      </c>
    </row>
    <row r="216" customFormat="false" ht="13.8" hidden="false" customHeight="false" outlineLevel="0" collapsed="false">
      <c r="A216" s="1" t="s">
        <v>453</v>
      </c>
      <c r="B216" s="1" t="s">
        <v>272</v>
      </c>
      <c r="C216" s="14" t="s">
        <v>425</v>
      </c>
      <c r="D216" s="14" t="s">
        <v>430</v>
      </c>
      <c r="E216" s="14"/>
      <c r="F216" s="15" t="n">
        <v>42941</v>
      </c>
      <c r="G216" s="14" t="n">
        <v>2</v>
      </c>
      <c r="H216" s="14"/>
      <c r="I216" s="34" t="n">
        <f aca="false">'raw_all dissolved metals ppb'!I214/55.845*1000</f>
        <v>270.552421881995</v>
      </c>
      <c r="J216" s="34" t="n">
        <f aca="false">'raw_all dissolved metals ppb'!K214/58.933*1000</f>
        <v>3.73305278876012</v>
      </c>
      <c r="K216" s="34" t="n">
        <f aca="false">'raw_all dissolved metals ppb'!M214/58.693*1000</f>
        <v>40.3966401444806</v>
      </c>
      <c r="L216" s="34" t="n">
        <f aca="false">'raw_all dissolved metals ppb'!O214/63.546*1000</f>
        <v>27.3660025808076</v>
      </c>
      <c r="M216" s="34" t="n">
        <f aca="false">'raw_all dissolved metals ppb'!Q214/65.38*1000</f>
        <v>217.467115325788</v>
      </c>
      <c r="N216" s="45" t="n">
        <f aca="false">'raw_all dissolved metals ppb'!S214/95.95*1000</f>
        <v>6.01354872329338</v>
      </c>
      <c r="O216" s="34" t="n">
        <f aca="false">'raw_all dissolved metals ppb'!U214/54.938*1000</f>
        <v>27.5037314791219</v>
      </c>
      <c r="P216" s="34" t="n">
        <f aca="false">'raw_all dissolved metals ppb'!W214/50.9415*1000</f>
        <v>27.9732634492506</v>
      </c>
    </row>
    <row r="217" customFormat="false" ht="13.8" hidden="false" customHeight="false" outlineLevel="0" collapsed="false">
      <c r="A217" s="1" t="s">
        <v>454</v>
      </c>
      <c r="B217" s="1" t="s">
        <v>272</v>
      </c>
      <c r="C217" s="14" t="s">
        <v>425</v>
      </c>
      <c r="D217" s="14" t="s">
        <v>426</v>
      </c>
      <c r="E217" s="14"/>
      <c r="F217" s="15" t="n">
        <v>42941</v>
      </c>
      <c r="G217" s="14" t="n">
        <v>2</v>
      </c>
      <c r="H217" s="14"/>
      <c r="I217" s="34" t="n">
        <f aca="false">'raw_all dissolved metals ppb'!I215/55.845*1000</f>
        <v>323.681618766228</v>
      </c>
      <c r="J217" s="34" t="n">
        <f aca="false">'raw_all dissolved metals ppb'!K215/58.933*1000</f>
        <v>3.10522118337773</v>
      </c>
      <c r="K217" s="34" t="n">
        <f aca="false">'raw_all dissolved metals ppb'!M215/58.693*1000</f>
        <v>45.1331504608727</v>
      </c>
      <c r="L217" s="34" t="n">
        <f aca="false">'raw_all dissolved metals ppb'!O215/63.546*1000</f>
        <v>23.4003713845089</v>
      </c>
      <c r="M217" s="34" t="n">
        <f aca="false">'raw_all dissolved metals ppb'!Q215/65.38*1000</f>
        <v>73.8605078005506</v>
      </c>
      <c r="N217" s="45" t="n">
        <f aca="false">'raw_all dissolved metals ppb'!S215/95.95*1000</f>
        <v>3.92912975508077</v>
      </c>
      <c r="O217" s="34" t="n">
        <f aca="false">'raw_all dissolved metals ppb'!U215/54.938*1000</f>
        <v>14.343441697914</v>
      </c>
      <c r="P217" s="34" t="n">
        <f aca="false">'raw_all dissolved metals ppb'!W215/50.9415*1000</f>
        <v>25.8139238145716</v>
      </c>
    </row>
    <row r="218" customFormat="false" ht="13.8" hidden="false" customHeight="false" outlineLevel="0" collapsed="false">
      <c r="A218" s="1" t="s">
        <v>455</v>
      </c>
      <c r="B218" s="1" t="s">
        <v>272</v>
      </c>
      <c r="C218" s="14" t="s">
        <v>425</v>
      </c>
      <c r="D218" s="14" t="s">
        <v>437</v>
      </c>
      <c r="E218" s="14"/>
      <c r="F218" s="15" t="n">
        <v>42941</v>
      </c>
      <c r="G218" s="14" t="n">
        <v>2</v>
      </c>
      <c r="H218" s="14"/>
      <c r="I218" s="34" t="n">
        <f aca="false">'raw_all dissolved metals ppb'!I216/55.845*1000</f>
        <v>305.380965171457</v>
      </c>
      <c r="J218" s="34" t="n">
        <f aca="false">'raw_all dissolved metals ppb'!K216/58.933*1000</f>
        <v>3.75002121052721</v>
      </c>
      <c r="K218" s="34" t="n">
        <f aca="false">'raw_all dissolved metals ppb'!M216/58.693*1000</f>
        <v>56.088460293391</v>
      </c>
      <c r="L218" s="34" t="n">
        <f aca="false">'raw_all dissolved metals ppb'!O216/63.546*1000</f>
        <v>32.5276177886885</v>
      </c>
      <c r="M218" s="34" t="n">
        <f aca="false">'raw_all dissolved metals ppb'!Q216/65.38*1000</f>
        <v>176.29244417253</v>
      </c>
      <c r="N218" s="45" t="n">
        <f aca="false">'raw_all dissolved metals ppb'!S216/95.95*1000</f>
        <v>8.40020844189682</v>
      </c>
      <c r="O218" s="34" t="n">
        <f aca="false">'raw_all dissolved metals ppb'!U216/54.938*1000</f>
        <v>19.3308820852598</v>
      </c>
      <c r="P218" s="34" t="n">
        <f aca="false">'raw_all dissolved metals ppb'!W216/50.9415*1000</f>
        <v>23.536802018001</v>
      </c>
    </row>
    <row r="219" customFormat="false" ht="13.8" hidden="false" customHeight="false" outlineLevel="0" collapsed="false">
      <c r="A219" s="1" t="s">
        <v>456</v>
      </c>
      <c r="B219" s="1" t="s">
        <v>272</v>
      </c>
      <c r="C219" s="14" t="s">
        <v>425</v>
      </c>
      <c r="D219" s="14" t="s">
        <v>426</v>
      </c>
      <c r="E219" s="14"/>
      <c r="F219" s="15" t="n">
        <v>42941</v>
      </c>
      <c r="G219" s="14" t="n">
        <v>7</v>
      </c>
      <c r="H219" s="14"/>
      <c r="I219" s="34" t="n">
        <f aca="false">'raw_all dissolved metals ppb'!I217/55.845*1000</f>
        <v>263.228579102874</v>
      </c>
      <c r="J219" s="34" t="n">
        <f aca="false">'raw_all dissolved metals ppb'!K217/58.933*1000</f>
        <v>3.85183174112976</v>
      </c>
      <c r="K219" s="34" t="n">
        <f aca="false">'raw_all dissolved metals ppb'!M217/58.693*1000</f>
        <v>58.1841105412911</v>
      </c>
      <c r="L219" s="34" t="n">
        <f aca="false">'raw_all dissolved metals ppb'!O217/63.546*1000</f>
        <v>35.611997608032</v>
      </c>
      <c r="M219" s="34" t="n">
        <f aca="false">'raw_all dissolved metals ppb'!Q217/65.38*1000</f>
        <v>135.010706638116</v>
      </c>
      <c r="N219" s="45" t="n">
        <f aca="false">'raw_all dissolved metals ppb'!S217/95.95*1000</f>
        <v>4.30432516935904</v>
      </c>
      <c r="O219" s="34" t="n">
        <f aca="false">'raw_all dissolved metals ppb'!U217/54.938*1000</f>
        <v>17.4196366813499</v>
      </c>
      <c r="P219" s="34" t="n">
        <f aca="false">'raw_all dissolved metals ppb'!W217/50.9415*1000</f>
        <v>23.4779109370552</v>
      </c>
    </row>
    <row r="220" customFormat="false" ht="13.8" hidden="false" customHeight="false" outlineLevel="0" collapsed="false">
      <c r="A220" s="1" t="s">
        <v>457</v>
      </c>
      <c r="B220" s="1" t="s">
        <v>272</v>
      </c>
      <c r="C220" s="14" t="s">
        <v>425</v>
      </c>
      <c r="D220" s="14" t="s">
        <v>439</v>
      </c>
      <c r="E220" s="14"/>
      <c r="F220" s="15" t="n">
        <v>42941</v>
      </c>
      <c r="G220" s="14" t="n">
        <v>7</v>
      </c>
      <c r="H220" s="14"/>
      <c r="I220" s="34" t="n">
        <f aca="false">'raw_all dissolved metals ppb'!I218/55.845*1000</f>
        <v>263.747873578655</v>
      </c>
      <c r="J220" s="34" t="n">
        <f aca="false">'raw_all dissolved metals ppb'!K218/58.933*1000</f>
        <v>3.30884224458283</v>
      </c>
      <c r="K220" s="34" t="n">
        <f aca="false">'raw_all dissolved metals ppb'!M218/58.693*1000</f>
        <v>46.274683522737</v>
      </c>
      <c r="L220" s="34" t="n">
        <f aca="false">'raw_all dissolved metals ppb'!O218/63.546*1000</f>
        <v>24.1714663393447</v>
      </c>
      <c r="M220" s="34" t="n">
        <f aca="false">'raw_all dissolved metals ppb'!Q218/65.38*1000</f>
        <v>157.051085959009</v>
      </c>
      <c r="N220" s="45" t="n">
        <f aca="false">'raw_all dissolved metals ppb'!S218/95.95*1000</f>
        <v>3.53309015112038</v>
      </c>
      <c r="O220" s="34" t="n">
        <f aca="false">'raw_all dissolved metals ppb'!U218/54.938*1000</f>
        <v>15.7632239979613</v>
      </c>
      <c r="P220" s="34" t="n">
        <f aca="false">'raw_all dissolved metals ppb'!W218/50.9415*1000</f>
        <v>23.1245644513805</v>
      </c>
    </row>
    <row r="221" customFormat="false" ht="13.8" hidden="false" customHeight="false" outlineLevel="0" collapsed="false">
      <c r="A221" s="1" t="s">
        <v>458</v>
      </c>
      <c r="B221" s="1" t="s">
        <v>272</v>
      </c>
      <c r="C221" s="14" t="s">
        <v>425</v>
      </c>
      <c r="D221" s="14" t="s">
        <v>430</v>
      </c>
      <c r="E221" s="14"/>
      <c r="F221" s="15" t="n">
        <v>42941</v>
      </c>
      <c r="G221" s="14" t="n">
        <v>8</v>
      </c>
      <c r="H221" s="14"/>
      <c r="I221" s="34" t="n">
        <f aca="false">'raw_all dissolved metals ppb'!I219/55.845*1000</f>
        <v>865.592264302981</v>
      </c>
      <c r="J221" s="34" t="n">
        <f aca="false">'raw_all dissolved metals ppb'!K219/58.933*1000</f>
        <v>4.71722125125142</v>
      </c>
      <c r="K221" s="34" t="n">
        <f aca="false">'raw_all dissolved metals ppb'!M219/58.693*1000</f>
        <v>63.7554733954645</v>
      </c>
      <c r="L221" s="34" t="n">
        <f aca="false">'raw_all dissolved metals ppb'!O219/63.546*1000</f>
        <v>32.5433544204199</v>
      </c>
      <c r="M221" s="34" t="n">
        <f aca="false">'raw_all dissolved metals ppb'!Q219/65.38*1000</f>
        <v>643.163046803304</v>
      </c>
      <c r="N221" s="45" t="n">
        <f aca="false">'raw_all dissolved metals ppb'!S219/95.95*1000</f>
        <v>6.50338718082335</v>
      </c>
      <c r="O221" s="34" t="n">
        <f aca="false">'raw_all dissolved metals ppb'!U219/54.938*1000</f>
        <v>425.934690014198</v>
      </c>
      <c r="P221" s="34" t="n">
        <f aca="false">'raw_all dissolved metals ppb'!W219/50.9415*1000</f>
        <v>26.9524847128569</v>
      </c>
    </row>
    <row r="222" customFormat="false" ht="13.8" hidden="false" customHeight="false" outlineLevel="0" collapsed="false">
      <c r="A222" s="1" t="s">
        <v>459</v>
      </c>
      <c r="B222" s="1" t="s">
        <v>272</v>
      </c>
      <c r="C222" s="14" t="s">
        <v>425</v>
      </c>
      <c r="D222" s="14" t="s">
        <v>439</v>
      </c>
      <c r="E222" s="14"/>
      <c r="F222" s="15" t="n">
        <v>42941</v>
      </c>
      <c r="G222" s="14" t="n">
        <v>10</v>
      </c>
      <c r="H222" s="14"/>
      <c r="I222" s="34" t="n">
        <f aca="false">'raw_all dissolved metals ppb'!I220/55.845*1000</f>
        <v>509.105560032232</v>
      </c>
      <c r="J222" s="34" t="n">
        <f aca="false">'raw_all dissolved metals ppb'!K220/58.933*1000</f>
        <v>3.88576858466394</v>
      </c>
      <c r="K222" s="34" t="n">
        <f aca="false">'raw_all dissolved metals ppb'!M220/58.693*1000</f>
        <v>61.7109365682449</v>
      </c>
      <c r="L222" s="34" t="n">
        <f aca="false">'raw_all dissolved metals ppb'!O220/63.546*1000</f>
        <v>26.3588581500016</v>
      </c>
      <c r="M222" s="34" t="n">
        <f aca="false">'raw_all dissolved metals ppb'!Q220/65.38*1000</f>
        <v>1967.1153257877</v>
      </c>
      <c r="N222" s="45" t="n">
        <f aca="false">'raw_all dissolved metals ppb'!S220/95.95*1000</f>
        <v>4.08546117769672</v>
      </c>
      <c r="O222" s="34" t="n">
        <f aca="false">'raw_all dissolved metals ppb'!U220/54.938*1000</f>
        <v>438.257672285122</v>
      </c>
      <c r="P222" s="34" t="n">
        <f aca="false">'raw_all dissolved metals ppb'!W220/50.9415*1000</f>
        <v>25.9120756161479</v>
      </c>
    </row>
    <row r="223" customFormat="false" ht="13.8" hidden="false" customHeight="false" outlineLevel="0" collapsed="false">
      <c r="A223" s="1" t="s">
        <v>460</v>
      </c>
      <c r="B223" s="1" t="s">
        <v>272</v>
      </c>
      <c r="C223" s="14" t="s">
        <v>425</v>
      </c>
      <c r="D223" s="14" t="s">
        <v>426</v>
      </c>
      <c r="E223" s="14"/>
      <c r="F223" s="15" t="n">
        <v>42941</v>
      </c>
      <c r="G223" s="14" t="n">
        <v>16</v>
      </c>
      <c r="H223" s="14"/>
      <c r="I223" s="34" t="n">
        <f aca="false">'raw_all dissolved metals ppb'!I221/55.845*1000</f>
        <v>514.37013161429</v>
      </c>
      <c r="J223" s="34" t="n">
        <f aca="false">'raw_all dissolved metals ppb'!K221/58.933*1000</f>
        <v>4.24210544177286</v>
      </c>
      <c r="K223" s="34" t="n">
        <f aca="false">'raw_all dissolved metals ppb'!M221/58.693*1000</f>
        <v>73.3477586765032</v>
      </c>
      <c r="L223" s="34" t="n">
        <f aca="false">'raw_all dissolved metals ppb'!O221/63.546*1000</f>
        <v>33.0154533723602</v>
      </c>
      <c r="M223" s="34" t="n">
        <f aca="false">'raw_all dissolved metals ppb'!Q221/65.38*1000</f>
        <v>2560.18660140716</v>
      </c>
      <c r="N223" s="45" t="n">
        <f aca="false">'raw_all dissolved metals ppb'!S221/95.95*1000</f>
        <v>4.50234497133924</v>
      </c>
      <c r="O223" s="34" t="n">
        <f aca="false">'raw_all dissolved metals ppb'!U221/54.938*1000</f>
        <v>773.508318468091</v>
      </c>
      <c r="P223" s="34" t="n">
        <f aca="false">'raw_all dissolved metals ppb'!W221/50.9415*1000</f>
        <v>25.0090790416458</v>
      </c>
    </row>
    <row r="224" customFormat="false" ht="13.8" hidden="false" customHeight="false" outlineLevel="0" collapsed="false">
      <c r="A224" s="1" t="s">
        <v>461</v>
      </c>
      <c r="B224" s="1" t="s">
        <v>272</v>
      </c>
      <c r="C224" s="14" t="s">
        <v>425</v>
      </c>
      <c r="D224" s="14" t="s">
        <v>426</v>
      </c>
      <c r="E224" s="14"/>
      <c r="F224" s="15" t="n">
        <v>42948</v>
      </c>
      <c r="G224" s="14" t="n">
        <v>2</v>
      </c>
      <c r="H224" s="14"/>
      <c r="I224" s="34" t="n">
        <f aca="false">'raw_all dissolved metals ppb'!I222/55.845*1000</f>
        <v>191.637568269317</v>
      </c>
      <c r="J224" s="34" t="n">
        <f aca="false">'raw_all dissolved metals ppb'!K222/58.933*1000</f>
        <v>3.9706106934994</v>
      </c>
      <c r="K224" s="34" t="n">
        <f aca="false">'raw_all dissolved metals ppb'!M222/58.693*1000</f>
        <v>53.686129521408</v>
      </c>
      <c r="L224" s="34" t="n">
        <f aca="false">'raw_all dissolved metals ppb'!O222/63.546*1000</f>
        <v>31.8352059925094</v>
      </c>
      <c r="M224" s="34" t="n">
        <f aca="false">'raw_all dissolved metals ppb'!Q222/65.38*1000</f>
        <v>157.58641786479</v>
      </c>
      <c r="N224" s="45" t="n">
        <f aca="false">'raw_all dissolved metals ppb'!S222/95.95*1000</f>
        <v>4.00208441896821</v>
      </c>
      <c r="O224" s="34" t="n">
        <f aca="false">'raw_all dissolved metals ppb'!U222/54.938*1000</f>
        <v>14.2888346863737</v>
      </c>
      <c r="P224" s="34" t="n">
        <f aca="false">'raw_all dissolved metals ppb'!W222/50.9415*1000</f>
        <v>23.9294092243063</v>
      </c>
    </row>
    <row r="225" customFormat="false" ht="13.8" hidden="false" customHeight="false" outlineLevel="0" collapsed="false">
      <c r="A225" s="1" t="s">
        <v>462</v>
      </c>
      <c r="B225" s="1" t="s">
        <v>272</v>
      </c>
      <c r="C225" s="14" t="s">
        <v>425</v>
      </c>
      <c r="D225" s="14" t="s">
        <v>426</v>
      </c>
      <c r="E225" s="14"/>
      <c r="F225" s="15" t="n">
        <v>42948</v>
      </c>
      <c r="G225" s="14" t="n">
        <v>7</v>
      </c>
      <c r="H225" s="14"/>
      <c r="I225" s="34" t="n">
        <f aca="false">'raw_all dissolved metals ppb'!I223/55.845*1000</f>
        <v>306.741874832125</v>
      </c>
      <c r="J225" s="34" t="n">
        <f aca="false">'raw_all dissolved metals ppb'!K223/58.933*1000</f>
        <v>3.59730541462339</v>
      </c>
      <c r="K225" s="34" t="n">
        <f aca="false">'raw_all dissolved metals ppb'!M223/58.693*1000</f>
        <v>46.8539689571158</v>
      </c>
      <c r="L225" s="34" t="n">
        <f aca="false">'raw_all dissolved metals ppb'!O223/63.546*1000</f>
        <v>32.732194001196</v>
      </c>
      <c r="M225" s="34" t="n">
        <f aca="false">'raw_all dissolved metals ppb'!Q223/65.38*1000</f>
        <v>1005.79687977975</v>
      </c>
      <c r="N225" s="45" t="n">
        <f aca="false">'raw_all dissolved metals ppb'!S223/95.95*1000</f>
        <v>3.93955184992183</v>
      </c>
      <c r="O225" s="34" t="n">
        <f aca="false">'raw_all dissolved metals ppb'!U223/54.938*1000</f>
        <v>12.8508500491463</v>
      </c>
      <c r="P225" s="34" t="n">
        <f aca="false">'raw_all dissolved metals ppb'!W223/50.9415*1000</f>
        <v>29.3081279506885</v>
      </c>
    </row>
    <row r="226" customFormat="false" ht="13.8" hidden="false" customHeight="false" outlineLevel="0" collapsed="false">
      <c r="A226" s="1" t="s">
        <v>463</v>
      </c>
      <c r="B226" s="1" t="s">
        <v>272</v>
      </c>
      <c r="C226" s="14" t="s">
        <v>425</v>
      </c>
      <c r="D226" s="14" t="s">
        <v>426</v>
      </c>
      <c r="E226" s="14"/>
      <c r="F226" s="15" t="n">
        <v>42948</v>
      </c>
      <c r="G226" s="14" t="n">
        <v>16</v>
      </c>
      <c r="H226" s="14"/>
      <c r="I226" s="34" t="n">
        <f aca="false">'raw_all dissolved metals ppb'!I224/55.845*1000</f>
        <v>364.276121407467</v>
      </c>
      <c r="J226" s="34" t="n">
        <f aca="false">'raw_all dissolved metals ppb'!K224/58.933*1000</f>
        <v>4.41178965944378</v>
      </c>
      <c r="K226" s="34" t="n">
        <f aca="false">'raw_all dissolved metals ppb'!M224/58.693*1000</f>
        <v>59.036000885966</v>
      </c>
      <c r="L226" s="34" t="n">
        <f aca="false">'raw_all dissolved metals ppb'!O224/63.546*1000</f>
        <v>29.3645548106883</v>
      </c>
      <c r="M226" s="34" t="n">
        <f aca="false">'raw_all dissolved metals ppb'!Q224/65.38*1000</f>
        <v>40482.869379015</v>
      </c>
      <c r="N226" s="45" t="n">
        <f aca="false">'raw_all dissolved metals ppb'!S224/95.95*1000</f>
        <v>4.3147472642001</v>
      </c>
      <c r="O226" s="34" t="n">
        <f aca="false">'raw_all dissolved metals ppb'!U224/54.938*1000</f>
        <v>466.780734646329</v>
      </c>
      <c r="P226" s="34" t="n">
        <f aca="false">'raw_all dissolved metals ppb'!W224/50.9415*1000</f>
        <v>67.4302876829304</v>
      </c>
    </row>
    <row r="227" customFormat="false" ht="13.8" hidden="false" customHeight="false" outlineLevel="0" collapsed="false">
      <c r="A227" s="1" t="s">
        <v>464</v>
      </c>
      <c r="B227" s="1" t="s">
        <v>272</v>
      </c>
      <c r="C227" s="14" t="s">
        <v>425</v>
      </c>
      <c r="D227" s="14" t="s">
        <v>430</v>
      </c>
      <c r="F227" s="15" t="n">
        <v>42957</v>
      </c>
      <c r="G227" s="14" t="n">
        <v>2</v>
      </c>
      <c r="I227" s="34" t="n">
        <f aca="false">'raw_all dissolved metals ppb'!I225/55.845*1000</f>
        <v>170.436028292596</v>
      </c>
      <c r="J227" s="34" t="n">
        <f aca="false">'raw_all dissolved metals ppb'!K225/58.933*1000</f>
        <v>4.19120017647159</v>
      </c>
      <c r="K227" s="34" t="n">
        <f aca="false">'raw_all dissolved metals ppb'!M225/58.693*1000</f>
        <v>113.642171979623</v>
      </c>
      <c r="L227" s="34" t="n">
        <f aca="false">'raw_all dissolved metals ppb'!O225/63.546*1000</f>
        <v>30.7336417713153</v>
      </c>
      <c r="M227" s="34" t="n">
        <f aca="false">'raw_all dissolved metals ppb'!Q225/65.38*1000</f>
        <v>356.576934842459</v>
      </c>
      <c r="N227" s="45" t="n">
        <f aca="false">'raw_all dissolved metals ppb'!S225/95.95*1000</f>
        <v>15.4455445544554</v>
      </c>
      <c r="O227" s="34" t="n">
        <f aca="false">'raw_all dissolved metals ppb'!U225/54.938*1000</f>
        <v>24.1909061123448</v>
      </c>
      <c r="P227" s="34" t="n">
        <f aca="false">'raw_all dissolved metals ppb'!W225/50.9415*1000</f>
        <v>21.5541356261594</v>
      </c>
    </row>
    <row r="228" customFormat="false" ht="13.8" hidden="false" customHeight="false" outlineLevel="0" collapsed="false">
      <c r="A228" s="1" t="s">
        <v>465</v>
      </c>
      <c r="B228" s="1" t="s">
        <v>272</v>
      </c>
      <c r="C228" s="14" t="s">
        <v>425</v>
      </c>
      <c r="D228" s="14" t="s">
        <v>426</v>
      </c>
      <c r="F228" s="15" t="n">
        <v>42957</v>
      </c>
      <c r="G228" s="14" t="n">
        <v>2</v>
      </c>
      <c r="H228" s="14"/>
      <c r="I228" s="34" t="n">
        <f aca="false">'raw_all dissolved metals ppb'!I226/55.845*1000</f>
        <v>89.65887724953</v>
      </c>
      <c r="J228" s="34" t="n">
        <f aca="false">'raw_all dissolved metals ppb'!K226/58.933*1000</f>
        <v>3.05431591807646</v>
      </c>
      <c r="K228" s="34" t="n">
        <f aca="false">'raw_all dissolved metals ppb'!M226/58.693*1000</f>
        <v>36.051999386639</v>
      </c>
      <c r="L228" s="34" t="n">
        <f aca="false">'raw_all dissolved metals ppb'!O226/63.546*1000</f>
        <v>25.4933434047776</v>
      </c>
      <c r="M228" s="34" t="n">
        <f aca="false">'raw_all dissolved metals ppb'!Q226/65.38*1000</f>
        <v>60.9054756806363</v>
      </c>
      <c r="N228" s="45" t="n">
        <f aca="false">'raw_all dissolved metals ppb'!S226/95.95*1000</f>
        <v>6.37832204273059</v>
      </c>
      <c r="O228" s="34" t="n">
        <f aca="false">'raw_all dissolved metals ppb'!U226/54.938*1000</f>
        <v>18.4935745749754</v>
      </c>
      <c r="P228" s="34" t="n">
        <f aca="false">'raw_all dissolved metals ppb'!W226/50.9415*1000</f>
        <v>27.1487883160095</v>
      </c>
    </row>
    <row r="229" customFormat="false" ht="76.85" hidden="false" customHeight="false" outlineLevel="0" collapsed="false">
      <c r="A229" s="1" t="s">
        <v>466</v>
      </c>
      <c r="B229" s="1" t="s">
        <v>272</v>
      </c>
      <c r="C229" s="14" t="s">
        <v>425</v>
      </c>
      <c r="D229" s="14" t="s">
        <v>439</v>
      </c>
      <c r="F229" s="15" t="n">
        <v>42957</v>
      </c>
      <c r="G229" s="14" t="n">
        <v>2</v>
      </c>
      <c r="H229" s="41" t="s">
        <v>467</v>
      </c>
      <c r="I229" s="34" t="n">
        <f aca="false">'raw_all dissolved metals ppb'!I227/55.845*1000</f>
        <v>166.424926134838</v>
      </c>
      <c r="J229" s="34" t="n">
        <f aca="false">'raw_all dissolved metals ppb'!K227/58.933*1000</f>
        <v>5.42989496546926</v>
      </c>
      <c r="K229" s="34" t="n">
        <f aca="false">'raw_all dissolved metals ppb'!M227/58.693*1000</f>
        <v>69.7527814219754</v>
      </c>
      <c r="L229" s="34" t="n">
        <f aca="false">'raw_all dissolved metals ppb'!O227/63.546*1000</f>
        <v>48.4373524690775</v>
      </c>
      <c r="M229" s="34" t="n">
        <f aca="false">'raw_all dissolved metals ppb'!Q227/65.38*1000</f>
        <v>322.116855307433</v>
      </c>
      <c r="N229" s="45" t="n">
        <f aca="false">'raw_all dissolved metals ppb'!S227/95.95*1000</f>
        <v>8.9421573736321</v>
      </c>
      <c r="O229" s="34" t="n">
        <f aca="false">'raw_all dissolved metals ppb'!U227/54.938*1000</f>
        <v>20.6414503622265</v>
      </c>
      <c r="P229" s="34" t="n">
        <f aca="false">'raw_all dissolved metals ppb'!W227/50.9415*1000</f>
        <v>46.6417361090663</v>
      </c>
    </row>
    <row r="230" customFormat="false" ht="13.8" hidden="false" customHeight="false" outlineLevel="0" collapsed="false">
      <c r="A230" s="1" t="s">
        <v>468</v>
      </c>
      <c r="B230" s="1" t="s">
        <v>272</v>
      </c>
      <c r="C230" s="14" t="s">
        <v>425</v>
      </c>
      <c r="D230" s="14" t="s">
        <v>430</v>
      </c>
      <c r="F230" s="15" t="n">
        <v>42957</v>
      </c>
      <c r="G230" s="14" t="n">
        <v>6.5</v>
      </c>
      <c r="H230" s="14"/>
      <c r="I230" s="34" t="n">
        <f aca="false">'raw_all dissolved metals ppb'!I228/55.845*1000</f>
        <v>287.563792640344</v>
      </c>
      <c r="J230" s="34" t="n">
        <f aca="false">'raw_all dissolved metals ppb'!K228/58.933*1000</f>
        <v>4.00454753703358</v>
      </c>
      <c r="K230" s="34" t="n">
        <f aca="false">'raw_all dissolved metals ppb'!M228/58.693*1000</f>
        <v>83.7748964953231</v>
      </c>
      <c r="L230" s="34" t="n">
        <f aca="false">'raw_all dissolved metals ppb'!O228/63.546*1000</f>
        <v>27.428949107733</v>
      </c>
      <c r="M230" s="34" t="n">
        <f aca="false">'raw_all dissolved metals ppb'!Q228/65.38*1000</f>
        <v>1276.70541449985</v>
      </c>
      <c r="N230" s="45" t="n">
        <f aca="false">'raw_all dissolved metals ppb'!S228/95.95*1000</f>
        <v>8.00416883793643</v>
      </c>
      <c r="O230" s="34" t="n">
        <f aca="false">'raw_all dissolved metals ppb'!U228/54.938*1000</f>
        <v>230.223160653828</v>
      </c>
      <c r="P230" s="34" t="n">
        <f aca="false">'raw_all dissolved metals ppb'!W228/50.9415*1000</f>
        <v>27.109527595379</v>
      </c>
    </row>
    <row r="231" customFormat="false" ht="13.8" hidden="false" customHeight="false" outlineLevel="0" collapsed="false">
      <c r="A231" s="1" t="s">
        <v>469</v>
      </c>
      <c r="B231" s="1" t="s">
        <v>272</v>
      </c>
      <c r="C231" s="14" t="s">
        <v>425</v>
      </c>
      <c r="D231" s="14" t="s">
        <v>426</v>
      </c>
      <c r="F231" s="15" t="n">
        <v>42957</v>
      </c>
      <c r="G231" s="14" t="n">
        <v>7</v>
      </c>
      <c r="H231" s="14"/>
      <c r="I231" s="34" t="n">
        <f aca="false">'raw_all dissolved metals ppb'!I229/55.845*1000</f>
        <v>136.520727012266</v>
      </c>
      <c r="J231" s="34" t="n">
        <f aca="false">'raw_all dissolved metals ppb'!K229/58.933*1000</f>
        <v>3.3767159316512</v>
      </c>
      <c r="K231" s="34" t="n">
        <f aca="false">'raw_all dissolved metals ppb'!M229/58.693*1000</f>
        <v>56.361065203687</v>
      </c>
      <c r="L231" s="34" t="n">
        <f aca="false">'raw_all dissolved metals ppb'!O229/63.546*1000</f>
        <v>37.075504359047</v>
      </c>
      <c r="M231" s="34" t="n">
        <f aca="false">'raw_all dissolved metals ppb'!Q229/65.38*1000</f>
        <v>688.253288467421</v>
      </c>
      <c r="N231" s="45" t="n">
        <f aca="false">'raw_all dissolved metals ppb'!S229/95.95*1000</f>
        <v>6.23241271495571</v>
      </c>
      <c r="O231" s="34" t="n">
        <f aca="false">'raw_all dissolved metals ppb'!U229/54.938*1000</f>
        <v>14.9077141504969</v>
      </c>
      <c r="P231" s="34" t="n">
        <f aca="false">'raw_all dissolved metals ppb'!W229/50.9415*1000</f>
        <v>23.7723663417842</v>
      </c>
    </row>
    <row r="232" customFormat="false" ht="13.8" hidden="false" customHeight="false" outlineLevel="0" collapsed="false">
      <c r="A232" s="1" t="s">
        <v>470</v>
      </c>
      <c r="B232" s="1" t="s">
        <v>272</v>
      </c>
      <c r="C232" s="14" t="s">
        <v>425</v>
      </c>
      <c r="D232" s="14" t="s">
        <v>439</v>
      </c>
      <c r="F232" s="15" t="n">
        <v>42957</v>
      </c>
      <c r="G232" s="14" t="n">
        <v>7</v>
      </c>
      <c r="H232" s="14"/>
      <c r="I232" s="34" t="n">
        <f aca="false">'raw_all dissolved metals ppb'!I230/55.845*1000</f>
        <v>25662.4944041544</v>
      </c>
      <c r="J232" s="34" t="n">
        <f aca="false">'raw_all dissolved metals ppb'!K230/58.933*1000</f>
        <v>32.4436224186788</v>
      </c>
      <c r="K232" s="34" t="n">
        <f aca="false">'raw_all dissolved metals ppb'!M230/58.693*1000</f>
        <v>692.263131889663</v>
      </c>
      <c r="L232" s="34" t="n">
        <f aca="false">'raw_all dissolved metals ppb'!O230/63.546*1000</f>
        <v>448.966103295251</v>
      </c>
      <c r="M232" s="34" t="n">
        <f aca="false">'raw_all dissolved metals ppb'!Q230/65.38*1000</f>
        <v>5367.94126644234</v>
      </c>
      <c r="N232" s="45" t="n">
        <f aca="false">'raw_all dissolved metals ppb'!S230/95.95*1000</f>
        <v>125.961438249088</v>
      </c>
      <c r="O232" s="34" t="n">
        <f aca="false">'raw_all dissolved metals ppb'!U230/54.938*1000</f>
        <v>1469.49288288616</v>
      </c>
      <c r="P232" s="34" t="n">
        <f aca="false">'raw_all dissolved metals ppb'!W230/50.9415*1000</f>
        <v>50.3126134880206</v>
      </c>
    </row>
    <row r="233" customFormat="false" ht="13.8" hidden="false" customHeight="false" outlineLevel="0" collapsed="false">
      <c r="A233" s="1" t="s">
        <v>471</v>
      </c>
      <c r="B233" s="1" t="s">
        <v>272</v>
      </c>
      <c r="C233" s="14" t="s">
        <v>425</v>
      </c>
      <c r="D233" s="14" t="s">
        <v>439</v>
      </c>
      <c r="F233" s="15" t="n">
        <v>42957</v>
      </c>
      <c r="G233" s="14" t="n">
        <v>9</v>
      </c>
      <c r="H233" s="14"/>
      <c r="I233" s="34" t="n">
        <f aca="false">'raw_all dissolved metals ppb'!I231/55.845*1000</f>
        <v>167.069567553049</v>
      </c>
      <c r="J233" s="34" t="n">
        <f aca="false">'raw_all dissolved metals ppb'!K231/58.933*1000</f>
        <v>2.81675801333718</v>
      </c>
      <c r="K233" s="34" t="n">
        <f aca="false">'raw_all dissolved metals ppb'!M231/58.693*1000</f>
        <v>33.445214931934</v>
      </c>
      <c r="L233" s="34" t="n">
        <f aca="false">'raw_all dissolved metals ppb'!O231/63.546*1000</f>
        <v>21.9840745286879</v>
      </c>
      <c r="M233" s="34" t="n">
        <f aca="false">'raw_all dissolved metals ppb'!Q231/65.38*1000</f>
        <v>1328.69379014989</v>
      </c>
      <c r="N233" s="45" t="n">
        <f aca="false">'raw_all dissolved metals ppb'!S231/95.95*1000</f>
        <v>4.66909848879625</v>
      </c>
      <c r="O233" s="34" t="n">
        <f aca="false">'raw_all dissolved metals ppb'!U231/54.938*1000</f>
        <v>136.171684444283</v>
      </c>
      <c r="P233" s="34" t="n">
        <f aca="false">'raw_all dissolved metals ppb'!W231/50.9415*1000</f>
        <v>23.83125742273</v>
      </c>
    </row>
    <row r="234" customFormat="false" ht="13.8" hidden="false" customHeight="false" outlineLevel="0" collapsed="false">
      <c r="A234" s="1" t="s">
        <v>472</v>
      </c>
      <c r="B234" s="1" t="s">
        <v>272</v>
      </c>
      <c r="C234" s="14" t="s">
        <v>425</v>
      </c>
      <c r="D234" s="14" t="s">
        <v>426</v>
      </c>
      <c r="F234" s="15" t="n">
        <v>42957</v>
      </c>
      <c r="G234" s="14" t="n">
        <v>15</v>
      </c>
      <c r="H234" s="14"/>
      <c r="I234" s="34" t="n">
        <f aca="false">'raw_all dissolved metals ppb'!I232/55.845*1000</f>
        <v>124.630674187483</v>
      </c>
      <c r="J234" s="34" t="n">
        <f aca="false">'raw_all dissolved metals ppb'!K232/58.933*1000</f>
        <v>3.08825276161064</v>
      </c>
      <c r="K234" s="34" t="n">
        <f aca="false">'raw_all dissolved metals ppb'!M232/58.693*1000</f>
        <v>32.9681563389161</v>
      </c>
      <c r="L234" s="34" t="n">
        <f aca="false">'raw_all dissolved metals ppb'!O232/63.546*1000</f>
        <v>16.6650930034935</v>
      </c>
      <c r="M234" s="34" t="n">
        <f aca="false">'raw_all dissolved metals ppb'!Q232/65.38*1000</f>
        <v>1657.12756194555</v>
      </c>
      <c r="N234" s="45" t="n">
        <f aca="false">'raw_all dissolved metals ppb'!S232/95.95*1000</f>
        <v>4.0333507034914</v>
      </c>
      <c r="O234" s="34" t="n">
        <f aca="false">'raw_all dissolved metals ppb'!U232/54.938*1000</f>
        <v>2162.98372711056</v>
      </c>
      <c r="P234" s="34" t="n">
        <f aca="false">'raw_all dissolved metals ppb'!W232/50.9415*1000</f>
        <v>19.5714692343178</v>
      </c>
    </row>
    <row r="235" customFormat="false" ht="13.8" hidden="false" customHeight="false" outlineLevel="0" collapsed="false">
      <c r="A235" s="1" t="s">
        <v>473</v>
      </c>
      <c r="B235" s="1" t="s">
        <v>272</v>
      </c>
      <c r="C235" s="14" t="s">
        <v>425</v>
      </c>
      <c r="D235" s="14" t="s">
        <v>430</v>
      </c>
      <c r="F235" s="15" t="n">
        <v>42964</v>
      </c>
      <c r="G235" s="14" t="n">
        <v>2</v>
      </c>
      <c r="H235" s="14"/>
      <c r="I235" s="34" t="n">
        <f aca="false">'raw_all dissolved metals ppb'!I233/55.845*1000</f>
        <v>104.41400304414</v>
      </c>
      <c r="J235" s="34" t="n">
        <f aca="false">'raw_all dissolved metals ppb'!K233/58.933*1000</f>
        <v>2.88463170040555</v>
      </c>
      <c r="K235" s="34" t="n">
        <f aca="false">'raw_all dissolved metals ppb'!M233/58.693*1000</f>
        <v>30.770279249655</v>
      </c>
      <c r="L235" s="34" t="n">
        <f aca="false">'raw_all dissolved metals ppb'!O233/63.546*1000</f>
        <v>24.4389890787776</v>
      </c>
      <c r="M235" s="34" t="n">
        <f aca="false">'raw_all dissolved metals ppb'!Q233/65.38*1000</f>
        <v>91.1287855613337</v>
      </c>
      <c r="N235" s="45" t="n">
        <f aca="false">'raw_all dissolved metals ppb'!S233/95.95*1000</f>
        <v>4.09588327253778</v>
      </c>
      <c r="O235" s="34" t="n">
        <f aca="false">'raw_all dissolved metals ppb'!U233/54.938*1000</f>
        <v>18.7302049583166</v>
      </c>
      <c r="P235" s="34" t="n">
        <f aca="false">'raw_all dissolved metals ppb'!W233/50.9415*1000</f>
        <v>27.2862008382164</v>
      </c>
    </row>
    <row r="236" customFormat="false" ht="13.8" hidden="false" customHeight="false" outlineLevel="0" collapsed="false">
      <c r="A236" s="1" t="s">
        <v>474</v>
      </c>
      <c r="B236" s="1" t="s">
        <v>272</v>
      </c>
      <c r="C236" s="14" t="s">
        <v>425</v>
      </c>
      <c r="D236" s="14" t="s">
        <v>426</v>
      </c>
      <c r="F236" s="15" t="n">
        <v>42964</v>
      </c>
      <c r="G236" s="14" t="n">
        <v>2</v>
      </c>
      <c r="H236" s="14"/>
      <c r="I236" s="34" t="n">
        <f aca="false">'raw_all dissolved metals ppb'!I234/55.845*1000</f>
        <v>105.309338347211</v>
      </c>
      <c r="J236" s="34" t="n">
        <f aca="false">'raw_all dissolved metals ppb'!K234/58.933*1000</f>
        <v>2.69797906096754</v>
      </c>
      <c r="K236" s="34" t="n">
        <f aca="false">'raw_all dissolved metals ppb'!M234/58.693*1000</f>
        <v>34.1608028214608</v>
      </c>
      <c r="L236" s="34" t="n">
        <f aca="false">'raw_all dissolved metals ppb'!O234/63.546*1000</f>
        <v>32.8895603185094</v>
      </c>
      <c r="M236" s="34" t="n">
        <f aca="false">'raw_all dissolved metals ppb'!Q234/65.38*1000</f>
        <v>535.68369531967</v>
      </c>
      <c r="N236" s="45" t="n">
        <f aca="false">'raw_all dissolved metals ppb'!S234/95.95*1000</f>
        <v>3.85617509119333</v>
      </c>
      <c r="O236" s="34" t="n">
        <f aca="false">'raw_all dissolved metals ppb'!U234/54.938*1000</f>
        <v>14.2160253376534</v>
      </c>
      <c r="P236" s="34" t="n">
        <f aca="false">'raw_all dissolved metals ppb'!W234/50.9415*1000</f>
        <v>23.3797591354789</v>
      </c>
    </row>
    <row r="237" customFormat="false" ht="13.8" hidden="false" customHeight="false" outlineLevel="0" collapsed="false">
      <c r="A237" s="1" t="s">
        <v>475</v>
      </c>
      <c r="B237" s="1" t="s">
        <v>272</v>
      </c>
      <c r="C237" s="14" t="s">
        <v>425</v>
      </c>
      <c r="D237" s="14" t="s">
        <v>439</v>
      </c>
      <c r="F237" s="15" t="n">
        <v>42964</v>
      </c>
      <c r="G237" s="14" t="n">
        <v>2</v>
      </c>
      <c r="H237" s="14"/>
      <c r="I237" s="34" t="n">
        <f aca="false">'raw_all dissolved metals ppb'!I235/55.845*1000</f>
        <v>94.6727549467276</v>
      </c>
      <c r="J237" s="34" t="n">
        <f aca="false">'raw_all dissolved metals ppb'!K235/58.933*1000</f>
        <v>3.00341065277519</v>
      </c>
      <c r="K237" s="34" t="n">
        <f aca="false">'raw_all dissolved metals ppb'!M235/58.693*1000</f>
        <v>38.0454227931781</v>
      </c>
      <c r="L237" s="34" t="n">
        <f aca="false">'raw_all dissolved metals ppb'!O235/63.546*1000</f>
        <v>29.0655588077928</v>
      </c>
      <c r="M237" s="34" t="n">
        <f aca="false">'raw_all dissolved metals ppb'!Q235/65.38*1000</f>
        <v>130.192719486081</v>
      </c>
      <c r="N237" s="45" t="n">
        <f aca="false">'raw_all dissolved metals ppb'!S235/95.95*1000</f>
        <v>4.21052631578947</v>
      </c>
      <c r="O237" s="34" t="n">
        <f aca="false">'raw_all dissolved metals ppb'!U235/54.938*1000</f>
        <v>12.5414103170847</v>
      </c>
      <c r="P237" s="34" t="n">
        <f aca="false">'raw_all dissolved metals ppb'!W235/50.9415*1000</f>
        <v>32.5667677630223</v>
      </c>
    </row>
    <row r="238" customFormat="false" ht="13.8" hidden="false" customHeight="false" outlineLevel="0" collapsed="false">
      <c r="A238" s="1" t="s">
        <v>476</v>
      </c>
      <c r="B238" s="1" t="s">
        <v>272</v>
      </c>
      <c r="C238" s="14" t="s">
        <v>425</v>
      </c>
      <c r="D238" s="14" t="s">
        <v>430</v>
      </c>
      <c r="F238" s="15" t="n">
        <v>42964</v>
      </c>
      <c r="G238" s="14" t="n">
        <v>6.5</v>
      </c>
      <c r="H238" s="14"/>
      <c r="I238" s="34" t="n">
        <f aca="false">'raw_all dissolved metals ppb'!I236/55.845*1000</f>
        <v>195.523323484645</v>
      </c>
      <c r="J238" s="34" t="n">
        <f aca="false">'raw_all dissolved metals ppb'!K236/58.933*1000</f>
        <v>3.25793697928156</v>
      </c>
      <c r="K238" s="34" t="n">
        <f aca="false">'raw_all dissolved metals ppb'!M236/58.693*1000</f>
        <v>35.7623566694495</v>
      </c>
      <c r="L238" s="34" t="n">
        <f aca="false">'raw_all dissolved metals ppb'!O236/63.546*1000</f>
        <v>20.4890945142102</v>
      </c>
      <c r="M238" s="34" t="n">
        <f aca="false">'raw_all dissolved metals ppb'!Q236/65.38*1000</f>
        <v>1737.93208932395</v>
      </c>
      <c r="N238" s="45" t="n">
        <f aca="false">'raw_all dissolved metals ppb'!S236/95.95*1000</f>
        <v>4.09588327253778</v>
      </c>
      <c r="O238" s="34" t="n">
        <f aca="false">'raw_all dissolved metals ppb'!U236/54.938*1000</f>
        <v>722.214132294587</v>
      </c>
      <c r="P238" s="34" t="n">
        <f aca="false">'raw_all dissolved metals ppb'!W236/50.9415*1000</f>
        <v>20.8278122944947</v>
      </c>
    </row>
    <row r="239" customFormat="false" ht="13.8" hidden="false" customHeight="false" outlineLevel="0" collapsed="false">
      <c r="A239" s="1" t="s">
        <v>477</v>
      </c>
      <c r="B239" s="1" t="s">
        <v>272</v>
      </c>
      <c r="C239" s="14" t="s">
        <v>425</v>
      </c>
      <c r="D239" s="14" t="s">
        <v>426</v>
      </c>
      <c r="F239" s="15" t="n">
        <v>42964</v>
      </c>
      <c r="G239" s="14" t="n">
        <v>7</v>
      </c>
      <c r="H239" s="14"/>
      <c r="I239" s="34" t="n">
        <f aca="false">'raw_all dissolved metals ppb'!I237/55.845*1000</f>
        <v>114.567105380965</v>
      </c>
      <c r="J239" s="34" t="n">
        <f aca="false">'raw_all dissolved metals ppb'!K237/58.933*1000</f>
        <v>2.90160012217264</v>
      </c>
      <c r="K239" s="34" t="n">
        <f aca="false">'raw_all dissolved metals ppb'!M237/58.693*1000</f>
        <v>33.8711601042714</v>
      </c>
      <c r="L239" s="34" t="n">
        <f aca="false">'raw_all dissolved metals ppb'!O237/63.546*1000</f>
        <v>28.8295093318226</v>
      </c>
      <c r="M239" s="34" t="n">
        <f aca="false">'raw_all dissolved metals ppb'!Q237/65.38*1000</f>
        <v>918.828387886204</v>
      </c>
      <c r="N239" s="45" t="n">
        <f aca="false">'raw_all dissolved metals ppb'!S237/95.95*1000</f>
        <v>3.87701928087546</v>
      </c>
      <c r="O239" s="34" t="n">
        <f aca="false">'raw_all dissolved metals ppb'!U237/54.938*1000</f>
        <v>11.9771378645018</v>
      </c>
      <c r="P239" s="34" t="n">
        <f aca="false">'raw_all dissolved metals ppb'!W237/50.9415*1000</f>
        <v>20.258531845352</v>
      </c>
    </row>
    <row r="240" customFormat="false" ht="13.8" hidden="false" customHeight="false" outlineLevel="0" collapsed="false">
      <c r="A240" s="1" t="s">
        <v>478</v>
      </c>
      <c r="B240" s="1" t="s">
        <v>272</v>
      </c>
      <c r="C240" s="14" t="s">
        <v>425</v>
      </c>
      <c r="D240" s="14" t="s">
        <v>439</v>
      </c>
      <c r="F240" s="15" t="n">
        <v>42964</v>
      </c>
      <c r="G240" s="14" t="n">
        <v>7</v>
      </c>
      <c r="H240" s="14"/>
      <c r="I240" s="34" t="n">
        <f aca="false">'raw_all dissolved metals ppb'!I238/55.845*1000</f>
        <v>73.7219088548662</v>
      </c>
      <c r="J240" s="34" t="n">
        <f aca="false">'raw_all dissolved metals ppb'!K238/58.933*1000</f>
        <v>2.63010537389917</v>
      </c>
      <c r="K240" s="34" t="n">
        <f aca="false">'raw_all dissolved metals ppb'!M238/58.693*1000</f>
        <v>32.4229465183242</v>
      </c>
      <c r="L240" s="34" t="n">
        <f aca="false">'raw_all dissolved metals ppb'!O238/63.546*1000</f>
        <v>24.9425612941806</v>
      </c>
      <c r="M240" s="34" t="n">
        <f aca="false">'raw_all dissolved metals ppb'!Q238/65.38*1000</f>
        <v>116.029366778831</v>
      </c>
      <c r="N240" s="45" t="n">
        <f aca="false">'raw_all dissolved metals ppb'!S238/95.95*1000</f>
        <v>3.39760291818656</v>
      </c>
      <c r="O240" s="34" t="n">
        <f aca="false">'raw_all dissolved metals ppb'!U238/54.938*1000</f>
        <v>13.1966944555681</v>
      </c>
      <c r="P240" s="34" t="n">
        <f aca="false">'raw_all dissolved metals ppb'!W238/50.9415*1000</f>
        <v>23.4386502164247</v>
      </c>
    </row>
    <row r="241" customFormat="false" ht="13.8" hidden="false" customHeight="false" outlineLevel="0" collapsed="false">
      <c r="A241" s="1" t="s">
        <v>479</v>
      </c>
      <c r="B241" s="1" t="s">
        <v>272</v>
      </c>
      <c r="C241" s="14" t="s">
        <v>425</v>
      </c>
      <c r="D241" s="14" t="s">
        <v>439</v>
      </c>
      <c r="F241" s="15" t="n">
        <v>42964</v>
      </c>
      <c r="G241" s="14" t="n">
        <v>8.5</v>
      </c>
      <c r="H241" s="14"/>
      <c r="I241" s="34" t="n">
        <f aca="false">'raw_all dissolved metals ppb'!I239/55.845*1000</f>
        <v>176.058733995881</v>
      </c>
      <c r="J241" s="34" t="n">
        <f aca="false">'raw_all dissolved metals ppb'!K239/58.933*1000</f>
        <v>2.79978959157009</v>
      </c>
      <c r="K241" s="34" t="n">
        <f aca="false">'raw_all dissolved metals ppb'!M239/58.693*1000</f>
        <v>33.411139318147</v>
      </c>
      <c r="L241" s="34" t="n">
        <f aca="false">'raw_all dissolved metals ppb'!O239/63.546*1000</f>
        <v>22.3145437950461</v>
      </c>
      <c r="M241" s="34" t="n">
        <f aca="false">'raw_all dissolved metals ppb'!Q239/65.38*1000</f>
        <v>887.01437748547</v>
      </c>
      <c r="N241" s="45" t="n">
        <f aca="false">'raw_all dissolved metals ppb'!S239/95.95*1000</f>
        <v>3.50182386659719</v>
      </c>
      <c r="O241" s="34" t="n">
        <f aca="false">'raw_all dissolved metals ppb'!U239/54.938*1000</f>
        <v>120.17183006298</v>
      </c>
      <c r="P241" s="34" t="n">
        <f aca="false">'raw_all dissolved metals ppb'!W239/50.9415*1000</f>
        <v>23.5956930989468</v>
      </c>
    </row>
    <row r="242" customFormat="false" ht="13.8" hidden="false" customHeight="false" outlineLevel="0" collapsed="false">
      <c r="A242" s="30" t="s">
        <v>480</v>
      </c>
      <c r="B242" s="30" t="s">
        <v>272</v>
      </c>
      <c r="C242" s="31" t="s">
        <v>425</v>
      </c>
      <c r="D242" s="31" t="s">
        <v>426</v>
      </c>
      <c r="E242" s="30"/>
      <c r="F242" s="32" t="n">
        <v>42964</v>
      </c>
      <c r="G242" s="31" t="n">
        <v>14.6</v>
      </c>
      <c r="H242" s="31"/>
      <c r="I242" s="42" t="n">
        <f aca="false">'raw_all dissolved metals ppb'!I240/55.845*1000</f>
        <v>93.9564867042708</v>
      </c>
      <c r="J242" s="42" t="n">
        <f aca="false">'raw_all dissolved metals ppb'!K240/58.933*1000</f>
        <v>2.91856854393973</v>
      </c>
      <c r="K242" s="42" t="n">
        <f aca="false">'raw_all dissolved metals ppb'!M240/58.693*1000</f>
        <v>31.7755098563713</v>
      </c>
      <c r="L242" s="42" t="n">
        <f aca="false">'raw_all dissolved metals ppb'!O240/63.546*1000</f>
        <v>17.9869700689264</v>
      </c>
      <c r="M242" s="42" t="n">
        <f aca="false">'raw_all dissolved metals ppb'!Q240/65.38*1000</f>
        <v>1533.8329764454</v>
      </c>
      <c r="N242" s="54" t="n">
        <f aca="false">'raw_all dissolved metals ppb'!S240/95.95*1000</f>
        <v>3.53309015112038</v>
      </c>
      <c r="O242" s="42" t="n">
        <f aca="false">'raw_all dissolved metals ppb'!U240/54.938*1000</f>
        <v>1265.66311114347</v>
      </c>
      <c r="P242" s="42" t="n">
        <f aca="false">'raw_all dissolved metals ppb'!W240/50.9415*1000</f>
        <v>16.6269151870283</v>
      </c>
    </row>
    <row r="243" customFormat="false" ht="13.8" hidden="false" customHeight="false" outlineLevel="0" collapsed="false">
      <c r="A243" s="30" t="s">
        <v>481</v>
      </c>
      <c r="B243" s="30" t="s">
        <v>272</v>
      </c>
      <c r="C243" s="31" t="s">
        <v>482</v>
      </c>
      <c r="D243" s="31"/>
      <c r="E243" s="30"/>
      <c r="F243" s="32" t="n">
        <v>42880</v>
      </c>
      <c r="G243" s="31"/>
      <c r="H243" s="31"/>
      <c r="I243" s="42" t="n">
        <f aca="false">'raw_all dissolved metals ppb'!I241/55.845*1000</f>
        <v>814.934192855224</v>
      </c>
      <c r="J243" s="42" t="n">
        <f aca="false">'raw_all dissolved metals ppb'!K241/58.933*1000</f>
        <v>1.86652639438006</v>
      </c>
      <c r="K243" s="42" t="n">
        <f aca="false">'raw_all dissolved metals ppb'!M241/58.693*1000</f>
        <v>32.0310769597737</v>
      </c>
      <c r="L243" s="42" t="n">
        <f aca="false">'raw_all dissolved metals ppb'!O241/63.546*1000</f>
        <v>20.7723538853744</v>
      </c>
      <c r="M243" s="42" t="n">
        <f aca="false">'raw_all dissolved metals ppb'!Q241/65.38*1000</f>
        <v>18869.2260630162</v>
      </c>
      <c r="N243" s="54" t="n">
        <f aca="false">'raw_all dissolved metals ppb'!S241/95.95*1000</f>
        <v>1211.98540906722</v>
      </c>
      <c r="O243" s="42" t="n">
        <f aca="false">'raw_all dissolved metals ppb'!U241/54.938*1000</f>
        <v>93.1959663620809</v>
      </c>
      <c r="P243" s="42" t="n">
        <f aca="false">'raw_all dissolved metals ppb'!W241/50.9415*1000</f>
        <v>35.1383449643218</v>
      </c>
    </row>
    <row r="244" customFormat="false" ht="13.8" hidden="false" customHeight="false" outlineLevel="0" collapsed="false">
      <c r="A244" s="30" t="s">
        <v>483</v>
      </c>
      <c r="B244" s="30" t="s">
        <v>272</v>
      </c>
      <c r="C244" s="31" t="s">
        <v>88</v>
      </c>
      <c r="D244" s="31" t="n">
        <v>1001</v>
      </c>
      <c r="E244" s="31"/>
      <c r="F244" s="32" t="n">
        <v>42878</v>
      </c>
      <c r="G244" s="31" t="s">
        <v>484</v>
      </c>
      <c r="H244" s="31"/>
      <c r="I244" s="42" t="n">
        <f aca="false">'raw_all dissolved metals ppb'!I242/55.845*1000</f>
        <v>180.911451338526</v>
      </c>
      <c r="J244" s="42" t="n">
        <f aca="false">'raw_all dissolved metals ppb'!K242/58.933*1000</f>
        <v>3.19006329221319</v>
      </c>
      <c r="K244" s="42" t="n">
        <f aca="false">'raw_all dissolved metals ppb'!M242/58.693*1000</f>
        <v>61.9153902509669</v>
      </c>
      <c r="L244" s="42" t="n">
        <f aca="false">'raw_all dissolved metals ppb'!O242/63.546*1000</f>
        <v>41.3086582947786</v>
      </c>
      <c r="M244" s="42" t="n">
        <f aca="false">'raw_all dissolved metals ppb'!Q242/65.38*1000</f>
        <v>10481.3551544815</v>
      </c>
      <c r="N244" s="54" t="n">
        <f aca="false">'raw_all dissolved metals ppb'!S242/95.95*1000</f>
        <v>56.5502866076081</v>
      </c>
      <c r="O244" s="42" t="n">
        <f aca="false">'raw_all dissolved metals ppb'!U242/54.938*1000</f>
        <v>57.5375878262769</v>
      </c>
      <c r="P244" s="42" t="n">
        <f aca="false">'raw_all dissolved metals ppb'!W242/50.9415*1000</f>
        <v>30.8392960552791</v>
      </c>
    </row>
    <row r="245" customFormat="false" ht="13.8" hidden="false" customHeight="false" outlineLevel="0" collapsed="false">
      <c r="A245" s="1" t="s">
        <v>485</v>
      </c>
      <c r="B245" s="1" t="s">
        <v>272</v>
      </c>
      <c r="C245" s="14" t="s">
        <v>88</v>
      </c>
      <c r="D245" s="14" t="n">
        <v>1001</v>
      </c>
      <c r="E245" s="14"/>
      <c r="F245" s="15" t="n">
        <v>42886</v>
      </c>
      <c r="G245" s="14" t="n">
        <v>19</v>
      </c>
      <c r="H245" s="14"/>
      <c r="I245" s="34" t="n">
        <f aca="false">'raw_all dissolved metals ppb'!I243/55.845*1000</f>
        <v>110.4664696929</v>
      </c>
      <c r="J245" s="34" t="n">
        <f aca="false">'raw_all dissolved metals ppb'!K243/58.933*1000</f>
        <v>3.49549488402084</v>
      </c>
      <c r="K245" s="34" t="n">
        <f aca="false">'raw_all dissolved metals ppb'!M243/58.693*1000</f>
        <v>79.208764247866</v>
      </c>
      <c r="L245" s="34" t="n">
        <f aca="false">'raw_all dissolved metals ppb'!O243/63.546*1000</f>
        <v>56.9193969722721</v>
      </c>
      <c r="M245" s="34" t="n">
        <f aca="false">'raw_all dissolved metals ppb'!Q243/65.38*1000</f>
        <v>19225.8641786479</v>
      </c>
      <c r="N245" s="45" t="n">
        <f aca="false">'raw_all dissolved metals ppb'!S243/95.95*1000</f>
        <v>66.774361646691</v>
      </c>
      <c r="O245" s="34" t="n">
        <f aca="false">'raw_all dissolved metals ppb'!U243/54.938*1000</f>
        <v>194.783210164185</v>
      </c>
      <c r="P245" s="34" t="n">
        <f aca="false">'raw_all dissolved metals ppb'!W243/50.9415*1000</f>
        <v>63.7005192230303</v>
      </c>
    </row>
    <row r="246" customFormat="false" ht="13.8" hidden="false" customHeight="false" outlineLevel="0" collapsed="false">
      <c r="A246" s="1" t="s">
        <v>486</v>
      </c>
      <c r="B246" s="1" t="s">
        <v>272</v>
      </c>
      <c r="C246" s="14" t="s">
        <v>88</v>
      </c>
      <c r="D246" s="14" t="n">
        <v>1001</v>
      </c>
      <c r="E246" s="14"/>
      <c r="F246" s="15" t="n">
        <v>42886</v>
      </c>
      <c r="G246" s="14" t="s">
        <v>484</v>
      </c>
      <c r="H246" s="14"/>
      <c r="I246" s="34" t="n">
        <f aca="false">'raw_all dissolved metals ppb'!I244/55.845*1000</f>
        <v>184.260005372012</v>
      </c>
      <c r="J246" s="34" t="n">
        <f aca="false">'raw_all dissolved metals ppb'!K244/58.933*1000</f>
        <v>4.02151595880067</v>
      </c>
      <c r="K246" s="34" t="n">
        <f aca="false">'raw_all dissolved metals ppb'!M244/58.693*1000</f>
        <v>73.4159099040772</v>
      </c>
      <c r="L246" s="34" t="n">
        <f aca="false">'raw_all dissolved metals ppb'!O244/63.546*1000</f>
        <v>55.6919396972272</v>
      </c>
      <c r="M246" s="34" t="n">
        <f aca="false">'raw_all dissolved metals ppb'!Q244/65.38*1000</f>
        <v>1592.35240134598</v>
      </c>
      <c r="N246" s="45" t="n">
        <f aca="false">'raw_all dissolved metals ppb'!S244/95.95*1000</f>
        <v>76.9254820218864</v>
      </c>
      <c r="O246" s="34" t="n">
        <f aca="false">'raw_all dissolved metals ppb'!U244/54.938*1000</f>
        <v>75.3212712512287</v>
      </c>
      <c r="P246" s="34" t="n">
        <f aca="false">'raw_all dissolved metals ppb'!W244/50.9415*1000</f>
        <v>16.2735687013535</v>
      </c>
    </row>
    <row r="247" customFormat="false" ht="13.8" hidden="false" customHeight="false" outlineLevel="0" collapsed="false">
      <c r="A247" s="1" t="s">
        <v>487</v>
      </c>
      <c r="B247" s="1" t="s">
        <v>272</v>
      </c>
      <c r="C247" s="14" t="s">
        <v>88</v>
      </c>
      <c r="D247" s="14" t="n">
        <v>1001</v>
      </c>
      <c r="E247" s="14"/>
      <c r="F247" s="15" t="n">
        <v>42894</v>
      </c>
      <c r="G247" s="14" t="s">
        <v>484</v>
      </c>
      <c r="H247" s="14"/>
      <c r="I247" s="34" t="n">
        <f aca="false">'raw_all dissolved metals ppb'!I245/55.845*1000</f>
        <v>127.388306920942</v>
      </c>
      <c r="J247" s="34" t="n">
        <f aca="false">'raw_all dissolved metals ppb'!K245/58.933*1000</f>
        <v>4.10635806763613</v>
      </c>
      <c r="K247" s="34" t="n">
        <f aca="false">'raw_all dissolved metals ppb'!M245/58.693*1000</f>
        <v>68.0319629257322</v>
      </c>
      <c r="L247" s="34" t="n">
        <f aca="false">'raw_all dissolved metals ppb'!O245/63.546*1000</f>
        <v>50.3886948037642</v>
      </c>
      <c r="M247" s="34" t="n">
        <f aca="false">'raw_all dissolved metals ppb'!Q245/65.38*1000</f>
        <v>2756.05689813399</v>
      </c>
      <c r="N247" s="45" t="n">
        <f aca="false">'raw_all dissolved metals ppb'!S245/95.95*1000</f>
        <v>84.5231891610214</v>
      </c>
      <c r="O247" s="34" t="n">
        <f aca="false">'raw_all dissolved metals ppb'!U245/54.938*1000</f>
        <v>46.9438275874622</v>
      </c>
      <c r="P247" s="34" t="n">
        <f aca="false">'raw_all dissolved metals ppb'!W245/50.9415*1000</f>
        <v>20.5922479707115</v>
      </c>
    </row>
    <row r="248" customFormat="false" ht="13.8" hidden="false" customHeight="false" outlineLevel="0" collapsed="false">
      <c r="A248" s="1" t="s">
        <v>488</v>
      </c>
      <c r="B248" s="1" t="s">
        <v>272</v>
      </c>
      <c r="C248" s="14" t="s">
        <v>88</v>
      </c>
      <c r="D248" s="14" t="n">
        <v>1001</v>
      </c>
      <c r="E248" s="14"/>
      <c r="F248" s="15" t="n">
        <v>42900</v>
      </c>
      <c r="G248" s="14" t="n">
        <v>19</v>
      </c>
      <c r="H248" s="14"/>
      <c r="I248" s="34" t="n">
        <f aca="false">'raw_all dissolved metals ppb'!I246/55.845*1000</f>
        <v>66.7741069030352</v>
      </c>
      <c r="J248" s="34" t="n">
        <f aca="false">'raw_all dissolved metals ppb'!K246/58.933*1000</f>
        <v>3.07128433984355</v>
      </c>
      <c r="K248" s="34" t="n">
        <f aca="false">'raw_all dissolved metals ppb'!M246/58.693*1000</f>
        <v>57.4514848448708</v>
      </c>
      <c r="L248" s="34" t="n">
        <f aca="false">'raw_all dissolved metals ppb'!O246/63.546*1000</f>
        <v>42.2371195669279</v>
      </c>
      <c r="M248" s="34" t="n">
        <f aca="false">'raw_all dissolved metals ppb'!Q246/65.38*1000</f>
        <v>7027.91373508718</v>
      </c>
      <c r="N248" s="45" t="n">
        <f aca="false">'raw_all dissolved metals ppb'!S246/95.95*1000</f>
        <v>58.342886920271</v>
      </c>
      <c r="O248" s="34" t="n">
        <f aca="false">'raw_all dissolved metals ppb'!U246/54.938*1000</f>
        <v>627.434562597838</v>
      </c>
      <c r="P248" s="34" t="n">
        <f aca="false">'raw_all dissolved metals ppb'!W246/50.9415*1000</f>
        <v>27.3254615588469</v>
      </c>
    </row>
    <row r="249" customFormat="false" ht="13.8" hidden="false" customHeight="false" outlineLevel="0" collapsed="false">
      <c r="A249" s="1" t="s">
        <v>489</v>
      </c>
      <c r="B249" s="1" t="s">
        <v>272</v>
      </c>
      <c r="C249" s="14" t="s">
        <v>88</v>
      </c>
      <c r="D249" s="14" t="n">
        <v>1001</v>
      </c>
      <c r="E249" s="14"/>
      <c r="F249" s="15" t="n">
        <v>42900</v>
      </c>
      <c r="G249" s="14" t="s">
        <v>484</v>
      </c>
      <c r="H249" s="14"/>
      <c r="I249" s="34" t="n">
        <f aca="false">'raw_all dissolved metals ppb'!I247/55.845*1000</f>
        <v>155.251141552511</v>
      </c>
      <c r="J249" s="34" t="n">
        <f aca="false">'raw_all dissolved metals ppb'!K247/58.933*1000</f>
        <v>3.81789489759557</v>
      </c>
      <c r="K249" s="34" t="n">
        <f aca="false">'raw_all dissolved metals ppb'!M247/58.693*1000</f>
        <v>71.0817303596681</v>
      </c>
      <c r="L249" s="34" t="n">
        <f aca="false">'raw_all dissolved metals ppb'!O247/63.546*1000</f>
        <v>50.0424889056746</v>
      </c>
      <c r="M249" s="34" t="n">
        <f aca="false">'raw_all dissolved metals ppb'!Q247/65.38*1000</f>
        <v>25115.0198837565</v>
      </c>
      <c r="N249" s="45" t="n">
        <f aca="false">'raw_all dissolved metals ppb'!S247/95.95*1000</f>
        <v>76.696195935383</v>
      </c>
      <c r="O249" s="34" t="n">
        <f aca="false">'raw_all dissolved metals ppb'!U247/54.938*1000</f>
        <v>14.9805234992173</v>
      </c>
      <c r="P249" s="34" t="n">
        <f aca="false">'raw_all dissolved metals ppb'!W247/50.9415*1000</f>
        <v>37.906225768774</v>
      </c>
    </row>
    <row r="250" customFormat="false" ht="13.8" hidden="false" customHeight="false" outlineLevel="0" collapsed="false">
      <c r="A250" s="1" t="s">
        <v>490</v>
      </c>
      <c r="B250" s="1" t="s">
        <v>272</v>
      </c>
      <c r="C250" s="14" t="s">
        <v>88</v>
      </c>
      <c r="D250" s="14" t="n">
        <v>1001</v>
      </c>
      <c r="E250" s="14"/>
      <c r="F250" s="15" t="n">
        <v>42907</v>
      </c>
      <c r="G250" s="14" t="s">
        <v>484</v>
      </c>
      <c r="H250" s="14"/>
      <c r="I250" s="34" t="n">
        <f aca="false">'raw_all dissolved metals ppb'!I248/55.845*1000</f>
        <v>100.850568537917</v>
      </c>
      <c r="J250" s="34" t="n">
        <f aca="false">'raw_all dissolved metals ppb'!K248/58.933*1000</f>
        <v>3.15612644867901</v>
      </c>
      <c r="K250" s="34" t="n">
        <f aca="false">'raw_all dissolved metals ppb'!M248/58.693*1000</f>
        <v>57.4685226517643</v>
      </c>
      <c r="L250" s="34" t="n">
        <f aca="false">'raw_all dissolved metals ppb'!O248/63.546*1000</f>
        <v>46.1398042363013</v>
      </c>
      <c r="M250" s="34" t="n">
        <f aca="false">'raw_all dissolved metals ppb'!Q248/65.38*1000</f>
        <v>458.121749770572</v>
      </c>
      <c r="N250" s="45" t="n">
        <f aca="false">'raw_all dissolved metals ppb'!S248/95.95*1000</f>
        <v>66.5033871808233</v>
      </c>
      <c r="O250" s="34" t="n">
        <f aca="false">'raw_all dissolved metals ppb'!U248/54.938*1000</f>
        <v>29.2511558484109</v>
      </c>
      <c r="P250" s="34" t="n">
        <f aca="false">'raw_all dissolved metals ppb'!W248/50.9415*1000</f>
        <v>16.234307980723</v>
      </c>
    </row>
    <row r="251" customFormat="false" ht="13.8" hidden="false" customHeight="false" outlineLevel="0" collapsed="false">
      <c r="A251" s="1" t="s">
        <v>491</v>
      </c>
      <c r="B251" s="1" t="s">
        <v>272</v>
      </c>
      <c r="C251" s="14" t="s">
        <v>88</v>
      </c>
      <c r="D251" s="14" t="n">
        <v>1001</v>
      </c>
      <c r="E251" s="14"/>
      <c r="F251" s="15" t="n">
        <v>42914</v>
      </c>
      <c r="G251" s="14" t="n">
        <v>19</v>
      </c>
      <c r="H251" s="14"/>
      <c r="I251" s="34" t="n">
        <f aca="false">'raw_all dissolved metals ppb'!I249/55.845*1000</f>
        <v>83.8750111916913</v>
      </c>
      <c r="J251" s="34" t="n">
        <f aca="false">'raw_all dissolved metals ppb'!K249/58.933*1000</f>
        <v>2.47738957799535</v>
      </c>
      <c r="K251" s="34" t="n">
        <f aca="false">'raw_all dissolved metals ppb'!M249/58.693*1000</f>
        <v>46.9561957984768</v>
      </c>
      <c r="L251" s="34" t="n">
        <f aca="false">'raw_all dissolved metals ppb'!O249/63.546*1000</f>
        <v>36.0368866647783</v>
      </c>
      <c r="M251" s="34" t="n">
        <f aca="false">'raw_all dissolved metals ppb'!Q249/65.38*1000</f>
        <v>2539.40042826552</v>
      </c>
      <c r="N251" s="45" t="n">
        <f aca="false">'raw_all dissolved metals ppb'!S249/95.95*1000</f>
        <v>45.78426263679</v>
      </c>
      <c r="O251" s="34" t="n">
        <f aca="false">'raw_all dissolved metals ppb'!U249/54.938*1000</f>
        <v>209.982161709563</v>
      </c>
      <c r="P251" s="34" t="n">
        <f aca="false">'raw_all dissolved metals ppb'!W249/50.9415*1000</f>
        <v>13.7216218603692</v>
      </c>
    </row>
    <row r="252" customFormat="false" ht="13.8" hidden="false" customHeight="false" outlineLevel="0" collapsed="false">
      <c r="A252" s="1" t="s">
        <v>492</v>
      </c>
      <c r="B252" s="1" t="s">
        <v>272</v>
      </c>
      <c r="C252" s="14" t="s">
        <v>88</v>
      </c>
      <c r="D252" s="14" t="n">
        <v>1001</v>
      </c>
      <c r="E252" s="14"/>
      <c r="F252" s="15" t="n">
        <v>42914</v>
      </c>
      <c r="G252" s="14" t="s">
        <v>484</v>
      </c>
      <c r="H252" s="14"/>
      <c r="I252" s="34" t="n">
        <f aca="false">'raw_all dissolved metals ppb'!I250/55.845*1000</f>
        <v>160.999194198227</v>
      </c>
      <c r="J252" s="34" t="n">
        <f aca="false">'raw_all dissolved metals ppb'!K250/58.933*1000</f>
        <v>3.52943172755502</v>
      </c>
      <c r="K252" s="34" t="n">
        <f aca="false">'raw_all dissolved metals ppb'!M250/58.693*1000</f>
        <v>58.0137324723562</v>
      </c>
      <c r="L252" s="34" t="n">
        <f aca="false">'raw_all dissolved metals ppb'!O250/63.546*1000</f>
        <v>56.6046643376452</v>
      </c>
      <c r="M252" s="34" t="n">
        <f aca="false">'raw_all dissolved metals ppb'!Q250/65.38*1000</f>
        <v>3510.30896298562</v>
      </c>
      <c r="N252" s="45" t="n">
        <f aca="false">'raw_all dissolved metals ppb'!S250/95.95*1000</f>
        <v>64.8983845752996</v>
      </c>
      <c r="O252" s="34" t="n">
        <f aca="false">'raw_all dissolved metals ppb'!U250/54.938*1000</f>
        <v>63.9084058393098</v>
      </c>
      <c r="P252" s="34" t="n">
        <f aca="false">'raw_all dissolved metals ppb'!W250/50.9415*1000</f>
        <v>17.6673242837372</v>
      </c>
    </row>
    <row r="253" customFormat="false" ht="13.8" hidden="false" customHeight="false" outlineLevel="0" collapsed="false">
      <c r="A253" s="1" t="s">
        <v>493</v>
      </c>
      <c r="B253" s="1" t="s">
        <v>272</v>
      </c>
      <c r="C253" s="14" t="s">
        <v>88</v>
      </c>
      <c r="D253" s="14" t="n">
        <v>1001</v>
      </c>
      <c r="E253" s="14"/>
      <c r="F253" s="15" t="n">
        <v>42921</v>
      </c>
      <c r="G253" s="14" t="n">
        <v>19</v>
      </c>
      <c r="H253" s="14"/>
      <c r="I253" s="34" t="n">
        <f aca="false">'raw_all dissolved metals ppb'!I251/55.845*1000</f>
        <v>158.098307816277</v>
      </c>
      <c r="J253" s="34" t="n">
        <f aca="false">'raw_all dissolved metals ppb'!K251/58.933*1000</f>
        <v>3.08825276161064</v>
      </c>
      <c r="K253" s="34" t="n">
        <f aca="false">'raw_all dissolved metals ppb'!M251/58.693*1000</f>
        <v>48.847392363655</v>
      </c>
      <c r="L253" s="34" t="n">
        <f aca="false">'raw_all dissolved metals ppb'!O251/63.546*1000</f>
        <v>37.2643439398231</v>
      </c>
      <c r="M253" s="34" t="n">
        <f aca="false">'raw_all dissolved metals ppb'!Q251/65.38*1000</f>
        <v>9922.8204343836</v>
      </c>
      <c r="N253" s="45" t="n">
        <f aca="false">'raw_all dissolved metals ppb'!S251/95.95*1000</f>
        <v>41.3861386138614</v>
      </c>
      <c r="O253" s="34" t="n">
        <f aca="false">'raw_all dissolved metals ppb'!U251/54.938*1000</f>
        <v>689.340711347337</v>
      </c>
      <c r="P253" s="34" t="n">
        <f aca="false">'raw_all dissolved metals ppb'!W251/50.9415*1000</f>
        <v>17.353238518693</v>
      </c>
    </row>
    <row r="254" customFormat="false" ht="13.8" hidden="false" customHeight="false" outlineLevel="0" collapsed="false">
      <c r="A254" s="1" t="s">
        <v>494</v>
      </c>
      <c r="B254" s="1" t="s">
        <v>272</v>
      </c>
      <c r="C254" s="14" t="s">
        <v>88</v>
      </c>
      <c r="D254" s="14" t="n">
        <v>1001</v>
      </c>
      <c r="E254" s="14"/>
      <c r="F254" s="15" t="n">
        <v>42921</v>
      </c>
      <c r="G254" s="14" t="s">
        <v>421</v>
      </c>
      <c r="H254" s="14"/>
      <c r="I254" s="34" t="n">
        <f aca="false">'raw_all dissolved metals ppb'!I252/55.845*1000</f>
        <v>164.956576237801</v>
      </c>
      <c r="J254" s="34" t="n">
        <f aca="false">'raw_all dissolved metals ppb'!K252/58.933*1000</f>
        <v>3.24096855751447</v>
      </c>
      <c r="K254" s="34" t="n">
        <f aca="false">'raw_all dissolved metals ppb'!M252/58.693*1000</f>
        <v>58.6100557136285</v>
      </c>
      <c r="L254" s="34" t="n">
        <f aca="false">'raw_all dissolved metals ppb'!O252/63.546*1000</f>
        <v>52.8593459855852</v>
      </c>
      <c r="M254" s="34" t="n">
        <f aca="false">'raw_all dissolved metals ppb'!Q252/65.38*1000</f>
        <v>1082.30345671459</v>
      </c>
      <c r="N254" s="45" t="n">
        <f aca="false">'raw_all dissolved metals ppb'!S252/95.95*1000</f>
        <v>63.5226680562793</v>
      </c>
      <c r="O254" s="34" t="n">
        <f aca="false">'raw_all dissolved metals ppb'!U252/54.938*1000</f>
        <v>52.3863264043103</v>
      </c>
      <c r="P254" s="34" t="n">
        <f aca="false">'raw_all dissolved metals ppb'!W252/50.9415*1000</f>
        <v>18.1580832916188</v>
      </c>
    </row>
    <row r="255" customFormat="false" ht="13.8" hidden="false" customHeight="false" outlineLevel="0" collapsed="false">
      <c r="A255" s="1" t="s">
        <v>495</v>
      </c>
      <c r="B255" s="1" t="s">
        <v>272</v>
      </c>
      <c r="C255" s="14" t="s">
        <v>88</v>
      </c>
      <c r="D255" s="14" t="n">
        <v>1001</v>
      </c>
      <c r="E255" s="14"/>
      <c r="F255" s="15" t="n">
        <v>42927</v>
      </c>
      <c r="G255" s="14" t="n">
        <v>19</v>
      </c>
      <c r="H255" s="14"/>
      <c r="I255" s="34" t="n">
        <f aca="false">'raw_all dissolved metals ppb'!I253/55.845*1000</f>
        <v>87.9577401736951</v>
      </c>
      <c r="J255" s="34" t="n">
        <f aca="false">'raw_all dissolved metals ppb'!K253/58.933*1000</f>
        <v>2.03621061205097</v>
      </c>
      <c r="K255" s="34" t="n">
        <f aca="false">'raw_all dissolved metals ppb'!M253/58.693*1000</f>
        <v>41.7596646959603</v>
      </c>
      <c r="L255" s="34" t="n">
        <f aca="false">'raw_all dissolved metals ppb'!O253/63.546*1000</f>
        <v>24.9425612941806</v>
      </c>
      <c r="M255" s="34" t="n">
        <f aca="false">'raw_all dissolved metals ppb'!Q253/65.38*1000</f>
        <v>373.019271948608</v>
      </c>
      <c r="N255" s="45" t="n">
        <f aca="false">'raw_all dissolved metals ppb'!S253/95.95*1000</f>
        <v>34.549244398124</v>
      </c>
      <c r="O255" s="34" t="n">
        <f aca="false">'raw_all dissolved metals ppb'!U253/54.938*1000</f>
        <v>465.615785066803</v>
      </c>
      <c r="P255" s="34" t="n">
        <f aca="false">'raw_all dissolved metals ppb'!W253/50.9415*1000</f>
        <v>11.3463482622224</v>
      </c>
    </row>
    <row r="256" customFormat="false" ht="13.8" hidden="false" customHeight="false" outlineLevel="0" collapsed="false">
      <c r="A256" s="1" t="s">
        <v>496</v>
      </c>
      <c r="B256" s="1" t="s">
        <v>272</v>
      </c>
      <c r="C256" s="14" t="s">
        <v>88</v>
      </c>
      <c r="D256" s="14" t="n">
        <v>1001</v>
      </c>
      <c r="E256" s="14"/>
      <c r="F256" s="15" t="n">
        <v>42927</v>
      </c>
      <c r="G256" s="14" t="s">
        <v>497</v>
      </c>
      <c r="H256" s="14"/>
      <c r="I256" s="34" t="n">
        <f aca="false">'raw_all dissolved metals ppb'!I254/55.845*1000</f>
        <v>184.403259020503</v>
      </c>
      <c r="J256" s="34" t="n">
        <f aca="false">'raw_all dissolved metals ppb'!K254/58.933*1000</f>
        <v>3.25793697928156</v>
      </c>
      <c r="K256" s="34" t="n">
        <f aca="false">'raw_all dissolved metals ppb'!M254/58.693*1000</f>
        <v>58.797471589457</v>
      </c>
      <c r="L256" s="34" t="n">
        <f aca="false">'raw_all dissolved metals ppb'!O254/63.546*1000</f>
        <v>47.5718377238536</v>
      </c>
      <c r="M256" s="34" t="n">
        <f aca="false">'raw_all dissolved metals ppb'!Q254/65.38*1000</f>
        <v>666.855307433466</v>
      </c>
      <c r="N256" s="45" t="n">
        <f aca="false">'raw_all dissolved metals ppb'!S254/95.95*1000</f>
        <v>62.7201667535175</v>
      </c>
      <c r="O256" s="34" t="n">
        <f aca="false">'raw_all dissolved metals ppb'!U254/54.938*1000</f>
        <v>33.6925261203539</v>
      </c>
      <c r="P256" s="34" t="n">
        <f aca="false">'raw_all dissolved metals ppb'!W254/50.9415*1000</f>
        <v>16.7250669886046</v>
      </c>
    </row>
    <row r="257" customFormat="false" ht="13.8" hidden="false" customHeight="false" outlineLevel="0" collapsed="false">
      <c r="A257" s="1" t="s">
        <v>498</v>
      </c>
      <c r="B257" s="1" t="s">
        <v>272</v>
      </c>
      <c r="C257" s="14" t="s">
        <v>88</v>
      </c>
      <c r="D257" s="14" t="n">
        <v>1001</v>
      </c>
      <c r="E257" s="14"/>
      <c r="F257" s="15" t="n">
        <v>42935</v>
      </c>
      <c r="G257" s="14" t="n">
        <v>19</v>
      </c>
      <c r="H257" s="14"/>
      <c r="I257" s="34" t="n">
        <f aca="false">'raw_all dissolved metals ppb'!I255/55.845*1000</f>
        <v>157.579013340496</v>
      </c>
      <c r="J257" s="34" t="n">
        <f aca="false">'raw_all dissolved metals ppb'!K255/58.933*1000</f>
        <v>2.20589482972189</v>
      </c>
      <c r="K257" s="34" t="n">
        <f aca="false">'raw_all dissolved metals ppb'!M255/58.693*1000</f>
        <v>47.1095360605183</v>
      </c>
      <c r="L257" s="34" t="n">
        <f aca="false">'raw_all dissolved metals ppb'!O255/63.546*1000</f>
        <v>28.7350895414346</v>
      </c>
      <c r="M257" s="34" t="n">
        <f aca="false">'raw_all dissolved metals ppb'!Q255/65.38*1000</f>
        <v>480.881003364943</v>
      </c>
      <c r="N257" s="45" t="n">
        <f aca="false">'raw_all dissolved metals ppb'!S255/95.95*1000</f>
        <v>36.4877540385617</v>
      </c>
      <c r="O257" s="34" t="n">
        <f aca="false">'raw_all dissolved metals ppb'!U255/54.938*1000</f>
        <v>1780.51621828243</v>
      </c>
      <c r="P257" s="34" t="n">
        <f aca="false">'raw_all dissolved metals ppb'!W255/50.9415*1000</f>
        <v>10.9537410559171</v>
      </c>
    </row>
    <row r="258" customFormat="false" ht="13.8" hidden="false" customHeight="false" outlineLevel="0" collapsed="false">
      <c r="A258" s="1" t="s">
        <v>499</v>
      </c>
      <c r="B258" s="1" t="s">
        <v>272</v>
      </c>
      <c r="C258" s="14" t="s">
        <v>88</v>
      </c>
      <c r="D258" s="14" t="n">
        <v>1001</v>
      </c>
      <c r="E258" s="14"/>
      <c r="F258" s="15" t="n">
        <v>42935</v>
      </c>
      <c r="G258" s="14" t="s">
        <v>500</v>
      </c>
      <c r="H258" s="14"/>
      <c r="I258" s="34" t="n">
        <f aca="false">'raw_all dissolved metals ppb'!I256/55.845*1000</f>
        <v>154.212552600949</v>
      </c>
      <c r="J258" s="34" t="n">
        <f aca="false">'raw_all dissolved metals ppb'!K256/58.933*1000</f>
        <v>2.969473809241</v>
      </c>
      <c r="K258" s="34" t="n">
        <f aca="false">'raw_all dissolved metals ppb'!M256/58.693*1000</f>
        <v>50.9941560322355</v>
      </c>
      <c r="L258" s="34" t="n">
        <f aca="false">'raw_all dissolved metals ppb'!O256/63.546*1000</f>
        <v>39.3887892235546</v>
      </c>
      <c r="M258" s="34" t="n">
        <f aca="false">'raw_all dissolved metals ppb'!Q256/65.38*1000</f>
        <v>4066.24349954114</v>
      </c>
      <c r="N258" s="45" t="n">
        <f aca="false">'raw_all dissolved metals ppb'!S256/95.95*1000</f>
        <v>52.558624283481</v>
      </c>
      <c r="O258" s="34" t="n">
        <f aca="false">'raw_all dissolved metals ppb'!U256/54.938*1000</f>
        <v>10.848592959336</v>
      </c>
      <c r="P258" s="34" t="n">
        <f aca="false">'raw_all dissolved metals ppb'!W256/50.9415*1000</f>
        <v>18.1384529313036</v>
      </c>
    </row>
    <row r="259" customFormat="false" ht="13.8" hidden="false" customHeight="false" outlineLevel="0" collapsed="false">
      <c r="A259" s="1" t="s">
        <v>501</v>
      </c>
      <c r="B259" s="1" t="s">
        <v>272</v>
      </c>
      <c r="C259" s="14" t="s">
        <v>88</v>
      </c>
      <c r="D259" s="14" t="n">
        <v>1001</v>
      </c>
      <c r="F259" s="15" t="n">
        <v>42948</v>
      </c>
      <c r="G259" s="14" t="n">
        <v>19</v>
      </c>
      <c r="H259" s="14"/>
      <c r="I259" s="34" t="n">
        <f aca="false">'raw_all dissolved metals ppb'!I257/55.845*1000</f>
        <v>69.961500581968</v>
      </c>
      <c r="J259" s="34" t="n">
        <f aca="false">'raw_all dissolved metals ppb'!K257/58.933*1000</f>
        <v>1.7816842855446</v>
      </c>
      <c r="K259" s="34" t="n">
        <f aca="false">'raw_all dissolved metals ppb'!M257/58.693*1000</f>
        <v>45.9509651917605</v>
      </c>
      <c r="L259" s="34" t="n">
        <f aca="false">'raw_all dissolved metals ppb'!O257/63.546*1000</f>
        <v>24.1872029710761</v>
      </c>
      <c r="M259" s="34" t="n">
        <f aca="false">'raw_all dissolved metals ppb'!Q257/65.38*1000</f>
        <v>1787.24380544509</v>
      </c>
      <c r="N259" s="45" t="n">
        <f aca="false">'raw_all dissolved metals ppb'!S257/95.95*1000</f>
        <v>35.9770713913497</v>
      </c>
      <c r="O259" s="34" t="n">
        <f aca="false">'raw_all dissolved metals ppb'!U257/54.938*1000</f>
        <v>517.783683424952</v>
      </c>
      <c r="P259" s="34" t="n">
        <f aca="false">'raw_all dissolved metals ppb'!W257/50.9415*1000</f>
        <v>8.91218358312967</v>
      </c>
    </row>
    <row r="260" customFormat="false" ht="13.8" hidden="false" customHeight="false" outlineLevel="0" collapsed="false">
      <c r="A260" s="1" t="s">
        <v>502</v>
      </c>
      <c r="B260" s="1" t="s">
        <v>272</v>
      </c>
      <c r="C260" s="14" t="s">
        <v>88</v>
      </c>
      <c r="D260" s="14" t="n">
        <v>1001</v>
      </c>
      <c r="F260" s="15" t="n">
        <v>42948</v>
      </c>
      <c r="G260" s="14" t="s">
        <v>503</v>
      </c>
      <c r="H260" s="14"/>
      <c r="I260" s="34" t="n">
        <f aca="false">'raw_all dissolved metals ppb'!I258/55.845*1000</f>
        <v>115.426627271913</v>
      </c>
      <c r="J260" s="34" t="n">
        <f aca="false">'raw_all dissolved metals ppb'!K258/58.933*1000</f>
        <v>2.71494748273463</v>
      </c>
      <c r="K260" s="34" t="n">
        <f aca="false">'raw_all dissolved metals ppb'!M258/58.693*1000</f>
        <v>47.5014056190687</v>
      </c>
      <c r="L260" s="34" t="n">
        <f aca="false">'raw_all dissolved metals ppb'!O258/63.546*1000</f>
        <v>39.3101060648979</v>
      </c>
      <c r="M260" s="34" t="n">
        <f aca="false">'raw_all dissolved metals ppb'!Q258/65.38*1000</f>
        <v>603.426124197002</v>
      </c>
      <c r="N260" s="45" t="n">
        <f aca="false">'raw_all dissolved metals ppb'!S258/95.95*1000</f>
        <v>70.1094319958312</v>
      </c>
      <c r="O260" s="34" t="n">
        <f aca="false">'raw_all dissolved metals ppb'!U258/54.938*1000</f>
        <v>11.9043285157814</v>
      </c>
      <c r="P260" s="34" t="n">
        <f aca="false">'raw_all dissolved metals ppb'!W258/50.9415*1000</f>
        <v>14.1927505079356</v>
      </c>
    </row>
    <row r="261" customFormat="false" ht="13.8" hidden="false" customHeight="false" outlineLevel="0" collapsed="false">
      <c r="A261" s="1" t="s">
        <v>504</v>
      </c>
      <c r="B261" s="1" t="s">
        <v>272</v>
      </c>
      <c r="C261" s="14" t="s">
        <v>88</v>
      </c>
      <c r="D261" s="14" t="n">
        <v>1001</v>
      </c>
      <c r="F261" s="15" t="n">
        <v>42957</v>
      </c>
      <c r="G261" s="14" t="n">
        <v>19</v>
      </c>
      <c r="H261" s="14"/>
      <c r="I261" s="34" t="n">
        <f aca="false">'raw_all dissolved metals ppb'!I259/55.845*1000</f>
        <v>138.938132330558</v>
      </c>
      <c r="J261" s="34" t="n">
        <f aca="false">'raw_all dissolved metals ppb'!K259/58.933*1000</f>
        <v>2.68101063920045</v>
      </c>
      <c r="K261" s="34" t="n">
        <f aca="false">'raw_all dissolved metals ppb'!M259/58.693*1000</f>
        <v>53.8053941696625</v>
      </c>
      <c r="L261" s="34" t="n">
        <f aca="false">'raw_all dissolved metals ppb'!O259/63.546*1000</f>
        <v>30.5448021905391</v>
      </c>
      <c r="M261" s="34" t="n">
        <f aca="false">'raw_all dissolved metals ppb'!Q259/65.38*1000</f>
        <v>22788.2379932701</v>
      </c>
      <c r="N261" s="45" t="n">
        <f aca="false">'raw_all dissolved metals ppb'!S259/95.95*1000</f>
        <v>36.1021365294424</v>
      </c>
      <c r="O261" s="34" t="n">
        <f aca="false">'raw_all dissolved metals ppb'!U259/54.938*1000</f>
        <v>6099.38476100331</v>
      </c>
      <c r="P261" s="34" t="n">
        <f aca="false">'raw_all dissolved metals ppb'!W259/50.9415*1000</f>
        <v>35.5898432515729</v>
      </c>
    </row>
    <row r="262" customFormat="false" ht="13.8" hidden="false" customHeight="false" outlineLevel="0" collapsed="false">
      <c r="A262" s="1" t="s">
        <v>505</v>
      </c>
      <c r="B262" s="1" t="s">
        <v>272</v>
      </c>
      <c r="C262" s="14" t="s">
        <v>88</v>
      </c>
      <c r="D262" s="14" t="n">
        <v>1001</v>
      </c>
      <c r="F262" s="15" t="n">
        <v>42957</v>
      </c>
      <c r="G262" s="14" t="s">
        <v>484</v>
      </c>
      <c r="H262" s="14"/>
      <c r="I262" s="34" t="n">
        <f aca="false">'raw_all dissolved metals ppb'!I260/55.845*1000</f>
        <v>84.716626376578</v>
      </c>
      <c r="J262" s="34" t="n">
        <f aca="false">'raw_all dissolved metals ppb'!K260/58.933*1000</f>
        <v>2.68101063920045</v>
      </c>
      <c r="K262" s="34" t="n">
        <f aca="false">'raw_all dissolved metals ppb'!M260/58.693*1000</f>
        <v>66.41337127085</v>
      </c>
      <c r="L262" s="34" t="n">
        <f aca="false">'raw_all dissolved metals ppb'!O260/63.546*1000</f>
        <v>44.7077707487489</v>
      </c>
      <c r="M262" s="34" t="n">
        <f aca="false">'raw_all dissolved metals ppb'!Q260/65.38*1000</f>
        <v>26025.0688283879</v>
      </c>
      <c r="N262" s="45" t="n">
        <f aca="false">'raw_all dissolved metals ppb'!S260/95.95*1000</f>
        <v>68.3689421573736</v>
      </c>
      <c r="O262" s="34" t="n">
        <f aca="false">'raw_all dissolved metals ppb'!U260/54.938*1000</f>
        <v>20.4594269904256</v>
      </c>
      <c r="P262" s="34" t="n">
        <f aca="false">'raw_all dissolved metals ppb'!W260/50.9415*1000</f>
        <v>44.089789268082</v>
      </c>
    </row>
    <row r="263" customFormat="false" ht="13.8" hidden="false" customHeight="false" outlineLevel="0" collapsed="false">
      <c r="A263" s="1" t="s">
        <v>506</v>
      </c>
      <c r="B263" s="1" t="s">
        <v>272</v>
      </c>
      <c r="C263" s="14" t="s">
        <v>88</v>
      </c>
      <c r="D263" s="14" t="n">
        <v>1001</v>
      </c>
      <c r="F263" s="15" t="n">
        <v>42962</v>
      </c>
      <c r="G263" s="14" t="n">
        <v>19</v>
      </c>
      <c r="H263" s="14"/>
      <c r="I263" s="34" t="n">
        <f aca="false">'raw_all dissolved metals ppb'!I261/55.845*1000</f>
        <v>70.6956755304862</v>
      </c>
      <c r="J263" s="34" t="n">
        <f aca="false">'raw_all dissolved metals ppb'!K261/58.933*1000</f>
        <v>1.86652639438006</v>
      </c>
      <c r="K263" s="34" t="n">
        <f aca="false">'raw_all dissolved metals ppb'!M261/58.693*1000</f>
        <v>50.6193242805786</v>
      </c>
      <c r="L263" s="34" t="n">
        <f aca="false">'raw_all dissolved metals ppb'!O261/63.546*1000</f>
        <v>28.6091964875838</v>
      </c>
      <c r="M263" s="34" t="n">
        <f aca="false">'raw_all dissolved metals ppb'!Q261/65.38*1000</f>
        <v>25034.9189354543</v>
      </c>
      <c r="N263" s="45" t="n">
        <f aca="false">'raw_all dissolved metals ppb'!S261/95.95*1000</f>
        <v>31.2975508077123</v>
      </c>
      <c r="O263" s="34" t="n">
        <f aca="false">'raw_all dissolved metals ppb'!U261/54.938*1000</f>
        <v>3224.50762677928</v>
      </c>
      <c r="P263" s="34" t="n">
        <f aca="false">'raw_all dissolved metals ppb'!W261/50.9415*1000</f>
        <v>32.9397446090123</v>
      </c>
    </row>
    <row r="264" customFormat="false" ht="13.8" hidden="false" customHeight="false" outlineLevel="0" collapsed="false">
      <c r="A264" s="1" t="s">
        <v>507</v>
      </c>
      <c r="B264" s="1" t="s">
        <v>272</v>
      </c>
      <c r="C264" s="14" t="s">
        <v>88</v>
      </c>
      <c r="D264" s="14" t="n">
        <v>1001</v>
      </c>
      <c r="F264" s="15" t="n">
        <v>42962</v>
      </c>
      <c r="G264" s="14" t="s">
        <v>508</v>
      </c>
      <c r="H264" s="14"/>
      <c r="I264" s="34" t="n">
        <f aca="false">'raw_all dissolved metals ppb'!I262/55.845*1000</f>
        <v>113.313635956666</v>
      </c>
      <c r="J264" s="34" t="n">
        <f aca="false">'raw_all dissolved metals ppb'!K262/58.933*1000</f>
        <v>2.1719579861877</v>
      </c>
      <c r="K264" s="34" t="n">
        <f aca="false">'raw_all dissolved metals ppb'!M262/58.693*1000</f>
        <v>56.7870103760244</v>
      </c>
      <c r="L264" s="34" t="n">
        <f aca="false">'raw_all dissolved metals ppb'!O262/63.546*1000</f>
        <v>40.3329871274353</v>
      </c>
      <c r="M264" s="34" t="n">
        <f aca="false">'raw_all dissolved metals ppb'!Q262/65.38*1000</f>
        <v>20420.5414499847</v>
      </c>
      <c r="N264" s="45" t="n">
        <f aca="false">'raw_all dissolved metals ppb'!S262/95.95*1000</f>
        <v>59.4059405940594</v>
      </c>
      <c r="O264" s="34" t="n">
        <f aca="false">'raw_all dissolved metals ppb'!U262/54.938*1000</f>
        <v>42.1748152462776</v>
      </c>
      <c r="P264" s="34" t="n">
        <f aca="false">'raw_all dissolved metals ppb'!W262/50.9415*1000</f>
        <v>44.1879410696583</v>
      </c>
    </row>
    <row r="265" customFormat="false" ht="13.8" hidden="false" customHeight="false" outlineLevel="0" collapsed="false">
      <c r="A265" s="1" t="s">
        <v>509</v>
      </c>
      <c r="B265" s="1" t="s">
        <v>272</v>
      </c>
      <c r="C265" s="14" t="s">
        <v>88</v>
      </c>
      <c r="D265" s="14" t="n">
        <v>1001</v>
      </c>
      <c r="F265" s="15" t="n">
        <v>42971</v>
      </c>
      <c r="G265" s="14" t="n">
        <v>19</v>
      </c>
      <c r="H265" s="14"/>
      <c r="I265" s="34" t="n">
        <f aca="false">'raw_all dissolved metals ppb'!I263/55.845*1000</f>
        <v>45.9486077536037</v>
      </c>
      <c r="J265" s="34" t="n">
        <f aca="false">'raw_all dissolved metals ppb'!K263/58.933*1000</f>
        <v>1.45928427196986</v>
      </c>
      <c r="K265" s="34" t="n">
        <f aca="false">'raw_all dissolved metals ppb'!M263/58.693*1000</f>
        <v>47.2288007087728</v>
      </c>
      <c r="L265" s="34" t="n">
        <f aca="false">'raw_all dissolved metals ppb'!O263/63.546*1000</f>
        <v>29.1914518616435</v>
      </c>
      <c r="M265" s="34" t="n">
        <f aca="false">'raw_all dissolved metals ppb'!Q263/65.38*1000</f>
        <v>30324.0134597736</v>
      </c>
      <c r="N265" s="45" t="n">
        <f aca="false">'raw_all dissolved metals ppb'!S263/95.95*1000</f>
        <v>30.9640437727983</v>
      </c>
      <c r="O265" s="34" t="n">
        <f aca="false">'raw_all dissolved metals ppb'!U263/54.938*1000</f>
        <v>1023.80865703156</v>
      </c>
      <c r="P265" s="34" t="n">
        <f aca="false">'raw_all dissolved metals ppb'!W263/50.9415*1000</f>
        <v>34.8438895595929</v>
      </c>
    </row>
    <row r="266" customFormat="false" ht="13.8" hidden="false" customHeight="false" outlineLevel="0" collapsed="false">
      <c r="A266" s="30" t="s">
        <v>510</v>
      </c>
      <c r="B266" s="30" t="s">
        <v>272</v>
      </c>
      <c r="C266" s="31" t="s">
        <v>88</v>
      </c>
      <c r="D266" s="31" t="n">
        <v>1001</v>
      </c>
      <c r="E266" s="30"/>
      <c r="F266" s="32" t="n">
        <v>42971</v>
      </c>
      <c r="G266" s="31" t="s">
        <v>484</v>
      </c>
      <c r="H266" s="31"/>
      <c r="I266" s="42" t="n">
        <f aca="false">'raw_all dissolved metals ppb'!I264/55.845*1000</f>
        <v>81.7978332885666</v>
      </c>
      <c r="J266" s="42" t="n">
        <f aca="false">'raw_all dissolved metals ppb'!K264/58.933*1000</f>
        <v>2.01924219028388</v>
      </c>
      <c r="K266" s="42" t="n">
        <f aca="false">'raw_all dissolved metals ppb'!M264/58.693*1000</f>
        <v>61.9494658647539</v>
      </c>
      <c r="L266" s="42" t="n">
        <f aca="false">'raw_all dissolved metals ppb'!O264/63.546*1000</f>
        <v>45.6204953891669</v>
      </c>
      <c r="M266" s="42" t="n">
        <f aca="false">'raw_all dissolved metals ppb'!Q264/65.38*1000</f>
        <v>21132.0587335577</v>
      </c>
      <c r="N266" s="54" t="n">
        <f aca="false">'raw_all dissolved metals ppb'!S264/95.95*1000</f>
        <v>51.3183949973945</v>
      </c>
      <c r="O266" s="42" t="n">
        <f aca="false">'raw_all dissolved metals ppb'!U264/54.938*1000</f>
        <v>17.055589937748</v>
      </c>
      <c r="P266" s="42" t="n">
        <f aca="false">'raw_all dissolved metals ppb'!W264/50.9415*1000</f>
        <v>42.1660139571862</v>
      </c>
    </row>
    <row r="267" customFormat="false" ht="13.8" hidden="false" customHeight="false" outlineLevel="0" collapsed="false">
      <c r="A267" s="30" t="s">
        <v>511</v>
      </c>
      <c r="B267" s="30" t="s">
        <v>272</v>
      </c>
      <c r="C267" s="31" t="s">
        <v>88</v>
      </c>
      <c r="D267" s="31" t="n">
        <v>1001</v>
      </c>
      <c r="E267" s="30"/>
      <c r="F267" s="32" t="n">
        <v>43006</v>
      </c>
      <c r="G267" s="31" t="n">
        <v>19</v>
      </c>
      <c r="H267" s="31"/>
      <c r="I267" s="42" t="n">
        <f aca="false">'raw_all dissolved metals ppb'!I265/55.845*1000</f>
        <v>422.992210582863</v>
      </c>
      <c r="J267" s="42" t="n">
        <f aca="false">'raw_all dissolved metals ppb'!K265/58.933*1000</f>
        <v>3.25793697928156</v>
      </c>
      <c r="K267" s="42" t="n">
        <f aca="false">'raw_all dissolved metals ppb'!M265/58.693*1000</f>
        <v>69.9572351046973</v>
      </c>
      <c r="L267" s="42" t="n">
        <f aca="false">'raw_all dissolved metals ppb'!O265/63.546*1000</f>
        <v>45.9667012872565</v>
      </c>
      <c r="M267" s="42" t="n">
        <f aca="false">'raw_all dissolved metals ppb'!Q265/65.38*1000</f>
        <v>24662.8173753441</v>
      </c>
      <c r="N267" s="54" t="n">
        <f aca="false">'raw_all dissolved metals ppb'!S265/95.95*1000</f>
        <v>42.146951537259</v>
      </c>
      <c r="O267" s="42" t="n">
        <f aca="false">'raw_all dissolved metals ppb'!U265/54.938*1000</f>
        <v>8677.05413375077</v>
      </c>
      <c r="P267" s="42" t="n">
        <f aca="false">'raw_all dissolved metals ppb'!W265/50.9415*1000</f>
        <v>50.489286730858</v>
      </c>
    </row>
    <row r="268" customFormat="false" ht="13.8" hidden="false" customHeight="false" outlineLevel="0" collapsed="false">
      <c r="A268" s="30" t="s">
        <v>512</v>
      </c>
      <c r="B268" s="30" t="s">
        <v>272</v>
      </c>
      <c r="C268" s="31" t="s">
        <v>88</v>
      </c>
      <c r="D268" s="31" t="n">
        <v>1001</v>
      </c>
      <c r="E268" s="30"/>
      <c r="F268" s="32" t="n">
        <v>43006</v>
      </c>
      <c r="G268" s="31" t="s">
        <v>484</v>
      </c>
      <c r="H268" s="31"/>
      <c r="I268" s="42" t="n">
        <f aca="false">'raw_all dissolved metals ppb'!I266/55.845*1000</f>
        <v>124.648580893545</v>
      </c>
      <c r="J268" s="42" t="n">
        <f aca="false">'raw_all dissolved metals ppb'!K266/58.933*1000</f>
        <v>2.13802114265352</v>
      </c>
      <c r="K268" s="42" t="n">
        <f aca="false">'raw_all dissolved metals ppb'!M266/58.693*1000</f>
        <v>56.2758761692195</v>
      </c>
      <c r="L268" s="42" t="n">
        <f aca="false">'raw_all dissolved metals ppb'!O266/63.546*1000</f>
        <v>43.2600006294653</v>
      </c>
      <c r="M268" s="42" t="n">
        <f aca="false">'raw_all dissolved metals ppb'!Q266/65.38*1000</f>
        <v>34003.7932089324</v>
      </c>
      <c r="N268" s="54" t="n">
        <f aca="false">'raw_all dissolved metals ppb'!S266/95.95*1000</f>
        <v>53.4653465346535</v>
      </c>
      <c r="O268" s="42" t="n">
        <f aca="false">'raw_all dissolved metals ppb'!U266/54.938*1000</f>
        <v>41.2646983872729</v>
      </c>
      <c r="P268" s="42" t="n">
        <f aca="false">'raw_all dissolved metals ppb'!W266/50.9415*1000</f>
        <v>49.5666597960406</v>
      </c>
    </row>
    <row r="269" customFormat="false" ht="13.8" hidden="false" customHeight="false" outlineLevel="0" collapsed="false">
      <c r="A269" s="30" t="s">
        <v>513</v>
      </c>
      <c r="B269" s="30" t="s">
        <v>272</v>
      </c>
      <c r="C269" s="31" t="s">
        <v>88</v>
      </c>
      <c r="D269" s="31" t="n">
        <v>1001</v>
      </c>
      <c r="E269" s="30"/>
      <c r="F269" s="32" t="n">
        <v>43013</v>
      </c>
      <c r="G269" s="31" t="n">
        <v>19</v>
      </c>
      <c r="H269" s="31"/>
      <c r="I269" s="42" t="n">
        <f aca="false">'raw_all dissolved metals ppb'!I267/55.845*1000</f>
        <v>410.206822455009</v>
      </c>
      <c r="J269" s="42" t="n">
        <f aca="false">'raw_all dissolved metals ppb'!K267/58.933*1000</f>
        <v>3.68214752345884</v>
      </c>
      <c r="K269" s="42" t="n">
        <f aca="false">'raw_all dissolved metals ppb'!M267/58.693*1000</f>
        <v>58.3715264171196</v>
      </c>
      <c r="L269" s="42" t="n">
        <f aca="false">'raw_all dissolved metals ppb'!O267/63.546*1000</f>
        <v>36.8237182513455</v>
      </c>
      <c r="M269" s="42" t="n">
        <f aca="false">'raw_all dissolved metals ppb'!Q267/65.38*1000</f>
        <v>60125.2523707556</v>
      </c>
      <c r="N269" s="54" t="n">
        <f aca="false">'raw_all dissolved metals ppb'!S267/95.95*1000</f>
        <v>44.2313705054716</v>
      </c>
      <c r="O269" s="42" t="n">
        <f aca="false">'raw_all dissolved metals ppb'!U267/54.938*1000</f>
        <v>9192.52612035385</v>
      </c>
      <c r="P269" s="42" t="n">
        <f aca="false">'raw_all dissolved metals ppb'!W267/50.9415*1000</f>
        <v>74.2027619916964</v>
      </c>
    </row>
    <row r="270" customFormat="false" ht="13.8" hidden="false" customHeight="false" outlineLevel="0" collapsed="false">
      <c r="A270" s="30" t="s">
        <v>514</v>
      </c>
      <c r="B270" s="30" t="s">
        <v>272</v>
      </c>
      <c r="C270" s="31" t="s">
        <v>88</v>
      </c>
      <c r="D270" s="31" t="n">
        <v>1001</v>
      </c>
      <c r="E270" s="30"/>
      <c r="F270" s="32" t="n">
        <v>43013</v>
      </c>
      <c r="G270" s="31" t="s">
        <v>508</v>
      </c>
      <c r="H270" s="31"/>
      <c r="I270" s="42" t="n">
        <f aca="false">'raw_all dissolved metals ppb'!I268/55.845*1000</f>
        <v>148.446593249172</v>
      </c>
      <c r="J270" s="42" t="n">
        <f aca="false">'raw_all dissolved metals ppb'!K268/58.933*1000</f>
        <v>2.47738957799535</v>
      </c>
      <c r="K270" s="42" t="n">
        <f aca="false">'raw_all dissolved metals ppb'!M268/58.693*1000</f>
        <v>54.7424735488048</v>
      </c>
      <c r="L270" s="42" t="n">
        <f aca="false">'raw_all dissolved metals ppb'!O268/63.546*1000</f>
        <v>38.995373430271</v>
      </c>
      <c r="M270" s="42" t="n">
        <f aca="false">'raw_all dissolved metals ppb'!Q268/65.38*1000</f>
        <v>40238.3603548486</v>
      </c>
      <c r="N270" s="54" t="n">
        <f aca="false">'raw_all dissolved metals ppb'!S268/95.95*1000</f>
        <v>54.9869723814487</v>
      </c>
      <c r="O270" s="42" t="n">
        <f aca="false">'raw_all dissolved metals ppb'!U268/54.938*1000</f>
        <v>57.938039244239</v>
      </c>
      <c r="P270" s="42" t="n">
        <f aca="false">'raw_all dissolved metals ppb'!W268/50.9415*1000</f>
        <v>56.8887841936339</v>
      </c>
    </row>
    <row r="271" customFormat="false" ht="13.8" hidden="false" customHeight="false" outlineLevel="0" collapsed="false">
      <c r="A271" s="30" t="s">
        <v>515</v>
      </c>
      <c r="B271" s="30" t="s">
        <v>272</v>
      </c>
      <c r="C271" s="31" t="s">
        <v>88</v>
      </c>
      <c r="D271" s="31" t="n">
        <v>1001</v>
      </c>
      <c r="E271" s="30"/>
      <c r="F271" s="32" t="n">
        <v>43018</v>
      </c>
      <c r="G271" s="31" t="n">
        <v>19</v>
      </c>
      <c r="H271" s="31"/>
      <c r="I271" s="42" t="n">
        <f aca="false">'raw_all dissolved metals ppb'!I269/55.845*1000</f>
        <v>192.174769451159</v>
      </c>
      <c r="J271" s="42" t="n">
        <f aca="false">'raw_all dissolved metals ppb'!K269/58.933*1000</f>
        <v>2.12105272088643</v>
      </c>
      <c r="K271" s="42" t="n">
        <f aca="false">'raw_all dissolved metals ppb'!M269/58.693*1000</f>
        <v>43.736050295606</v>
      </c>
      <c r="L271" s="42" t="n">
        <f aca="false">'raw_all dissolved metals ppb'!O269/63.546*1000</f>
        <v>32.2600950492557</v>
      </c>
      <c r="M271" s="42" t="n">
        <f aca="false">'raw_all dissolved metals ppb'!Q269/65.38*1000</f>
        <v>46290.7005200367</v>
      </c>
      <c r="N271" s="54" t="n">
        <f aca="false">'raw_all dissolved metals ppb'!S269/95.95*1000</f>
        <v>40.2605523710266</v>
      </c>
      <c r="O271" s="42" t="n">
        <f aca="false">'raw_all dissolved metals ppb'!U269/54.938*1000</f>
        <v>5601.60544613928</v>
      </c>
      <c r="P271" s="42" t="n">
        <f aca="false">'raw_all dissolved metals ppb'!W269/50.9415*1000</f>
        <v>59.3818399536723</v>
      </c>
    </row>
    <row r="272" customFormat="false" ht="13.8" hidden="false" customHeight="false" outlineLevel="0" collapsed="false">
      <c r="A272" s="30" t="s">
        <v>516</v>
      </c>
      <c r="B272" s="30" t="s">
        <v>272</v>
      </c>
      <c r="C272" s="31" t="s">
        <v>88</v>
      </c>
      <c r="D272" s="31" t="n">
        <v>1001</v>
      </c>
      <c r="E272" s="30"/>
      <c r="F272" s="32" t="n">
        <v>43018</v>
      </c>
      <c r="G272" s="31" t="s">
        <v>484</v>
      </c>
      <c r="H272" s="31"/>
      <c r="I272" s="42" t="n">
        <f aca="false">'raw_all dissolved metals ppb'!I270/55.845*1000</f>
        <v>127.925508102785</v>
      </c>
      <c r="J272" s="42" t="n">
        <f aca="false">'raw_all dissolved metals ppb'!K270/58.933*1000</f>
        <v>2.22286325148898</v>
      </c>
      <c r="K272" s="42" t="n">
        <f aca="false">'raw_all dissolved metals ppb'!M270/58.693*1000</f>
        <v>62.7161671749612</v>
      </c>
      <c r="L272" s="42" t="n">
        <f aca="false">'raw_all dissolved metals ppb'!O270/63.546*1000</f>
        <v>54.1182765240928</v>
      </c>
      <c r="M272" s="42" t="n">
        <f aca="false">'raw_all dissolved metals ppb'!Q270/65.38*1000</f>
        <v>74436.7084735393</v>
      </c>
      <c r="N272" s="54" t="n">
        <f aca="false">'raw_all dissolved metals ppb'!S270/95.95*1000</f>
        <v>56.3105784262637</v>
      </c>
      <c r="O272" s="42" t="n">
        <f aca="false">'raw_all dissolved metals ppb'!U270/54.938*1000</f>
        <v>34.5116312934581</v>
      </c>
      <c r="P272" s="42" t="n">
        <f aca="false">'raw_all dissolved metals ppb'!W270/50.9415*1000</f>
        <v>81.623038190866</v>
      </c>
    </row>
    <row r="273" customFormat="false" ht="13.8" hidden="false" customHeight="false" outlineLevel="0" collapsed="false">
      <c r="A273" s="1" t="s">
        <v>517</v>
      </c>
      <c r="B273" s="1" t="s">
        <v>272</v>
      </c>
      <c r="C273" s="14" t="s">
        <v>88</v>
      </c>
      <c r="D273" s="14" t="n">
        <v>1001</v>
      </c>
      <c r="F273" s="15" t="n">
        <v>43034</v>
      </c>
      <c r="G273" s="14" t="n">
        <v>19</v>
      </c>
      <c r="H273" s="14"/>
      <c r="I273" s="34" t="n">
        <f aca="false">'raw_all dissolved metals ppb'!I271/55.845*1000</f>
        <v>120.153997672128</v>
      </c>
      <c r="J273" s="34" t="n">
        <f aca="false">'raw_all dissolved metals ppb'!K271/58.933*1000</f>
        <v>2.10408429911934</v>
      </c>
      <c r="K273" s="34" t="n">
        <f aca="false">'raw_all dissolved metals ppb'!M271/58.693*1000</f>
        <v>59.9219668444278</v>
      </c>
      <c r="L273" s="34" t="n">
        <f aca="false">'raw_all dissolved metals ppb'!O271/63.546*1000</f>
        <v>42.2843294621219</v>
      </c>
      <c r="M273" s="34" t="n">
        <f aca="false">'raw_all dissolved metals ppb'!Q271/65.38*1000</f>
        <v>34896.4209238299</v>
      </c>
      <c r="N273" s="45" t="n">
        <f aca="false">'raw_all dissolved metals ppb'!S271/95.95*1000</f>
        <v>60.7087024491923</v>
      </c>
      <c r="O273" s="34" t="n">
        <f aca="false">'raw_all dissolved metals ppb'!U271/54.938*1000</f>
        <v>36.0588299537661</v>
      </c>
      <c r="P273" s="34" t="n">
        <f aca="false">'raw_all dissolved metals ppb'!W271/50.9415*1000</f>
        <v>50.4696563705427</v>
      </c>
    </row>
    <row r="274" customFormat="false" ht="13.8" hidden="false" customHeight="false" outlineLevel="0" collapsed="false">
      <c r="A274" s="1" t="s">
        <v>518</v>
      </c>
      <c r="B274" s="1" t="s">
        <v>272</v>
      </c>
      <c r="C274" s="14" t="s">
        <v>88</v>
      </c>
      <c r="D274" s="14" t="n">
        <v>1001</v>
      </c>
      <c r="F274" s="15" t="n">
        <v>43034</v>
      </c>
      <c r="G274" s="14" t="s">
        <v>484</v>
      </c>
      <c r="H274" s="14"/>
      <c r="I274" s="34" t="n">
        <f aca="false">'raw_all dissolved metals ppb'!I272/55.845*1000</f>
        <v>107.171635777599</v>
      </c>
      <c r="J274" s="34" t="n">
        <f aca="false">'raw_all dissolved metals ppb'!K272/58.933*1000</f>
        <v>2.05317903381806</v>
      </c>
      <c r="K274" s="34" t="n">
        <f aca="false">'raw_all dissolved metals ppb'!M272/58.693*1000</f>
        <v>56.8040481829179</v>
      </c>
      <c r="L274" s="34" t="n">
        <f aca="false">'raw_all dissolved metals ppb'!O272/63.546*1000</f>
        <v>35.8795203474648</v>
      </c>
      <c r="M274" s="34" t="n">
        <f aca="false">'raw_all dissolved metals ppb'!Q272/65.38*1000</f>
        <v>30871.948608137</v>
      </c>
      <c r="N274" s="45" t="n">
        <f aca="false">'raw_all dissolved metals ppb'!S272/95.95*1000</f>
        <v>60.7503908285565</v>
      </c>
      <c r="O274" s="34" t="n">
        <f aca="false">'raw_all dissolved metals ppb'!U272/54.938*1000</f>
        <v>22.1522443481743</v>
      </c>
      <c r="P274" s="34" t="n">
        <f aca="false">'raw_all dissolved metals ppb'!W272/50.9415*1000</f>
        <v>42.8138158475899</v>
      </c>
    </row>
    <row r="275" customFormat="false" ht="13.8" hidden="false" customHeight="false" outlineLevel="0" collapsed="false">
      <c r="A275" s="1" t="s">
        <v>519</v>
      </c>
      <c r="B275" s="1" t="s">
        <v>272</v>
      </c>
      <c r="C275" s="14" t="s">
        <v>88</v>
      </c>
      <c r="D275" s="14" t="n">
        <v>1001</v>
      </c>
      <c r="F275" s="15" t="n">
        <v>43040</v>
      </c>
      <c r="G275" s="14" t="s">
        <v>508</v>
      </c>
      <c r="H275" s="14"/>
      <c r="I275" s="34" t="n">
        <f aca="false">'raw_all dissolved metals ppb'!I273/55.845*1000</f>
        <v>62.9778852180141</v>
      </c>
      <c r="J275" s="34" t="n">
        <f aca="false">'raw_all dissolved metals ppb'!K273/58.933*1000</f>
        <v>1.69684217670914</v>
      </c>
      <c r="K275" s="34" t="n">
        <f aca="false">'raw_all dissolved metals ppb'!M273/58.693*1000</f>
        <v>44.9116589712572</v>
      </c>
      <c r="L275" s="34" t="n">
        <f aca="false">'raw_all dissolved metals ppb'!O273/63.546*1000</f>
        <v>104.223711956693</v>
      </c>
      <c r="M275" s="34" t="n">
        <f aca="false">'raw_all dissolved metals ppb'!Q273/65.38*1000</f>
        <v>1832.79290302845</v>
      </c>
      <c r="N275" s="45" t="n">
        <f aca="false">'raw_all dissolved metals ppb'!S273/95.95*1000</f>
        <v>55.9041167274622</v>
      </c>
      <c r="O275" s="34" t="n">
        <f aca="false">'raw_all dissolved metals ppb'!U273/54.938*1000</f>
        <v>12.7598383632458</v>
      </c>
      <c r="P275" s="34" t="n">
        <f aca="false">'raw_all dissolved metals ppb'!W273/50.9415*1000</f>
        <v>11.6408036669513</v>
      </c>
    </row>
    <row r="276" customFormat="false" ht="13.8" hidden="false" customHeight="false" outlineLevel="0" collapsed="false">
      <c r="A276" s="46" t="s">
        <v>520</v>
      </c>
      <c r="B276" s="46" t="s">
        <v>272</v>
      </c>
      <c r="C276" s="47" t="s">
        <v>88</v>
      </c>
      <c r="D276" s="47" t="n">
        <v>1001</v>
      </c>
      <c r="E276" s="46"/>
      <c r="F276" s="48" t="n">
        <v>43047</v>
      </c>
      <c r="G276" s="47" t="s">
        <v>508</v>
      </c>
      <c r="H276" s="47"/>
      <c r="I276" s="50" t="n">
        <f aca="false">'raw_all dissolved metals ppb'!I274/55.845*1000</f>
        <v>93.4371922284896</v>
      </c>
      <c r="J276" s="50" t="n">
        <f aca="false">'raw_all dissolved metals ppb'!K274/58.933*1000</f>
        <v>1.67987375494205</v>
      </c>
      <c r="K276" s="50" t="n">
        <f aca="false">'raw_all dissolved metals ppb'!M274/58.693*1000</f>
        <v>45.7294737021451</v>
      </c>
      <c r="L276" s="50" t="n">
        <f aca="false">'raw_all dissolved metals ppb'!O274/63.546*1000</f>
        <v>22.1099675825386</v>
      </c>
      <c r="M276" s="50" t="n">
        <f aca="false">'raw_all dissolved metals ppb'!Q274/65.38*1000</f>
        <v>2779.64209238299</v>
      </c>
      <c r="N276" s="51" t="n">
        <f aca="false">'raw_all dissolved metals ppb'!S274/95.95*1000</f>
        <v>57.0505471599792</v>
      </c>
      <c r="O276" s="50" t="n">
        <f aca="false">'raw_all dissolved metals ppb'!U274/54.938*1000</f>
        <v>20.5686410135061</v>
      </c>
      <c r="P276" s="50" t="n">
        <f aca="false">'raw_all dissolved metals ppb'!W274/50.9415*1000</f>
        <v>14.0945987063593</v>
      </c>
    </row>
    <row r="277" customFormat="false" ht="13.8" hidden="false" customHeight="false" outlineLevel="0" collapsed="false">
      <c r="A277" s="1" t="s">
        <v>521</v>
      </c>
      <c r="B277" s="1" t="s">
        <v>272</v>
      </c>
      <c r="C277" s="14" t="s">
        <v>522</v>
      </c>
      <c r="F277" s="15" t="n">
        <v>42881</v>
      </c>
      <c r="G277" s="41" t="s">
        <v>280</v>
      </c>
      <c r="H277" s="14" t="s">
        <v>497</v>
      </c>
      <c r="I277" s="34" t="n">
        <f aca="false">'raw_all dissolved metals ppb'!I275/55.845*1000</f>
        <v>478.144865252037</v>
      </c>
      <c r="J277" s="34" t="n">
        <f aca="false">'raw_all dissolved metals ppb'!K275/58.933*1000</f>
        <v>2.1889264079548</v>
      </c>
      <c r="K277" s="34" t="n">
        <f aca="false">'raw_all dissolved metals ppb'!M275/58.693*1000</f>
        <v>13.0168844666315</v>
      </c>
      <c r="L277" s="34" t="n">
        <f aca="false">'raw_all dissolved metals ppb'!O275/63.546*1000</f>
        <v>23.8567337047178</v>
      </c>
      <c r="M277" s="34" t="n">
        <f aca="false">'raw_all dissolved metals ppb'!Q275/65.38*1000</f>
        <v>2506.57693484246</v>
      </c>
      <c r="N277" s="45" t="n">
        <f aca="false">'raw_all dissolved metals ppb'!S275/95.95*1000</f>
        <v>62.9598749348619</v>
      </c>
      <c r="O277" s="34" t="n">
        <f aca="false">'raw_all dissolved metals ppb'!U275/54.938*1000</f>
        <v>27.8495758855437</v>
      </c>
      <c r="P277" s="34" t="n">
        <f aca="false">'raw_all dissolved metals ppb'!W275/50.9415*1000</f>
        <v>4.27941854872746</v>
      </c>
    </row>
    <row r="278" customFormat="false" ht="13.8" hidden="false" customHeight="false" outlineLevel="0" collapsed="false">
      <c r="A278" s="1" t="s">
        <v>523</v>
      </c>
      <c r="B278" s="1" t="s">
        <v>272</v>
      </c>
      <c r="C278" s="14" t="s">
        <v>522</v>
      </c>
      <c r="F278" s="15" t="n">
        <v>42881</v>
      </c>
      <c r="G278" s="41" t="s">
        <v>293</v>
      </c>
      <c r="H278" s="14" t="s">
        <v>524</v>
      </c>
      <c r="I278" s="34" t="n">
        <f aca="false">'raw_all dissolved metals ppb'!I276/55.845*1000</f>
        <v>1063.99856746352</v>
      </c>
      <c r="J278" s="34" t="n">
        <f aca="false">'raw_all dissolved metals ppb'!K276/58.933*1000</f>
        <v>0.576926340081109</v>
      </c>
      <c r="K278" s="34" t="n">
        <f aca="false">'raw_all dissolved metals ppb'!M276/58.693*1000</f>
        <v>7.78627775032798</v>
      </c>
      <c r="L278" s="34" t="n">
        <f aca="false">'raw_all dissolved metals ppb'!O276/63.546*1000</f>
        <v>15.6107386774935</v>
      </c>
      <c r="M278" s="34" t="n">
        <f aca="false">'raw_all dissolved metals ppb'!Q276/65.38*1000</f>
        <v>1078.29611501988</v>
      </c>
      <c r="N278" s="45" t="n">
        <f aca="false">'raw_all dissolved metals ppb'!S276/95.95*1000</f>
        <v>51.1307972902553</v>
      </c>
      <c r="O278" s="34" t="n">
        <f aca="false">'raw_all dissolved metals ppb'!U276/54.938*1000</f>
        <v>61.3054716225563</v>
      </c>
      <c r="P278" s="34" t="n">
        <f aca="false">'raw_all dissolved metals ppb'!W276/50.9415*1000</f>
        <v>3.55309521706271</v>
      </c>
    </row>
    <row r="279" customFormat="false" ht="13.8" hidden="false" customHeight="false" outlineLevel="0" collapsed="false">
      <c r="A279" s="1" t="s">
        <v>525</v>
      </c>
      <c r="B279" s="1" t="s">
        <v>272</v>
      </c>
      <c r="C279" s="14" t="s">
        <v>522</v>
      </c>
      <c r="F279" s="15" t="n">
        <v>42898</v>
      </c>
      <c r="G279" s="41" t="s">
        <v>280</v>
      </c>
      <c r="H279" s="14" t="s">
        <v>497</v>
      </c>
      <c r="I279" s="34" t="n">
        <f aca="false">'raw_all dissolved metals ppb'!I277/55.845*1000</f>
        <v>294.565314710359</v>
      </c>
      <c r="J279" s="34" t="n">
        <f aca="false">'raw_all dissolved metals ppb'!K277/58.933*1000</f>
        <v>0.559957918314018</v>
      </c>
      <c r="K279" s="34" t="n">
        <f aca="false">'raw_all dissolved metals ppb'!M277/58.693*1000</f>
        <v>8.97892423287274</v>
      </c>
      <c r="L279" s="34" t="n">
        <f aca="false">'raw_all dissolved metals ppb'!O277/63.546*1000</f>
        <v>16.6178831082995</v>
      </c>
      <c r="M279" s="34" t="n">
        <f aca="false">'raw_all dissolved metals ppb'!Q277/65.38*1000</f>
        <v>453.51789538085</v>
      </c>
      <c r="N279" s="45" t="n">
        <f aca="false">'raw_all dissolved metals ppb'!S277/95.95*1000</f>
        <v>55.3621677957269</v>
      </c>
      <c r="O279" s="34" t="n">
        <f aca="false">'raw_all dissolved metals ppb'!U277/54.938*1000</f>
        <v>6.93509046561579</v>
      </c>
      <c r="P279" s="34" t="n">
        <f aca="false">'raw_all dissolved metals ppb'!W277/50.9415*1000</f>
        <v>4.12237566620535</v>
      </c>
    </row>
    <row r="280" customFormat="false" ht="13.8" hidden="false" customHeight="false" outlineLevel="0" collapsed="false">
      <c r="A280" s="1" t="s">
        <v>526</v>
      </c>
      <c r="B280" s="1" t="s">
        <v>272</v>
      </c>
      <c r="C280" s="14" t="s">
        <v>522</v>
      </c>
      <c r="F280" s="15" t="n">
        <v>42898</v>
      </c>
      <c r="G280" s="41" t="s">
        <v>293</v>
      </c>
      <c r="H280" s="14" t="s">
        <v>527</v>
      </c>
      <c r="I280" s="34" t="n">
        <f aca="false">'raw_all dissolved metals ppb'!I278/55.845*1000</f>
        <v>758.277374876891</v>
      </c>
      <c r="J280" s="34" t="n">
        <f aca="false">'raw_all dissolved metals ppb'!K278/58.933*1000</f>
        <v>0.593894761848201</v>
      </c>
      <c r="K280" s="34" t="n">
        <f aca="false">'raw_all dissolved metals ppb'!M278/58.693*1000</f>
        <v>7.46255941935154</v>
      </c>
      <c r="L280" s="34" t="n">
        <f aca="false">'raw_all dissolved metals ppb'!O278/63.546*1000</f>
        <v>17.8453403833443</v>
      </c>
      <c r="M280" s="34" t="n">
        <f aca="false">'raw_all dissolved metals ppb'!Q278/65.38*1000</f>
        <v>550.535331905782</v>
      </c>
      <c r="N280" s="45" t="n">
        <f aca="false">'raw_all dissolved metals ppb'!S278/95.95*1000</f>
        <v>47.430953621678</v>
      </c>
      <c r="O280" s="34" t="n">
        <f aca="false">'raw_all dissolved metals ppb'!U278/54.938*1000</f>
        <v>58.9937748006844</v>
      </c>
      <c r="P280" s="34" t="n">
        <f aca="false">'raw_all dissolved metals ppb'!W278/50.9415*1000</f>
        <v>2.23786107594005</v>
      </c>
    </row>
    <row r="281" customFormat="false" ht="13.8" hidden="false" customHeight="false" outlineLevel="0" collapsed="false">
      <c r="A281" s="1" t="s">
        <v>528</v>
      </c>
      <c r="B281" s="1" t="s">
        <v>272</v>
      </c>
      <c r="C281" s="14" t="s">
        <v>522</v>
      </c>
      <c r="F281" s="15" t="n">
        <v>42914</v>
      </c>
      <c r="G281" s="41" t="s">
        <v>280</v>
      </c>
      <c r="H281" s="14" t="s">
        <v>497</v>
      </c>
      <c r="I281" s="34" t="n">
        <f aca="false">'raw_all dissolved metals ppb'!I279/55.845*1000</f>
        <v>445.626287044498</v>
      </c>
      <c r="J281" s="34" t="n">
        <f aca="false">'raw_all dissolved metals ppb'!K279/58.933*1000</f>
        <v>0.576926340081109</v>
      </c>
      <c r="K281" s="34" t="n">
        <f aca="false">'raw_all dissolved metals ppb'!M279/58.693*1000</f>
        <v>8.1781473088784</v>
      </c>
      <c r="L281" s="34" t="n">
        <f aca="false">'raw_all dissolved metals ppb'!O279/63.546*1000</f>
        <v>15.4691089919114</v>
      </c>
      <c r="M281" s="34" t="n">
        <f aca="false">'raw_all dissolved metals ppb'!Q279/65.38*1000</f>
        <v>445.013765677577</v>
      </c>
      <c r="N281" s="45" t="n">
        <f aca="false">'raw_all dissolved metals ppb'!S279/95.95*1000</f>
        <v>54.2053152683689</v>
      </c>
      <c r="O281" s="34" t="n">
        <f aca="false">'raw_all dissolved metals ppb'!U279/54.938*1000</f>
        <v>9.01015690414649</v>
      </c>
      <c r="P281" s="34" t="n">
        <f aca="false">'raw_all dissolved metals ppb'!W279/50.9415*1000</f>
        <v>2.51268612035374</v>
      </c>
    </row>
    <row r="282" customFormat="false" ht="13.8" hidden="false" customHeight="false" outlineLevel="0" collapsed="false">
      <c r="A282" s="1" t="s">
        <v>529</v>
      </c>
      <c r="B282" s="1" t="s">
        <v>272</v>
      </c>
      <c r="C282" s="14" t="s">
        <v>522</v>
      </c>
      <c r="F282" s="15" t="n">
        <v>42914</v>
      </c>
      <c r="G282" s="41" t="s">
        <v>293</v>
      </c>
      <c r="H282" s="14" t="s">
        <v>527</v>
      </c>
      <c r="I282" s="34" t="n">
        <f aca="false">'raw_all dissolved metals ppb'!I280/55.845*1000</f>
        <v>581.950040290089</v>
      </c>
      <c r="J282" s="34" t="n">
        <f aca="false">'raw_all dissolved metals ppb'!K280/58.933*1000</f>
        <v>0.763578979519115</v>
      </c>
      <c r="K282" s="34" t="n">
        <f aca="false">'raw_all dissolved metals ppb'!M280/58.693*1000</f>
        <v>9.31968037074268</v>
      </c>
      <c r="L282" s="34" t="n">
        <f aca="false">'raw_all dissolved metals ppb'!O280/63.546*1000</f>
        <v>20.9454568344192</v>
      </c>
      <c r="M282" s="34" t="n">
        <f aca="false">'raw_all dissolved metals ppb'!Q280/65.38*1000</f>
        <v>1230.49862343224</v>
      </c>
      <c r="N282" s="45" t="n">
        <f aca="false">'raw_all dissolved metals ppb'!S280/95.95*1000</f>
        <v>46.2011464304325</v>
      </c>
      <c r="O282" s="34" t="n">
        <f aca="false">'raw_all dissolved metals ppb'!U280/54.938*1000</f>
        <v>59.9220939968692</v>
      </c>
      <c r="P282" s="34" t="n">
        <f aca="false">'raw_all dissolved metals ppb'!W280/50.9415*1000</f>
        <v>1.82562350931951</v>
      </c>
    </row>
    <row r="283" customFormat="false" ht="13.8" hidden="false" customHeight="false" outlineLevel="0" collapsed="false">
      <c r="A283" s="1" t="s">
        <v>530</v>
      </c>
      <c r="B283" s="1" t="s">
        <v>272</v>
      </c>
      <c r="C283" s="14" t="s">
        <v>522</v>
      </c>
      <c r="F283" s="15" t="n">
        <v>42929</v>
      </c>
      <c r="G283" s="41" t="s">
        <v>280</v>
      </c>
      <c r="H283" s="14" t="s">
        <v>497</v>
      </c>
      <c r="I283" s="34" t="n">
        <f aca="false">'raw_all dissolved metals ppb'!I281/55.845*1000</f>
        <v>335.929805712239</v>
      </c>
      <c r="J283" s="34" t="n">
        <f aca="false">'raw_all dissolved metals ppb'!K281/58.933*1000</f>
        <v>0.509052653012743</v>
      </c>
      <c r="K283" s="34" t="n">
        <f aca="false">'raw_all dissolved metals ppb'!M281/58.693*1000</f>
        <v>8.2122229226654</v>
      </c>
      <c r="L283" s="34" t="n">
        <f aca="false">'raw_all dissolved metals ppb'!O281/63.546*1000</f>
        <v>17.8610770150757</v>
      </c>
      <c r="M283" s="34" t="n">
        <f aca="false">'raw_all dissolved metals ppb'!Q281/65.38*1000</f>
        <v>396.176200672989</v>
      </c>
      <c r="N283" s="45" t="n">
        <f aca="false">'raw_all dissolved metals ppb'!S281/95.95*1000</f>
        <v>43.3454924439812</v>
      </c>
      <c r="O283" s="34" t="n">
        <f aca="false">'raw_all dissolved metals ppb'!U281/54.938*1000</f>
        <v>10.848592959336</v>
      </c>
      <c r="P283" s="34" t="n">
        <f aca="false">'raw_all dissolved metals ppb'!W281/50.9415*1000</f>
        <v>3.29790053296428</v>
      </c>
    </row>
    <row r="284" customFormat="false" ht="13.8" hidden="false" customHeight="false" outlineLevel="0" collapsed="false">
      <c r="A284" s="1" t="s">
        <v>531</v>
      </c>
      <c r="B284" s="1" t="s">
        <v>272</v>
      </c>
      <c r="C284" s="14" t="s">
        <v>522</v>
      </c>
      <c r="F284" s="15" t="n">
        <v>42929</v>
      </c>
      <c r="G284" s="41" t="s">
        <v>293</v>
      </c>
      <c r="H284" s="14" t="s">
        <v>527</v>
      </c>
      <c r="I284" s="34" t="n">
        <f aca="false">'raw_all dissolved metals ppb'!I282/55.845*1000</f>
        <v>871.179156594145</v>
      </c>
      <c r="J284" s="34" t="n">
        <f aca="false">'raw_all dissolved metals ppb'!K282/58.933*1000</f>
        <v>0.967200040724212</v>
      </c>
      <c r="K284" s="34" t="n">
        <f aca="false">'raw_all dissolved metals ppb'!M282/58.693*1000</f>
        <v>8.53594125364183</v>
      </c>
      <c r="L284" s="34" t="n">
        <f aca="false">'raw_all dissolved metals ppb'!O282/63.546*1000</f>
        <v>18.4905422843295</v>
      </c>
      <c r="M284" s="34" t="n">
        <f aca="false">'raw_all dissolved metals ppb'!Q282/65.38*1000</f>
        <v>698.455185071887</v>
      </c>
      <c r="N284" s="45" t="n">
        <f aca="false">'raw_all dissolved metals ppb'!S282/95.95*1000</f>
        <v>42.5846795205836</v>
      </c>
      <c r="O284" s="34" t="n">
        <f aca="false">'raw_all dissolved metals ppb'!U282/54.938*1000</f>
        <v>148.494666715206</v>
      </c>
      <c r="P284" s="34" t="n">
        <f aca="false">'raw_all dissolved metals ppb'!W282/50.9415*1000</f>
        <v>1.92377531089583</v>
      </c>
    </row>
    <row r="285" customFormat="false" ht="13.8" hidden="false" customHeight="false" outlineLevel="0" collapsed="false">
      <c r="A285" s="1" t="s">
        <v>532</v>
      </c>
      <c r="B285" s="1" t="s">
        <v>272</v>
      </c>
      <c r="C285" s="14" t="s">
        <v>522</v>
      </c>
      <c r="F285" s="15" t="n">
        <v>42949</v>
      </c>
      <c r="G285" s="41" t="s">
        <v>280</v>
      </c>
      <c r="H285" s="14" t="s">
        <v>497</v>
      </c>
      <c r="I285" s="34" t="n">
        <f aca="false">'raw_all dissolved metals ppb'!I283/55.845*1000</f>
        <v>255.224281493419</v>
      </c>
      <c r="J285" s="34" t="n">
        <f aca="false">'raw_all dissolved metals ppb'!K283/58.933*1000</f>
        <v>0.441178965944378</v>
      </c>
      <c r="K285" s="34" t="n">
        <f aca="false">'raw_all dissolved metals ppb'!M283/58.693*1000</f>
        <v>7.18995450905559</v>
      </c>
      <c r="L285" s="34" t="n">
        <f aca="false">'raw_all dissolved metals ppb'!O283/63.546*1000</f>
        <v>15.7681049948069</v>
      </c>
      <c r="M285" s="34" t="n">
        <f aca="false">'raw_all dissolved metals ppb'!Q283/65.38*1000</f>
        <v>293.071275619455</v>
      </c>
      <c r="N285" s="45" t="n">
        <f aca="false">'raw_all dissolved metals ppb'!S283/95.95*1000</f>
        <v>30.9848879624805</v>
      </c>
      <c r="O285" s="34" t="n">
        <f aca="false">'raw_all dissolved metals ppb'!U283/54.938*1000</f>
        <v>9.61083403108959</v>
      </c>
      <c r="P285" s="34" t="n">
        <f aca="false">'raw_all dissolved metals ppb'!W283/50.9415*1000</f>
        <v>2.29675215688584</v>
      </c>
    </row>
    <row r="286" customFormat="false" ht="13.8" hidden="false" customHeight="false" outlineLevel="0" collapsed="false">
      <c r="A286" s="1" t="s">
        <v>533</v>
      </c>
      <c r="B286" s="1" t="s">
        <v>272</v>
      </c>
      <c r="C286" s="14" t="s">
        <v>522</v>
      </c>
      <c r="F286" s="15" t="n">
        <v>42949</v>
      </c>
      <c r="G286" s="41" t="s">
        <v>293</v>
      </c>
      <c r="H286" s="14" t="s">
        <v>527</v>
      </c>
      <c r="I286" s="34" t="n">
        <f aca="false">'raw_all dissolved metals ppb'!I284/55.845*1000</f>
        <v>540.657176112454</v>
      </c>
      <c r="J286" s="34" t="n">
        <f aca="false">'raw_all dissolved metals ppb'!K284/58.933*1000</f>
        <v>0.780547401286206</v>
      </c>
      <c r="K286" s="34" t="n">
        <f aca="false">'raw_all dissolved metals ppb'!M284/58.693*1000</f>
        <v>7.32625696420357</v>
      </c>
      <c r="L286" s="34" t="n">
        <f aca="false">'raw_all dissolved metals ppb'!O284/63.546*1000</f>
        <v>17.9554968054638</v>
      </c>
      <c r="M286" s="34" t="n">
        <f aca="false">'raw_all dissolved metals ppb'!Q284/65.38*1000</f>
        <v>498.715203426124</v>
      </c>
      <c r="N286" s="45" t="n">
        <f aca="false">'raw_all dissolved metals ppb'!S284/95.95*1000</f>
        <v>25.8989056800417</v>
      </c>
      <c r="O286" s="34" t="n">
        <f aca="false">'raw_all dissolved metals ppb'!U284/54.938*1000</f>
        <v>63.6353707816084</v>
      </c>
      <c r="P286" s="34" t="n">
        <f aca="false">'raw_all dissolved metals ppb'!W284/50.9415*1000</f>
        <v>1.90414495058057</v>
      </c>
    </row>
    <row r="287" customFormat="false" ht="13.8" hidden="false" customHeight="false" outlineLevel="0" collapsed="false">
      <c r="A287" s="1" t="s">
        <v>534</v>
      </c>
      <c r="B287" s="1" t="s">
        <v>272</v>
      </c>
      <c r="C287" s="14" t="s">
        <v>522</v>
      </c>
      <c r="F287" s="15" t="n">
        <v>42976</v>
      </c>
      <c r="G287" s="41" t="s">
        <v>280</v>
      </c>
      <c r="H287" s="14" t="s">
        <v>497</v>
      </c>
      <c r="I287" s="34" t="n">
        <f aca="false">'raw_all dissolved metals ppb'!I285/55.845*1000</f>
        <v>777.240576595935</v>
      </c>
      <c r="J287" s="34" t="n">
        <f aca="false">'raw_all dissolved metals ppb'!K285/58.933*1000</f>
        <v>0.831452666587481</v>
      </c>
      <c r="K287" s="34" t="n">
        <f aca="false">'raw_all dissolved metals ppb'!M285/58.693*1000</f>
        <v>8.16110950198491</v>
      </c>
      <c r="L287" s="34" t="n">
        <f aca="false">'raw_all dissolved metals ppb'!O285/63.546*1000</f>
        <v>15.909734680389</v>
      </c>
      <c r="M287" s="34" t="n">
        <f aca="false">'raw_all dissolved metals ppb'!Q285/65.38*1000</f>
        <v>425.497093912512</v>
      </c>
      <c r="N287" s="45" t="n">
        <f aca="false">'raw_all dissolved metals ppb'!S285/95.95*1000</f>
        <v>24.0125065138093</v>
      </c>
      <c r="O287" s="34" t="n">
        <f aca="false">'raw_all dissolved metals ppb'!U285/54.938*1000</f>
        <v>47.8903491208271</v>
      </c>
      <c r="P287" s="34" t="n">
        <f aca="false">'raw_all dissolved metals ppb'!W285/50.9415*1000</f>
        <v>4.24015782809694</v>
      </c>
    </row>
    <row r="288" customFormat="false" ht="13.8" hidden="false" customHeight="false" outlineLevel="0" collapsed="false">
      <c r="A288" s="46" t="s">
        <v>535</v>
      </c>
      <c r="B288" s="46" t="s">
        <v>272</v>
      </c>
      <c r="C288" s="47" t="s">
        <v>522</v>
      </c>
      <c r="D288" s="46"/>
      <c r="E288" s="46"/>
      <c r="F288" s="48" t="n">
        <v>42976</v>
      </c>
      <c r="G288" s="53" t="s">
        <v>293</v>
      </c>
      <c r="H288" s="47" t="s">
        <v>527</v>
      </c>
      <c r="I288" s="50" t="n">
        <f aca="false">'raw_all dissolved metals ppb'!I286/55.845*1000</f>
        <v>635.365744471304</v>
      </c>
      <c r="J288" s="50" t="n">
        <f aca="false">'raw_all dissolved metals ppb'!K286/58.933*1000</f>
        <v>0.610863183615292</v>
      </c>
      <c r="K288" s="50" t="n">
        <f aca="false">'raw_all dissolved metals ppb'!M286/58.693*1000</f>
        <v>5.92915679893684</v>
      </c>
      <c r="L288" s="50" t="n">
        <f aca="false">'raw_all dissolved metals ppb'!O286/63.546*1000</f>
        <v>11.6451074811947</v>
      </c>
      <c r="M288" s="50" t="n">
        <f aca="false">'raw_all dissolved metals ppb'!Q286/65.38*1000</f>
        <v>699.556439278067</v>
      </c>
      <c r="N288" s="51" t="n">
        <f aca="false">'raw_all dissolved metals ppb'!S286/95.95*1000</f>
        <v>18.7597707139135</v>
      </c>
      <c r="O288" s="50" t="n">
        <f aca="false">'raw_all dissolved metals ppb'!U286/54.938*1000</f>
        <v>74.3201427063235</v>
      </c>
      <c r="P288" s="50" t="n">
        <f aca="false">'raw_all dissolved metals ppb'!W286/50.9415*1000</f>
        <v>2.84640224571322</v>
      </c>
    </row>
    <row r="289" customFormat="false" ht="13.8" hidden="false" customHeight="false" outlineLevel="0" collapsed="false">
      <c r="A289" s="1" t="s">
        <v>536</v>
      </c>
      <c r="B289" s="1" t="s">
        <v>272</v>
      </c>
      <c r="C289" s="14" t="s">
        <v>537</v>
      </c>
      <c r="D289" s="14" t="n">
        <v>310</v>
      </c>
      <c r="E289" s="14"/>
      <c r="F289" s="15" t="n">
        <v>42893</v>
      </c>
      <c r="G289" s="14" t="s">
        <v>538</v>
      </c>
      <c r="H289" s="14"/>
      <c r="I289" s="34" t="n">
        <f aca="false">'raw_all dissolved metals ppb'!I287/55.845*1000</f>
        <v>216.330915928015</v>
      </c>
      <c r="J289" s="34" t="n">
        <f aca="false">'raw_all dissolved metals ppb'!K287/58.933*1000</f>
        <v>0.644800027149475</v>
      </c>
      <c r="K289" s="34" t="n">
        <f aca="false">'raw_all dissolved metals ppb'!M287/58.693*1000</f>
        <v>17.3956008382601</v>
      </c>
      <c r="L289" s="34" t="n">
        <f aca="false">'raw_all dissolved metals ppb'!O287/63.546*1000</f>
        <v>29.1757152299122</v>
      </c>
      <c r="M289" s="34" t="n">
        <f aca="false">'raw_all dissolved metals ppb'!Q287/65.38*1000</f>
        <v>5762.40440501682</v>
      </c>
      <c r="N289" s="45" t="n">
        <f aca="false">'raw_all dissolved metals ppb'!S287/95.95*1000</f>
        <v>4.45023449713392</v>
      </c>
      <c r="O289" s="34" t="n">
        <f aca="false">'raw_all dissolved metals ppb'!U287/54.938*1000</f>
        <v>10.6119625759948</v>
      </c>
      <c r="P289" s="34" t="n">
        <f aca="false">'raw_all dissolved metals ppb'!W287/50.9415*1000</f>
        <v>12.4652788001924</v>
      </c>
    </row>
    <row r="290" customFormat="false" ht="13.8" hidden="false" customHeight="false" outlineLevel="0" collapsed="false">
      <c r="A290" s="1" t="s">
        <v>539</v>
      </c>
      <c r="B290" s="1" t="s">
        <v>272</v>
      </c>
      <c r="C290" s="14" t="s">
        <v>537</v>
      </c>
      <c r="D290" s="14" t="n">
        <v>310</v>
      </c>
      <c r="E290" s="14"/>
      <c r="F290" s="15" t="n">
        <v>42893</v>
      </c>
      <c r="G290" s="14" t="s">
        <v>540</v>
      </c>
      <c r="H290" s="14"/>
      <c r="I290" s="34" t="n">
        <f aca="false">'raw_all dissolved metals ppb'!I288/55.845*1000</f>
        <v>228.328408989166</v>
      </c>
      <c r="J290" s="34" t="n">
        <f aca="false">'raw_all dissolved metals ppb'!K288/58.933*1000</f>
        <v>0.576926340081109</v>
      </c>
      <c r="K290" s="34" t="n">
        <f aca="false">'raw_all dissolved metals ppb'!M288/58.693*1000</f>
        <v>14.1243419147087</v>
      </c>
      <c r="L290" s="34" t="n">
        <f aca="false">'raw_all dissolved metals ppb'!O288/63.546*1000</f>
        <v>16.0985742611651</v>
      </c>
      <c r="M290" s="34" t="n">
        <f aca="false">'raw_all dissolved metals ppb'!Q288/65.38*1000</f>
        <v>1458.77944325482</v>
      </c>
      <c r="N290" s="45" t="n">
        <f aca="false">'raw_all dissolved metals ppb'!S288/95.95*1000</f>
        <v>2.85565398645128</v>
      </c>
      <c r="O290" s="34" t="n">
        <f aca="false">'raw_all dissolved metals ppb'!U288/54.938*1000</f>
        <v>10.848592959336</v>
      </c>
      <c r="P290" s="34" t="n">
        <f aca="false">'raw_all dissolved metals ppb'!W288/50.9415*1000</f>
        <v>5.04500260102274</v>
      </c>
    </row>
    <row r="291" customFormat="false" ht="13.8" hidden="false" customHeight="false" outlineLevel="0" collapsed="false">
      <c r="A291" s="1" t="s">
        <v>541</v>
      </c>
      <c r="B291" s="1" t="s">
        <v>272</v>
      </c>
      <c r="C291" s="14" t="s">
        <v>537</v>
      </c>
      <c r="D291" s="14" t="n">
        <v>710</v>
      </c>
      <c r="E291" s="14"/>
      <c r="F291" s="15" t="n">
        <v>42894</v>
      </c>
      <c r="G291" s="14" t="n">
        <v>7.5</v>
      </c>
      <c r="H291" s="14"/>
      <c r="I291" s="34" t="n">
        <f aca="false">'raw_all dissolved metals ppb'!I289/55.845*1000</f>
        <v>1954.62440684036</v>
      </c>
      <c r="J291" s="34" t="n">
        <f aca="false">'raw_all dissolved metals ppb'!K289/58.933*1000</f>
        <v>1.03507372779258</v>
      </c>
      <c r="K291" s="34" t="n">
        <f aca="false">'raw_all dissolved metals ppb'!M289/58.693*1000</f>
        <v>26.9538105055117</v>
      </c>
      <c r="L291" s="34" t="n">
        <f aca="false">'raw_all dissolved metals ppb'!O289/63.546*1000</f>
        <v>42.9137947313757</v>
      </c>
      <c r="M291" s="34" t="n">
        <f aca="false">'raw_all dissolved metals ppb'!Q289/65.38*1000</f>
        <v>11159.4218415418</v>
      </c>
      <c r="N291" s="45" t="n">
        <f aca="false">'raw_all dissolved metals ppb'!S289/95.95*1000</f>
        <v>3.00156331422616</v>
      </c>
      <c r="O291" s="34" t="n">
        <f aca="false">'raw_all dissolved metals ppb'!U289/54.938*1000</f>
        <v>38.0610870435764</v>
      </c>
      <c r="P291" s="34" t="n">
        <f aca="false">'raw_all dissolved metals ppb'!W289/50.9415*1000</f>
        <v>22.4963929212921</v>
      </c>
    </row>
    <row r="292" customFormat="false" ht="13.8" hidden="false" customHeight="false" outlineLevel="0" collapsed="false">
      <c r="A292" s="1" t="s">
        <v>542</v>
      </c>
      <c r="B292" s="1" t="s">
        <v>272</v>
      </c>
      <c r="C292" s="14" t="s">
        <v>537</v>
      </c>
      <c r="D292" s="14" t="n">
        <v>520</v>
      </c>
      <c r="E292" s="14"/>
      <c r="F292" s="15" t="n">
        <v>42895</v>
      </c>
      <c r="G292" s="14" t="n">
        <v>1</v>
      </c>
      <c r="H292" s="14"/>
      <c r="I292" s="34" t="n">
        <f aca="false">'raw_all dissolved metals ppb'!I290/55.845*1000</f>
        <v>1452.03688781449</v>
      </c>
      <c r="J292" s="34" t="n">
        <f aca="false">'raw_all dissolved metals ppb'!K290/58.933*1000</f>
        <v>1.3914105849015</v>
      </c>
      <c r="K292" s="34" t="n">
        <f aca="false">'raw_all dissolved metals ppb'!M290/58.693*1000</f>
        <v>20.0534987136456</v>
      </c>
      <c r="L292" s="34" t="n">
        <f aca="false">'raw_all dissolved metals ppb'!O290/63.546*1000</f>
        <v>17.1529285871652</v>
      </c>
      <c r="M292" s="34" t="n">
        <f aca="false">'raw_all dissolved metals ppb'!Q290/65.38*1000</f>
        <v>6101.45304374426</v>
      </c>
      <c r="N292" s="45" t="n">
        <f aca="false">'raw_all dissolved metals ppb'!S290/95.95*1000</f>
        <v>2.49088066701407</v>
      </c>
      <c r="O292" s="34" t="n">
        <f aca="false">'raw_all dissolved metals ppb'!U290/54.938*1000</f>
        <v>15.3627725799993</v>
      </c>
      <c r="P292" s="34" t="n">
        <f aca="false">'raw_all dissolved metals ppb'!W290/50.9415*1000</f>
        <v>15.4098328474819</v>
      </c>
    </row>
    <row r="293" customFormat="false" ht="13.8" hidden="false" customHeight="false" outlineLevel="0" collapsed="false">
      <c r="A293" s="1" t="s">
        <v>543</v>
      </c>
      <c r="B293" s="1" t="s">
        <v>272</v>
      </c>
      <c r="C293" s="14" t="s">
        <v>537</v>
      </c>
      <c r="D293" s="14" t="n">
        <v>610</v>
      </c>
      <c r="E293" s="14"/>
      <c r="F293" s="15" t="n">
        <v>42895</v>
      </c>
      <c r="G293" s="14" t="n">
        <v>1</v>
      </c>
      <c r="H293" s="14"/>
      <c r="I293" s="34" t="n">
        <f aca="false">'raw_all dissolved metals ppb'!I291/55.845*1000</f>
        <v>892.989524576954</v>
      </c>
      <c r="J293" s="34" t="n">
        <f aca="false">'raw_all dissolved metals ppb'!K291/58.933*1000</f>
        <v>0.899326353655846</v>
      </c>
      <c r="K293" s="34" t="n">
        <f aca="false">'raw_all dissolved metals ppb'!M291/58.693*1000</f>
        <v>20.1557255550066</v>
      </c>
      <c r="L293" s="34" t="n">
        <f aca="false">'raw_all dissolved metals ppb'!O291/63.546*1000</f>
        <v>43.291473892928</v>
      </c>
      <c r="M293" s="34" t="n">
        <f aca="false">'raw_all dissolved metals ppb'!Q291/65.38*1000</f>
        <v>1226.20067298868</v>
      </c>
      <c r="N293" s="45" t="n">
        <f aca="false">'raw_all dissolved metals ppb'!S291/95.95*1000</f>
        <v>2.43877019280875</v>
      </c>
      <c r="O293" s="34" t="n">
        <f aca="false">'raw_all dissolved metals ppb'!U291/54.938*1000</f>
        <v>25.7381047726528</v>
      </c>
      <c r="P293" s="34" t="n">
        <f aca="false">'raw_all dissolved metals ppb'!W291/50.9415*1000</f>
        <v>9.50109439258758</v>
      </c>
    </row>
    <row r="294" customFormat="false" ht="13.8" hidden="false" customHeight="false" outlineLevel="0" collapsed="false">
      <c r="A294" s="1" t="s">
        <v>544</v>
      </c>
      <c r="B294" s="1" t="s">
        <v>272</v>
      </c>
      <c r="C294" s="14" t="s">
        <v>537</v>
      </c>
      <c r="D294" s="14" t="n">
        <v>130</v>
      </c>
      <c r="E294" s="14"/>
      <c r="F294" s="15" t="n">
        <v>42897</v>
      </c>
      <c r="G294" s="14" t="n">
        <v>1</v>
      </c>
      <c r="H294" s="14"/>
      <c r="I294" s="34" t="n">
        <f aca="false">'raw_all dissolved metals ppb'!I292/55.845*1000</f>
        <v>330.414540245322</v>
      </c>
      <c r="J294" s="34" t="n">
        <f aca="false">'raw_all dissolved metals ppb'!K292/58.933*1000</f>
        <v>0.882357931888755</v>
      </c>
      <c r="K294" s="34" t="n">
        <f aca="false">'raw_all dissolved metals ppb'!M292/58.693*1000</f>
        <v>19.7127425757756</v>
      </c>
      <c r="L294" s="34" t="n">
        <f aca="false">'raw_all dissolved metals ppb'!O292/63.546*1000</f>
        <v>20.6307241997923</v>
      </c>
      <c r="M294" s="34" t="n">
        <f aca="false">'raw_all dissolved metals ppb'!Q292/65.38*1000</f>
        <v>3783.25175894769</v>
      </c>
      <c r="N294" s="45" t="n">
        <f aca="false">'raw_all dissolved metals ppb'!S292/95.95*1000</f>
        <v>2.26159458051068</v>
      </c>
      <c r="O294" s="34" t="n">
        <f aca="false">'raw_all dissolved metals ppb'!U292/54.938*1000</f>
        <v>47.1076486220831</v>
      </c>
      <c r="P294" s="34" t="n">
        <f aca="false">'raw_all dissolved metals ppb'!W292/50.9415*1000</f>
        <v>12.7793645652366</v>
      </c>
    </row>
    <row r="295" customFormat="false" ht="13.8" hidden="false" customHeight="false" outlineLevel="0" collapsed="false">
      <c r="A295" s="1" t="s">
        <v>545</v>
      </c>
      <c r="B295" s="1" t="s">
        <v>272</v>
      </c>
      <c r="C295" s="14" t="s">
        <v>537</v>
      </c>
      <c r="D295" s="14" t="n">
        <v>130</v>
      </c>
      <c r="E295" s="14"/>
      <c r="F295" s="15" t="n">
        <v>42897</v>
      </c>
      <c r="G295" s="14" t="n">
        <v>7.5</v>
      </c>
      <c r="H295" s="14"/>
      <c r="I295" s="34" t="n">
        <f aca="false">'raw_all dissolved metals ppb'!I293/55.845*1000</f>
        <v>379.19240755663</v>
      </c>
      <c r="J295" s="34" t="n">
        <f aca="false">'raw_all dissolved metals ppb'!K293/58.933*1000</f>
        <v>0.899326353655846</v>
      </c>
      <c r="K295" s="34" t="n">
        <f aca="false">'raw_all dissolved metals ppb'!M293/58.693*1000</f>
        <v>33.002231952703</v>
      </c>
      <c r="L295" s="34" t="n">
        <f aca="false">'raw_all dissolved metals ppb'!O293/63.546*1000</f>
        <v>29.348818178957</v>
      </c>
      <c r="M295" s="34" t="n">
        <f aca="false">'raw_all dissolved metals ppb'!Q293/65.38*1000</f>
        <v>6843.71367390639</v>
      </c>
      <c r="N295" s="45" t="n">
        <f aca="false">'raw_all dissolved metals ppb'!S293/95.95*1000</f>
        <v>2.21990620114643</v>
      </c>
      <c r="O295" s="34" t="n">
        <f aca="false">'raw_all dissolved metals ppb'!U293/54.938*1000</f>
        <v>48.4364192362299</v>
      </c>
      <c r="P295" s="34" t="n">
        <f aca="false">'raw_all dissolved metals ppb'!W293/50.9415*1000</f>
        <v>16.5680241060825</v>
      </c>
    </row>
    <row r="296" customFormat="false" ht="13.8" hidden="false" customHeight="false" outlineLevel="0" collapsed="false">
      <c r="A296" s="1" t="s">
        <v>546</v>
      </c>
      <c r="B296" s="1" t="s">
        <v>272</v>
      </c>
      <c r="C296" s="14" t="s">
        <v>537</v>
      </c>
      <c r="D296" s="14" t="n">
        <v>530</v>
      </c>
      <c r="E296" s="14"/>
      <c r="F296" s="15" t="n">
        <v>42898</v>
      </c>
      <c r="G296" s="14" t="n">
        <v>1</v>
      </c>
      <c r="H296" s="14"/>
      <c r="I296" s="34" t="n">
        <f aca="false">'raw_all dissolved metals ppb'!I294/55.845*1000</f>
        <v>973.444354910914</v>
      </c>
      <c r="J296" s="34" t="n">
        <f aca="false">'raw_all dissolved metals ppb'!K294/58.933*1000</f>
        <v>1.10294741486094</v>
      </c>
      <c r="K296" s="34" t="n">
        <f aca="false">'raw_all dissolved metals ppb'!M294/58.693*1000</f>
        <v>25.0796517472271</v>
      </c>
      <c r="L296" s="34" t="n">
        <f aca="false">'raw_all dissolved metals ppb'!O294/63.546*1000</f>
        <v>21.9840745286879</v>
      </c>
      <c r="M296" s="34" t="n">
        <f aca="false">'raw_all dissolved metals ppb'!Q294/65.38*1000</f>
        <v>14177.3019271949</v>
      </c>
      <c r="N296" s="45" t="n">
        <f aca="false">'raw_all dissolved metals ppb'!S294/95.95*1000</f>
        <v>1.87597707139135</v>
      </c>
      <c r="O296" s="34" t="n">
        <f aca="false">'raw_all dissolved metals ppb'!U294/54.938*1000</f>
        <v>40.9734609923914</v>
      </c>
      <c r="P296" s="34" t="n">
        <f aca="false">'raw_all dissolved metals ppb'!W294/50.9415*1000</f>
        <v>29.4259101125801</v>
      </c>
    </row>
    <row r="297" customFormat="false" ht="13.8" hidden="false" customHeight="false" outlineLevel="0" collapsed="false">
      <c r="A297" s="46" t="s">
        <v>547</v>
      </c>
      <c r="B297" s="46" t="s">
        <v>272</v>
      </c>
      <c r="C297" s="47" t="s">
        <v>537</v>
      </c>
      <c r="D297" s="47" t="n">
        <v>160</v>
      </c>
      <c r="E297" s="47"/>
      <c r="F297" s="48" t="n">
        <v>42899</v>
      </c>
      <c r="G297" s="47" t="n">
        <v>4</v>
      </c>
      <c r="H297" s="47"/>
      <c r="I297" s="50" t="n">
        <f aca="false">'raw_all dissolved metals ppb'!I295/55.845*1000</f>
        <v>84.1794251947354</v>
      </c>
      <c r="J297" s="50" t="n">
        <f aca="false">'raw_all dissolved metals ppb'!K295/58.933*1000</f>
        <v>0.916294775422938</v>
      </c>
      <c r="K297" s="50" t="n">
        <f aca="false">'raw_all dissolved metals ppb'!M295/58.693*1000</f>
        <v>20.1727633619001</v>
      </c>
      <c r="L297" s="50" t="n">
        <f aca="false">'raw_all dissolved metals ppb'!O295/63.546*1000</f>
        <v>13.7538161331949</v>
      </c>
      <c r="M297" s="50" t="n">
        <f aca="false">'raw_all dissolved metals ppb'!Q295/65.38*1000</f>
        <v>10546.3903334353</v>
      </c>
      <c r="N297" s="51" t="n">
        <f aca="false">'raw_all dissolved metals ppb'!S295/95.95*1000</f>
        <v>1.8342886920271</v>
      </c>
      <c r="O297" s="50" t="n">
        <f aca="false">'raw_all dissolved metals ppb'!U295/54.938*1000</f>
        <v>7.42655356947832</v>
      </c>
      <c r="P297" s="50" t="n">
        <f aca="false">'raw_all dissolved metals ppb'!W295/50.9415*1000</f>
        <v>18.9040369835988</v>
      </c>
    </row>
    <row r="298" customFormat="false" ht="13.8" hidden="false" customHeight="false" outlineLevel="0" collapsed="false">
      <c r="A298" s="1" t="s">
        <v>548</v>
      </c>
      <c r="B298" s="1" t="s">
        <v>272</v>
      </c>
      <c r="C298" s="14" t="s">
        <v>549</v>
      </c>
      <c r="D298" s="14" t="s">
        <v>550</v>
      </c>
      <c r="E298" s="14"/>
      <c r="F298" s="15" t="n">
        <v>42955</v>
      </c>
      <c r="G298" s="14" t="n">
        <v>8</v>
      </c>
      <c r="H298" s="14"/>
      <c r="I298" s="34" t="n">
        <f aca="false">'raw_all dissolved metals ppb'!I296/55.845*1000</f>
        <v>1439.60963380786</v>
      </c>
      <c r="J298" s="34" t="n">
        <f aca="false">'raw_all dissolved metals ppb'!K296/58.933*1000</f>
        <v>3.00341065277519</v>
      </c>
      <c r="K298" s="34" t="n">
        <f aca="false">'raw_all dissolved metals ppb'!M296/58.693*1000</f>
        <v>44.2131088886239</v>
      </c>
      <c r="L298" s="34" t="n">
        <f aca="false">'raw_all dissolved metals ppb'!O296/63.546*1000</f>
        <v>10.1343908349857</v>
      </c>
      <c r="M298" s="34" t="n">
        <f aca="false">'raw_all dissolved metals ppb'!Q296/65.38*1000</f>
        <v>138.49801162435</v>
      </c>
      <c r="N298" s="45" t="n">
        <f aca="false">'raw_all dissolved metals ppb'!S296/95.95*1000</f>
        <v>0.656591974986972</v>
      </c>
      <c r="O298" s="34" t="n">
        <f aca="false">'raw_all dissolved metals ppb'!U296/54.938*1000</f>
        <v>8106.68389821253</v>
      </c>
      <c r="P298" s="34" t="n">
        <f aca="false">'raw_all dissolved metals ppb'!W296/50.9415*1000</f>
        <v>9.756289076686</v>
      </c>
    </row>
    <row r="299" customFormat="false" ht="13.8" hidden="false" customHeight="false" outlineLevel="0" collapsed="false">
      <c r="A299" s="1" t="s">
        <v>551</v>
      </c>
      <c r="B299" s="1" t="s">
        <v>272</v>
      </c>
      <c r="C299" s="14" t="s">
        <v>549</v>
      </c>
      <c r="D299" s="14" t="s">
        <v>550</v>
      </c>
      <c r="E299" s="14"/>
      <c r="F299" s="15" t="n">
        <v>42955</v>
      </c>
      <c r="G299" s="14" t="n">
        <v>10</v>
      </c>
      <c r="H299" s="14"/>
      <c r="I299" s="34" t="n">
        <f aca="false">'raw_all dissolved metals ppb'!I297/55.845*1000</f>
        <v>1231.40836243173</v>
      </c>
      <c r="J299" s="34" t="n">
        <f aca="false">'raw_all dissolved metals ppb'!K297/58.933*1000</f>
        <v>3.42762119695247</v>
      </c>
      <c r="K299" s="34" t="n">
        <f aca="false">'raw_all dissolved metals ppb'!M297/58.693*1000</f>
        <v>51.6245548872949</v>
      </c>
      <c r="L299" s="34" t="n">
        <f aca="false">'raw_all dissolved metals ppb'!O297/63.546*1000</f>
        <v>38.8537437446889</v>
      </c>
      <c r="M299" s="34" t="n">
        <f aca="false">'raw_all dissolved metals ppb'!Q297/65.38*1000</f>
        <v>112.480881003365</v>
      </c>
      <c r="N299" s="45" t="n">
        <f aca="false">'raw_all dissolved metals ppb'!S297/95.95*1000</f>
        <v>0.677436164669099</v>
      </c>
      <c r="O299" s="34" t="n">
        <f aca="false">'raw_all dissolved metals ppb'!U297/54.938*1000</f>
        <v>6620.48126979504</v>
      </c>
      <c r="P299" s="34" t="n">
        <f aca="false">'raw_all dissolved metals ppb'!W297/50.9415*1000</f>
        <v>10.5218731289813</v>
      </c>
    </row>
    <row r="300" customFormat="false" ht="13.8" hidden="false" customHeight="false" outlineLevel="0" collapsed="false">
      <c r="A300" s="1" t="s">
        <v>552</v>
      </c>
      <c r="B300" s="1" t="s">
        <v>272</v>
      </c>
      <c r="C300" s="14" t="s">
        <v>549</v>
      </c>
      <c r="D300" s="14" t="s">
        <v>550</v>
      </c>
      <c r="E300" s="14"/>
      <c r="F300" s="15" t="n">
        <v>42955</v>
      </c>
      <c r="G300" s="14" t="n">
        <v>12</v>
      </c>
      <c r="H300" s="14"/>
      <c r="I300" s="34" t="n">
        <f aca="false">'raw_all dissolved metals ppb'!I298/55.845*1000</f>
        <v>1151.22213268869</v>
      </c>
      <c r="J300" s="34" t="n">
        <f aca="false">'raw_all dissolved metals ppb'!K298/58.933*1000</f>
        <v>3.47852646225375</v>
      </c>
      <c r="K300" s="34" t="n">
        <f aca="false">'raw_all dissolved metals ppb'!M298/58.693*1000</f>
        <v>45.9509651917605</v>
      </c>
      <c r="L300" s="34" t="n">
        <f aca="false">'raw_all dissolved metals ppb'!O298/63.546*1000</f>
        <v>13.0771409687471</v>
      </c>
      <c r="M300" s="34" t="n">
        <f aca="false">'raw_all dissolved metals ppb'!Q298/65.38*1000</f>
        <v>125.481798715203</v>
      </c>
      <c r="N300" s="45" t="n">
        <f aca="false">'raw_all dissolved metals ppb'!S298/95.95*1000</f>
        <v>0.656591974986972</v>
      </c>
      <c r="O300" s="34" t="n">
        <f aca="false">'raw_all dissolved metals ppb'!U298/54.938*1000</f>
        <v>6713.27678473916</v>
      </c>
      <c r="P300" s="34" t="n">
        <f aca="false">'raw_all dissolved metals ppb'!W298/50.9415*1000</f>
        <v>11.3070875415918</v>
      </c>
    </row>
    <row r="301" customFormat="false" ht="13.8" hidden="false" customHeight="false" outlineLevel="0" collapsed="false">
      <c r="A301" s="1" t="s">
        <v>553</v>
      </c>
      <c r="B301" s="1" t="s">
        <v>272</v>
      </c>
      <c r="C301" s="14" t="s">
        <v>549</v>
      </c>
      <c r="D301" s="14" t="s">
        <v>550</v>
      </c>
      <c r="E301" s="14"/>
      <c r="F301" s="15" t="n">
        <v>42955</v>
      </c>
      <c r="G301" s="14" t="n">
        <v>13</v>
      </c>
      <c r="H301" s="14"/>
      <c r="I301" s="34" t="n">
        <f aca="false">'raw_all dissolved metals ppb'!I299/55.845*1000</f>
        <v>1113.2957292506</v>
      </c>
      <c r="J301" s="34" t="n">
        <f aca="false">'raw_all dissolved metals ppb'!K299/58.933*1000</f>
        <v>3.39368435341829</v>
      </c>
      <c r="K301" s="34" t="n">
        <f aca="false">'raw_all dissolved metals ppb'!M299/58.693*1000</f>
        <v>44.4005247644523</v>
      </c>
      <c r="L301" s="34" t="n">
        <f aca="false">'raw_all dissolved metals ppb'!O299/63.546*1000</f>
        <v>14.5406477197621</v>
      </c>
      <c r="M301" s="34" t="n">
        <f aca="false">'raw_all dissolved metals ppb'!Q299/65.38*1000</f>
        <v>523.416947078617</v>
      </c>
      <c r="N301" s="45" t="n">
        <f aca="false">'raw_all dissolved metals ppb'!S299/95.95*1000</f>
        <v>0.667014069828035</v>
      </c>
      <c r="O301" s="34" t="n">
        <f aca="false">'raw_all dissolved metals ppb'!U299/54.938*1000</f>
        <v>6728.80337835378</v>
      </c>
      <c r="P301" s="34" t="n">
        <f aca="false">'raw_all dissolved metals ppb'!W299/50.9415*1000</f>
        <v>11.5033911447445</v>
      </c>
    </row>
    <row r="302" customFormat="false" ht="13.8" hidden="false" customHeight="false" outlineLevel="0" collapsed="false">
      <c r="A302" s="1" t="s">
        <v>554</v>
      </c>
      <c r="B302" s="1" t="s">
        <v>272</v>
      </c>
      <c r="C302" s="14" t="s">
        <v>549</v>
      </c>
      <c r="D302" s="14" t="s">
        <v>550</v>
      </c>
      <c r="E302" s="14"/>
      <c r="F302" s="15" t="n">
        <v>42955</v>
      </c>
      <c r="G302" s="14" t="s">
        <v>555</v>
      </c>
      <c r="H302" s="14"/>
      <c r="I302" s="34" t="n">
        <f aca="false">'raw_all dissolved metals ppb'!I300/55.845*1000</f>
        <v>133.261706509088</v>
      </c>
      <c r="J302" s="34" t="n">
        <f aca="false">'raw_all dissolved metals ppb'!K300/58.933*1000</f>
        <v>2.74888432626881</v>
      </c>
      <c r="K302" s="34" t="n">
        <f aca="false">'raw_all dissolved metals ppb'!M300/58.693*1000</f>
        <v>45.1331504608727</v>
      </c>
      <c r="L302" s="34" t="n">
        <f aca="false">'raw_all dissolved metals ppb'!O300/63.546*1000</f>
        <v>21.3703458911655</v>
      </c>
      <c r="M302" s="34" t="n">
        <f aca="false">'raw_all dissolved metals ppb'!Q300/65.38*1000</f>
        <v>16426.017130621</v>
      </c>
      <c r="N302" s="45" t="n">
        <f aca="false">'raw_all dissolved metals ppb'!S300/95.95*1000</f>
        <v>1.12558624283481</v>
      </c>
      <c r="O302" s="34" t="n">
        <f aca="false">'raw_all dissolved metals ppb'!U300/54.938*1000</f>
        <v>3474.84437001711</v>
      </c>
      <c r="P302" s="34" t="n">
        <f aca="false">'raw_all dissolved metals ppb'!W300/50.9415*1000</f>
        <v>36.3357969435529</v>
      </c>
    </row>
    <row r="303" customFormat="false" ht="13.8" hidden="false" customHeight="false" outlineLevel="0" collapsed="false">
      <c r="A303" s="46" t="s">
        <v>556</v>
      </c>
      <c r="B303" s="46" t="s">
        <v>272</v>
      </c>
      <c r="C303" s="47" t="s">
        <v>549</v>
      </c>
      <c r="D303" s="47" t="s">
        <v>550</v>
      </c>
      <c r="E303" s="47"/>
      <c r="F303" s="48" t="n">
        <v>42955</v>
      </c>
      <c r="G303" s="47" t="s">
        <v>557</v>
      </c>
      <c r="H303" s="47"/>
      <c r="I303" s="50" t="n">
        <f aca="false">'raw_all dissolved metals ppb'!I301/55.845*1000</f>
        <v>166.496552959083</v>
      </c>
      <c r="J303" s="50" t="n">
        <f aca="false">'raw_all dissolved metals ppb'!K301/58.933*1000</f>
        <v>2.15498956442061</v>
      </c>
      <c r="K303" s="50" t="n">
        <f aca="false">'raw_all dissolved metals ppb'!M301/58.693*1000</f>
        <v>33.37706370436</v>
      </c>
      <c r="L303" s="50" t="n">
        <f aca="false">'raw_all dissolved metals ppb'!O301/63.546*1000</f>
        <v>30.6234853491959</v>
      </c>
      <c r="M303" s="50" t="n">
        <f aca="false">'raw_all dissolved metals ppb'!Q301/65.38*1000</f>
        <v>11569.8072805139</v>
      </c>
      <c r="N303" s="51" t="n">
        <f aca="false">'raw_all dissolved metals ppb'!S301/95.95*1000</f>
        <v>1.53204794163627</v>
      </c>
      <c r="O303" s="50" t="n">
        <f aca="false">'raw_all dissolved metals ppb'!U301/54.938*1000</f>
        <v>140.922494448287</v>
      </c>
      <c r="P303" s="50" t="n">
        <f aca="false">'raw_all dissolved metals ppb'!W301/50.9415*1000</f>
        <v>29.0333029062748</v>
      </c>
    </row>
    <row r="304" customFormat="false" ht="13.8" hidden="false" customHeight="false" outlineLevel="0" collapsed="false">
      <c r="A304" s="1" t="s">
        <v>558</v>
      </c>
      <c r="B304" s="1" t="s">
        <v>272</v>
      </c>
      <c r="C304" s="14" t="s">
        <v>73</v>
      </c>
      <c r="D304" s="14" t="s">
        <v>559</v>
      </c>
      <c r="F304" s="15" t="n">
        <v>42968</v>
      </c>
      <c r="G304" s="14" t="n">
        <v>1</v>
      </c>
      <c r="H304" s="14"/>
      <c r="I304" s="34" t="n">
        <f aca="false">'raw_all dissolved metals ppb'!I302/55.845*1000</f>
        <v>379.084967320261</v>
      </c>
      <c r="J304" s="34" t="n">
        <f aca="false">'raw_all dissolved metals ppb'!K302/58.933*1000</f>
        <v>0.848421088354572</v>
      </c>
      <c r="K304" s="34" t="n">
        <f aca="false">'raw_all dissolved metals ppb'!M302/58.693*1000</f>
        <v>20.1046121343261</v>
      </c>
      <c r="L304" s="34" t="n">
        <f aca="false">'raw_all dissolved metals ppb'!O302/63.546*1000</f>
        <v>14.3203348755232</v>
      </c>
      <c r="M304" s="34" t="n">
        <f aca="false">'raw_all dissolved metals ppb'!Q302/65.38*1000</f>
        <v>2853.47200978893</v>
      </c>
      <c r="N304" s="45" t="n">
        <f aca="false">'raw_all dissolved metals ppb'!S302/95.95*1000</f>
        <v>15.5289213131839</v>
      </c>
      <c r="O304" s="34" t="n">
        <f aca="false">'raw_all dissolved metals ppb'!U302/54.938*1000</f>
        <v>210.054971058284</v>
      </c>
      <c r="P304" s="34" t="n">
        <f aca="false">'raw_all dissolved metals ppb'!W302/50.9415*1000</f>
        <v>1.76673242837372</v>
      </c>
    </row>
    <row r="305" customFormat="false" ht="13.8" hidden="false" customHeight="false" outlineLevel="0" collapsed="false">
      <c r="A305" s="1" t="s">
        <v>560</v>
      </c>
      <c r="B305" s="1" t="s">
        <v>272</v>
      </c>
      <c r="C305" s="14" t="s">
        <v>73</v>
      </c>
      <c r="D305" s="14" t="s">
        <v>559</v>
      </c>
      <c r="F305" s="15" t="n">
        <v>42968</v>
      </c>
      <c r="G305" s="14" t="n">
        <v>3.5</v>
      </c>
      <c r="H305" s="14"/>
      <c r="I305" s="34" t="n">
        <f aca="false">'raw_all dissolved metals ppb'!I303/55.845*1000</f>
        <v>307.458143074581</v>
      </c>
      <c r="J305" s="34" t="n">
        <f aca="false">'raw_all dissolved metals ppb'!K303/58.933*1000</f>
        <v>1.86652639438006</v>
      </c>
      <c r="K305" s="34" t="n">
        <f aca="false">'raw_all dissolved metals ppb'!M303/58.693*1000</f>
        <v>22.1491489615457</v>
      </c>
      <c r="L305" s="34" t="n">
        <f aca="false">'raw_all dissolved metals ppb'!O303/63.546*1000</f>
        <v>20.1428886161206</v>
      </c>
      <c r="M305" s="34" t="n">
        <f aca="false">'raw_all dissolved metals ppb'!Q303/65.38*1000</f>
        <v>24233.0988069746</v>
      </c>
      <c r="N305" s="45" t="n">
        <f aca="false">'raw_all dissolved metals ppb'!S303/95.95*1000</f>
        <v>26.784783741532</v>
      </c>
      <c r="O305" s="34" t="n">
        <f aca="false">'raw_all dissolved metals ppb'!U303/54.938*1000</f>
        <v>41.6833521424151</v>
      </c>
      <c r="P305" s="34" t="n">
        <f aca="false">'raw_all dissolved metals ppb'!W303/50.9415*1000</f>
        <v>15.115377442753</v>
      </c>
    </row>
    <row r="306" customFormat="false" ht="13.8" hidden="false" customHeight="false" outlineLevel="0" collapsed="false">
      <c r="A306" s="1" t="s">
        <v>561</v>
      </c>
      <c r="B306" s="1" t="s">
        <v>272</v>
      </c>
      <c r="C306" s="14" t="s">
        <v>73</v>
      </c>
      <c r="D306" s="14" t="s">
        <v>559</v>
      </c>
      <c r="F306" s="15" t="n">
        <v>42968</v>
      </c>
      <c r="G306" s="14" t="n">
        <v>15</v>
      </c>
      <c r="H306" s="14"/>
      <c r="I306" s="34" t="n">
        <f aca="false">'raw_all dissolved metals ppb'!I304/55.845*1000</f>
        <v>5691.10932044051</v>
      </c>
      <c r="J306" s="34" t="n">
        <f aca="false">'raw_all dissolved metals ppb'!K304/58.933*1000</f>
        <v>13.4050531960022</v>
      </c>
      <c r="K306" s="34" t="n">
        <f aca="false">'raw_all dissolved metals ppb'!M304/58.693*1000</f>
        <v>24.5344419266352</v>
      </c>
      <c r="L306" s="34" t="n">
        <f aca="false">'raw_all dissolved metals ppb'!O304/63.546*1000</f>
        <v>26.7522739432852</v>
      </c>
      <c r="M306" s="34" t="n">
        <f aca="false">'raw_all dissolved metals ppb'!Q304/65.38*1000</f>
        <v>801.774242887733</v>
      </c>
      <c r="N306" s="45" t="n">
        <f aca="false">'raw_all dissolved metals ppb'!S304/95.95*1000</f>
        <v>13.8613861386139</v>
      </c>
      <c r="O306" s="34" t="n">
        <f aca="false">'raw_all dissolved metals ppb'!U304/54.938*1000</f>
        <v>8119.5165459245</v>
      </c>
      <c r="P306" s="34" t="n">
        <f aca="false">'raw_all dissolved metals ppb'!W304/50.9415*1000</f>
        <v>2.7482504441369</v>
      </c>
    </row>
    <row r="307" customFormat="false" ht="13.8" hidden="false" customHeight="false" outlineLevel="0" collapsed="false">
      <c r="A307" s="1" t="s">
        <v>562</v>
      </c>
      <c r="B307" s="1" t="s">
        <v>272</v>
      </c>
      <c r="C307" s="14" t="s">
        <v>73</v>
      </c>
      <c r="D307" s="14" t="s">
        <v>563</v>
      </c>
      <c r="F307" s="15" t="n">
        <v>42969</v>
      </c>
      <c r="G307" s="14" t="n">
        <v>1</v>
      </c>
      <c r="H307" s="14"/>
      <c r="I307" s="34" t="n">
        <f aca="false">'raw_all dissolved metals ppb'!I305/55.845*1000</f>
        <v>403.079953442564</v>
      </c>
      <c r="J307" s="34" t="n">
        <f aca="false">'raw_all dissolved metals ppb'!K305/58.933*1000</f>
        <v>0.678736870683658</v>
      </c>
      <c r="K307" s="34" t="n">
        <f aca="false">'raw_all dissolved metals ppb'!M305/58.693*1000</f>
        <v>20.445368272196</v>
      </c>
      <c r="L307" s="34" t="n">
        <f aca="false">'raw_all dissolved metals ppb'!O305/63.546*1000</f>
        <v>19.5134233468668</v>
      </c>
      <c r="M307" s="34" t="n">
        <f aca="false">'raw_all dissolved metals ppb'!Q305/65.38*1000</f>
        <v>574.487610890181</v>
      </c>
      <c r="N307" s="45" t="n">
        <f aca="false">'raw_all dissolved metals ppb'!S305/95.95*1000</f>
        <v>10.9431995831162</v>
      </c>
      <c r="O307" s="34" t="n">
        <f aca="false">'raw_all dissolved metals ppb'!U305/54.938*1000</f>
        <v>49.3283337580545</v>
      </c>
      <c r="P307" s="34" t="n">
        <f aca="false">'raw_all dissolved metals ppb'!W305/50.9415*1000</f>
        <v>1.37412522206845</v>
      </c>
    </row>
    <row r="308" customFormat="false" ht="13.8" hidden="false" customHeight="false" outlineLevel="0" collapsed="false">
      <c r="A308" s="1" t="s">
        <v>564</v>
      </c>
      <c r="B308" s="1" t="s">
        <v>272</v>
      </c>
      <c r="C308" s="14" t="s">
        <v>73</v>
      </c>
      <c r="D308" s="14" t="s">
        <v>563</v>
      </c>
      <c r="F308" s="15" t="n">
        <v>42969</v>
      </c>
      <c r="G308" s="14" t="n">
        <v>3.5</v>
      </c>
      <c r="H308" s="14"/>
      <c r="I308" s="34" t="n">
        <f aca="false">'raw_all dissolved metals ppb'!I306/55.845*1000</f>
        <v>501.566836780374</v>
      </c>
      <c r="J308" s="34" t="n">
        <f aca="false">'raw_all dissolved metals ppb'!K306/58.933*1000</f>
        <v>0.848421088354572</v>
      </c>
      <c r="K308" s="34" t="n">
        <f aca="false">'raw_all dissolved metals ppb'!M306/58.693*1000</f>
        <v>19.2527217896512</v>
      </c>
      <c r="L308" s="34" t="n">
        <f aca="false">'raw_all dissolved metals ppb'!O306/63.546*1000</f>
        <v>15.4218990967173</v>
      </c>
      <c r="M308" s="34" t="n">
        <f aca="false">'raw_all dissolved metals ppb'!Q306/65.38*1000</f>
        <v>2366.62587947385</v>
      </c>
      <c r="N308" s="45" t="n">
        <f aca="false">'raw_all dissolved metals ppb'!S306/95.95*1000</f>
        <v>8.44189682126107</v>
      </c>
      <c r="O308" s="34" t="n">
        <f aca="false">'raw_all dissolved metals ppb'!U306/54.938*1000</f>
        <v>80.6363537078161</v>
      </c>
      <c r="P308" s="34" t="n">
        <f aca="false">'raw_all dissolved metals ppb'!W306/50.9415*1000</f>
        <v>1.57042882522109</v>
      </c>
    </row>
    <row r="309" customFormat="false" ht="13.8" hidden="false" customHeight="false" outlineLevel="0" collapsed="false">
      <c r="A309" s="46" t="s">
        <v>565</v>
      </c>
      <c r="B309" s="46" t="s">
        <v>272</v>
      </c>
      <c r="C309" s="47" t="s">
        <v>73</v>
      </c>
      <c r="D309" s="47" t="s">
        <v>563</v>
      </c>
      <c r="E309" s="46"/>
      <c r="F309" s="48" t="n">
        <v>42969</v>
      </c>
      <c r="G309" s="47" t="n">
        <v>7</v>
      </c>
      <c r="H309" s="47"/>
      <c r="I309" s="50" t="n">
        <f aca="false">'raw_all dissolved metals ppb'!I307/55.845*1000</f>
        <v>23118.8109947175</v>
      </c>
      <c r="J309" s="50" t="n">
        <f aca="false">'raw_all dissolved metals ppb'!K307/58.933*1000</f>
        <v>19.6833692498261</v>
      </c>
      <c r="K309" s="50" t="n">
        <f aca="false">'raw_all dissolved metals ppb'!M307/58.693*1000</f>
        <v>27.7716252363996</v>
      </c>
      <c r="L309" s="50" t="n">
        <f aca="false">'raw_all dissolved metals ppb'!O307/63.546*1000</f>
        <v>20.6149875680609</v>
      </c>
      <c r="M309" s="50" t="n">
        <f aca="false">'raw_all dissolved metals ppb'!Q307/65.38*1000</f>
        <v>2032.42581829306</v>
      </c>
      <c r="N309" s="51" t="n">
        <f aca="false">'raw_all dissolved metals ppb'!S307/95.95*1000</f>
        <v>7.19124544033351</v>
      </c>
      <c r="O309" s="50" t="n">
        <f aca="false">'raw_all dissolved metals ppb'!U307/54.938*1000</f>
        <v>16573.5920492191</v>
      </c>
      <c r="P309" s="50" t="n">
        <f aca="false">'raw_all dissolved metals ppb'!W307/50.9415*1000</f>
        <v>3.92607206305272</v>
      </c>
    </row>
    <row r="310" customFormat="false" ht="13.8" hidden="false" customHeight="false" outlineLevel="0" collapsed="false">
      <c r="A310" s="1" t="s">
        <v>566</v>
      </c>
      <c r="B310" s="1" t="s">
        <v>272</v>
      </c>
      <c r="C310" s="14" t="s">
        <v>567</v>
      </c>
      <c r="D310" s="14" t="s">
        <v>568</v>
      </c>
      <c r="F310" s="15" t="n">
        <v>43006</v>
      </c>
      <c r="G310" s="14" t="s">
        <v>414</v>
      </c>
      <c r="H310" s="14"/>
      <c r="I310" s="34" t="n">
        <f aca="false">'raw_all dissolved metals ppb'!I308/55.845*1000</f>
        <v>1577.84940460202</v>
      </c>
      <c r="J310" s="34" t="n">
        <f aca="false">'raw_all dissolved metals ppb'!K308/58.933*1000</f>
        <v>0.559957918314018</v>
      </c>
      <c r="K310" s="34" t="n">
        <f aca="false">'raw_all dissolved metals ppb'!M308/58.693*1000</f>
        <v>32.8318538837681</v>
      </c>
      <c r="L310" s="34" t="n">
        <f aca="false">'raw_all dissolved metals ppb'!O308/63.546*1000</f>
        <v>31.772259465584</v>
      </c>
      <c r="M310" s="34" t="n">
        <f aca="false">'raw_all dissolved metals ppb'!Q308/65.38*1000</f>
        <v>478.969103701438</v>
      </c>
      <c r="N310" s="45" t="n">
        <f aca="false">'raw_all dissolved metals ppb'!S308/95.95*1000</f>
        <v>2.01146430432517</v>
      </c>
      <c r="O310" s="34" t="n">
        <f aca="false">'raw_all dissolved metals ppb'!U308/54.938*1000</f>
        <v>43.3215624886235</v>
      </c>
      <c r="P310" s="34" t="n">
        <f aca="false">'raw_all dissolved metals ppb'!W308/50.9415*1000</f>
        <v>5.51613124858907</v>
      </c>
    </row>
    <row r="311" customFormat="false" ht="13.8" hidden="false" customHeight="false" outlineLevel="0" collapsed="false">
      <c r="A311" s="1" t="s">
        <v>569</v>
      </c>
      <c r="B311" s="1" t="s">
        <v>272</v>
      </c>
      <c r="C311" s="14" t="s">
        <v>687</v>
      </c>
      <c r="D311" s="14" t="s">
        <v>568</v>
      </c>
      <c r="E311" s="14"/>
      <c r="F311" s="15" t="n">
        <v>42894</v>
      </c>
      <c r="G311" s="14" t="s">
        <v>570</v>
      </c>
      <c r="H311" s="14"/>
      <c r="I311" s="34" t="n">
        <f aca="false">'raw_all dissolved metals ppb'!I309/55.845*1000</f>
        <v>2598.54955680903</v>
      </c>
      <c r="J311" s="34" t="n">
        <f aca="false">'raw_all dissolved metals ppb'!K309/58.933*1000</f>
        <v>1.20475794546349</v>
      </c>
      <c r="K311" s="34" t="n">
        <f aca="false">'raw_all dissolved metals ppb'!M309/58.693*1000</f>
        <v>30.633976794507</v>
      </c>
      <c r="L311" s="34" t="n">
        <f aca="false">'raw_all dissolved metals ppb'!O309/63.546*1000</f>
        <v>25.461870141315</v>
      </c>
      <c r="M311" s="34" t="n">
        <f aca="false">'raw_all dissolved metals ppb'!Q309/65.38*1000</f>
        <v>12352.4166411747</v>
      </c>
      <c r="N311" s="45" t="n">
        <f aca="false">'raw_all dissolved metals ppb'!S309/95.95*1000</f>
        <v>1.54247003647733</v>
      </c>
      <c r="O311" s="34" t="n">
        <f aca="false">'raw_all dissolved metals ppb'!U309/54.938*1000</f>
        <v>68.8958462266555</v>
      </c>
      <c r="P311" s="34" t="n">
        <f aca="false">'raw_all dissolved metals ppb'!W309/50.9415*1000</f>
        <v>40.732997654172</v>
      </c>
    </row>
    <row r="312" customFormat="false" ht="13.8" hidden="false" customHeight="false" outlineLevel="0" collapsed="false">
      <c r="A312" s="1" t="s">
        <v>571</v>
      </c>
      <c r="B312" s="1" t="s">
        <v>272</v>
      </c>
      <c r="C312" s="14" t="s">
        <v>687</v>
      </c>
      <c r="D312" s="14" t="s">
        <v>568</v>
      </c>
      <c r="E312" s="14"/>
      <c r="F312" s="15" t="n">
        <v>42921</v>
      </c>
      <c r="G312" s="14" t="s">
        <v>572</v>
      </c>
      <c r="H312" s="14"/>
      <c r="I312" s="34" t="n">
        <f aca="false">'raw_all dissolved metals ppb'!I310/55.845*1000</f>
        <v>2312.06016653237</v>
      </c>
      <c r="J312" s="34" t="n">
        <f aca="false">'raw_all dissolved metals ppb'!K310/58.933*1000</f>
        <v>0.695705292450749</v>
      </c>
      <c r="K312" s="34" t="n">
        <f aca="false">'raw_all dissolved metals ppb'!M310/58.693*1000</f>
        <v>21.8083928236757</v>
      </c>
      <c r="L312" s="34" t="n">
        <f aca="false">'raw_all dissolved metals ppb'!O310/63.546*1000</f>
        <v>25.1156642432254</v>
      </c>
      <c r="M312" s="34" t="n">
        <f aca="false">'raw_all dissolved metals ppb'!Q310/65.38*1000</f>
        <v>3450.74946466809</v>
      </c>
      <c r="N312" s="45" t="n">
        <f aca="false">'raw_all dissolved metals ppb'!S310/95.95*1000</f>
        <v>1.51120375195414</v>
      </c>
      <c r="O312" s="34" t="n">
        <f aca="false">'raw_all dissolved metals ppb'!U310/54.938*1000</f>
        <v>34.5662383049984</v>
      </c>
      <c r="P312" s="34" t="n">
        <f aca="false">'raw_all dissolved metals ppb'!W310/50.9415*1000</f>
        <v>17.5299117615304</v>
      </c>
    </row>
    <row r="313" customFormat="false" ht="13.8" hidden="false" customHeight="false" outlineLevel="0" collapsed="false">
      <c r="A313" s="1" t="s">
        <v>573</v>
      </c>
      <c r="B313" s="1" t="s">
        <v>272</v>
      </c>
      <c r="C313" s="14" t="s">
        <v>687</v>
      </c>
      <c r="D313" s="14" t="s">
        <v>568</v>
      </c>
      <c r="E313" s="14"/>
      <c r="F313" s="15" t="n">
        <v>42927</v>
      </c>
      <c r="G313" s="14" t="s">
        <v>574</v>
      </c>
      <c r="H313" s="14"/>
      <c r="I313" s="34" t="n">
        <f aca="false">'raw_all dissolved metals ppb'!I311/55.845*1000</f>
        <v>2106.06142000179</v>
      </c>
      <c r="J313" s="34" t="n">
        <f aca="false">'raw_all dissolved metals ppb'!K311/58.933*1000</f>
        <v>0.678736870683658</v>
      </c>
      <c r="K313" s="34" t="n">
        <f aca="false">'raw_all dissolved metals ppb'!M311/58.693*1000</f>
        <v>24.1084967542978</v>
      </c>
      <c r="L313" s="34" t="n">
        <f aca="false">'raw_all dissolved metals ppb'!O311/63.546*1000</f>
        <v>28.4518301702704</v>
      </c>
      <c r="M313" s="34" t="n">
        <f aca="false">'raw_all dissolved metals ppb'!Q311/65.38*1000</f>
        <v>366.962373814622</v>
      </c>
      <c r="N313" s="45" t="n">
        <f aca="false">'raw_all dissolved metals ppb'!S311/95.95*1000</f>
        <v>1.73006774361647</v>
      </c>
      <c r="O313" s="34" t="n">
        <f aca="false">'raw_all dissolved metals ppb'!U311/54.938*1000</f>
        <v>22.6255051148568</v>
      </c>
      <c r="P313" s="34" t="n">
        <f aca="false">'raw_all dissolved metals ppb'!W311/50.9415*1000</f>
        <v>9.26553006880441</v>
      </c>
    </row>
    <row r="314" customFormat="false" ht="13.8" hidden="false" customHeight="false" outlineLevel="0" collapsed="false">
      <c r="A314" s="1" t="s">
        <v>575</v>
      </c>
      <c r="B314" s="1" t="s">
        <v>272</v>
      </c>
      <c r="C314" s="14" t="s">
        <v>687</v>
      </c>
      <c r="D314" s="14" t="s">
        <v>688</v>
      </c>
      <c r="E314" s="14"/>
      <c r="F314" s="15" t="n">
        <v>42936</v>
      </c>
      <c r="G314" s="14" t="s">
        <v>577</v>
      </c>
      <c r="H314" s="14"/>
      <c r="I314" s="34" t="n">
        <f aca="false">'raw_all dissolved metals ppb'!I312/55.845*1000</f>
        <v>1768.28722356523</v>
      </c>
      <c r="J314" s="34" t="n">
        <f aca="false">'raw_all dissolved metals ppb'!K312/58.933*1000</f>
        <v>1.1877895236964</v>
      </c>
      <c r="K314" s="34" t="n">
        <f aca="false">'raw_all dissolved metals ppb'!M312/58.693*1000</f>
        <v>15.6747823420169</v>
      </c>
      <c r="L314" s="34" t="n">
        <f aca="false">'raw_all dissolved metals ppb'!O312/63.546*1000</f>
        <v>21.5591854719416</v>
      </c>
      <c r="M314" s="34" t="n">
        <f aca="false">'raw_all dissolved metals ppb'!Q312/65.38*1000</f>
        <v>199.755276843071</v>
      </c>
      <c r="N314" s="45" t="n">
        <f aca="false">'raw_all dissolved metals ppb'!S312/95.95*1000</f>
        <v>10.1094319958312</v>
      </c>
      <c r="O314" s="34" t="n">
        <f aca="false">'raw_all dissolved metals ppb'!U312/54.938*1000</f>
        <v>25.6652954239324</v>
      </c>
      <c r="P314" s="34" t="n">
        <f aca="false">'raw_all dissolved metals ppb'!W312/50.9415*1000</f>
        <v>4.9075900788159</v>
      </c>
    </row>
    <row r="315" customFormat="false" ht="13.8" hidden="false" customHeight="false" outlineLevel="0" collapsed="false">
      <c r="A315" s="1" t="s">
        <v>578</v>
      </c>
      <c r="B315" s="1" t="s">
        <v>272</v>
      </c>
      <c r="C315" s="14" t="s">
        <v>687</v>
      </c>
      <c r="D315" s="14" t="s">
        <v>688</v>
      </c>
      <c r="E315" s="14"/>
      <c r="F315" s="15" t="n">
        <v>42950</v>
      </c>
      <c r="G315" s="14" t="s">
        <v>500</v>
      </c>
      <c r="H315" s="14"/>
      <c r="I315" s="34" t="n">
        <f aca="false">'raw_all dissolved metals ppb'!I313/55.845*1000</f>
        <v>1642.58214701406</v>
      </c>
      <c r="J315" s="34" t="n">
        <f aca="false">'raw_all dissolved metals ppb'!K313/58.933*1000</f>
        <v>1.01810530602549</v>
      </c>
      <c r="K315" s="34" t="n">
        <f aca="false">'raw_all dissolved metals ppb'!M313/58.693*1000</f>
        <v>15.334026204147</v>
      </c>
      <c r="L315" s="34" t="n">
        <f aca="false">'raw_all dissolved metals ppb'!O313/63.546*1000</f>
        <v>23.4475812797029</v>
      </c>
      <c r="M315" s="34" t="n">
        <f aca="false">'raw_all dissolved metals ppb'!Q313/65.38*1000</f>
        <v>658.152340165188</v>
      </c>
      <c r="N315" s="45" t="n">
        <f aca="false">'raw_all dissolved metals ppb'!S313/95.95*1000</f>
        <v>3.12662845231892</v>
      </c>
      <c r="O315" s="34" t="n">
        <f aca="false">'raw_all dissolved metals ppb'!U313/54.938*1000</f>
        <v>26.0293421675343</v>
      </c>
      <c r="P315" s="34" t="n">
        <f aca="false">'raw_all dissolved metals ppb'!W313/50.9415*1000</f>
        <v>5.88910809457908</v>
      </c>
    </row>
    <row r="316" customFormat="false" ht="13.8" hidden="false" customHeight="false" outlineLevel="0" collapsed="false">
      <c r="A316" s="1" t="s">
        <v>579</v>
      </c>
      <c r="B316" s="1" t="s">
        <v>272</v>
      </c>
      <c r="C316" s="14" t="s">
        <v>687</v>
      </c>
      <c r="D316" s="14" t="s">
        <v>688</v>
      </c>
      <c r="E316" s="14"/>
      <c r="F316" s="15" t="n">
        <v>42963</v>
      </c>
      <c r="G316" s="14" t="s">
        <v>580</v>
      </c>
      <c r="H316" s="14"/>
      <c r="I316" s="34" t="n">
        <f aca="false">'raw_all dissolved metals ppb'!I314/55.845*1000</f>
        <v>1616.79649028561</v>
      </c>
      <c r="J316" s="34" t="n">
        <f aca="false">'raw_all dissolved metals ppb'!K314/58.933*1000</f>
        <v>1.01810530602549</v>
      </c>
      <c r="K316" s="34" t="n">
        <f aca="false">'raw_all dissolved metals ppb'!M314/58.693*1000</f>
        <v>13.9710016526673</v>
      </c>
      <c r="L316" s="34" t="n">
        <f aca="false">'raw_all dissolved metals ppb'!O314/63.546*1000</f>
        <v>22.3460170585088</v>
      </c>
      <c r="M316" s="34" t="n">
        <f aca="false">'raw_all dissolved metals ppb'!Q314/65.38*1000</f>
        <v>149.587029672683</v>
      </c>
      <c r="N316" s="45" t="n">
        <f aca="false">'raw_all dissolved metals ppb'!S314/95.95*1000</f>
        <v>2.18863991662324</v>
      </c>
      <c r="O316" s="34" t="n">
        <f aca="false">'raw_all dissolved metals ppb'!U314/54.938*1000</f>
        <v>30.033856347155</v>
      </c>
      <c r="P316" s="34" t="n">
        <f aca="false">'raw_all dissolved metals ppb'!W314/50.9415*1000</f>
        <v>5.30019728512117</v>
      </c>
    </row>
    <row r="317" customFormat="false" ht="13.8" hidden="false" customHeight="false" outlineLevel="0" collapsed="false">
      <c r="A317" s="1" t="s">
        <v>581</v>
      </c>
      <c r="B317" s="1" t="s">
        <v>272</v>
      </c>
      <c r="C317" s="14" t="s">
        <v>687</v>
      </c>
      <c r="D317" s="14" t="s">
        <v>688</v>
      </c>
      <c r="E317" s="14"/>
      <c r="F317" s="15" t="n">
        <v>42977</v>
      </c>
      <c r="G317" s="14" t="s">
        <v>582</v>
      </c>
      <c r="H317" s="14"/>
      <c r="I317" s="34" t="n">
        <f aca="false">'raw_all dissolved metals ppb'!I315/55.845*1000</f>
        <v>1538.36511773659</v>
      </c>
      <c r="J317" s="34" t="n">
        <f aca="false">'raw_all dissolved metals ppb'!K315/58.933*1000</f>
        <v>1.01810530602549</v>
      </c>
      <c r="K317" s="34" t="n">
        <f aca="false">'raw_all dissolved metals ppb'!M315/58.693*1000</f>
        <v>15.334026204147</v>
      </c>
      <c r="L317" s="34" t="n">
        <f aca="false">'raw_all dissolved metals ppb'!O315/63.546*1000</f>
        <v>26.4375413086583</v>
      </c>
      <c r="M317" s="34" t="n">
        <f aca="false">'raw_all dissolved metals ppb'!Q315/65.38*1000</f>
        <v>437.901498929336</v>
      </c>
      <c r="N317" s="45" t="n">
        <f aca="false">'raw_all dissolved metals ppb'!S315/95.95*1000</f>
        <v>2.08441896821261</v>
      </c>
      <c r="O317" s="34" t="n">
        <f aca="false">'raw_all dissolved metals ppb'!U315/54.938*1000</f>
        <v>30.3979030907568</v>
      </c>
      <c r="P317" s="34" t="n">
        <f aca="false">'raw_all dissolved metals ppb'!W315/50.9415*1000</f>
        <v>5.69280449142644</v>
      </c>
    </row>
    <row r="318" customFormat="false" ht="13.8" hidden="false" customHeight="false" outlineLevel="0" collapsed="false">
      <c r="A318" s="1" t="s">
        <v>583</v>
      </c>
      <c r="B318" s="1" t="s">
        <v>272</v>
      </c>
      <c r="C318" s="14" t="s">
        <v>687</v>
      </c>
      <c r="D318" s="14" t="s">
        <v>688</v>
      </c>
      <c r="E318" s="14"/>
      <c r="F318" s="15" t="n">
        <v>42989</v>
      </c>
      <c r="G318" s="14" t="s">
        <v>584</v>
      </c>
      <c r="H318" s="14"/>
      <c r="I318" s="34" t="n">
        <f aca="false">'raw_all dissolved metals ppb'!I316/55.845*1000</f>
        <v>1708.83695944131</v>
      </c>
      <c r="J318" s="34" t="n">
        <f aca="false">'raw_all dissolved metals ppb'!K316/58.933*1000</f>
        <v>1.01810530602549</v>
      </c>
      <c r="K318" s="34" t="n">
        <f aca="false">'raw_all dissolved metals ppb'!M316/58.693*1000</f>
        <v>15.6747823420169</v>
      </c>
      <c r="L318" s="34" t="n">
        <f aca="false">'raw_all dissolved metals ppb'!O316/63.546*1000</f>
        <v>22.6607496931357</v>
      </c>
      <c r="M318" s="34" t="n">
        <f aca="false">'raw_all dissolved metals ppb'!Q316/65.38*1000</f>
        <v>385.13306821658</v>
      </c>
      <c r="N318" s="45" t="n">
        <f aca="false">'raw_all dissolved metals ppb'!S316/95.95*1000</f>
        <v>1.87597707139135</v>
      </c>
      <c r="O318" s="34" t="n">
        <f aca="false">'raw_all dissolved metals ppb'!U316/54.938*1000</f>
        <v>40.5912119116095</v>
      </c>
      <c r="P318" s="34" t="n">
        <f aca="false">'raw_all dissolved metals ppb'!W316/50.9415*1000</f>
        <v>6.08541169773171</v>
      </c>
    </row>
    <row r="319" customFormat="false" ht="13.8" hidden="false" customHeight="false" outlineLevel="0" collapsed="false">
      <c r="A319" s="46" t="s">
        <v>585</v>
      </c>
      <c r="B319" s="46" t="s">
        <v>272</v>
      </c>
      <c r="C319" s="47" t="s">
        <v>689</v>
      </c>
      <c r="D319" s="47" t="s">
        <v>568</v>
      </c>
      <c r="E319" s="47"/>
      <c r="F319" s="48" t="n">
        <v>42882</v>
      </c>
      <c r="G319" s="47" t="s">
        <v>584</v>
      </c>
      <c r="H319" s="47"/>
      <c r="I319" s="50" t="n">
        <f aca="false">'raw_all dissolved metals ppb'!I317/55.845*1000</f>
        <v>2689.10376936163</v>
      </c>
      <c r="J319" s="50" t="n">
        <f aca="false">'raw_all dissolved metals ppb'!K317/58.933*1000</f>
        <v>0.950231618957121</v>
      </c>
      <c r="K319" s="50" t="n">
        <f aca="false">'raw_all dissolved metals ppb'!M317/58.693*1000</f>
        <v>25.3011432368426</v>
      </c>
      <c r="L319" s="50" t="n">
        <f aca="false">'raw_all dissolved metals ppb'!O317/63.546*1000</f>
        <v>23.2744783306581</v>
      </c>
      <c r="M319" s="50" t="n">
        <f aca="false">'raw_all dissolved metals ppb'!Q317/65.38*1000</f>
        <v>7643.36188436831</v>
      </c>
      <c r="N319" s="51" t="n">
        <f aca="false">'raw_all dissolved metals ppb'!S317/95.95*1000</f>
        <v>1.70922355393434</v>
      </c>
      <c r="O319" s="50" t="n">
        <f aca="false">'raw_all dissolved metals ppb'!U317/54.938*1000</f>
        <v>43.3397648258036</v>
      </c>
      <c r="P319" s="50" t="n">
        <f aca="false">'raw_all dissolved metals ppb'!W317/50.9415*1000</f>
        <v>29.5829529951022</v>
      </c>
    </row>
    <row r="320" customFormat="false" ht="13.8" hidden="false" customHeight="false" outlineLevel="0" collapsed="false">
      <c r="A320" s="55" t="s">
        <v>586</v>
      </c>
      <c r="B320" s="55" t="s">
        <v>272</v>
      </c>
      <c r="C320" s="56" t="s">
        <v>587</v>
      </c>
      <c r="D320" s="56"/>
      <c r="E320" s="55"/>
      <c r="F320" s="57" t="n">
        <v>42961</v>
      </c>
      <c r="G320" s="56"/>
      <c r="H320" s="56"/>
      <c r="I320" s="58" t="n">
        <f aca="false">'raw_all dissolved metals ppb'!I318/55.845*1000</f>
        <v>186.050675978154</v>
      </c>
      <c r="J320" s="58" t="n">
        <f aca="false">'raw_all dissolved metals ppb'!K318/58.933*1000</f>
        <v>2.03621061205097</v>
      </c>
      <c r="K320" s="58" t="n">
        <f aca="false">'raw_all dissolved metals ppb'!M318/58.693*1000</f>
        <v>40.3796023375871</v>
      </c>
      <c r="L320" s="58" t="n">
        <f aca="false">'raw_all dissolved metals ppb'!O318/63.546*1000</f>
        <v>17.1529285871652</v>
      </c>
      <c r="M320" s="58" t="n">
        <f aca="false">'raw_all dissolved metals ppb'!Q318/65.38*1000</f>
        <v>14634.7506882839</v>
      </c>
      <c r="N320" s="59" t="n">
        <f aca="false">'raw_all dissolved metals ppb'!S318/95.95*1000</f>
        <v>353.830119854091</v>
      </c>
      <c r="O320" s="50" t="n">
        <f aca="false">'raw_all dissolved metals ppb'!U318/54.938*1000</f>
        <v>10.9214023080564</v>
      </c>
      <c r="P320" s="50" t="n">
        <f aca="false">'raw_all dissolved metals ppb'!W318/50.9415*1000</f>
        <v>9.22626934817389</v>
      </c>
    </row>
    <row r="321" customFormat="false" ht="13.8" hidden="false" customHeight="false" outlineLevel="0" collapsed="false">
      <c r="A321" s="1" t="s">
        <v>588</v>
      </c>
      <c r="B321" s="1" t="s">
        <v>272</v>
      </c>
      <c r="C321" s="14" t="s">
        <v>589</v>
      </c>
      <c r="D321" s="14" t="s">
        <v>590</v>
      </c>
      <c r="F321" s="15" t="n">
        <v>42990</v>
      </c>
      <c r="G321" s="14" t="n">
        <v>0</v>
      </c>
      <c r="H321" s="14"/>
      <c r="I321" s="34" t="n">
        <f aca="false">'raw_all dissolved metals ppb'!I319/55.845*1000</f>
        <v>259.110036708747</v>
      </c>
      <c r="J321" s="34" t="n">
        <f aca="false">'raw_all dissolved metals ppb'!K319/58.933*1000</f>
        <v>4.7511580947856</v>
      </c>
      <c r="K321" s="34" t="n">
        <f aca="false">'raw_all dissolved metals ppb'!M319/58.693*1000</f>
        <v>35.2682602695381</v>
      </c>
      <c r="L321" s="34" t="n">
        <f aca="false">'raw_all dissolved metals ppb'!O319/63.546*1000</f>
        <v>190.413243949265</v>
      </c>
      <c r="M321" s="34" t="n">
        <f aca="false">'raw_all dissolved metals ppb'!Q319/65.38*1000</f>
        <v>1803.6096665647</v>
      </c>
      <c r="N321" s="60" t="n">
        <f aca="false">'raw_all dissolved metals ppb'!S319/95.95*1000</f>
        <v>169617.821782178</v>
      </c>
      <c r="O321" s="34" t="n">
        <f aca="false">'raw_all dissolved metals ppb'!U319/54.938*1000</f>
        <v>417.743638283156</v>
      </c>
      <c r="P321" s="34" t="n">
        <f aca="false">'raw_all dissolved metals ppb'!W319/50.9415*1000</f>
        <v>66.9395286750488</v>
      </c>
    </row>
    <row r="322" customFormat="false" ht="26.85" hidden="false" customHeight="false" outlineLevel="0" collapsed="false">
      <c r="A322" s="1" t="s">
        <v>591</v>
      </c>
      <c r="B322" s="1" t="s">
        <v>272</v>
      </c>
      <c r="C322" s="14" t="s">
        <v>592</v>
      </c>
      <c r="F322" s="15" t="n">
        <v>43080</v>
      </c>
      <c r="G322" s="41" t="s">
        <v>593</v>
      </c>
      <c r="H322" s="14"/>
      <c r="I322" s="34" t="n">
        <f aca="false">'raw_all dissolved metals ppb'!I320/55.845*1000</f>
        <v>1755.00044766765</v>
      </c>
      <c r="J322" s="34" t="n">
        <f aca="false">'raw_all dissolved metals ppb'!K320/58.933*1000</f>
        <v>14.7794953591366</v>
      </c>
      <c r="K322" s="34" t="n">
        <f aca="false">'raw_all dissolved metals ppb'!M320/58.693*1000</f>
        <v>39.4425229584448</v>
      </c>
      <c r="L322" s="34" t="n">
        <f aca="false">'raw_all dissolved metals ppb'!O320/63.546*1000</f>
        <v>91.9019293110503</v>
      </c>
      <c r="M322" s="34" t="n">
        <f aca="false">'raw_all dissolved metals ppb'!Q320/65.38*1000</f>
        <v>5621.81095136127</v>
      </c>
      <c r="N322" s="60" t="n">
        <f aca="false">'raw_all dissolved metals ppb'!S320/95.95*1000</f>
        <v>48813.6321000521</v>
      </c>
      <c r="O322" s="34" t="n">
        <f aca="false">'raw_all dissolved metals ppb'!U320/54.938*1000</f>
        <v>341.985510939605</v>
      </c>
      <c r="P322" s="34" t="n">
        <f aca="false">'raw_all dissolved metals ppb'!W320/50.9415*1000</f>
        <v>36.7087737895429</v>
      </c>
    </row>
    <row r="323" customFormat="false" ht="26.85" hidden="false" customHeight="false" outlineLevel="0" collapsed="false">
      <c r="A323" s="1" t="s">
        <v>594</v>
      </c>
      <c r="B323" s="1" t="s">
        <v>272</v>
      </c>
      <c r="C323" s="14" t="s">
        <v>595</v>
      </c>
      <c r="F323" s="15" t="n">
        <v>43080</v>
      </c>
      <c r="G323" s="41" t="s">
        <v>593</v>
      </c>
      <c r="H323" s="14"/>
      <c r="I323" s="34" t="n">
        <f aca="false">'raw_all dissolved metals ppb'!I321/55.845*1000</f>
        <v>1925.56182290268</v>
      </c>
      <c r="J323" s="34" t="n">
        <f aca="false">'raw_all dissolved metals ppb'!K321/58.933*1000</f>
        <v>18.6143586784993</v>
      </c>
      <c r="K323" s="34" t="n">
        <f aca="false">'raw_all dissolved metals ppb'!M321/58.693*1000</f>
        <v>51.6756683079754</v>
      </c>
      <c r="L323" s="34" t="n">
        <f aca="false">'raw_all dissolved metals ppb'!O321/63.546*1000</f>
        <v>112.658546564693</v>
      </c>
      <c r="M323" s="34" t="n">
        <f aca="false">'raw_all dissolved metals ppb'!Q321/65.38*1000</f>
        <v>1791.34291832365</v>
      </c>
      <c r="N323" s="60" t="n">
        <f aca="false">'raw_all dissolved metals ppb'!S321/95.95*1000</f>
        <v>66730.9431995831</v>
      </c>
      <c r="O323" s="34" t="n">
        <f aca="false">'raw_all dissolved metals ppb'!U321/54.938*1000</f>
        <v>421.256689358914</v>
      </c>
      <c r="P323" s="34" t="n">
        <f aca="false">'raw_all dissolved metals ppb'!W321/50.9415*1000</f>
        <v>38.3773544163403</v>
      </c>
    </row>
    <row r="324" customFormat="false" ht="26.85" hidden="false" customHeight="false" outlineLevel="0" collapsed="false">
      <c r="A324" s="1" t="s">
        <v>596</v>
      </c>
      <c r="B324" s="1" t="s">
        <v>272</v>
      </c>
      <c r="C324" s="14" t="s">
        <v>597</v>
      </c>
      <c r="F324" s="15" t="n">
        <v>43080</v>
      </c>
      <c r="G324" s="41" t="s">
        <v>593</v>
      </c>
      <c r="H324" s="14"/>
      <c r="I324" s="34" t="n">
        <f aca="false">'raw_all dissolved metals ppb'!I322/55.845*1000</f>
        <v>1259.70095800877</v>
      </c>
      <c r="J324" s="34" t="n">
        <f aca="false">'raw_all dissolved metals ppb'!K322/58.933*1000</f>
        <v>17.5114112636384</v>
      </c>
      <c r="K324" s="34" t="n">
        <f aca="false">'raw_all dissolved metals ppb'!M322/58.693*1000</f>
        <v>48.608863067146</v>
      </c>
      <c r="L324" s="34" t="n">
        <f aca="false">'raw_all dissolved metals ppb'!O322/63.546*1000</f>
        <v>101.013439083499</v>
      </c>
      <c r="M324" s="34" t="n">
        <f aca="false">'raw_all dissolved metals ppb'!Q322/65.38*1000</f>
        <v>856.332211685531</v>
      </c>
      <c r="N324" s="60" t="n">
        <f aca="false">'raw_all dissolved metals ppb'!S322/95.95*1000</f>
        <v>61410.9119332986</v>
      </c>
      <c r="O324" s="34" t="n">
        <f aca="false">'raw_all dissolved metals ppb'!U322/54.938*1000</f>
        <v>390.876988605337</v>
      </c>
      <c r="P324" s="34" t="n">
        <f aca="false">'raw_all dissolved metals ppb'!W322/50.9415*1000</f>
        <v>35.1383449643218</v>
      </c>
    </row>
    <row r="325" customFormat="false" ht="26.85" hidden="false" customHeight="false" outlineLevel="0" collapsed="false">
      <c r="A325" s="46" t="s">
        <v>598</v>
      </c>
      <c r="B325" s="46" t="s">
        <v>272</v>
      </c>
      <c r="C325" s="47" t="s">
        <v>599</v>
      </c>
      <c r="D325" s="46"/>
      <c r="E325" s="46"/>
      <c r="F325" s="48" t="n">
        <v>43080</v>
      </c>
      <c r="G325" s="53" t="s">
        <v>593</v>
      </c>
      <c r="H325" s="47"/>
      <c r="I325" s="50" t="n">
        <f aca="false">'raw_all dissolved metals ppb'!I323/55.845*1000</f>
        <v>1306.36583400483</v>
      </c>
      <c r="J325" s="50" t="n">
        <f aca="false">'raw_all dissolved metals ppb'!K323/58.933*1000</f>
        <v>20.3451376987426</v>
      </c>
      <c r="K325" s="50" t="n">
        <f aca="false">'raw_all dissolved metals ppb'!M323/58.693*1000</f>
        <v>57.3322201966163</v>
      </c>
      <c r="L325" s="50" t="n">
        <f aca="false">'raw_all dissolved metals ppb'!O323/63.546*1000</f>
        <v>116.325181758097</v>
      </c>
      <c r="M325" s="50" t="n">
        <f aca="false">'raw_all dissolved metals ppb'!Q323/65.38*1000</f>
        <v>86.0507800550627</v>
      </c>
      <c r="N325" s="61" t="n">
        <f aca="false">'raw_all dissolved metals ppb'!S323/95.95*1000</f>
        <v>71593.246482543</v>
      </c>
      <c r="O325" s="50" t="n">
        <f aca="false">'raw_all dissolved metals ppb'!U323/54.938*1000</f>
        <v>454.657978084386</v>
      </c>
      <c r="P325" s="50" t="n">
        <f aca="false">'raw_all dissolved metals ppb'!W323/50.9415*1000</f>
        <v>38.2203115338182</v>
      </c>
    </row>
    <row r="326" customFormat="false" ht="39.5" hidden="false" customHeight="false" outlineLevel="0" collapsed="false">
      <c r="A326" s="1" t="s">
        <v>600</v>
      </c>
      <c r="B326" s="1" t="s">
        <v>272</v>
      </c>
      <c r="C326" s="41" t="s">
        <v>601</v>
      </c>
      <c r="D326" s="14" t="n">
        <v>1209</v>
      </c>
      <c r="E326" s="14"/>
      <c r="F326" s="15" t="n">
        <v>42887</v>
      </c>
      <c r="G326" s="14"/>
      <c r="H326" s="14"/>
      <c r="I326" s="34" t="n">
        <f aca="false">'raw_all dissolved metals ppb'!I324/55.845*1000</f>
        <v>764.258214701406</v>
      </c>
      <c r="J326" s="34" t="n">
        <f aca="false">'raw_all dissolved metals ppb'!K324/58.933*1000</f>
        <v>2.71494748273463</v>
      </c>
      <c r="K326" s="34" t="n">
        <f aca="false">'raw_all dissolved metals ppb'!M324/58.693*1000</f>
        <v>33.3941015112535</v>
      </c>
      <c r="L326" s="34" t="n">
        <f aca="false">'raw_all dissolved metals ppb'!O324/63.546*1000</f>
        <v>46.1083309728386</v>
      </c>
      <c r="M326" s="34" t="n">
        <f aca="false">'raw_all dissolved metals ppb'!Q324/65.38*1000</f>
        <v>11035.1789538085</v>
      </c>
      <c r="N326" s="45" t="n">
        <f aca="false">'raw_all dissolved metals ppb'!S324/95.95*1000</f>
        <v>38.353309015112</v>
      </c>
      <c r="O326" s="34" t="n">
        <f aca="false">'raw_all dissolved metals ppb'!U324/54.938*1000</f>
        <v>103.025228439332</v>
      </c>
      <c r="P326" s="34" t="n">
        <f aca="false">'raw_all dissolved metals ppb'!W324/50.9415*1000</f>
        <v>29.8381476792006</v>
      </c>
    </row>
    <row r="327" customFormat="false" ht="39.5" hidden="false" customHeight="false" outlineLevel="0" collapsed="false">
      <c r="A327" s="1" t="s">
        <v>602</v>
      </c>
      <c r="B327" s="1" t="s">
        <v>272</v>
      </c>
      <c r="C327" s="41" t="s">
        <v>603</v>
      </c>
      <c r="D327" s="14" t="n">
        <v>1227</v>
      </c>
      <c r="E327" s="14"/>
      <c r="F327" s="15" t="n">
        <v>42887</v>
      </c>
      <c r="G327" s="14"/>
      <c r="H327" s="14"/>
      <c r="I327" s="34" t="n">
        <f aca="false">'raw_all dissolved metals ppb'!I325/55.845*1000</f>
        <v>399.140478109052</v>
      </c>
      <c r="J327" s="34" t="n">
        <f aca="false">'raw_all dissolved metals ppb'!K325/58.933*1000</f>
        <v>2.71494748273463</v>
      </c>
      <c r="K327" s="34" t="n">
        <f aca="false">'raw_all dissolved metals ppb'!M325/58.693*1000</f>
        <v>40.0388461997172</v>
      </c>
      <c r="L327" s="34" t="n">
        <f aca="false">'raw_all dissolved metals ppb'!O325/63.546*1000</f>
        <v>33.2042929531363</v>
      </c>
      <c r="M327" s="34" t="n">
        <f aca="false">'raw_all dissolved metals ppb'!Q325/65.38*1000</f>
        <v>10120.0672988682</v>
      </c>
      <c r="N327" s="45" t="n">
        <f aca="false">'raw_all dissolved metals ppb'!S325/95.95*1000</f>
        <v>35.3309015112037</v>
      </c>
      <c r="O327" s="34" t="n">
        <f aca="false">'raw_all dissolved metals ppb'!U325/54.938*1000</f>
        <v>32.5821835523681</v>
      </c>
      <c r="P327" s="34" t="n">
        <f aca="false">'raw_all dissolved metals ppb'!W325/50.9415*1000</f>
        <v>20.6118783310268</v>
      </c>
    </row>
    <row r="328" customFormat="false" ht="39.5" hidden="false" customHeight="false" outlineLevel="0" collapsed="false">
      <c r="A328" s="1" t="s">
        <v>604</v>
      </c>
      <c r="B328" s="1" t="s">
        <v>272</v>
      </c>
      <c r="C328" s="41" t="s">
        <v>601</v>
      </c>
      <c r="D328" s="14" t="n">
        <v>1209</v>
      </c>
      <c r="E328" s="14"/>
      <c r="F328" s="15" t="n">
        <v>42971</v>
      </c>
      <c r="G328" s="14"/>
      <c r="H328" s="14"/>
      <c r="I328" s="34" t="n">
        <f aca="false">'raw_all dissolved metals ppb'!I326/55.845*1000</f>
        <v>1681.97690034918</v>
      </c>
      <c r="J328" s="34" t="n">
        <f aca="false">'raw_all dissolved metals ppb'!K326/58.933*1000</f>
        <v>4.07242122410195</v>
      </c>
      <c r="K328" s="34" t="n">
        <f aca="false">'raw_all dissolved metals ppb'!M326/58.693*1000</f>
        <v>131.020735010989</v>
      </c>
      <c r="L328" s="34" t="n">
        <f aca="false">'raw_all dissolved metals ppb'!O326/63.546*1000</f>
        <v>157.681049948069</v>
      </c>
      <c r="M328" s="34" t="n">
        <f aca="false">'raw_all dissolved metals ppb'!Q326/65.38*1000</f>
        <v>16716.4270419088</v>
      </c>
      <c r="N328" s="45" t="n">
        <f aca="false">'raw_all dissolved metals ppb'!S326/95.95*1000</f>
        <v>36.0604481500782</v>
      </c>
      <c r="O328" s="34" t="n">
        <f aca="false">'raw_all dissolved metals ppb'!U326/54.938*1000</f>
        <v>579.016345698788</v>
      </c>
      <c r="P328" s="34" t="n">
        <f aca="false">'raw_all dissolved metals ppb'!W326/50.9415*1000</f>
        <v>50.2537224070748</v>
      </c>
    </row>
    <row r="329" customFormat="false" ht="39.5" hidden="false" customHeight="false" outlineLevel="0" collapsed="false">
      <c r="A329" s="46" t="s">
        <v>605</v>
      </c>
      <c r="B329" s="46" t="s">
        <v>272</v>
      </c>
      <c r="C329" s="53" t="s">
        <v>603</v>
      </c>
      <c r="D329" s="47" t="n">
        <v>1227</v>
      </c>
      <c r="E329" s="47"/>
      <c r="F329" s="48" t="n">
        <v>42971</v>
      </c>
      <c r="G329" s="47"/>
      <c r="H329" s="47"/>
      <c r="I329" s="50" t="n">
        <f aca="false">'raw_all dissolved metals ppb'!I327/55.845*1000</f>
        <v>663.264392514997</v>
      </c>
      <c r="J329" s="50" t="n">
        <f aca="false">'raw_all dissolved metals ppb'!K327/58.933*1000</f>
        <v>2.3755790473928</v>
      </c>
      <c r="K329" s="50" t="n">
        <f aca="false">'raw_all dissolved metals ppb'!M327/58.693*1000</f>
        <v>34.4163699248633</v>
      </c>
      <c r="L329" s="50" t="n">
        <f aca="false">'raw_all dissolved metals ppb'!O327/63.546*1000</f>
        <v>28.6406697510465</v>
      </c>
      <c r="M329" s="50" t="n">
        <f aca="false">'raw_all dissolved metals ppb'!Q327/65.38*1000</f>
        <v>3908.99357601713</v>
      </c>
      <c r="N329" s="51" t="n">
        <f aca="false">'raw_all dissolved metals ppb'!S327/95.95*1000</f>
        <v>31.3705054715998</v>
      </c>
      <c r="O329" s="50" t="n">
        <f aca="false">'raw_all dissolved metals ppb'!U327/54.938*1000</f>
        <v>21.114711128909</v>
      </c>
      <c r="P329" s="50" t="n">
        <f aca="false">'raw_all dissolved metals ppb'!W327/50.9415*1000</f>
        <v>14.7227702364477</v>
      </c>
    </row>
    <row r="330" customFormat="false" ht="13.8" hidden="false" customHeight="false" outlineLevel="0" collapsed="false">
      <c r="A330" s="1" t="s">
        <v>606</v>
      </c>
      <c r="B330" s="1" t="s">
        <v>272</v>
      </c>
      <c r="C330" s="14" t="s">
        <v>607</v>
      </c>
      <c r="D330" s="1" t="s">
        <v>608</v>
      </c>
      <c r="F330" s="15" t="n">
        <v>42880</v>
      </c>
      <c r="G330" s="41" t="s">
        <v>609</v>
      </c>
      <c r="H330" s="14" t="s">
        <v>497</v>
      </c>
      <c r="I330" s="34" t="n">
        <f aca="false">'raw_all dissolved metals ppb'!I328/55.845*1000</f>
        <v>1059.07422329662</v>
      </c>
      <c r="J330" s="34" t="n">
        <f aca="false">'raw_all dissolved metals ppb'!K328/58.933*1000</f>
        <v>0.509052653012743</v>
      </c>
      <c r="K330" s="34" t="n">
        <f aca="false">'raw_all dissolved metals ppb'!M328/58.693*1000</f>
        <v>5.23060671630348</v>
      </c>
      <c r="L330" s="34" t="n">
        <f aca="false">'raw_all dissolved metals ppb'!O328/63.546*1000</f>
        <v>11.5978975860007</v>
      </c>
      <c r="M330" s="34" t="n">
        <f aca="false">'raw_all dissolved metals ppb'!Q328/65.38*1000</f>
        <v>2890.37932089324</v>
      </c>
      <c r="N330" s="45" t="n">
        <f aca="false">'raw_all dissolved metals ppb'!S328/95.95*1000</f>
        <v>2810.34914017718</v>
      </c>
      <c r="O330" s="34" t="n">
        <f aca="false">'raw_all dissolved metals ppb'!U328/54.938*1000</f>
        <v>15.9452473697623</v>
      </c>
      <c r="P330" s="34" t="n">
        <f aca="false">'raw_all dissolved metals ppb'!W328/50.9415*1000</f>
        <v>8.61772817840071</v>
      </c>
    </row>
    <row r="331" customFormat="false" ht="26.85" hidden="false" customHeight="false" outlineLevel="0" collapsed="false">
      <c r="A331" s="1" t="s">
        <v>610</v>
      </c>
      <c r="B331" s="1" t="s">
        <v>272</v>
      </c>
      <c r="C331" s="14" t="s">
        <v>607</v>
      </c>
      <c r="D331" s="1" t="s">
        <v>611</v>
      </c>
      <c r="F331" s="15" t="n">
        <v>42914</v>
      </c>
      <c r="G331" s="41" t="s">
        <v>612</v>
      </c>
      <c r="H331" s="14"/>
      <c r="I331" s="34" t="n">
        <f aca="false">'raw_all dissolved metals ppb'!I329/55.845*1000</f>
        <v>4118.076819769</v>
      </c>
      <c r="J331" s="34" t="n">
        <f aca="false">'raw_all dissolved metals ppb'!K329/58.933*1000</f>
        <v>3.63124225815757</v>
      </c>
      <c r="K331" s="34" t="n">
        <f aca="false">'raw_all dissolved metals ppb'!M329/58.693*1000</f>
        <v>24.2277614025523</v>
      </c>
      <c r="L331" s="34" t="n">
        <f aca="false">'raw_all dissolved metals ppb'!O329/63.546*1000</f>
        <v>27.6964718471658</v>
      </c>
      <c r="M331" s="34" t="n">
        <f aca="false">'raw_all dissolved metals ppb'!Q329/65.38*1000</f>
        <v>12870.9850107066</v>
      </c>
      <c r="N331" s="45" t="n">
        <f aca="false">'raw_all dissolved metals ppb'!S329/95.95*1000</f>
        <v>383.022407503908</v>
      </c>
      <c r="O331" s="34" t="n">
        <f aca="false">'raw_all dissolved metals ppb'!U329/54.938*1000</f>
        <v>113.291346608905</v>
      </c>
      <c r="P331" s="34" t="n">
        <f aca="false">'raw_all dissolved metals ppb'!W329/50.9415*1000</f>
        <v>22.71232688476</v>
      </c>
    </row>
    <row r="332" customFormat="false" ht="13.8" hidden="false" customHeight="false" outlineLevel="0" collapsed="false">
      <c r="A332" s="1" t="s">
        <v>613</v>
      </c>
      <c r="B332" s="1" t="s">
        <v>272</v>
      </c>
      <c r="C332" s="14" t="s">
        <v>607</v>
      </c>
      <c r="D332" s="1" t="s">
        <v>608</v>
      </c>
      <c r="F332" s="15" t="n">
        <v>42914</v>
      </c>
      <c r="G332" s="41" t="s">
        <v>280</v>
      </c>
      <c r="H332" s="14" t="s">
        <v>497</v>
      </c>
      <c r="I332" s="34" t="n">
        <f aca="false">'raw_all dissolved metals ppb'!I330/55.845*1000</f>
        <v>661.330468260364</v>
      </c>
      <c r="J332" s="34" t="n">
        <f aca="false">'raw_all dissolved metals ppb'!K330/58.933*1000</f>
        <v>0.712673714217841</v>
      </c>
      <c r="K332" s="34" t="n">
        <f aca="false">'raw_all dissolved metals ppb'!M330/58.693*1000</f>
        <v>5.99730802651083</v>
      </c>
      <c r="L332" s="34" t="n">
        <f aca="false">'raw_all dissolved metals ppb'!O330/63.546*1000</f>
        <v>15.862524785195</v>
      </c>
      <c r="M332" s="34" t="n">
        <f aca="false">'raw_all dissolved metals ppb'!Q330/65.38*1000</f>
        <v>770.128479657388</v>
      </c>
      <c r="N332" s="45" t="n">
        <f aca="false">'raw_all dissolved metals ppb'!S330/95.95*1000</f>
        <v>967.514330380407</v>
      </c>
      <c r="O332" s="34" t="n">
        <f aca="false">'raw_all dissolved metals ppb'!U330/54.938*1000</f>
        <v>16.5459244967054</v>
      </c>
      <c r="P332" s="34" t="n">
        <f aca="false">'raw_all dissolved metals ppb'!W330/50.9415*1000</f>
        <v>4.37757035030378</v>
      </c>
    </row>
    <row r="333" customFormat="false" ht="13.8" hidden="false" customHeight="false" outlineLevel="0" collapsed="false">
      <c r="A333" s="1" t="s">
        <v>614</v>
      </c>
      <c r="B333" s="1" t="s">
        <v>272</v>
      </c>
      <c r="C333" s="14" t="s">
        <v>607</v>
      </c>
      <c r="D333" s="1" t="s">
        <v>608</v>
      </c>
      <c r="F333" s="15" t="n">
        <v>42914</v>
      </c>
      <c r="G333" s="41" t="s">
        <v>293</v>
      </c>
      <c r="H333" s="14"/>
      <c r="I333" s="34" t="n">
        <f aca="false">'raw_all dissolved metals ppb'!I331/55.845*1000</f>
        <v>2119.18703554481</v>
      </c>
      <c r="J333" s="34" t="n">
        <f aca="false">'raw_all dissolved metals ppb'!K331/58.933*1000</f>
        <v>1.3914105849015</v>
      </c>
      <c r="K333" s="34" t="n">
        <f aca="false">'raw_all dissolved metals ppb'!M331/58.693*1000</f>
        <v>6.96846301944014</v>
      </c>
      <c r="L333" s="34" t="n">
        <f aca="false">'raw_all dissolved metals ppb'!O331/63.546*1000</f>
        <v>12.2273628552545</v>
      </c>
      <c r="M333" s="34" t="n">
        <f aca="false">'raw_all dissolved metals ppb'!Q331/65.38*1000</f>
        <v>4899.8164576323</v>
      </c>
      <c r="N333" s="45" t="n">
        <f aca="false">'raw_all dissolved metals ppb'!S331/95.95*1000</f>
        <v>423.522668056279</v>
      </c>
      <c r="O333" s="34" t="n">
        <f aca="false">'raw_all dissolved metals ppb'!U331/54.938*1000</f>
        <v>1374.80432487531</v>
      </c>
      <c r="P333" s="34" t="n">
        <f aca="false">'raw_all dissolved metals ppb'!W331/50.9415*1000</f>
        <v>8.63735853871598</v>
      </c>
    </row>
    <row r="334" customFormat="false" ht="13.8" hidden="false" customHeight="false" outlineLevel="0" collapsed="false">
      <c r="A334" s="1" t="s">
        <v>615</v>
      </c>
      <c r="B334" s="1" t="s">
        <v>272</v>
      </c>
      <c r="C334" s="14" t="s">
        <v>607</v>
      </c>
      <c r="D334" s="1" t="s">
        <v>608</v>
      </c>
      <c r="F334" s="15" t="n">
        <v>42929</v>
      </c>
      <c r="G334" s="41" t="s">
        <v>280</v>
      </c>
      <c r="H334" s="14" t="s">
        <v>497</v>
      </c>
      <c r="I334" s="34" t="n">
        <f aca="false">'raw_all dissolved metals ppb'!I332/55.845*1000</f>
        <v>792.174769451159</v>
      </c>
      <c r="J334" s="34" t="n">
        <f aca="false">'raw_all dissolved metals ppb'!K332/58.933*1000</f>
        <v>0.644800027149475</v>
      </c>
      <c r="K334" s="34" t="n">
        <f aca="false">'raw_all dissolved metals ppb'!M332/58.693*1000</f>
        <v>6.6617824953572</v>
      </c>
      <c r="L334" s="34" t="n">
        <f aca="false">'raw_all dissolved metals ppb'!O332/63.546*1000</f>
        <v>14.5878576149561</v>
      </c>
      <c r="M334" s="34" t="n">
        <f aca="false">'raw_all dissolved metals ppb'!Q332/65.38*1000</f>
        <v>733.680024472316</v>
      </c>
      <c r="N334" s="45" t="n">
        <f aca="false">'raw_all dissolved metals ppb'!S332/95.95*1000</f>
        <v>197.811360083377</v>
      </c>
      <c r="O334" s="34" t="n">
        <f aca="false">'raw_all dissolved metals ppb'!U332/54.938*1000</f>
        <v>15.3627725799993</v>
      </c>
      <c r="P334" s="34" t="n">
        <f aca="false">'raw_all dissolved metals ppb'!W332/50.9415*1000</f>
        <v>4.59350431377168</v>
      </c>
    </row>
    <row r="335" customFormat="false" ht="13.8" hidden="false" customHeight="false" outlineLevel="0" collapsed="false">
      <c r="A335" s="46" t="s">
        <v>616</v>
      </c>
      <c r="B335" s="46" t="s">
        <v>272</v>
      </c>
      <c r="C335" s="47" t="s">
        <v>607</v>
      </c>
      <c r="D335" s="46" t="s">
        <v>608</v>
      </c>
      <c r="E335" s="46"/>
      <c r="F335" s="48" t="n">
        <v>42929</v>
      </c>
      <c r="G335" s="53" t="s">
        <v>293</v>
      </c>
      <c r="H335" s="47"/>
      <c r="I335" s="50" t="n">
        <f aca="false">'raw_all dissolved metals ppb'!I333/55.845*1000</f>
        <v>87651.0878323932</v>
      </c>
      <c r="J335" s="50" t="n">
        <f aca="false">'raw_all dissolved metals ppb'!K333/58.933*1000</f>
        <v>12.3190742029084</v>
      </c>
      <c r="K335" s="50" t="n">
        <f aca="false">'raw_all dissolved metals ppb'!M333/58.693*1000</f>
        <v>7.05365205390762</v>
      </c>
      <c r="L335" s="50" t="n">
        <f aca="false">'raw_all dissolved metals ppb'!O333/63.546*1000</f>
        <v>8.48204450319454</v>
      </c>
      <c r="M335" s="50" t="n">
        <f aca="false">'raw_all dissolved metals ppb'!Q333/65.38*1000</f>
        <v>454.007341694708</v>
      </c>
      <c r="N335" s="51" t="n">
        <f aca="false">'raw_all dissolved metals ppb'!S333/95.95*1000</f>
        <v>112.537780093799</v>
      </c>
      <c r="O335" s="50" t="n">
        <f aca="false">'raw_all dissolved metals ppb'!U333/54.938*1000</f>
        <v>14034.766464014</v>
      </c>
      <c r="P335" s="50" t="n">
        <f aca="false">'raw_all dissolved metals ppb'!W333/50.9415*1000</f>
        <v>30.7215138933875</v>
      </c>
    </row>
    <row r="336" customFormat="false" ht="13.8" hidden="false" customHeight="false" outlineLevel="0" collapsed="false">
      <c r="A336" s="1" t="s">
        <v>617</v>
      </c>
      <c r="B336" s="1" t="s">
        <v>272</v>
      </c>
      <c r="C336" s="14" t="s">
        <v>618</v>
      </c>
      <c r="D336" s="14" t="s">
        <v>619</v>
      </c>
      <c r="E336" s="14"/>
      <c r="F336" s="15" t="n">
        <v>42881</v>
      </c>
      <c r="G336" s="14" t="s">
        <v>584</v>
      </c>
      <c r="H336" s="14"/>
      <c r="I336" s="34" t="n">
        <f aca="false">'raw_all dissolved metals ppb'!I334/55.845*1000</f>
        <v>4817.38741158564</v>
      </c>
      <c r="J336" s="34" t="n">
        <f aca="false">'raw_all dissolved metals ppb'!K334/58.933*1000</f>
        <v>1.5950316461066</v>
      </c>
      <c r="K336" s="34" t="n">
        <f aca="false">'raw_all dissolved metals ppb'!M334/58.693*1000</f>
        <v>18.9290034586748</v>
      </c>
      <c r="L336" s="34" t="n">
        <f aca="false">'raw_all dissolved metals ppb'!O334/63.546*1000</f>
        <v>21.3703458911655</v>
      </c>
      <c r="M336" s="34" t="n">
        <f aca="false">'raw_all dissolved metals ppb'!Q334/65.38*1000</f>
        <v>1522.19333129397</v>
      </c>
      <c r="N336" s="45" t="n">
        <f aca="false">'raw_all dissolved metals ppb'!S334/95.95*1000</f>
        <v>1.26107347576863</v>
      </c>
      <c r="O336" s="34" t="n">
        <f aca="false">'raw_all dissolved metals ppb'!U334/54.938*1000</f>
        <v>320.142706323492</v>
      </c>
      <c r="P336" s="34" t="n">
        <f aca="false">'raw_all dissolved metals ppb'!W334/50.9415*1000</f>
        <v>7.73436196421385</v>
      </c>
    </row>
    <row r="337" customFormat="false" ht="13.8" hidden="false" customHeight="false" outlineLevel="0" collapsed="false">
      <c r="A337" s="1" t="s">
        <v>620</v>
      </c>
      <c r="B337" s="1" t="s">
        <v>272</v>
      </c>
      <c r="C337" s="14" t="s">
        <v>618</v>
      </c>
      <c r="D337" s="14" t="s">
        <v>619</v>
      </c>
      <c r="E337" s="14"/>
      <c r="F337" s="15" t="n">
        <v>42893</v>
      </c>
      <c r="G337" s="14" t="s">
        <v>621</v>
      </c>
      <c r="H337" s="14"/>
      <c r="I337" s="34" t="n">
        <f aca="false">'raw_all dissolved metals ppb'!I335/55.845*1000</f>
        <v>4894.69066165279</v>
      </c>
      <c r="J337" s="34" t="n">
        <f aca="false">'raw_all dissolved metals ppb'!K335/58.933*1000</f>
        <v>1.67987375494205</v>
      </c>
      <c r="K337" s="34" t="n">
        <f aca="false">'raw_all dissolved metals ppb'!M335/58.693*1000</f>
        <v>22.6943587821376</v>
      </c>
      <c r="L337" s="34" t="n">
        <f aca="false">'raw_all dissolved metals ppb'!O335/63.546*1000</f>
        <v>25.4933434047776</v>
      </c>
      <c r="M337" s="34" t="n">
        <f aca="false">'raw_all dissolved metals ppb'!Q335/65.38*1000</f>
        <v>1130.20801468339</v>
      </c>
      <c r="N337" s="45" t="n">
        <f aca="false">'raw_all dissolved metals ppb'!S335/95.95*1000</f>
        <v>1.44867118290776</v>
      </c>
      <c r="O337" s="34" t="n">
        <f aca="false">'raw_all dissolved metals ppb'!U335/54.938*1000</f>
        <v>412.920018930431</v>
      </c>
      <c r="P337" s="34" t="n">
        <f aca="false">'raw_all dissolved metals ppb'!W335/50.9415*1000</f>
        <v>9.52072475290284</v>
      </c>
    </row>
    <row r="338" customFormat="false" ht="13.8" hidden="false" customHeight="false" outlineLevel="0" collapsed="false">
      <c r="A338" s="1" t="s">
        <v>622</v>
      </c>
      <c r="B338" s="1" t="s">
        <v>272</v>
      </c>
      <c r="C338" s="14" t="s">
        <v>618</v>
      </c>
      <c r="D338" s="14" t="s">
        <v>619</v>
      </c>
      <c r="E338" s="14"/>
      <c r="F338" s="15" t="n">
        <v>42937</v>
      </c>
      <c r="G338" s="14" t="s">
        <v>557</v>
      </c>
      <c r="H338" s="14"/>
      <c r="I338" s="34" t="n">
        <f aca="false">'raw_all dissolved metals ppb'!I336/55.845*1000</f>
        <v>4974.48294386248</v>
      </c>
      <c r="J338" s="34" t="n">
        <f aca="false">'raw_all dissolved metals ppb'!K336/58.933*1000</f>
        <v>1.01810530602549</v>
      </c>
      <c r="K338" s="34" t="n">
        <f aca="false">'raw_all dissolved metals ppb'!M336/58.693*1000</f>
        <v>10.393062205033</v>
      </c>
      <c r="L338" s="34" t="n">
        <f aca="false">'raw_all dissolved metals ppb'!O336/63.546*1000</f>
        <v>14.949800144777</v>
      </c>
      <c r="M338" s="34" t="n">
        <f aca="false">'raw_all dissolved metals ppb'!Q336/65.38*1000</f>
        <v>971.092077087795</v>
      </c>
      <c r="N338" s="45" t="n">
        <f aca="false">'raw_all dissolved metals ppb'!S336/95.95*1000</f>
        <v>1.14643043251694</v>
      </c>
      <c r="O338" s="34" t="n">
        <f aca="false">'raw_all dissolved metals ppb'!U336/54.938*1000</f>
        <v>110.124139939568</v>
      </c>
      <c r="P338" s="34" t="n">
        <f aca="false">'raw_all dissolved metals ppb'!W336/50.9415*1000</f>
        <v>9.02996574502125</v>
      </c>
    </row>
    <row r="339" customFormat="false" ht="13.8" hidden="false" customHeight="false" outlineLevel="0" collapsed="false">
      <c r="A339" s="1" t="s">
        <v>623</v>
      </c>
      <c r="B339" s="1" t="s">
        <v>272</v>
      </c>
      <c r="C339" s="14" t="s">
        <v>618</v>
      </c>
      <c r="D339" s="14" t="s">
        <v>619</v>
      </c>
      <c r="E339" s="14"/>
      <c r="F339" s="15" t="n">
        <v>42949</v>
      </c>
      <c r="G339" s="14" t="s">
        <v>624</v>
      </c>
      <c r="H339" s="14"/>
      <c r="I339" s="34" t="n">
        <f aca="false">'raw_all dissolved metals ppb'!I337/55.845*1000</f>
        <v>5054.70498701764</v>
      </c>
      <c r="J339" s="34" t="n">
        <f aca="false">'raw_all dissolved metals ppb'!K337/58.933*1000</f>
        <v>1.01810530602549</v>
      </c>
      <c r="K339" s="34" t="n">
        <f aca="false">'raw_all dissolved metals ppb'!M337/58.693*1000</f>
        <v>10.222684136098</v>
      </c>
      <c r="L339" s="34" t="n">
        <f aca="false">'raw_all dissolved metals ppb'!O337/63.546*1000</f>
        <v>14.6350675101501</v>
      </c>
      <c r="M339" s="34" t="n">
        <f aca="false">'raw_all dissolved metals ppb'!Q337/65.38*1000</f>
        <v>747.782196390334</v>
      </c>
      <c r="N339" s="45" t="n">
        <f aca="false">'raw_all dissolved metals ppb'!S337/95.95*1000</f>
        <v>1.25065138092757</v>
      </c>
      <c r="O339" s="34" t="n">
        <f aca="false">'raw_all dissolved metals ppb'!U337/54.938*1000</f>
        <v>95.5622701954931</v>
      </c>
      <c r="P339" s="34" t="n">
        <f aca="false">'raw_all dissolved metals ppb'!W337/50.9415*1000</f>
        <v>7.6558405229528</v>
      </c>
    </row>
    <row r="340" customFormat="false" ht="13.8" hidden="false" customHeight="false" outlineLevel="0" collapsed="false">
      <c r="A340" s="1" t="s">
        <v>625</v>
      </c>
      <c r="B340" s="1" t="s">
        <v>272</v>
      </c>
      <c r="C340" s="14" t="s">
        <v>618</v>
      </c>
      <c r="D340" s="14" t="s">
        <v>619</v>
      </c>
      <c r="E340" s="14"/>
      <c r="F340" s="15" t="n">
        <v>42963</v>
      </c>
      <c r="G340" s="14" t="s">
        <v>624</v>
      </c>
      <c r="H340" s="14"/>
      <c r="I340" s="34" t="n">
        <f aca="false">'raw_all dissolved metals ppb'!I338/55.845*1000</f>
        <v>5871.07171635778</v>
      </c>
      <c r="J340" s="34" t="n">
        <f aca="false">'raw_all dissolved metals ppb'!K338/58.933*1000</f>
        <v>1.1877895236964</v>
      </c>
      <c r="K340" s="34" t="n">
        <f aca="false">'raw_all dissolved metals ppb'!M338/58.693*1000</f>
        <v>10.222684136098</v>
      </c>
      <c r="L340" s="34" t="n">
        <f aca="false">'raw_all dissolved metals ppb'!O338/63.546*1000</f>
        <v>14.3203348755232</v>
      </c>
      <c r="M340" s="34" t="n">
        <f aca="false">'raw_all dissolved metals ppb'!Q338/65.38*1000</f>
        <v>422.30039767513</v>
      </c>
      <c r="N340" s="45" t="n">
        <f aca="false">'raw_all dissolved metals ppb'!S338/95.95*1000</f>
        <v>1.3548723293382</v>
      </c>
      <c r="O340" s="34" t="n">
        <f aca="false">'raw_all dissolved metals ppb'!U338/54.938*1000</f>
        <v>176.562670646911</v>
      </c>
      <c r="P340" s="34" t="n">
        <f aca="false">'raw_all dissolved metals ppb'!W338/50.9415*1000</f>
        <v>7.45953691980016</v>
      </c>
    </row>
    <row r="341" customFormat="false" ht="13.8" hidden="false" customHeight="false" outlineLevel="0" collapsed="false">
      <c r="A341" s="1" t="s">
        <v>626</v>
      </c>
      <c r="B341" s="1" t="s">
        <v>272</v>
      </c>
      <c r="C341" s="14" t="s">
        <v>618</v>
      </c>
      <c r="D341" s="14" t="s">
        <v>619</v>
      </c>
      <c r="E341" s="14"/>
      <c r="F341" s="15" t="n">
        <v>42977</v>
      </c>
      <c r="G341" s="14" t="s">
        <v>627</v>
      </c>
      <c r="H341" s="14"/>
      <c r="I341" s="34" t="n">
        <f aca="false">'raw_all dissolved metals ppb'!I339/55.845*1000</f>
        <v>6267.70525561823</v>
      </c>
      <c r="J341" s="34" t="n">
        <f aca="false">'raw_all dissolved metals ppb'!K339/58.933*1000</f>
        <v>1.1877895236964</v>
      </c>
      <c r="K341" s="34" t="n">
        <f aca="false">'raw_all dissolved metals ppb'!M339/58.693*1000</f>
        <v>10.9041964118379</v>
      </c>
      <c r="L341" s="34" t="n">
        <f aca="false">'raw_all dissolved metals ppb'!O339/63.546*1000</f>
        <v>20.9297202026878</v>
      </c>
      <c r="M341" s="34" t="n">
        <f aca="false">'raw_all dissolved metals ppb'!Q339/65.38*1000</f>
        <v>623.432242275925</v>
      </c>
      <c r="N341" s="45" t="n">
        <f aca="false">'raw_all dissolved metals ppb'!S339/95.95*1000</f>
        <v>1.3548723293382</v>
      </c>
      <c r="O341" s="34" t="n">
        <f aca="false">'raw_all dissolved metals ppb'!U339/54.938*1000</f>
        <v>129.78266409407</v>
      </c>
      <c r="P341" s="34" t="n">
        <f aca="false">'raw_all dissolved metals ppb'!W339/50.9415*1000</f>
        <v>8.63735853871598</v>
      </c>
    </row>
    <row r="342" customFormat="false" ht="13.8" hidden="false" customHeight="false" outlineLevel="0" collapsed="false">
      <c r="A342" s="1" t="s">
        <v>628</v>
      </c>
      <c r="B342" s="1" t="s">
        <v>272</v>
      </c>
      <c r="C342" s="14" t="s">
        <v>618</v>
      </c>
      <c r="D342" s="14" t="s">
        <v>619</v>
      </c>
      <c r="E342" s="14"/>
      <c r="F342" s="15" t="n">
        <v>42989</v>
      </c>
      <c r="G342" s="14" t="s">
        <v>627</v>
      </c>
      <c r="H342" s="14"/>
      <c r="I342" s="34" t="n">
        <f aca="false">'raw_all dissolved metals ppb'!I340/55.845*1000</f>
        <v>6129.10735070284</v>
      </c>
      <c r="J342" s="34" t="n">
        <f aca="false">'raw_all dissolved metals ppb'!K340/58.933*1000</f>
        <v>1.1877895236964</v>
      </c>
      <c r="K342" s="34" t="n">
        <f aca="false">'raw_all dissolved metals ppb'!M340/58.693*1000</f>
        <v>10.393062205033</v>
      </c>
      <c r="L342" s="34" t="n">
        <f aca="false">'raw_all dissolved metals ppb'!O340/63.546*1000</f>
        <v>14.1629685582098</v>
      </c>
      <c r="M342" s="34" t="n">
        <f aca="false">'raw_all dissolved metals ppb'!Q340/65.38*1000</f>
        <v>617.314163352707</v>
      </c>
      <c r="N342" s="45" t="n">
        <f aca="false">'raw_all dissolved metals ppb'!S340/95.95*1000</f>
        <v>1.3548723293382</v>
      </c>
      <c r="O342" s="34" t="n">
        <f aca="false">'raw_all dissolved metals ppb'!U340/54.938*1000</f>
        <v>166.73340856966</v>
      </c>
      <c r="P342" s="34" t="n">
        <f aca="false">'raw_all dissolved metals ppb'!W340/50.9415*1000</f>
        <v>8.04844772925807</v>
      </c>
    </row>
    <row r="343" customFormat="false" ht="13.8" hidden="false" customHeight="false" outlineLevel="0" collapsed="false">
      <c r="A343" s="46" t="s">
        <v>629</v>
      </c>
      <c r="B343" s="46" t="s">
        <v>272</v>
      </c>
      <c r="C343" s="47" t="s">
        <v>630</v>
      </c>
      <c r="D343" s="47" t="s">
        <v>619</v>
      </c>
      <c r="E343" s="47"/>
      <c r="F343" s="48" t="n">
        <v>42921</v>
      </c>
      <c r="G343" s="47" t="s">
        <v>557</v>
      </c>
      <c r="H343" s="47"/>
      <c r="I343" s="50" t="n">
        <f aca="false">'raw_all dissolved metals ppb'!I341/55.845*1000</f>
        <v>5518.29170024174</v>
      </c>
      <c r="J343" s="50" t="n">
        <f aca="false">'raw_all dissolved metals ppb'!K341/58.933*1000</f>
        <v>0.831452666587481</v>
      </c>
      <c r="K343" s="50" t="n">
        <f aca="false">'raw_all dissolved metals ppb'!M341/58.693*1000</f>
        <v>19.3038352103317</v>
      </c>
      <c r="L343" s="50" t="n">
        <f aca="false">'raw_all dissolved metals ppb'!O341/63.546*1000</f>
        <v>26.563434362509</v>
      </c>
      <c r="M343" s="50" t="n">
        <f aca="false">'raw_all dissolved metals ppb'!Q341/65.38*1000</f>
        <v>367.375344141939</v>
      </c>
      <c r="N343" s="51" t="n">
        <f aca="false">'raw_all dissolved metals ppb'!S341/95.95*1000</f>
        <v>1.40698280354351</v>
      </c>
      <c r="O343" s="50" t="n">
        <f aca="false">'raw_all dissolved metals ppb'!U341/54.938*1000</f>
        <v>81.0186027885981</v>
      </c>
      <c r="P343" s="50" t="n">
        <f aca="false">'raw_all dissolved metals ppb'!W341/50.9415*1000</f>
        <v>8.38216385461755</v>
      </c>
    </row>
    <row r="344" customFormat="false" ht="13.8" hidden="false" customHeight="false" outlineLevel="0" collapsed="false">
      <c r="A344" s="1" t="s">
        <v>631</v>
      </c>
      <c r="B344" s="1" t="s">
        <v>107</v>
      </c>
      <c r="C344" s="14" t="s">
        <v>105</v>
      </c>
      <c r="D344" s="14" t="s">
        <v>632</v>
      </c>
      <c r="E344" s="14"/>
      <c r="F344" s="15" t="n">
        <v>42876</v>
      </c>
      <c r="G344" s="14"/>
      <c r="H344" s="14"/>
      <c r="I344" s="34" t="n">
        <f aca="false">'raw_all dissolved metals ppb'!I342/55.845*1000</f>
        <v>408.093831139762</v>
      </c>
      <c r="J344" s="34" t="n">
        <f aca="false">'raw_all dissolved metals ppb'!K342/58.933*1000</f>
        <v>1.01810530602549</v>
      </c>
      <c r="K344" s="34" t="n">
        <f aca="false">'raw_all dissolved metals ppb'!M342/58.693*1000</f>
        <v>15.8451604109519</v>
      </c>
      <c r="L344" s="34" t="n">
        <f aca="false">'raw_all dissolved metals ppb'!O342/63.546*1000</f>
        <v>9.59934535611998</v>
      </c>
      <c r="M344" s="34" t="n">
        <f aca="false">'raw_all dissolved metals ppb'!Q342/65.38*1000</f>
        <v>1644.99847048027</v>
      </c>
      <c r="N344" s="45" t="n">
        <f aca="false">'raw_all dissolved metals ppb'!S342/95.95*1000</f>
        <v>102.240750390829</v>
      </c>
      <c r="O344" s="34" t="n">
        <f aca="false">'raw_all dissolved metals ppb'!U342/54.938*1000</f>
        <v>88.8274054388583</v>
      </c>
      <c r="P344" s="34" t="n">
        <f aca="false">'raw_all dissolved metals ppb'!W342/50.9415*1000</f>
        <v>6.87062611034226</v>
      </c>
    </row>
    <row r="345" customFormat="false" ht="13.8" hidden="false" customHeight="false" outlineLevel="0" collapsed="false">
      <c r="A345" s="1" t="s">
        <v>633</v>
      </c>
      <c r="B345" s="1" t="s">
        <v>107</v>
      </c>
      <c r="C345" s="14" t="s">
        <v>105</v>
      </c>
      <c r="D345" s="14" t="s">
        <v>634</v>
      </c>
      <c r="E345" s="14"/>
      <c r="F345" s="15" t="n">
        <v>42876</v>
      </c>
      <c r="G345" s="14"/>
      <c r="H345" s="14"/>
      <c r="I345" s="34" t="n">
        <f aca="false">'raw_all dissolved metals ppb'!I343/55.845*1000</f>
        <v>405.945026412392</v>
      </c>
      <c r="J345" s="34" t="n">
        <f aca="false">'raw_all dissolved metals ppb'!K343/58.933*1000</f>
        <v>1.01810530602549</v>
      </c>
      <c r="K345" s="34" t="n">
        <f aca="false">'raw_all dissolved metals ppb'!M343/58.693*1000</f>
        <v>17.2081849624316</v>
      </c>
      <c r="L345" s="34" t="n">
        <f aca="false">'raw_all dissolved metals ppb'!O343/63.546*1000</f>
        <v>14.4777011928367</v>
      </c>
      <c r="M345" s="34" t="n">
        <f aca="false">'raw_all dissolved metals ppb'!Q343/65.38*1000</f>
        <v>523.55460385439</v>
      </c>
      <c r="N345" s="45" t="n">
        <f aca="false">'raw_all dissolved metals ppb'!S343/95.95*1000</f>
        <v>68.8900468994268</v>
      </c>
      <c r="O345" s="34" t="n">
        <f aca="false">'raw_all dissolved metals ppb'!U343/54.938*1000</f>
        <v>89.3734755542612</v>
      </c>
      <c r="P345" s="34" t="n">
        <f aca="false">'raw_all dissolved metals ppb'!W343/50.9415*1000</f>
        <v>6.08541169773171</v>
      </c>
    </row>
    <row r="346" customFormat="false" ht="13.8" hidden="false" customHeight="false" outlineLevel="0" collapsed="false">
      <c r="A346" s="1" t="s">
        <v>635</v>
      </c>
      <c r="B346" s="1" t="s">
        <v>107</v>
      </c>
      <c r="C346" s="14" t="s">
        <v>105</v>
      </c>
      <c r="D346" s="14" t="s">
        <v>636</v>
      </c>
      <c r="E346" s="14"/>
      <c r="F346" s="15" t="n">
        <v>42967</v>
      </c>
      <c r="G346" s="14"/>
      <c r="H346" s="14"/>
      <c r="I346" s="34" t="n">
        <f aca="false">'raw_all dissolved metals ppb'!I344/55.845*1000</f>
        <v>652.520368878145</v>
      </c>
      <c r="J346" s="34" t="n">
        <f aca="false">'raw_all dissolved metals ppb'!K344/58.933*1000</f>
        <v>1.01810530602549</v>
      </c>
      <c r="K346" s="34" t="n">
        <f aca="false">'raw_all dissolved metals ppb'!M344/58.693*1000</f>
        <v>16.5266726866918</v>
      </c>
      <c r="L346" s="34" t="n">
        <f aca="false">'raw_all dissolved metals ppb'!O344/63.546*1000</f>
        <v>16.9955622698518</v>
      </c>
      <c r="M346" s="34" t="n">
        <f aca="false">'raw_all dissolved metals ppb'!Q344/65.38*1000</f>
        <v>629.397369226063</v>
      </c>
      <c r="N346" s="45" t="n">
        <f aca="false">'raw_all dissolved metals ppb'!S344/95.95*1000</f>
        <v>68.1605002605524</v>
      </c>
      <c r="O346" s="34" t="n">
        <f aca="false">'raw_all dissolved metals ppb'!U344/54.938*1000</f>
        <v>11.4674724234592</v>
      </c>
      <c r="P346" s="34" t="n">
        <f aca="false">'raw_all dissolved metals ppb'!W344/50.9415*1000</f>
        <v>10.2077873639371</v>
      </c>
    </row>
    <row r="347" customFormat="false" ht="13.8" hidden="false" customHeight="false" outlineLevel="0" collapsed="false">
      <c r="A347" s="46" t="s">
        <v>637</v>
      </c>
      <c r="B347" s="46" t="s">
        <v>107</v>
      </c>
      <c r="C347" s="47" t="s">
        <v>105</v>
      </c>
      <c r="D347" s="47" t="s">
        <v>638</v>
      </c>
      <c r="E347" s="47"/>
      <c r="F347" s="48" t="n">
        <v>42967</v>
      </c>
      <c r="G347" s="47"/>
      <c r="H347" s="47"/>
      <c r="I347" s="50" t="n">
        <f aca="false">'raw_all dissolved metals ppb'!I345/55.845*1000</f>
        <v>764.258214701406</v>
      </c>
      <c r="J347" s="50" t="n">
        <f aca="false">'raw_all dissolved metals ppb'!K345/58.933*1000</f>
        <v>1.01810530602549</v>
      </c>
      <c r="K347" s="50" t="n">
        <f aca="false">'raw_all dissolved metals ppb'!M345/58.693*1000</f>
        <v>15.8451604109519</v>
      </c>
      <c r="L347" s="50" t="n">
        <f aca="false">'raw_all dissolved metals ppb'!O345/63.546*1000</f>
        <v>10.7009095773141</v>
      </c>
      <c r="M347" s="50" t="n">
        <f aca="false">'raw_all dissolved metals ppb'!Q345/65.38*1000</f>
        <v>423.524013459774</v>
      </c>
      <c r="N347" s="51" t="n">
        <f aca="false">'raw_all dissolved metals ppb'!S345/95.95*1000</f>
        <v>38.353309015112</v>
      </c>
      <c r="O347" s="50" t="n">
        <f aca="false">'raw_all dissolved metals ppb'!U345/54.938*1000</f>
        <v>10.0112854490517</v>
      </c>
      <c r="P347" s="50" t="n">
        <f aca="false">'raw_all dissolved metals ppb'!W345/50.9415*1000</f>
        <v>10.9930017765476</v>
      </c>
    </row>
    <row r="348" customFormat="false" ht="13.8" hidden="false" customHeight="false" outlineLevel="0" collapsed="false">
      <c r="A348" s="1" t="s">
        <v>639</v>
      </c>
      <c r="B348" s="1" t="s">
        <v>640</v>
      </c>
      <c r="C348" s="14" t="s">
        <v>641</v>
      </c>
      <c r="D348" s="14"/>
      <c r="E348" s="14"/>
      <c r="F348" s="15" t="n">
        <v>42926</v>
      </c>
      <c r="G348" s="14" t="n">
        <v>0</v>
      </c>
      <c r="H348" s="14"/>
      <c r="I348" s="34" t="n">
        <f aca="false">'raw_all dissolved metals ppb'!I346/55.845*1000</f>
        <v>83.266183185603</v>
      </c>
      <c r="J348" s="34" t="n">
        <f aca="false">'raw_all dissolved metals ppb'!K346/58.933*1000</f>
        <v>3.5633685710892</v>
      </c>
      <c r="K348" s="34" t="n">
        <f aca="false">'raw_all dissolved metals ppb'!M346/58.693*1000</f>
        <v>44.4686759920263</v>
      </c>
      <c r="L348" s="34" t="n">
        <f aca="false">'raw_all dissolved metals ppb'!O346/63.546*1000</f>
        <v>30.0569666068675</v>
      </c>
      <c r="M348" s="34" t="n">
        <f aca="false">'raw_all dissolved metals ppb'!Q346/65.38*1000</f>
        <v>2247.93514836341</v>
      </c>
      <c r="N348" s="45" t="n">
        <f aca="false">'raw_all dissolved metals ppb'!S346/95.95*1000</f>
        <v>22.3032829598749</v>
      </c>
      <c r="O348" s="34" t="n">
        <f aca="false">'raw_all dissolved metals ppb'!U346/54.938*1000</f>
        <v>12.3775892824639</v>
      </c>
      <c r="P348" s="34" t="n">
        <f aca="false">'raw_all dissolved metals ppb'!W346/50.9415*1000</f>
        <v>71.4545115475594</v>
      </c>
    </row>
    <row r="349" customFormat="false" ht="13.8" hidden="false" customHeight="false" outlineLevel="0" collapsed="false">
      <c r="A349" s="1" t="s">
        <v>642</v>
      </c>
      <c r="B349" s="1" t="s">
        <v>640</v>
      </c>
      <c r="C349" s="14" t="s">
        <v>641</v>
      </c>
      <c r="D349" s="14"/>
      <c r="E349" s="14" t="n">
        <v>3</v>
      </c>
      <c r="F349" s="15" t="n">
        <v>42934</v>
      </c>
      <c r="G349" s="14" t="n">
        <v>0.3</v>
      </c>
      <c r="H349" s="14"/>
      <c r="I349" s="34" t="n">
        <f aca="false">'raw_all dissolved metals ppb'!I347/55.845*1000</f>
        <v>59.6293311845286</v>
      </c>
      <c r="J349" s="34" t="n">
        <f aca="false">'raw_all dissolved metals ppb'!K347/58.933*1000</f>
        <v>3.22400013574737</v>
      </c>
      <c r="K349" s="34" t="n">
        <f aca="false">'raw_all dissolved metals ppb'!M347/58.693*1000</f>
        <v>47.7058593017907</v>
      </c>
      <c r="L349" s="34" t="n">
        <f aca="false">'raw_all dissolved metals ppb'!O347/63.546*1000</f>
        <v>62.7891606080635</v>
      </c>
      <c r="M349" s="34" t="n">
        <f aca="false">'raw_all dissolved metals ppb'!Q347/65.38*1000</f>
        <v>863.719791985317</v>
      </c>
      <c r="N349" s="45" t="n">
        <f aca="false">'raw_all dissolved metals ppb'!S347/95.95*1000</f>
        <v>23.5539343408025</v>
      </c>
      <c r="O349" s="34" t="n">
        <f aca="false">'raw_all dissolved metals ppb'!U347/54.938*1000</f>
        <v>6.73486475663475</v>
      </c>
      <c r="P349" s="34" t="n">
        <f aca="false">'raw_all dissolved metals ppb'!W347/50.9415*1000</f>
        <v>31.6048801075744</v>
      </c>
    </row>
    <row r="350" customFormat="false" ht="13.8" hidden="false" customHeight="false" outlineLevel="0" collapsed="false">
      <c r="A350" s="1" t="s">
        <v>643</v>
      </c>
      <c r="B350" s="1" t="s">
        <v>640</v>
      </c>
      <c r="C350" s="14" t="s">
        <v>641</v>
      </c>
      <c r="D350" s="14"/>
      <c r="E350" s="14" t="n">
        <v>7</v>
      </c>
      <c r="F350" s="15" t="n">
        <v>42948</v>
      </c>
      <c r="G350" s="14" t="n">
        <v>0.3</v>
      </c>
      <c r="H350" s="14"/>
      <c r="I350" s="34" t="n">
        <f aca="false">'raw_all dissolved metals ppb'!I348/55.845*1000</f>
        <v>73.9546960336646</v>
      </c>
      <c r="J350" s="34" t="n">
        <f aca="false">'raw_all dissolved metals ppb'!K348/58.933*1000</f>
        <v>3.90273700643103</v>
      </c>
      <c r="K350" s="34" t="n">
        <f aca="false">'raw_all dissolved metals ppb'!M348/58.693*1000</f>
        <v>48.7281277154005</v>
      </c>
      <c r="L350" s="34" t="n">
        <f aca="false">'raw_all dissolved metals ppb'!O348/63.546*1000</f>
        <v>73.0179712334372</v>
      </c>
      <c r="M350" s="34" t="n">
        <f aca="false">'raw_all dissolved metals ppb'!Q348/65.38*1000</f>
        <v>77.2407464056286</v>
      </c>
      <c r="N350" s="45" t="n">
        <f aca="false">'raw_all dissolved metals ppb'!S348/95.95*1000</f>
        <v>30.8494007295466</v>
      </c>
      <c r="O350" s="34" t="n">
        <f aca="false">'raw_all dissolved metals ppb'!U348/54.938*1000</f>
        <v>19.4765007827005</v>
      </c>
      <c r="P350" s="34" t="n">
        <f aca="false">'raw_all dissolved metals ppb'!W348/50.9415*1000</f>
        <v>31.2122729012691</v>
      </c>
    </row>
    <row r="351" customFormat="false" ht="13.8" hidden="false" customHeight="false" outlineLevel="0" collapsed="false">
      <c r="A351" s="1" t="s">
        <v>644</v>
      </c>
      <c r="B351" s="1" t="s">
        <v>640</v>
      </c>
      <c r="C351" s="14" t="s">
        <v>641</v>
      </c>
      <c r="D351" s="14"/>
      <c r="F351" s="15" t="n">
        <v>42950</v>
      </c>
      <c r="G351" s="14" t="n">
        <v>0</v>
      </c>
      <c r="H351" s="14"/>
      <c r="I351" s="34" t="n">
        <f aca="false">'raw_all dissolved metals ppb'!I349/55.845*1000</f>
        <v>13.0718954248366</v>
      </c>
      <c r="J351" s="34" t="n">
        <f aca="false">'raw_all dissolved metals ppb'!K349/58.933*1000</f>
        <v>3.05431591807646</v>
      </c>
      <c r="K351" s="34" t="n">
        <f aca="false">'raw_all dissolved metals ppb'!M349/58.693*1000</f>
        <v>27.4308690985296</v>
      </c>
      <c r="L351" s="34" t="n">
        <f aca="false">'raw_all dissolved metals ppb'!O349/63.546*1000</f>
        <v>29.7422339722406</v>
      </c>
      <c r="M351" s="34" t="n">
        <f aca="false">'raw_all dissolved metals ppb'!Q349/65.38*1000</f>
        <v>7.80055062710309</v>
      </c>
      <c r="N351" s="45" t="n">
        <f aca="false">'raw_all dissolved metals ppb'!S349/95.95*1000</f>
        <v>58.676393955185</v>
      </c>
      <c r="O351" s="34" t="n">
        <f aca="false">'raw_all dissolved metals ppb'!U349/54.938*1000</f>
        <v>9.46521533364884</v>
      </c>
      <c r="P351" s="34" t="n">
        <f aca="false">'raw_all dissolved metals ppb'!W349/50.9415*1000</f>
        <v>48.4869899787011</v>
      </c>
    </row>
    <row r="352" customFormat="false" ht="13.8" hidden="false" customHeight="false" outlineLevel="0" collapsed="false">
      <c r="A352" s="1" t="s">
        <v>645</v>
      </c>
      <c r="B352" s="1" t="s">
        <v>640</v>
      </c>
      <c r="C352" s="14" t="s">
        <v>641</v>
      </c>
      <c r="D352" s="14"/>
      <c r="E352" s="14" t="n">
        <v>13</v>
      </c>
      <c r="F352" s="15" t="n">
        <v>42951</v>
      </c>
      <c r="G352" s="14" t="n">
        <v>0</v>
      </c>
      <c r="H352" s="14"/>
      <c r="I352" s="34" t="n">
        <f aca="false">'raw_all dissolved metals ppb'!I350/55.845*1000</f>
        <v>118.900528247829</v>
      </c>
      <c r="J352" s="34" t="n">
        <f aca="false">'raw_all dissolved metals ppb'!K350/58.933*1000</f>
        <v>3.5633685710892</v>
      </c>
      <c r="K352" s="34" t="n">
        <f aca="false">'raw_all dissolved metals ppb'!M350/58.693*1000</f>
        <v>43.2760295094815</v>
      </c>
      <c r="L352" s="34" t="n">
        <f aca="false">'raw_all dissolved metals ppb'!O350/63.546*1000</f>
        <v>79.6273565606018</v>
      </c>
      <c r="M352" s="34" t="n">
        <f aca="false">'raw_all dissolved metals ppb'!Q350/65.38*1000</f>
        <v>135.05659223004</v>
      </c>
      <c r="N352" s="45" t="n">
        <f aca="false">'raw_all dissolved metals ppb'!S350/95.95*1000</f>
        <v>27.5143303804065</v>
      </c>
      <c r="O352" s="34" t="n">
        <f aca="false">'raw_all dissolved metals ppb'!U350/54.938*1000</f>
        <v>9.64723870544978</v>
      </c>
      <c r="P352" s="34" t="n">
        <f aca="false">'raw_all dissolved metals ppb'!W350/50.9415*1000</f>
        <v>35.3346485674745</v>
      </c>
    </row>
    <row r="353" customFormat="false" ht="13.8" hidden="false" customHeight="false" outlineLevel="0" collapsed="false">
      <c r="A353" s="1" t="s">
        <v>646</v>
      </c>
      <c r="B353" s="1" t="s">
        <v>640</v>
      </c>
      <c r="C353" s="14" t="s">
        <v>641</v>
      </c>
      <c r="D353" s="28"/>
      <c r="E353" s="14"/>
      <c r="F353" s="15" t="n">
        <v>42955</v>
      </c>
      <c r="G353" s="14" t="n">
        <v>0</v>
      </c>
      <c r="H353" s="14"/>
      <c r="I353" s="34" t="n">
        <f aca="false">'raw_all dissolved metals ppb'!I351/55.845*1000</f>
        <v>287.044498164563</v>
      </c>
      <c r="J353" s="34" t="n">
        <f aca="false">'raw_all dissolved metals ppb'!K351/58.933*1000</f>
        <v>3.22400013574737</v>
      </c>
      <c r="K353" s="34" t="n">
        <f aca="false">'raw_all dissolved metals ppb'!M351/58.693*1000</f>
        <v>34.7571260627332</v>
      </c>
      <c r="L353" s="34" t="n">
        <f aca="false">'raw_all dissolved metals ppb'!O351/63.546*1000</f>
        <v>46.8951625594058</v>
      </c>
      <c r="M353" s="34" t="n">
        <f aca="false">'raw_all dissolved metals ppb'!Q351/65.38*1000</f>
        <v>5940.04282655246</v>
      </c>
      <c r="N353" s="45" t="n">
        <f aca="false">'raw_all dissolved metals ppb'!S351/95.95*1000</f>
        <v>22.4075039082856</v>
      </c>
      <c r="O353" s="34" t="n">
        <f aca="false">'raw_all dissolved metals ppb'!U351/54.938*1000</f>
        <v>13.2877061414686</v>
      </c>
      <c r="P353" s="34" t="n">
        <f aca="false">'raw_all dissolved metals ppb'!W351/50.9415*1000</f>
        <v>32.9790053296428</v>
      </c>
    </row>
    <row r="354" customFormat="false" ht="13.8" hidden="false" customHeight="false" outlineLevel="0" collapsed="false">
      <c r="A354" s="1" t="s">
        <v>647</v>
      </c>
      <c r="B354" s="1" t="s">
        <v>640</v>
      </c>
      <c r="C354" s="14" t="s">
        <v>641</v>
      </c>
      <c r="D354" s="14"/>
      <c r="F354" s="15" t="n">
        <v>42955</v>
      </c>
      <c r="G354" s="14" t="n">
        <v>0.8</v>
      </c>
      <c r="H354" s="14"/>
      <c r="I354" s="34" t="n">
        <f aca="false">'raw_all dissolved metals ppb'!I352/55.845*1000</f>
        <v>17.5485719401916</v>
      </c>
      <c r="J354" s="34" t="n">
        <f aca="false">'raw_all dissolved metals ppb'!K352/58.933*1000</f>
        <v>2.3755790473928</v>
      </c>
      <c r="K354" s="34" t="n">
        <f aca="false">'raw_all dissolved metals ppb'!M352/58.693*1000</f>
        <v>22.6602831683506</v>
      </c>
      <c r="L354" s="34" t="n">
        <f aca="false">'raw_all dissolved metals ppb'!O352/63.546*1000</f>
        <v>17.782393856419</v>
      </c>
      <c r="M354" s="34" t="n">
        <f aca="false">'raw_all dissolved metals ppb'!Q352/65.38*1000</f>
        <v>96.6656469868461</v>
      </c>
      <c r="N354" s="45" t="n">
        <f aca="false">'raw_all dissolved metals ppb'!S352/95.95*1000</f>
        <v>34.70557582074</v>
      </c>
      <c r="O354" s="34" t="n">
        <f aca="false">'raw_all dissolved metals ppb'!U352/54.938*1000</f>
        <v>3.27642069241691</v>
      </c>
      <c r="P354" s="34" t="n">
        <f aca="false">'raw_all dissolved metals ppb'!W352/50.9415*1000</f>
        <v>41.8126674715114</v>
      </c>
    </row>
    <row r="355" customFormat="false" ht="13.8" hidden="false" customHeight="false" outlineLevel="0" collapsed="false">
      <c r="A355" s="1" t="s">
        <v>648</v>
      </c>
      <c r="B355" s="1" t="s">
        <v>640</v>
      </c>
      <c r="C355" s="14" t="s">
        <v>641</v>
      </c>
      <c r="D355" s="14"/>
      <c r="E355" s="14" t="n">
        <v>17</v>
      </c>
      <c r="F355" s="15" t="n">
        <v>42957</v>
      </c>
      <c r="G355" s="14" t="n">
        <v>0</v>
      </c>
      <c r="H355" s="14" t="s">
        <v>649</v>
      </c>
      <c r="I355" s="34" t="n">
        <f aca="false">'raw_all dissolved metals ppb'!I353/55.845*1000</f>
        <v>2413.6449100188</v>
      </c>
      <c r="J355" s="34" t="n">
        <f aca="false">'raw_all dissolved metals ppb'!K353/58.933*1000</f>
        <v>311.031170990786</v>
      </c>
      <c r="K355" s="34" t="n">
        <f aca="false">'raw_all dissolved metals ppb'!M353/58.693*1000</f>
        <v>443.494113437718</v>
      </c>
      <c r="L355" s="34" t="n">
        <f aca="false">'raw_all dissolved metals ppb'!O353/63.546*1000</f>
        <v>175.148711169861</v>
      </c>
      <c r="M355" s="34" t="n">
        <f aca="false">'raw_all dissolved metals ppb'!Q353/65.38*1000</f>
        <v>1892.93361884368</v>
      </c>
      <c r="N355" s="45" t="n">
        <f aca="false">'raw_all dissolved metals ppb'!S353/95.95*1000</f>
        <v>34.4971339239187</v>
      </c>
      <c r="O355" s="34" t="n">
        <f aca="false">'raw_all dissolved metals ppb'!U353/54.938*1000</f>
        <v>65.89246059194</v>
      </c>
      <c r="P355" s="34" t="n">
        <f aca="false">'raw_all dissolved metals ppb'!W353/50.9415*1000</f>
        <v>36.3161665832376</v>
      </c>
    </row>
    <row r="356" customFormat="false" ht="13.8" hidden="false" customHeight="false" outlineLevel="0" collapsed="false">
      <c r="A356" s="1" t="s">
        <v>650</v>
      </c>
      <c r="B356" s="1" t="s">
        <v>640</v>
      </c>
      <c r="C356" s="14" t="s">
        <v>641</v>
      </c>
      <c r="D356" s="14"/>
      <c r="E356" s="14" t="n">
        <v>20</v>
      </c>
      <c r="F356" s="15" t="n">
        <v>42961</v>
      </c>
      <c r="G356" s="14" t="n">
        <v>0</v>
      </c>
      <c r="I356" s="34" t="n">
        <f aca="false">'raw_all dissolved metals ppb'!I354/55.845*1000</f>
        <v>185.334407735697</v>
      </c>
      <c r="J356" s="34" t="n">
        <f aca="false">'raw_all dissolved metals ppb'!K354/58.933*1000</f>
        <v>3.90273700643103</v>
      </c>
      <c r="K356" s="34" t="n">
        <f aca="false">'raw_all dissolved metals ppb'!M354/58.693*1000</f>
        <v>70.8772766769462</v>
      </c>
      <c r="L356" s="34" t="n">
        <f aca="false">'raw_all dissolved metals ppb'!O354/63.546*1000</f>
        <v>69.2411796179146</v>
      </c>
      <c r="M356" s="34" t="n">
        <f aca="false">'raw_all dissolved metals ppb'!Q354/65.38*1000</f>
        <v>796.115019883757</v>
      </c>
      <c r="N356" s="45" t="n">
        <f aca="false">'raw_all dissolved metals ppb'!S354/95.95*1000</f>
        <v>26.6805627931214</v>
      </c>
      <c r="O356" s="34" t="n">
        <f aca="false">'raw_all dissolved metals ppb'!U354/54.938*1000</f>
        <v>13.8337762568714</v>
      </c>
      <c r="P356" s="34" t="n">
        <f aca="false">'raw_all dissolved metals ppb'!W354/50.9415*1000</f>
        <v>35.1383449643218</v>
      </c>
    </row>
    <row r="357" customFormat="false" ht="13.8" hidden="false" customHeight="false" outlineLevel="0" collapsed="false">
      <c r="A357" s="1" t="s">
        <v>651</v>
      </c>
      <c r="B357" s="1" t="s">
        <v>640</v>
      </c>
      <c r="C357" s="14" t="s">
        <v>641</v>
      </c>
      <c r="D357" s="14"/>
      <c r="E357" s="14" t="n">
        <v>22</v>
      </c>
      <c r="F357" s="15" t="n">
        <v>42962</v>
      </c>
      <c r="G357" s="14" t="n">
        <v>0.3</v>
      </c>
      <c r="H357" s="14"/>
      <c r="I357" s="34" t="n">
        <f aca="false">'raw_all dissolved metals ppb'!I355/55.845*1000</f>
        <v>231.175575252932</v>
      </c>
      <c r="J357" s="34" t="n">
        <f aca="false">'raw_all dissolved metals ppb'!K355/58.933*1000</f>
        <v>3.73305278876012</v>
      </c>
      <c r="K357" s="34" t="n">
        <f aca="false">'raw_all dissolved metals ppb'!M355/58.693*1000</f>
        <v>101.20457294737</v>
      </c>
      <c r="L357" s="34" t="n">
        <f aca="false">'raw_all dissolved metals ppb'!O355/63.546*1000</f>
        <v>62.9465269253769</v>
      </c>
      <c r="M357" s="34" t="n">
        <f aca="false">'raw_all dissolved metals ppb'!Q355/65.38*1000</f>
        <v>224.533496482105</v>
      </c>
      <c r="N357" s="45" t="n">
        <f aca="false">'raw_all dissolved metals ppb'!S355/95.95*1000</f>
        <v>25.6383533090151</v>
      </c>
      <c r="O357" s="34" t="n">
        <f aca="false">'raw_all dissolved metals ppb'!U355/54.938*1000</f>
        <v>13.1056827696676</v>
      </c>
      <c r="P357" s="34" t="n">
        <f aca="false">'raw_all dissolved metals ppb'!W355/50.9415*1000</f>
        <v>36.7087737895429</v>
      </c>
    </row>
    <row r="358" customFormat="false" ht="13.8" hidden="false" customHeight="false" outlineLevel="0" collapsed="false">
      <c r="A358" s="1" t="s">
        <v>652</v>
      </c>
      <c r="B358" s="1" t="s">
        <v>640</v>
      </c>
      <c r="C358" s="14" t="s">
        <v>641</v>
      </c>
      <c r="D358" s="14"/>
      <c r="E358" s="14"/>
      <c r="F358" s="15" t="n">
        <v>42963</v>
      </c>
      <c r="G358" s="14" t="n">
        <v>0</v>
      </c>
      <c r="H358" s="14"/>
      <c r="I358" s="34" t="n">
        <f aca="false">'raw_all dissolved metals ppb'!I356/55.845*1000</f>
        <v>70.1942877607664</v>
      </c>
      <c r="J358" s="34" t="n">
        <f aca="false">'raw_all dissolved metals ppb'!K356/58.933*1000</f>
        <v>3.39368435341829</v>
      </c>
      <c r="K358" s="34" t="n">
        <f aca="false">'raw_all dissolved metals ppb'!M356/58.693*1000</f>
        <v>45.8317005435061</v>
      </c>
      <c r="L358" s="34" t="n">
        <f aca="false">'raw_all dissolved metals ppb'!O356/63.546*1000</f>
        <v>29.7422339722406</v>
      </c>
      <c r="M358" s="34" t="n">
        <f aca="false">'raw_all dissolved metals ppb'!Q356/65.38*1000</f>
        <v>5226.82777607831</v>
      </c>
      <c r="N358" s="45" t="n">
        <f aca="false">'raw_all dissolved metals ppb'!S356/95.95*1000</f>
        <v>24.1792600312663</v>
      </c>
      <c r="O358" s="34" t="n">
        <f aca="false">'raw_all dissolved metals ppb'!U356/54.938*1000</f>
        <v>5.82474789763006</v>
      </c>
      <c r="P358" s="34" t="n">
        <f aca="false">'raw_all dissolved metals ppb'!W356/50.9415*1000</f>
        <v>61.0504205804698</v>
      </c>
    </row>
    <row r="359" customFormat="false" ht="13.8" hidden="false" customHeight="false" outlineLevel="0" collapsed="false">
      <c r="A359" s="1" t="s">
        <v>653</v>
      </c>
      <c r="B359" s="1" t="s">
        <v>640</v>
      </c>
      <c r="C359" s="14" t="s">
        <v>641</v>
      </c>
      <c r="D359" s="14"/>
      <c r="E359" s="14" t="n">
        <v>26</v>
      </c>
      <c r="F359" s="15" t="n">
        <v>42969</v>
      </c>
      <c r="G359" s="14" t="n">
        <v>0</v>
      </c>
      <c r="H359" s="14"/>
      <c r="I359" s="34" t="n">
        <f aca="false">'raw_all dissolved metals ppb'!I357/55.845*1000</f>
        <v>177.455457068672</v>
      </c>
      <c r="J359" s="34" t="n">
        <f aca="false">'raw_all dissolved metals ppb'!K357/58.933*1000</f>
        <v>3.73305278876012</v>
      </c>
      <c r="K359" s="34" t="n">
        <f aca="false">'raw_all dissolved metals ppb'!M357/58.693*1000</f>
        <v>49.0688838532704</v>
      </c>
      <c r="L359" s="34" t="n">
        <f aca="false">'raw_all dissolved metals ppb'!O357/63.546*1000</f>
        <v>99.6128788594089</v>
      </c>
      <c r="M359" s="34" t="n">
        <f aca="false">'raw_all dissolved metals ppb'!Q357/65.38*1000</f>
        <v>67.6047721015601</v>
      </c>
      <c r="N359" s="45" t="n">
        <f aca="false">'raw_all dissolved metals ppb'!S357/95.95*1000</f>
        <v>28.2438770192809</v>
      </c>
      <c r="O359" s="34" t="n">
        <f aca="false">'raw_all dissolved metals ppb'!U357/54.938*1000</f>
        <v>14.0157996286723</v>
      </c>
      <c r="P359" s="34" t="n">
        <f aca="false">'raw_all dissolved metals ppb'!W357/50.9415*1000</f>
        <v>39.4570242336798</v>
      </c>
    </row>
    <row r="360" customFormat="false" ht="13.8" hidden="false" customHeight="false" outlineLevel="0" collapsed="false">
      <c r="A360" s="1" t="s">
        <v>654</v>
      </c>
      <c r="B360" s="1" t="s">
        <v>640</v>
      </c>
      <c r="C360" s="14" t="s">
        <v>641</v>
      </c>
      <c r="D360" s="14" t="s">
        <v>655</v>
      </c>
      <c r="E360" s="14" t="n">
        <v>27</v>
      </c>
      <c r="F360" s="15" t="n">
        <v>42969</v>
      </c>
      <c r="G360" s="14" t="n">
        <v>0</v>
      </c>
      <c r="H360" s="14"/>
      <c r="I360" s="34" t="n">
        <f aca="false">'raw_all dissolved metals ppb'!I358/55.845*1000</f>
        <v>256.603097860149</v>
      </c>
      <c r="J360" s="34" t="n">
        <f aca="false">'raw_all dissolved metals ppb'!K358/58.933*1000</f>
        <v>4.58147387711469</v>
      </c>
      <c r="K360" s="34" t="n">
        <f aca="false">'raw_all dissolved metals ppb'!M358/58.693*1000</f>
        <v>107.678939566899</v>
      </c>
      <c r="L360" s="34" t="n">
        <f aca="false">'raw_all dissolved metals ppb'!O358/63.546*1000</f>
        <v>66.4085859062726</v>
      </c>
      <c r="M360" s="34" t="n">
        <f aca="false">'raw_all dissolved metals ppb'!Q358/65.38*1000</f>
        <v>1109.20770877944</v>
      </c>
      <c r="N360" s="45" t="n">
        <f aca="false">'raw_all dissolved metals ppb'!S358/95.95*1000</f>
        <v>27.5143303804065</v>
      </c>
      <c r="O360" s="34" t="n">
        <f aca="false">'raw_all dissolved metals ppb'!U358/54.938*1000</f>
        <v>20.5686410135061</v>
      </c>
      <c r="P360" s="34" t="n">
        <f aca="false">'raw_all dissolved metals ppb'!W358/50.9415*1000</f>
        <v>44.9535251219536</v>
      </c>
    </row>
    <row r="361" customFormat="false" ht="13.8" hidden="false" customHeight="false" outlineLevel="0" collapsed="false">
      <c r="A361" s="1" t="s">
        <v>656</v>
      </c>
      <c r="B361" s="1" t="s">
        <v>640</v>
      </c>
      <c r="C361" s="14" t="s">
        <v>641</v>
      </c>
      <c r="D361" s="14"/>
      <c r="E361" s="14"/>
      <c r="F361" s="15" t="n">
        <v>42975</v>
      </c>
      <c r="G361" s="14" t="n">
        <v>0</v>
      </c>
      <c r="H361" s="14"/>
      <c r="I361" s="34" t="n">
        <f aca="false">'raw_all dissolved metals ppb'!I359/55.845*1000</f>
        <v>242.098665950398</v>
      </c>
      <c r="J361" s="34" t="n">
        <f aca="false">'raw_all dissolved metals ppb'!K359/58.933*1000</f>
        <v>7.97515823053298</v>
      </c>
      <c r="K361" s="34" t="n">
        <f aca="false">'raw_all dissolved metals ppb'!M359/58.693*1000</f>
        <v>34.7571260627332</v>
      </c>
      <c r="L361" s="34" t="n">
        <f aca="false">'raw_all dissolved metals ppb'!O359/63.546*1000</f>
        <v>50.3572215403015</v>
      </c>
      <c r="M361" s="34" t="n">
        <f aca="false">'raw_all dissolved metals ppb'!Q359/65.38*1000</f>
        <v>6401.34597736311</v>
      </c>
      <c r="N361" s="45" t="n">
        <f aca="false">'raw_all dissolved metals ppb'!S359/95.95*1000</f>
        <v>23.0328295987493</v>
      </c>
      <c r="O361" s="34" t="n">
        <f aca="false">'raw_all dissolved metals ppb'!U359/54.938*1000</f>
        <v>18.3843605518949</v>
      </c>
      <c r="P361" s="34" t="n">
        <f aca="false">'raw_all dissolved metals ppb'!W359/50.9415*1000</f>
        <v>37.4939882021535</v>
      </c>
    </row>
    <row r="362" customFormat="false" ht="13.8" hidden="false" customHeight="false" outlineLevel="0" collapsed="false">
      <c r="A362" s="1" t="s">
        <v>657</v>
      </c>
      <c r="B362" s="1" t="s">
        <v>640</v>
      </c>
      <c r="C362" s="14" t="s">
        <v>641</v>
      </c>
      <c r="D362" s="14"/>
      <c r="E362" s="14"/>
      <c r="F362" s="15" t="n">
        <v>42983</v>
      </c>
      <c r="G362" s="14" t="n">
        <v>0</v>
      </c>
      <c r="H362" s="14"/>
      <c r="I362" s="34" t="n">
        <f aca="false">'raw_all dissolved metals ppb'!I360/55.845*1000</f>
        <v>163.488226340765</v>
      </c>
      <c r="J362" s="34" t="n">
        <f aca="false">'raw_all dissolved metals ppb'!K360/58.933*1000</f>
        <v>3.39368435341829</v>
      </c>
      <c r="K362" s="34" t="n">
        <f aca="false">'raw_all dissolved metals ppb'!M360/58.693*1000</f>
        <v>37.4831751656927</v>
      </c>
      <c r="L362" s="34" t="n">
        <f aca="false">'raw_all dissolved metals ppb'!O360/63.546*1000</f>
        <v>32.1027287319422</v>
      </c>
      <c r="M362" s="34" t="n">
        <f aca="false">'raw_all dissolved metals ppb'!Q360/65.38*1000</f>
        <v>243.958397063322</v>
      </c>
      <c r="N362" s="45" t="n">
        <f aca="false">'raw_all dissolved metals ppb'!S360/95.95*1000</f>
        <v>24.1792600312663</v>
      </c>
      <c r="O362" s="34" t="n">
        <f aca="false">'raw_all dissolved metals ppb'!U360/54.938*1000</f>
        <v>22.0248279879136</v>
      </c>
      <c r="P362" s="34" t="n">
        <f aca="false">'raw_all dissolved metals ppb'!W360/50.9415*1000</f>
        <v>35.5309521706271</v>
      </c>
    </row>
    <row r="363" customFormat="false" ht="13.8" hidden="false" customHeight="false" outlineLevel="0" collapsed="false">
      <c r="A363" s="1" t="s">
        <v>658</v>
      </c>
      <c r="B363" s="1" t="s">
        <v>640</v>
      </c>
      <c r="C363" s="14" t="s">
        <v>641</v>
      </c>
      <c r="D363" s="14"/>
      <c r="E363" s="14"/>
      <c r="F363" s="15" t="n">
        <v>42999</v>
      </c>
      <c r="G363" s="14" t="n">
        <v>0</v>
      </c>
      <c r="H363" s="14"/>
      <c r="I363" s="34" t="n">
        <f aca="false">'raw_all dissolved metals ppb'!I361/55.845*1000</f>
        <v>96.3380786104396</v>
      </c>
      <c r="J363" s="34" t="n">
        <f aca="false">'raw_all dissolved metals ppb'!K361/58.933*1000</f>
        <v>3.22400013574737</v>
      </c>
      <c r="K363" s="34" t="n">
        <f aca="false">'raw_all dissolved metals ppb'!M361/58.693*1000</f>
        <v>34.9275041316682</v>
      </c>
      <c r="L363" s="34" t="n">
        <f aca="false">'raw_all dissolved metals ppb'!O361/63.546*1000</f>
        <v>27.6964718471658</v>
      </c>
      <c r="M363" s="34" t="n">
        <f aca="false">'raw_all dissolved metals ppb'!Q361/65.38*1000</f>
        <v>601.713062098501</v>
      </c>
      <c r="N363" s="45" t="n">
        <f aca="false">'raw_all dissolved metals ppb'!S361/95.95*1000</f>
        <v>24.0750390828557</v>
      </c>
      <c r="O363" s="34" t="n">
        <f aca="false">'raw_all dissolved metals ppb'!U361/54.938*1000</f>
        <v>5.82474789763006</v>
      </c>
      <c r="P363" s="34" t="n">
        <f aca="false">'raw_all dissolved metals ppb'!W361/50.9415*1000</f>
        <v>29.4455404728954</v>
      </c>
    </row>
    <row r="364" customFormat="false" ht="13.8" hidden="false" customHeight="false" outlineLevel="0" collapsed="false">
      <c r="A364" s="1" t="s">
        <v>659</v>
      </c>
      <c r="B364" s="1" t="s">
        <v>640</v>
      </c>
      <c r="C364" s="14" t="s">
        <v>641</v>
      </c>
      <c r="D364" s="14"/>
      <c r="E364" s="14"/>
      <c r="F364" s="15" t="n">
        <v>43013</v>
      </c>
      <c r="G364" s="14" t="n">
        <v>0</v>
      </c>
      <c r="H364" s="14"/>
      <c r="I364" s="34" t="n">
        <f aca="false">'raw_all dissolved metals ppb'!I362/55.845*1000</f>
        <v>78.2523054884054</v>
      </c>
      <c r="J364" s="34" t="n">
        <f aca="false">'raw_all dissolved metals ppb'!K362/58.933*1000</f>
        <v>3.22400013574737</v>
      </c>
      <c r="K364" s="34" t="n">
        <f aca="false">'raw_all dissolved metals ppb'!M362/58.693*1000</f>
        <v>37.4831751656927</v>
      </c>
      <c r="L364" s="34" t="n">
        <f aca="false">'raw_all dissolved metals ppb'!O362/63.546*1000</f>
        <v>29.5848676549271</v>
      </c>
      <c r="M364" s="34" t="n">
        <f aca="false">'raw_all dissolved metals ppb'!Q362/65.38*1000</f>
        <v>729.58091159376</v>
      </c>
      <c r="N364" s="45" t="n">
        <f aca="false">'raw_all dissolved metals ppb'!S362/95.95*1000</f>
        <v>23.970818134445</v>
      </c>
      <c r="O364" s="34" t="n">
        <f aca="false">'raw_all dissolved metals ppb'!U362/54.938*1000</f>
        <v>11.8315191670611</v>
      </c>
      <c r="P364" s="34" t="n">
        <f aca="false">'raw_all dissolved metals ppb'!W362/50.9415*1000</f>
        <v>27.2862008382164</v>
      </c>
    </row>
    <row r="365" customFormat="false" ht="13.8" hidden="false" customHeight="false" outlineLevel="0" collapsed="false">
      <c r="A365" s="1" t="s">
        <v>660</v>
      </c>
      <c r="B365" s="1" t="s">
        <v>640</v>
      </c>
      <c r="C365" s="14" t="s">
        <v>661</v>
      </c>
      <c r="D365" s="14"/>
      <c r="E365" s="14" t="n">
        <v>2</v>
      </c>
      <c r="F365" s="15" t="n">
        <v>42930</v>
      </c>
      <c r="G365" s="14" t="n">
        <v>0.3</v>
      </c>
      <c r="H365" s="14"/>
      <c r="I365" s="34" t="n">
        <f aca="false">'raw_all dissolved metals ppb'!I363/55.845*1000</f>
        <v>58.5549288208434</v>
      </c>
      <c r="J365" s="34" t="n">
        <f aca="false">'raw_all dissolved metals ppb'!K363/58.933*1000</f>
        <v>5.26021074779835</v>
      </c>
      <c r="K365" s="34" t="n">
        <f aca="false">'raw_all dissolved metals ppb'!M363/58.693*1000</f>
        <v>58.7804337825635</v>
      </c>
      <c r="L365" s="34" t="n">
        <f aca="false">'raw_all dissolved metals ppb'!O363/63.546*1000</f>
        <v>81.2010197337362</v>
      </c>
      <c r="M365" s="34" t="s">
        <v>683</v>
      </c>
      <c r="N365" s="45" t="n">
        <f aca="false">'raw_all dissolved metals ppb'!S363/95.95*1000</f>
        <v>35.539343408025</v>
      </c>
      <c r="O365" s="34" t="n">
        <f aca="false">'raw_all dissolved metals ppb'!U363/54.938*1000</f>
        <v>43.8676326040264</v>
      </c>
      <c r="P365" s="34" t="n">
        <f aca="false">'raw_all dissolved metals ppb'!W363/50.9415*1000</f>
        <v>52.0204548354485</v>
      </c>
    </row>
    <row r="366" customFormat="false" ht="13.8" hidden="false" customHeight="false" outlineLevel="0" collapsed="false">
      <c r="A366" s="1" t="s">
        <v>662</v>
      </c>
      <c r="B366" s="1" t="s">
        <v>640</v>
      </c>
      <c r="C366" s="14" t="s">
        <v>661</v>
      </c>
      <c r="D366" s="14"/>
      <c r="E366" s="14" t="n">
        <v>6</v>
      </c>
      <c r="F366" s="15" t="n">
        <v>42945</v>
      </c>
      <c r="G366" s="14" t="n">
        <v>0.3</v>
      </c>
      <c r="H366" s="14"/>
      <c r="I366" s="34" t="n">
        <f aca="false">'raw_all dissolved metals ppb'!I364/55.845*1000</f>
        <v>70.5524218819948</v>
      </c>
      <c r="J366" s="34" t="n">
        <f aca="false">'raw_all dissolved metals ppb'!K364/58.933*1000</f>
        <v>5.09052653012743</v>
      </c>
      <c r="K366" s="34" t="n">
        <f aca="false">'raw_all dissolved metals ppb'!M364/58.693*1000</f>
        <v>61.8472390233929</v>
      </c>
      <c r="L366" s="34" t="n">
        <f aca="false">'raw_all dissolved metals ppb'!O364/63.546*1000</f>
        <v>93.4755924841847</v>
      </c>
      <c r="M366" s="34" t="n">
        <f aca="false">'raw_all dissolved metals ppb'!Q364/65.38*1000</f>
        <v>9.02416641174671</v>
      </c>
      <c r="N366" s="45" t="n">
        <f aca="false">'raw_all dissolved metals ppb'!S364/95.95*1000</f>
        <v>36.0604481500782</v>
      </c>
      <c r="O366" s="34" t="n">
        <f aca="false">'raw_all dissolved metals ppb'!U364/54.938*1000</f>
        <v>36.5866977319888</v>
      </c>
      <c r="P366" s="34" t="n">
        <f aca="false">'raw_all dissolved metals ppb'!W364/50.9415*1000</f>
        <v>53.0019728512117</v>
      </c>
    </row>
    <row r="367" customFormat="false" ht="13.8" hidden="false" customHeight="false" outlineLevel="0" collapsed="false">
      <c r="A367" s="1" t="s">
        <v>663</v>
      </c>
      <c r="B367" s="1" t="s">
        <v>640</v>
      </c>
      <c r="C367" s="14" t="s">
        <v>661</v>
      </c>
      <c r="D367" s="14"/>
      <c r="E367" s="14" t="n">
        <v>18</v>
      </c>
      <c r="F367" s="15" t="n">
        <v>42959</v>
      </c>
      <c r="G367" s="14" t="n">
        <v>0.3</v>
      </c>
      <c r="I367" s="34" t="n">
        <f aca="false">'raw_all dissolved metals ppb'!I365/55.845*1000</f>
        <v>69.1198853970812</v>
      </c>
      <c r="J367" s="34" t="n">
        <f aca="false">'raw_all dissolved metals ppb'!K365/58.933*1000</f>
        <v>5.42989496546926</v>
      </c>
      <c r="K367" s="34" t="n">
        <f aca="false">'raw_all dissolved metals ppb'!M365/58.693*1000</f>
        <v>62.1879951612628</v>
      </c>
      <c r="L367" s="34" t="n">
        <f aca="false">'raw_all dissolved metals ppb'!O365/63.546*1000</f>
        <v>87.4956724262739</v>
      </c>
      <c r="M367" s="34" t="n">
        <f aca="false">'raw_all dissolved metals ppb'!Q365/65.38*1000</f>
        <v>1241.8170694402</v>
      </c>
      <c r="N367" s="45" t="n">
        <f aca="false">'raw_all dissolved metals ppb'!S365/95.95*1000</f>
        <v>36.6857738405419</v>
      </c>
      <c r="O367" s="34" t="n">
        <f aca="false">'raw_all dissolved metals ppb'!U365/54.938*1000</f>
        <v>31.4900433215625</v>
      </c>
      <c r="P367" s="34" t="n">
        <f aca="false">'raw_all dissolved metals ppb'!W365/50.9415*1000</f>
        <v>53.0019728512117</v>
      </c>
    </row>
    <row r="368" customFormat="false" ht="13.8" hidden="false" customHeight="false" outlineLevel="0" collapsed="false">
      <c r="A368" s="1" t="s">
        <v>664</v>
      </c>
      <c r="B368" s="1" t="s">
        <v>640</v>
      </c>
      <c r="C368" s="14" t="s">
        <v>661</v>
      </c>
      <c r="D368" s="14"/>
      <c r="E368" s="14" t="n">
        <v>28</v>
      </c>
      <c r="F368" s="15" t="n">
        <v>42973</v>
      </c>
      <c r="G368" s="14" t="n">
        <v>0.3</v>
      </c>
      <c r="H368" s="14"/>
      <c r="I368" s="34" t="n">
        <f aca="false">'raw_all dissolved metals ppb'!I366/55.845*1000</f>
        <v>436.386426716806</v>
      </c>
      <c r="J368" s="34" t="n">
        <f aca="false">'raw_all dissolved metals ppb'!K366/58.933*1000</f>
        <v>6.78736870683658</v>
      </c>
      <c r="K368" s="34" t="n">
        <f aca="false">'raw_all dissolved metals ppb'!M366/58.693*1000</f>
        <v>91.3226449491422</v>
      </c>
      <c r="L368" s="34" t="n">
        <f aca="false">'raw_all dissolved metals ppb'!O366/63.546*1000</f>
        <v>98.5113146382148</v>
      </c>
      <c r="M368" s="34" t="n">
        <f aca="false">'raw_all dissolved metals ppb'!Q366/65.38*1000</f>
        <v>269.501376567758</v>
      </c>
      <c r="N368" s="45" t="n">
        <f aca="false">'raw_all dissolved metals ppb'!S366/95.95*1000</f>
        <v>50.8598228243877</v>
      </c>
      <c r="O368" s="34" t="n">
        <f aca="false">'raw_all dissolved metals ppb'!U366/54.938*1000</f>
        <v>25.6652954239324</v>
      </c>
      <c r="P368" s="34" t="n">
        <f aca="false">'raw_all dissolved metals ppb'!W366/50.9415*1000</f>
        <v>54.3760980732801</v>
      </c>
    </row>
    <row r="369" customFormat="false" ht="13.8" hidden="false" customHeight="false" outlineLevel="0" collapsed="false">
      <c r="A369" s="1" t="s">
        <v>665</v>
      </c>
      <c r="B369" s="1" t="s">
        <v>640</v>
      </c>
      <c r="C369" s="14" t="s">
        <v>666</v>
      </c>
      <c r="D369" s="14"/>
      <c r="E369" s="14" t="n">
        <v>4</v>
      </c>
      <c r="F369" s="15" t="n">
        <v>42935</v>
      </c>
      <c r="G369" s="14" t="n">
        <v>0.3</v>
      </c>
      <c r="H369" s="14"/>
      <c r="I369" s="34" t="n">
        <f aca="false">'raw_all dissolved metals ppb'!I367/55.845*1000</f>
        <v>106.007699883606</v>
      </c>
      <c r="J369" s="34" t="n">
        <f aca="false">'raw_all dissolved metals ppb'!K367/58.933*1000</f>
        <v>11.3688425839513</v>
      </c>
      <c r="K369" s="34" t="n">
        <f aca="false">'raw_all dissolved metals ppb'!M367/58.693*1000</f>
        <v>85.7001686742883</v>
      </c>
      <c r="L369" s="34" t="n">
        <f aca="false">'raw_all dissolved metals ppb'!O367/63.546*1000</f>
        <v>79.7847228779152</v>
      </c>
      <c r="M369" s="34" t="n">
        <f aca="false">'raw_all dissolved metals ppb'!Q367/65.38*1000</f>
        <v>54.7568063628021</v>
      </c>
      <c r="N369" s="45" t="n">
        <f aca="false">'raw_all dissolved metals ppb'!S367/95.95*1000</f>
        <v>67.8478374153205</v>
      </c>
      <c r="O369" s="34" t="n">
        <f aca="false">'raw_all dissolved metals ppb'!U367/54.938*1000</f>
        <v>30.033856347155</v>
      </c>
      <c r="P369" s="34" t="n">
        <f aca="false">'raw_all dissolved metals ppb'!W367/50.9415*1000</f>
        <v>82.6438169272597</v>
      </c>
    </row>
    <row r="370" customFormat="false" ht="13.8" hidden="false" customHeight="false" outlineLevel="0" collapsed="false">
      <c r="A370" s="1" t="s">
        <v>667</v>
      </c>
      <c r="B370" s="1" t="s">
        <v>640</v>
      </c>
      <c r="C370" s="14" t="s">
        <v>666</v>
      </c>
      <c r="D370" s="14"/>
      <c r="E370" s="14" t="n">
        <v>12</v>
      </c>
      <c r="F370" s="15" t="n">
        <v>42949</v>
      </c>
      <c r="G370" s="14" t="n">
        <v>0.3</v>
      </c>
      <c r="H370" s="14"/>
      <c r="I370" s="34" t="n">
        <f aca="false">'raw_all dissolved metals ppb'!I368/55.845*1000</f>
        <v>95.4427433073686</v>
      </c>
      <c r="J370" s="34" t="n">
        <f aca="false">'raw_all dissolved metals ppb'!K368/58.933*1000</f>
        <v>11.5385268016222</v>
      </c>
      <c r="K370" s="34" t="n">
        <f aca="false">'raw_all dissolved metals ppb'!M368/58.693*1000</f>
        <v>76.1589968139301</v>
      </c>
      <c r="L370" s="34" t="n">
        <f aca="false">'raw_all dissolved metals ppb'!O368/63.546*1000</f>
        <v>83.0894155414975</v>
      </c>
      <c r="M370" s="34" t="n">
        <f aca="false">'raw_all dissolved metals ppb'!Q368/65.38*1000</f>
        <v>10.0948302233099</v>
      </c>
      <c r="N370" s="45" t="n">
        <f aca="false">'raw_all dissolved metals ppb'!S368/95.95*1000</f>
        <v>70.1406982803544</v>
      </c>
      <c r="O370" s="34" t="n">
        <f aca="false">'raw_all dissolved metals ppb'!U368/54.938*1000</f>
        <v>82.4565874258255</v>
      </c>
      <c r="P370" s="34" t="n">
        <f aca="false">'raw_all dissolved metals ppb'!W368/50.9415*1000</f>
        <v>91.8700862754336</v>
      </c>
    </row>
    <row r="371" customFormat="false" ht="13.8" hidden="false" customHeight="false" outlineLevel="0" collapsed="false">
      <c r="A371" s="1" t="s">
        <v>668</v>
      </c>
      <c r="B371" s="1" t="s">
        <v>640</v>
      </c>
      <c r="C371" s="14" t="s">
        <v>666</v>
      </c>
      <c r="D371" s="14"/>
      <c r="E371" s="14" t="n">
        <v>23</v>
      </c>
      <c r="F371" s="15" t="n">
        <v>42963</v>
      </c>
      <c r="G371" s="14" t="n">
        <v>0.3</v>
      </c>
      <c r="H371" s="14"/>
      <c r="I371" s="34" t="n">
        <f aca="false">'raw_all dissolved metals ppb'!I369/55.845*1000</f>
        <v>98.6659503984242</v>
      </c>
      <c r="J371" s="34" t="n">
        <f aca="false">'raw_all dissolved metals ppb'!K369/58.933*1000</f>
        <v>9.67200040724212</v>
      </c>
      <c r="K371" s="34" t="n">
        <f aca="false">'raw_all dissolved metals ppb'!M369/58.693*1000</f>
        <v>90.8115107423373</v>
      </c>
      <c r="L371" s="34" t="n">
        <f aca="false">'raw_all dissolved metals ppb'!O369/63.546*1000</f>
        <v>75.2210996758254</v>
      </c>
      <c r="M371" s="34" t="n">
        <f aca="false">'raw_all dissolved metals ppb'!Q369/65.38*1000</f>
        <v>189.507494646681</v>
      </c>
      <c r="N371" s="45" t="n">
        <f aca="false">'raw_all dissolved metals ppb'!S369/95.95*1000</f>
        <v>65.5549765502866</v>
      </c>
      <c r="O371" s="34" t="n">
        <f aca="false">'raw_all dissolved metals ppb'!U369/54.938*1000</f>
        <v>68.2587644253522</v>
      </c>
      <c r="P371" s="34" t="n">
        <f aca="false">'raw_all dissolved metals ppb'!W369/50.9415*1000</f>
        <v>95.0109439258758</v>
      </c>
    </row>
    <row r="372" customFormat="false" ht="13.8" hidden="false" customHeight="false" outlineLevel="0" collapsed="false">
      <c r="A372" s="1" t="s">
        <v>669</v>
      </c>
      <c r="B372" s="1" t="s">
        <v>640</v>
      </c>
      <c r="C372" s="14" t="s">
        <v>670</v>
      </c>
      <c r="D372" s="14"/>
      <c r="E372" s="14" t="n">
        <v>1</v>
      </c>
      <c r="F372" s="15" t="n">
        <v>42927</v>
      </c>
      <c r="G372" s="14" t="n">
        <v>0.3</v>
      </c>
      <c r="H372" s="14"/>
      <c r="I372" s="34" t="n">
        <f aca="false">'raw_all dissolved metals ppb'!I370/55.845*1000</f>
        <v>104.575163398693</v>
      </c>
      <c r="J372" s="34" t="n">
        <f aca="false">'raw_all dissolved metals ppb'!K370/58.933*1000</f>
        <v>8.65389510121664</v>
      </c>
      <c r="K372" s="34" t="n">
        <f aca="false">'raw_all dissolved metals ppb'!M370/58.693*1000</f>
        <v>144.139846318982</v>
      </c>
      <c r="L372" s="34" t="n">
        <f aca="false">'raw_all dissolved metals ppb'!O370/63.546*1000</f>
        <v>73.647436502691</v>
      </c>
      <c r="M372" s="34" t="n">
        <f aca="false">'raw_all dissolved metals ppb'!Q370/65.38*1000</f>
        <v>482.563475068828</v>
      </c>
      <c r="N372" s="45" t="n">
        <f aca="false">'raw_all dissolved metals ppb'!S370/95.95*1000</f>
        <v>38.6659718603439</v>
      </c>
      <c r="O372" s="34" t="n">
        <f aca="false">'raw_all dissolved metals ppb'!U370/54.938*1000</f>
        <v>24.5731551931268</v>
      </c>
      <c r="P372" s="34" t="n">
        <f aca="false">'raw_all dissolved metals ppb'!W370/50.9415*1000</f>
        <v>151.742685236988</v>
      </c>
    </row>
    <row r="373" customFormat="false" ht="13.8" hidden="false" customHeight="false" outlineLevel="0" collapsed="false">
      <c r="A373" s="1" t="s">
        <v>671</v>
      </c>
      <c r="B373" s="1" t="s">
        <v>640</v>
      </c>
      <c r="C373" s="14" t="s">
        <v>670</v>
      </c>
      <c r="D373" s="14"/>
      <c r="E373" s="14" t="n">
        <v>5</v>
      </c>
      <c r="F373" s="15" t="n">
        <v>42941</v>
      </c>
      <c r="G373" s="14" t="n">
        <v>0.3</v>
      </c>
      <c r="H373" s="14"/>
      <c r="I373" s="34" t="n">
        <f aca="false">'raw_all dissolved metals ppb'!I371/55.845*1000</f>
        <v>117.288924702301</v>
      </c>
      <c r="J373" s="34" t="n">
        <f aca="false">'raw_all dissolved metals ppb'!K371/58.933*1000</f>
        <v>9.33263197190029</v>
      </c>
      <c r="K373" s="34" t="n">
        <f aca="false">'raw_all dissolved metals ppb'!M371/58.693*1000</f>
        <v>170.889203141772</v>
      </c>
      <c r="L373" s="34" t="n">
        <f aca="false">'raw_all dissolved metals ppb'!O371/63.546*1000</f>
        <v>64.3628237811979</v>
      </c>
      <c r="M373" s="34" t="n">
        <f aca="false">'raw_all dissolved metals ppb'!Q371/65.38*1000</f>
        <v>128.020801468339</v>
      </c>
      <c r="N373" s="45" t="n">
        <f aca="false">'raw_all dissolved metals ppb'!S371/95.95*1000</f>
        <v>39.6039603960396</v>
      </c>
      <c r="O373" s="34" t="n">
        <f aca="false">'raw_all dissolved metals ppb'!U371/54.938*1000</f>
        <v>28.7596927445484</v>
      </c>
      <c r="P373" s="34" t="n">
        <f aca="false">'raw_all dissolved metals ppb'!W371/50.9415*1000</f>
        <v>182.562350931951</v>
      </c>
    </row>
    <row r="374" customFormat="false" ht="13.8" hidden="false" customHeight="false" outlineLevel="0" collapsed="false">
      <c r="A374" s="1" t="s">
        <v>672</v>
      </c>
      <c r="B374" s="1" t="s">
        <v>640</v>
      </c>
      <c r="C374" s="14" t="s">
        <v>670</v>
      </c>
      <c r="D374" s="14"/>
      <c r="E374" s="14" t="n">
        <v>25</v>
      </c>
      <c r="F374" s="15" t="n">
        <v>42969</v>
      </c>
      <c r="G374" s="14" t="n">
        <v>0.3</v>
      </c>
      <c r="H374" s="14"/>
      <c r="I374" s="34" t="n">
        <f aca="false">'raw_all dissolved metals ppb'!I372/55.845*1000</f>
        <v>323.932312651088</v>
      </c>
      <c r="J374" s="34" t="n">
        <f aca="false">'raw_all dissolved metals ppb'!K372/58.933*1000</f>
        <v>10.1810530602549</v>
      </c>
      <c r="K374" s="34" t="n">
        <f aca="false">'raw_all dissolved metals ppb'!M372/58.693*1000</f>
        <v>111.256879014533</v>
      </c>
      <c r="L374" s="34" t="n">
        <f aca="false">'raw_all dissolved metals ppb'!O372/63.546*1000</f>
        <v>62.4744279734366</v>
      </c>
      <c r="M374" s="34" t="n">
        <f aca="false">'raw_all dissolved metals ppb'!Q372/65.38*1000</f>
        <v>114.255123891098</v>
      </c>
      <c r="N374" s="45" t="n">
        <f aca="false">'raw_all dissolved metals ppb'!S372/95.95*1000</f>
        <v>42.8348097967691</v>
      </c>
      <c r="O374" s="34" t="n">
        <f aca="false">'raw_all dissolved metals ppb'!U372/54.938*1000</f>
        <v>28.2136226291456</v>
      </c>
      <c r="P374" s="34" t="n">
        <f aca="false">'raw_all dissolved metals ppb'!W372/50.9415*1000</f>
        <v>206.903997722878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2" min="1" style="1" width="8.72"/>
    <col collapsed="false" customWidth="true" hidden="false" outlineLevel="0" max="3" min="3" style="1" width="16.45"/>
    <col collapsed="false" customWidth="true" hidden="false" outlineLevel="0" max="4" min="4" style="1" width="16.54"/>
    <col collapsed="false" customWidth="true" hidden="false" outlineLevel="0" max="5" min="5" style="1" width="14.16"/>
    <col collapsed="false" customWidth="true" hidden="false" outlineLevel="0" max="6" min="6" style="15" width="12.13"/>
    <col collapsed="false" customWidth="true" hidden="false" outlineLevel="0" max="7" min="7" style="1" width="10.63"/>
    <col collapsed="false" customWidth="true" hidden="false" outlineLevel="0" max="8" min="8" style="1" width="16.18"/>
    <col collapsed="false" customWidth="true" hidden="false" outlineLevel="0" max="9" min="9" style="1" width="12.44"/>
    <col collapsed="false" customWidth="true" hidden="false" outlineLevel="0" max="13" min="10" style="1" width="8.72"/>
    <col collapsed="false" customWidth="true" hidden="false" outlineLevel="0" max="14" min="14" style="1" width="9.46"/>
    <col collapsed="false" customWidth="true" hidden="false" outlineLevel="0" max="17" min="15" style="1" width="8.72"/>
    <col collapsed="false" customWidth="true" hidden="false" outlineLevel="0" max="18" min="18" style="1" width="8.67"/>
  </cols>
  <sheetData>
    <row r="1" customFormat="false" ht="13.8" hidden="false" customHeight="false" outlineLevel="0" collapsed="false">
      <c r="A1" s="2" t="s">
        <v>673</v>
      </c>
      <c r="B1" s="2"/>
      <c r="C1" s="14"/>
      <c r="D1" s="14"/>
      <c r="H1" s="2"/>
      <c r="I1" s="62" t="n">
        <v>55.845</v>
      </c>
      <c r="J1" s="55" t="n">
        <v>58.933</v>
      </c>
      <c r="K1" s="55" t="n">
        <v>58.693</v>
      </c>
      <c r="L1" s="55" t="n">
        <v>63.546</v>
      </c>
      <c r="M1" s="55" t="n">
        <v>65.38</v>
      </c>
      <c r="N1" s="55" t="n">
        <v>95.95</v>
      </c>
      <c r="O1" s="55" t="n">
        <v>54.938</v>
      </c>
      <c r="P1" s="55" t="n">
        <v>50.942</v>
      </c>
      <c r="Q1" s="55" t="s">
        <v>690</v>
      </c>
      <c r="R1" s="63"/>
    </row>
    <row r="2" customFormat="false" ht="64.95" hidden="false" customHeight="false" outlineLevel="0" collapsed="false">
      <c r="A2" s="18" t="s">
        <v>139</v>
      </c>
      <c r="B2" s="19" t="s">
        <v>5</v>
      </c>
      <c r="C2" s="19" t="s">
        <v>140</v>
      </c>
      <c r="D2" s="19" t="s">
        <v>141</v>
      </c>
      <c r="E2" s="19"/>
      <c r="F2" s="20" t="s">
        <v>142</v>
      </c>
      <c r="G2" s="18" t="s">
        <v>143</v>
      </c>
      <c r="I2" s="2" t="s">
        <v>674</v>
      </c>
      <c r="J2" s="2" t="s">
        <v>675</v>
      </c>
      <c r="K2" s="2" t="s">
        <v>676</v>
      </c>
      <c r="L2" s="2" t="s">
        <v>677</v>
      </c>
      <c r="M2" s="2" t="s">
        <v>678</v>
      </c>
      <c r="N2" s="2" t="s">
        <v>679</v>
      </c>
      <c r="O2" s="2" t="s">
        <v>680</v>
      </c>
      <c r="P2" s="2" t="s">
        <v>681</v>
      </c>
    </row>
    <row r="3" customFormat="false" ht="13.8" hidden="false" customHeight="false" outlineLevel="0" collapsed="false">
      <c r="C3" s="19"/>
      <c r="D3" s="19"/>
      <c r="E3" s="19"/>
      <c r="F3" s="20"/>
      <c r="G3" s="18"/>
      <c r="H3" s="18"/>
    </row>
    <row r="4" customFormat="false" ht="13.8" hidden="false" customHeight="false" outlineLevel="0" collapsed="false">
      <c r="A4" s="64" t="s">
        <v>691</v>
      </c>
      <c r="B4" s="21"/>
      <c r="C4" s="22"/>
      <c r="D4" s="22"/>
      <c r="E4" s="22"/>
      <c r="F4" s="23"/>
      <c r="G4" s="24"/>
      <c r="H4" s="24"/>
      <c r="I4" s="21"/>
      <c r="J4" s="21"/>
      <c r="K4" s="21"/>
      <c r="L4" s="21"/>
      <c r="M4" s="21"/>
      <c r="N4" s="21"/>
      <c r="O4" s="21"/>
      <c r="P4" s="21"/>
    </row>
    <row r="5" customFormat="false" ht="13.8" hidden="false" customHeight="false" outlineLevel="0" collapsed="false">
      <c r="A5" s="1" t="s">
        <v>169</v>
      </c>
      <c r="B5" s="1" t="s">
        <v>161</v>
      </c>
      <c r="C5" s="14" t="s">
        <v>166</v>
      </c>
      <c r="D5" s="14" t="s">
        <v>167</v>
      </c>
      <c r="E5" s="14" t="s">
        <v>170</v>
      </c>
      <c r="F5" s="15" t="n">
        <v>42997</v>
      </c>
      <c r="G5" s="14" t="n">
        <v>7.5</v>
      </c>
      <c r="H5" s="25" t="s">
        <v>171</v>
      </c>
      <c r="I5" s="34" t="n">
        <f aca="false">'raw_all dissolved metals ppb'!I6/55.845*1000</f>
        <v>78.9685737308622</v>
      </c>
      <c r="J5" s="34" t="n">
        <f aca="false">'raw_all dissolved metals ppb'!K6/58.933*1000</f>
        <v>2.20589482972189</v>
      </c>
      <c r="K5" s="34" t="n">
        <f aca="false">'raw_all dissolved metals ppb'!M6/58.693*1000</f>
        <v>33.7348576491234</v>
      </c>
      <c r="L5" s="34" t="n">
        <f aca="false">'raw_all dissolved metals ppb'!O6/63.546*1000</f>
        <v>28.1685707991062</v>
      </c>
      <c r="M5" s="34" t="n">
        <f aca="false">'raw_all dissolved metals ppb'!Q6/65.38*1000</f>
        <v>1519.73080452738</v>
      </c>
      <c r="N5" s="45" t="n">
        <f aca="false">'raw_all dissolved metals ppb'!S6/95.95*1000</f>
        <v>8.96300156331423</v>
      </c>
      <c r="O5" s="34" t="n">
        <f aca="false">'raw_all dissolved metals ppb'!U6/54.938*1000</f>
        <v>99.7488077469147</v>
      </c>
      <c r="P5" s="34" t="n">
        <f aca="false">'raw_all dissolved metals ppb'!W6/50.9415*1000</f>
        <v>43.1867926935799</v>
      </c>
    </row>
    <row r="6" customFormat="false" ht="13.8" hidden="false" customHeight="false" outlineLevel="0" collapsed="false">
      <c r="A6" s="1" t="s">
        <v>181</v>
      </c>
      <c r="B6" s="1" t="s">
        <v>161</v>
      </c>
      <c r="C6" s="14" t="s">
        <v>166</v>
      </c>
      <c r="D6" s="14" t="s">
        <v>179</v>
      </c>
      <c r="E6" s="14" t="s">
        <v>182</v>
      </c>
      <c r="F6" s="15" t="n">
        <v>42999</v>
      </c>
      <c r="G6" s="14" t="n">
        <v>8.5</v>
      </c>
      <c r="H6" s="25" t="s">
        <v>171</v>
      </c>
      <c r="I6" s="34" t="n">
        <f aca="false">'raw_all dissolved metals ppb'!I10/55.845*1000</f>
        <v>145.223386158116</v>
      </c>
      <c r="J6" s="34" t="n">
        <f aca="false">'raw_all dissolved metals ppb'!K10/58.933*1000</f>
        <v>1.86652639438006</v>
      </c>
      <c r="K6" s="34" t="n">
        <f aca="false">'raw_all dissolved metals ppb'!M10/58.693*1000</f>
        <v>23.6825515819604</v>
      </c>
      <c r="L6" s="34" t="n">
        <f aca="false">'raw_all dissolved metals ppb'!O10/63.546*1000</f>
        <v>27.6964718471658</v>
      </c>
      <c r="M6" s="34" t="n">
        <f aca="false">'raw_all dissolved metals ppb'!Q10/65.38*1000</f>
        <v>1782.19639033344</v>
      </c>
      <c r="N6" s="45" t="n">
        <f aca="false">'raw_all dissolved metals ppb'!S10/95.95*1000</f>
        <v>6.98280354351225</v>
      </c>
      <c r="O6" s="34" t="n">
        <f aca="false">'raw_all dissolved metals ppb'!U10/54.938*1000</f>
        <v>12.9236593978667</v>
      </c>
      <c r="P6" s="34" t="n">
        <f aca="false">'raw_all dissolved metals ppb'!W10/50.9415*1000</f>
        <v>34.1568269485586</v>
      </c>
    </row>
    <row r="7" customFormat="false" ht="13.8" hidden="false" customHeight="false" outlineLevel="0" collapsed="false">
      <c r="A7" s="1" t="s">
        <v>207</v>
      </c>
      <c r="B7" s="1" t="s">
        <v>161</v>
      </c>
      <c r="C7" s="14" t="s">
        <v>166</v>
      </c>
      <c r="D7" s="14" t="n">
        <v>31</v>
      </c>
      <c r="E7" s="14" t="s">
        <v>208</v>
      </c>
      <c r="F7" s="15" t="n">
        <v>43002</v>
      </c>
      <c r="G7" s="14" t="n">
        <v>9.7</v>
      </c>
      <c r="H7" s="25" t="s">
        <v>171</v>
      </c>
      <c r="I7" s="34" t="n">
        <f aca="false">'raw_all dissolved metals ppb'!I21/55.845*1000</f>
        <v>45.3039663353926</v>
      </c>
      <c r="J7" s="34" t="n">
        <f aca="false">'raw_all dissolved metals ppb'!K21/58.933*1000</f>
        <v>3.05431591807646</v>
      </c>
      <c r="K7" s="34" t="n">
        <f aca="false">'raw_all dissolved metals ppb'!M21/58.693*1000</f>
        <v>24.5344419266352</v>
      </c>
      <c r="L7" s="34" t="n">
        <f aca="false">'raw_all dissolved metals ppb'!O21/63.546*1000</f>
        <v>19.8281559814937</v>
      </c>
      <c r="M7" s="34" t="n">
        <f aca="false">'raw_all dissolved metals ppb'!Q21/65.38*1000</f>
        <v>1670.69440195779</v>
      </c>
      <c r="N7" s="45" t="n">
        <f aca="false">'raw_all dissolved metals ppb'!S21/95.95*1000</f>
        <v>18.342886920271</v>
      </c>
      <c r="O7" s="34" t="n">
        <f aca="false">'raw_all dissolved metals ppb'!U21/54.938*1000</f>
        <v>7.64498161563945</v>
      </c>
      <c r="P7" s="34" t="n">
        <f aca="false">'raw_all dissolved metals ppb'!W21/50.9415*1000</f>
        <v>16.4895026648214</v>
      </c>
    </row>
    <row r="8" customFormat="false" ht="13.8" hidden="false" customHeight="false" outlineLevel="0" collapsed="false">
      <c r="A8" s="1" t="s">
        <v>188</v>
      </c>
      <c r="B8" s="1" t="s">
        <v>161</v>
      </c>
      <c r="C8" s="14" t="s">
        <v>166</v>
      </c>
      <c r="D8" s="14" t="s">
        <v>186</v>
      </c>
      <c r="E8" s="14" t="s">
        <v>189</v>
      </c>
      <c r="F8" s="15" t="n">
        <v>43000</v>
      </c>
      <c r="G8" s="14" t="n">
        <v>12.7</v>
      </c>
      <c r="H8" s="25" t="s">
        <v>171</v>
      </c>
      <c r="I8" s="34" t="n">
        <f aca="false">'raw_all dissolved metals ppb'!I13/55.845*1000</f>
        <v>140.746709642761</v>
      </c>
      <c r="J8" s="34" t="n">
        <f aca="false">'raw_all dissolved metals ppb'!K13/58.933*1000</f>
        <v>1.86652639438006</v>
      </c>
      <c r="K8" s="34" t="n">
        <f aca="false">'raw_all dissolved metals ppb'!M13/58.693*1000</f>
        <v>19.5934779275212</v>
      </c>
      <c r="L8" s="34" t="n">
        <f aca="false">'raw_all dissolved metals ppb'!O13/63.546*1000</f>
        <v>24.3917791835835</v>
      </c>
      <c r="M8" s="34" t="n">
        <f aca="false">'raw_all dissolved metals ppb'!Q13/65.38*1000</f>
        <v>920.006118078923</v>
      </c>
      <c r="N8" s="45" t="n">
        <f aca="false">'raw_all dissolved metals ppb'!S13/95.95*1000</f>
        <v>7.81657113079729</v>
      </c>
      <c r="O8" s="34" t="n">
        <f aca="false">'raw_all dissolved metals ppb'!U13/54.938*1000</f>
        <v>7.82700498744039</v>
      </c>
      <c r="P8" s="34" t="n">
        <f aca="false">'raw_all dissolved metals ppb'!W13/50.9415*1000</f>
        <v>23.9490395846216</v>
      </c>
    </row>
    <row r="9" customFormat="false" ht="13.8" hidden="false" customHeight="false" outlineLevel="0" collapsed="false">
      <c r="A9" s="1" t="s">
        <v>183</v>
      </c>
      <c r="B9" s="1" t="s">
        <v>161</v>
      </c>
      <c r="C9" s="14" t="s">
        <v>166</v>
      </c>
      <c r="D9" s="14" t="s">
        <v>176</v>
      </c>
      <c r="E9" s="14" t="s">
        <v>184</v>
      </c>
      <c r="F9" s="15" t="n">
        <v>42999</v>
      </c>
      <c r="G9" s="26" t="n">
        <v>13</v>
      </c>
      <c r="H9" s="25" t="s">
        <v>171</v>
      </c>
      <c r="I9" s="34" t="n">
        <f aca="false">'raw_all dissolved metals ppb'!I11/55.845*1000</f>
        <v>88.9963291252574</v>
      </c>
      <c r="J9" s="34" t="n">
        <f aca="false">'raw_all dissolved metals ppb'!K11/58.933*1000</f>
        <v>1.86652639438006</v>
      </c>
      <c r="K9" s="34" t="n">
        <f aca="false">'raw_all dissolved metals ppb'!M11/58.693*1000</f>
        <v>26.4086006849198</v>
      </c>
      <c r="L9" s="34" t="n">
        <f aca="false">'raw_all dissolved metals ppb'!O11/63.546*1000</f>
        <v>57.5960721367199</v>
      </c>
      <c r="M9" s="34" t="n">
        <f aca="false">'raw_all dissolved metals ppb'!Q11/65.38*1000</f>
        <v>941.572346283267</v>
      </c>
      <c r="N9" s="45" t="n">
        <f aca="false">'raw_all dissolved metals ppb'!S11/95.95*1000</f>
        <v>8.44189682126107</v>
      </c>
      <c r="O9" s="34" t="n">
        <f aca="false">'raw_all dissolved metals ppb'!U11/54.938*1000</f>
        <v>21.114711128909</v>
      </c>
      <c r="P9" s="34" t="n">
        <f aca="false">'raw_all dissolved metals ppb'!W11/50.9415*1000</f>
        <v>36.3161665832376</v>
      </c>
    </row>
    <row r="10" customFormat="false" ht="13.8" hidden="false" customHeight="false" outlineLevel="0" collapsed="false">
      <c r="A10" s="1" t="s">
        <v>198</v>
      </c>
      <c r="B10" s="1" t="s">
        <v>161</v>
      </c>
      <c r="C10" s="14" t="s">
        <v>166</v>
      </c>
      <c r="D10" s="14" t="n">
        <v>22</v>
      </c>
      <c r="E10" s="14" t="s">
        <v>199</v>
      </c>
      <c r="F10" s="15" t="n">
        <v>43001</v>
      </c>
      <c r="G10" s="14" t="n">
        <v>13.3</v>
      </c>
      <c r="H10" s="25" t="s">
        <v>171</v>
      </c>
      <c r="I10" s="34" t="n">
        <f aca="false">'raw_all dissolved metals ppb'!I17/55.845*1000</f>
        <v>54.7945205479452</v>
      </c>
      <c r="J10" s="34" t="n">
        <f aca="false">'raw_all dissolved metals ppb'!K17/58.933*1000</f>
        <v>1.86652639438006</v>
      </c>
      <c r="K10" s="34" t="n">
        <f aca="false">'raw_all dissolved metals ppb'!M17/58.693*1000</f>
        <v>23.8529296508953</v>
      </c>
      <c r="L10" s="34" t="n">
        <f aca="false">'raw_all dissolved metals ppb'!O17/63.546*1000</f>
        <v>21.716551789255</v>
      </c>
      <c r="M10" s="34" t="n">
        <f aca="false">'raw_all dissolved metals ppb'!Q17/65.38*1000</f>
        <v>1815.84582441114</v>
      </c>
      <c r="N10" s="45" t="n">
        <f aca="false">'raw_all dissolved metals ppb'!S17/95.95*1000</f>
        <v>8.75455966649297</v>
      </c>
      <c r="O10" s="34" t="n">
        <f aca="false">'raw_all dissolved metals ppb'!U17/54.938*1000</f>
        <v>5.27867778222724</v>
      </c>
      <c r="P10" s="34" t="n">
        <f aca="false">'raw_all dissolved metals ppb'!W17/50.9415*1000</f>
        <v>22.3786107594005</v>
      </c>
    </row>
    <row r="11" customFormat="false" ht="13.8" hidden="false" customHeight="false" outlineLevel="0" collapsed="false">
      <c r="A11" s="1" t="s">
        <v>222</v>
      </c>
      <c r="B11" s="1" t="s">
        <v>161</v>
      </c>
      <c r="C11" s="14" t="s">
        <v>166</v>
      </c>
      <c r="D11" s="14" t="s">
        <v>220</v>
      </c>
      <c r="E11" s="14"/>
      <c r="F11" s="15" t="n">
        <v>43005</v>
      </c>
      <c r="G11" s="14" t="n">
        <v>14.8</v>
      </c>
      <c r="H11" s="25" t="s">
        <v>171</v>
      </c>
      <c r="I11" s="34" t="n">
        <f aca="false">'raw_all dissolved metals ppb'!I27/55.845*1000</f>
        <v>107.619303429134</v>
      </c>
      <c r="J11" s="34" t="n">
        <f aca="false">'raw_all dissolved metals ppb'!K27/58.933*1000</f>
        <v>1.86652639438006</v>
      </c>
      <c r="K11" s="34" t="n">
        <f aca="false">'raw_all dissolved metals ppb'!M27/58.693*1000</f>
        <v>20.445368272196</v>
      </c>
      <c r="L11" s="34" t="n">
        <f aca="false">'raw_all dissolved metals ppb'!O27/63.546*1000</f>
        <v>21.0870865200013</v>
      </c>
      <c r="M11" s="34" t="n">
        <f aca="false">'raw_all dissolved metals ppb'!Q27/65.38*1000</f>
        <v>8962.98562251453</v>
      </c>
      <c r="N11" s="45" t="n">
        <f aca="false">'raw_all dissolved metals ppb'!S27/95.95*1000</f>
        <v>7.5039082855654</v>
      </c>
      <c r="O11" s="34" t="n">
        <f aca="false">'raw_all dissolved metals ppb'!U27/54.938*1000</f>
        <v>38.4069314499982</v>
      </c>
      <c r="P11" s="34" t="n">
        <f aca="false">'raw_all dissolved metals ppb'!W27/50.9415*1000</f>
        <v>25.7157720129953</v>
      </c>
    </row>
    <row r="12" customFormat="false" ht="13.8" hidden="false" customHeight="false" outlineLevel="0" collapsed="false">
      <c r="A12" s="1" t="s">
        <v>200</v>
      </c>
      <c r="B12" s="1" t="s">
        <v>161</v>
      </c>
      <c r="C12" s="14" t="s">
        <v>166</v>
      </c>
      <c r="D12" s="14" t="s">
        <v>191</v>
      </c>
      <c r="E12" s="14" t="s">
        <v>201</v>
      </c>
      <c r="F12" s="15" t="n">
        <v>43001</v>
      </c>
      <c r="G12" s="14" t="n">
        <v>15.2</v>
      </c>
      <c r="H12" s="25" t="s">
        <v>171</v>
      </c>
      <c r="I12" s="34" t="n">
        <f aca="false">'raw_all dissolved metals ppb'!I18/55.845*1000</f>
        <v>49.0643746082908</v>
      </c>
      <c r="J12" s="34" t="n">
        <f aca="false">'raw_all dissolved metals ppb'!K18/58.933*1000</f>
        <v>1.86652639438006</v>
      </c>
      <c r="K12" s="34" t="n">
        <f aca="false">'raw_all dissolved metals ppb'!M18/58.693*1000</f>
        <v>22.3195270304806</v>
      </c>
      <c r="L12" s="34" t="n">
        <f aca="false">'raw_all dissolved metals ppb'!O18/63.546*1000</f>
        <v>18.8839580776131</v>
      </c>
      <c r="M12" s="34" t="n">
        <f aca="false">'raw_all dissolved metals ppb'!Q18/65.38*1000</f>
        <v>918.323646375038</v>
      </c>
      <c r="N12" s="45" t="n">
        <f aca="false">'raw_all dissolved metals ppb'!S18/95.95*1000</f>
        <v>9.79676915059927</v>
      </c>
      <c r="O12" s="34" t="n">
        <f aca="false">'raw_all dissolved metals ppb'!U18/54.938*1000</f>
        <v>6.73486475663475</v>
      </c>
      <c r="P12" s="34" t="n">
        <f aca="false">'raw_all dissolved metals ppb'!W18/50.9415*1000</f>
        <v>14.3301630301424</v>
      </c>
    </row>
    <row r="13" customFormat="false" ht="13.8" hidden="false" customHeight="false" outlineLevel="0" collapsed="false">
      <c r="A13" s="1" t="s">
        <v>214</v>
      </c>
      <c r="B13" s="1" t="s">
        <v>161</v>
      </c>
      <c r="C13" s="14" t="s">
        <v>166</v>
      </c>
      <c r="D13" s="14" t="n">
        <v>28</v>
      </c>
      <c r="E13" s="14" t="s">
        <v>215</v>
      </c>
      <c r="F13" s="15" t="n">
        <v>43003</v>
      </c>
      <c r="G13" s="14" t="s">
        <v>216</v>
      </c>
      <c r="H13" s="25" t="s">
        <v>171</v>
      </c>
      <c r="I13" s="34" t="n">
        <f aca="false">'raw_all dissolved metals ppb'!I24/55.845*1000</f>
        <v>71.4477571850658</v>
      </c>
      <c r="J13" s="34" t="n">
        <f aca="false">'raw_all dissolved metals ppb'!K24/58.933*1000</f>
        <v>2.03621061205097</v>
      </c>
      <c r="K13" s="34" t="n">
        <f aca="false">'raw_all dissolved metals ppb'!M24/58.693*1000</f>
        <v>25.38633227131</v>
      </c>
      <c r="L13" s="34" t="n">
        <f aca="false">'raw_all dissolved metals ppb'!O24/63.546*1000</f>
        <v>20.1428886161206</v>
      </c>
      <c r="M13" s="34" t="n">
        <f aca="false">'raw_all dissolved metals ppb'!Q24/65.38*1000</f>
        <v>4349.34230651575</v>
      </c>
      <c r="N13" s="45" t="n">
        <f aca="false">'raw_all dissolved metals ppb'!S24/95.95*1000</f>
        <v>10.4220948410631</v>
      </c>
      <c r="O13" s="34" t="n">
        <f aca="false">'raw_all dissolved metals ppb'!U24/54.938*1000</f>
        <v>14.1978230004733</v>
      </c>
      <c r="P13" s="34" t="n">
        <f aca="false">'raw_all dissolved metals ppb'!W24/50.9415*1000</f>
        <v>21.004485537332</v>
      </c>
    </row>
    <row r="14" customFormat="false" ht="13.8" hidden="false" customHeight="false" outlineLevel="0" collapsed="false">
      <c r="A14" s="46" t="s">
        <v>217</v>
      </c>
      <c r="B14" s="46" t="s">
        <v>161</v>
      </c>
      <c r="C14" s="47" t="s">
        <v>166</v>
      </c>
      <c r="D14" s="47" t="s">
        <v>212</v>
      </c>
      <c r="E14" s="47" t="s">
        <v>218</v>
      </c>
      <c r="F14" s="48" t="n">
        <v>43003</v>
      </c>
      <c r="G14" s="47" t="s">
        <v>216</v>
      </c>
      <c r="H14" s="49" t="s">
        <v>171</v>
      </c>
      <c r="I14" s="50" t="n">
        <f aca="false">'raw_all dissolved metals ppb'!I25/55.845*1000</f>
        <v>47.0946369415346</v>
      </c>
      <c r="J14" s="50" t="n">
        <f aca="false">'raw_all dissolved metals ppb'!K25/58.933*1000</f>
        <v>2.03621061205097</v>
      </c>
      <c r="K14" s="50" t="n">
        <f aca="false">'raw_all dissolved metals ppb'!M25/58.693*1000</f>
        <v>27.7716252363996</v>
      </c>
      <c r="L14" s="50" t="n">
        <f aca="false">'raw_all dissolved metals ppb'!O25/63.546*1000</f>
        <v>22.1886507411954</v>
      </c>
      <c r="M14" s="50" t="n">
        <f aca="false">'raw_all dissolved metals ppb'!Q25/65.38*1000</f>
        <v>1674.67115325788</v>
      </c>
      <c r="N14" s="51" t="n">
        <f aca="false">'raw_all dissolved metals ppb'!S25/95.95*1000</f>
        <v>10.2136529442418</v>
      </c>
      <c r="O14" s="50" t="n">
        <f aca="false">'raw_all dissolved metals ppb'!U25/54.938*1000</f>
        <v>19.8405475263024</v>
      </c>
      <c r="P14" s="50" t="n">
        <f aca="false">'raw_all dissolved metals ppb'!W25/50.9415*1000</f>
        <v>18.6488422995004</v>
      </c>
    </row>
    <row r="15" customFormat="false" ht="13.8" hidden="false" customHeight="false" outlineLevel="0" collapsed="false">
      <c r="A15" s="1" t="s">
        <v>237</v>
      </c>
      <c r="B15" s="1" t="s">
        <v>161</v>
      </c>
      <c r="C15" s="14" t="s">
        <v>166</v>
      </c>
      <c r="D15" s="14" t="n">
        <v>7</v>
      </c>
      <c r="E15" s="14" t="s">
        <v>238</v>
      </c>
      <c r="F15" s="15" t="n">
        <v>43011</v>
      </c>
      <c r="G15" s="26" t="n">
        <v>4</v>
      </c>
      <c r="H15" s="25" t="s">
        <v>171</v>
      </c>
      <c r="I15" s="34" t="n">
        <f aca="false">'raw_all dissolved metals ppb'!I34/55.845*1000</f>
        <v>680.45483033396</v>
      </c>
      <c r="J15" s="34" t="n">
        <f aca="false">'raw_all dissolved metals ppb'!K34/58.933*1000</f>
        <v>1.1877895236964</v>
      </c>
      <c r="K15" s="34" t="n">
        <f aca="false">'raw_all dissolved metals ppb'!M34/58.693*1000</f>
        <v>11.4153306186428</v>
      </c>
      <c r="L15" s="34" t="n">
        <f aca="false">'raw_all dissolved metals ppb'!O34/63.546*1000</f>
        <v>17.3102949044787</v>
      </c>
      <c r="M15" s="34" t="n">
        <f aca="false">'raw_all dissolved metals ppb'!Q34/65.38*1000</f>
        <v>5122.20862649128</v>
      </c>
      <c r="N15" s="45" t="n">
        <f aca="false">'raw_all dissolved metals ppb'!S34/95.95*1000</f>
        <v>1.87597707139135</v>
      </c>
      <c r="O15" s="34" t="n">
        <f aca="false">'raw_all dissolved metals ppb'!U34/54.938*1000</f>
        <v>18.2023371800939</v>
      </c>
      <c r="P15" s="34" t="n">
        <f aca="false">'raw_all dissolved metals ppb'!W34/50.9415*1000</f>
        <v>13.5449486175319</v>
      </c>
    </row>
    <row r="16" customFormat="false" ht="13.8" hidden="false" customHeight="false" outlineLevel="0" collapsed="false">
      <c r="A16" s="1" t="s">
        <v>228</v>
      </c>
      <c r="B16" s="1" t="s">
        <v>161</v>
      </c>
      <c r="C16" s="14" t="s">
        <v>166</v>
      </c>
      <c r="D16" s="14" t="s">
        <v>226</v>
      </c>
      <c r="E16" s="14" t="s">
        <v>229</v>
      </c>
      <c r="F16" s="15" t="n">
        <v>43010</v>
      </c>
      <c r="G16" s="14" t="n">
        <v>6.6</v>
      </c>
      <c r="H16" s="25" t="s">
        <v>171</v>
      </c>
      <c r="I16" s="34" t="n">
        <f aca="false">'raw_all dissolved metals ppb'!I30/55.845*1000</f>
        <v>95.4427433073686</v>
      </c>
      <c r="J16" s="34" t="n">
        <f aca="false">'raw_all dissolved metals ppb'!K30/58.933*1000</f>
        <v>3.05431591807646</v>
      </c>
      <c r="K16" s="34" t="n">
        <f aca="false">'raw_all dissolved metals ppb'!M30/58.693*1000</f>
        <v>36.2905286831479</v>
      </c>
      <c r="L16" s="34" t="n">
        <f aca="false">'raw_all dissolved metals ppb'!O30/63.546*1000</f>
        <v>33.8337582223901</v>
      </c>
      <c r="M16" s="34" t="n">
        <f aca="false">'raw_all dissolved metals ppb'!Q30/65.38*1000</f>
        <v>7864.94340776996</v>
      </c>
      <c r="N16" s="45" t="n">
        <f aca="false">'raw_all dissolved metals ppb'!S30/95.95*1000</f>
        <v>12.6107347576863</v>
      </c>
      <c r="O16" s="34" t="n">
        <f aca="false">'raw_all dissolved metals ppb'!U30/54.938*1000</f>
        <v>17.1101969492883</v>
      </c>
      <c r="P16" s="34" t="n">
        <f aca="false">'raw_all dissolved metals ppb'!W30/50.9415*1000</f>
        <v>58.4984737394855</v>
      </c>
    </row>
    <row r="17" customFormat="false" ht="13.8" hidden="false" customHeight="false" outlineLevel="0" collapsed="false">
      <c r="A17" s="1" t="s">
        <v>239</v>
      </c>
      <c r="B17" s="1" t="s">
        <v>161</v>
      </c>
      <c r="C17" s="14" t="s">
        <v>166</v>
      </c>
      <c r="D17" s="14" t="s">
        <v>233</v>
      </c>
      <c r="E17" s="14" t="s">
        <v>240</v>
      </c>
      <c r="F17" s="15" t="n">
        <v>43011</v>
      </c>
      <c r="G17" s="14" t="n">
        <v>6.8</v>
      </c>
      <c r="H17" s="25" t="s">
        <v>171</v>
      </c>
      <c r="I17" s="34" t="n">
        <f aca="false">'raw_all dissolved metals ppb'!I35/55.845*1000</f>
        <v>616.886023815919</v>
      </c>
      <c r="J17" s="34" t="n">
        <f aca="false">'raw_all dissolved metals ppb'!K35/58.933*1000</f>
        <v>2.03621061205097</v>
      </c>
      <c r="K17" s="34" t="n">
        <f aca="false">'raw_all dissolved metals ppb'!M35/58.693*1000</f>
        <v>13.2894893769274</v>
      </c>
      <c r="L17" s="34" t="n">
        <f aca="false">'raw_all dissolved metals ppb'!O35/63.546*1000</f>
        <v>25.8080760394045</v>
      </c>
      <c r="M17" s="34" t="n">
        <f aca="false">'raw_all dissolved metals ppb'!Q35/65.38*1000</f>
        <v>7174.05934536556</v>
      </c>
      <c r="N17" s="45" t="n">
        <f aca="false">'raw_all dissolved metals ppb'!S35/95.95*1000</f>
        <v>11.7769671704013</v>
      </c>
      <c r="O17" s="34" t="n">
        <f aca="false">'raw_all dissolved metals ppb'!U35/54.938*1000</f>
        <v>20.7506643853071</v>
      </c>
      <c r="P17" s="34" t="n">
        <f aca="false">'raw_all dissolved metals ppb'!W35/50.9415*1000</f>
        <v>20.4155747278741</v>
      </c>
    </row>
    <row r="18" customFormat="false" ht="13.8" hidden="false" customHeight="false" outlineLevel="0" collapsed="false">
      <c r="A18" s="46" t="s">
        <v>230</v>
      </c>
      <c r="B18" s="46" t="s">
        <v>161</v>
      </c>
      <c r="C18" s="47" t="s">
        <v>166</v>
      </c>
      <c r="D18" s="47" t="n">
        <v>59</v>
      </c>
      <c r="E18" s="47" t="s">
        <v>231</v>
      </c>
      <c r="F18" s="48" t="n">
        <v>43010</v>
      </c>
      <c r="G18" s="47" t="n">
        <v>9.1</v>
      </c>
      <c r="H18" s="49" t="s">
        <v>171</v>
      </c>
      <c r="I18" s="50" t="n">
        <f aca="false">'raw_all dissolved metals ppb'!I31/55.845*1000</f>
        <v>130.89802130898</v>
      </c>
      <c r="J18" s="50" t="n">
        <f aca="false">'raw_all dissolved metals ppb'!K31/58.933*1000</f>
        <v>1.69684217670914</v>
      </c>
      <c r="K18" s="50" t="n">
        <f aca="false">'raw_all dissolved metals ppb'!M31/58.693*1000</f>
        <v>20.1046121343261</v>
      </c>
      <c r="L18" s="50" t="n">
        <f aca="false">'raw_all dissolved metals ppb'!O31/63.546*1000</f>
        <v>25.8080760394045</v>
      </c>
      <c r="M18" s="50" t="n">
        <f aca="false">'raw_all dissolved metals ppb'!Q31/65.38*1000</f>
        <v>7819.97552768431</v>
      </c>
      <c r="N18" s="51" t="n">
        <f aca="false">'raw_all dissolved metals ppb'!S31/95.95*1000</f>
        <v>6.98280354351225</v>
      </c>
      <c r="O18" s="50" t="n">
        <f aca="false">'raw_all dissolved metals ppb'!U31/54.938*1000</f>
        <v>16.2000800902836</v>
      </c>
      <c r="P18" s="50" t="n">
        <f aca="false">'raw_all dissolved metals ppb'!W31/50.9415*1000</f>
        <v>32.7827017264902</v>
      </c>
    </row>
    <row r="19" customFormat="false" ht="13.8" hidden="false" customHeight="false" outlineLevel="0" collapsed="false">
      <c r="A19" s="1" t="s">
        <v>541</v>
      </c>
      <c r="B19" s="1" t="s">
        <v>272</v>
      </c>
      <c r="C19" s="14" t="s">
        <v>537</v>
      </c>
      <c r="D19" s="14" t="n">
        <v>710</v>
      </c>
      <c r="E19" s="14"/>
      <c r="F19" s="15" t="n">
        <v>42894</v>
      </c>
      <c r="G19" s="14" t="n">
        <v>7.5</v>
      </c>
      <c r="H19" s="14"/>
      <c r="I19" s="34" t="n">
        <f aca="false">'raw_all dissolved metals ppb'!I289/55.845*1000</f>
        <v>1954.62440684036</v>
      </c>
      <c r="J19" s="34" t="n">
        <f aca="false">'raw_all dissolved metals ppb'!K289/58.933*1000</f>
        <v>1.03507372779258</v>
      </c>
      <c r="K19" s="34" t="n">
        <f aca="false">'raw_all dissolved metals ppb'!M289/58.693*1000</f>
        <v>26.9538105055117</v>
      </c>
      <c r="L19" s="34" t="n">
        <f aca="false">'raw_all dissolved metals ppb'!O289/63.546*1000</f>
        <v>42.9137947313757</v>
      </c>
      <c r="M19" s="34" t="n">
        <f aca="false">'raw_all dissolved metals ppb'!Q289/65.38*1000</f>
        <v>11159.4218415418</v>
      </c>
      <c r="N19" s="45" t="n">
        <f aca="false">'raw_all dissolved metals ppb'!S289/95.95*1000</f>
        <v>3.00156331422616</v>
      </c>
      <c r="O19" s="34" t="n">
        <f aca="false">'raw_all dissolved metals ppb'!U289/54.938*1000</f>
        <v>38.0610870435764</v>
      </c>
      <c r="P19" s="34" t="n">
        <f aca="false">'raw_all dissolved metals ppb'!W289/50.9415*1000</f>
        <v>22.4963929212921</v>
      </c>
    </row>
    <row r="20" customFormat="false" ht="13.8" hidden="false" customHeight="false" outlineLevel="0" collapsed="false">
      <c r="A20" s="46" t="s">
        <v>545</v>
      </c>
      <c r="B20" s="46" t="s">
        <v>272</v>
      </c>
      <c r="C20" s="47" t="s">
        <v>537</v>
      </c>
      <c r="D20" s="47" t="n">
        <v>130</v>
      </c>
      <c r="E20" s="47"/>
      <c r="F20" s="48" t="n">
        <v>42897</v>
      </c>
      <c r="G20" s="47" t="n">
        <v>7.5</v>
      </c>
      <c r="H20" s="47"/>
      <c r="I20" s="50" t="n">
        <f aca="false">'raw_all dissolved metals ppb'!I293/55.845*1000</f>
        <v>379.19240755663</v>
      </c>
      <c r="J20" s="50" t="n">
        <f aca="false">'raw_all dissolved metals ppb'!K293/58.933*1000</f>
        <v>0.899326353655846</v>
      </c>
      <c r="K20" s="50" t="n">
        <f aca="false">'raw_all dissolved metals ppb'!M293/58.693*1000</f>
        <v>33.002231952703</v>
      </c>
      <c r="L20" s="50" t="n">
        <f aca="false">'raw_all dissolved metals ppb'!O293/63.546*1000</f>
        <v>29.348818178957</v>
      </c>
      <c r="M20" s="50" t="n">
        <f aca="false">'raw_all dissolved metals ppb'!Q293/65.38*1000</f>
        <v>6843.71367390639</v>
      </c>
      <c r="N20" s="51" t="n">
        <f aca="false">'raw_all dissolved metals ppb'!S293/95.95*1000</f>
        <v>2.21990620114643</v>
      </c>
      <c r="O20" s="50" t="n">
        <f aca="false">'raw_all dissolved metals ppb'!U293/54.938*1000</f>
        <v>48.4364192362299</v>
      </c>
      <c r="P20" s="50" t="n">
        <f aca="false">'raw_all dissolved metals ppb'!W293/50.9415*1000</f>
        <v>16.5680241060825</v>
      </c>
      <c r="Q20" s="30"/>
      <c r="R20" s="30"/>
    </row>
    <row r="21" customFormat="false" ht="13.8" hidden="false" customHeight="false" outlineLevel="0" collapsed="false">
      <c r="A21" s="1" t="s">
        <v>286</v>
      </c>
      <c r="B21" s="1" t="s">
        <v>272</v>
      </c>
      <c r="C21" s="14" t="n">
        <v>227</v>
      </c>
      <c r="F21" s="15" t="n">
        <v>42891</v>
      </c>
      <c r="G21" s="14" t="n">
        <v>4</v>
      </c>
      <c r="H21" s="14"/>
      <c r="I21" s="34" t="n">
        <f aca="false">'raw_all dissolved metals ppb'!I65/55.845*1000</f>
        <v>5419.46458948876</v>
      </c>
      <c r="J21" s="34" t="n">
        <f aca="false">'raw_all dissolved metals ppb'!K65/58.933*1000</f>
        <v>0.950231618957121</v>
      </c>
      <c r="K21" s="34" t="n">
        <f aca="false">'raw_all dissolved metals ppb'!M65/58.693*1000</f>
        <v>17.838583817491</v>
      </c>
      <c r="L21" s="34" t="n">
        <f aca="false">'raw_all dissolved metals ppb'!O65/63.546*1000</f>
        <v>12.2588361187172</v>
      </c>
      <c r="M21" s="34" t="n">
        <f aca="false">'raw_all dissolved metals ppb'!Q65/65.38*1000</f>
        <v>600</v>
      </c>
      <c r="N21" s="45" t="n">
        <f aca="false">'raw_all dissolved metals ppb'!S65/95.95*1000</f>
        <v>4.67952058363731</v>
      </c>
      <c r="O21" s="34" t="n">
        <f aca="false">'raw_all dissolved metals ppb'!U65/54.938*1000</f>
        <v>48.4728239105901</v>
      </c>
      <c r="P21" s="34" t="n">
        <f aca="false">'raw_all dissolved metals ppb'!W65/50.9415*1000</f>
        <v>1.41338594269898</v>
      </c>
    </row>
    <row r="22" customFormat="false" ht="13.8" hidden="false" customHeight="false" outlineLevel="0" collapsed="false">
      <c r="A22" s="1" t="s">
        <v>304</v>
      </c>
      <c r="B22" s="1" t="s">
        <v>272</v>
      </c>
      <c r="C22" s="14" t="n">
        <v>227</v>
      </c>
      <c r="D22" s="14" t="s">
        <v>291</v>
      </c>
      <c r="E22" s="14"/>
      <c r="F22" s="15" t="n">
        <v>42920</v>
      </c>
      <c r="G22" s="14" t="n">
        <v>4</v>
      </c>
      <c r="H22" s="14"/>
      <c r="I22" s="34" t="n">
        <f aca="false">'raw_all dissolved metals ppb'!I81/55.845*1000</f>
        <v>4537.84582326081</v>
      </c>
      <c r="J22" s="34" t="n">
        <f aca="false">'raw_all dissolved metals ppb'!K81/58.933*1000</f>
        <v>1.11991583662804</v>
      </c>
      <c r="K22" s="34" t="n">
        <f aca="false">'raw_all dissolved metals ppb'!M81/58.693*1000</f>
        <v>4.66835908881809</v>
      </c>
      <c r="L22" s="34" t="n">
        <f aca="false">'raw_all dissolved metals ppb'!O81/63.546*1000</f>
        <v>14.9812734082397</v>
      </c>
      <c r="M22" s="34" t="n">
        <f aca="false">'raw_all dissolved metals ppb'!Q81/65.38*1000</f>
        <v>668.400122361579</v>
      </c>
      <c r="N22" s="45" t="n">
        <f aca="false">'raw_all dissolved metals ppb'!S81/95.95*1000</f>
        <v>0.906722251172486</v>
      </c>
      <c r="O22" s="34" t="n">
        <f aca="false">'raw_all dissolved metals ppb'!U81/54.938*1000</f>
        <v>50.4750810004005</v>
      </c>
      <c r="P22" s="34" t="n">
        <f aca="false">'raw_all dissolved metals ppb'!W81/50.9415*1000</f>
        <v>2.7482504441369</v>
      </c>
    </row>
    <row r="23" customFormat="false" ht="13.8" hidden="false" customHeight="false" outlineLevel="0" collapsed="false">
      <c r="A23" s="1" t="s">
        <v>313</v>
      </c>
      <c r="B23" s="1" t="s">
        <v>272</v>
      </c>
      <c r="C23" s="14" t="n">
        <v>227</v>
      </c>
      <c r="D23" s="14" t="s">
        <v>291</v>
      </c>
      <c r="E23" s="14"/>
      <c r="F23" s="15" t="n">
        <v>42926</v>
      </c>
      <c r="G23" s="14" t="n">
        <v>4</v>
      </c>
      <c r="H23" s="14"/>
      <c r="I23" s="34" t="n">
        <f aca="false">'raw_all dissolved metals ppb'!I90/55.845*1000</f>
        <v>4388.45017459038</v>
      </c>
      <c r="J23" s="34" t="n">
        <f aca="false">'raw_all dissolved metals ppb'!K90/58.933*1000</f>
        <v>1.1877895236964</v>
      </c>
      <c r="K23" s="34" t="n">
        <f aca="false">'raw_all dissolved metals ppb'!M90/58.693*1000</f>
        <v>6.76400933671818</v>
      </c>
      <c r="L23" s="34" t="n">
        <f aca="false">'raw_all dissolved metals ppb'!O90/63.546*1000</f>
        <v>10.0084977811349</v>
      </c>
      <c r="M23" s="34" t="n">
        <f aca="false">'raw_all dissolved metals ppb'!Q90/65.38*1000</f>
        <v>24963.3527072499</v>
      </c>
      <c r="N23" s="45" t="n">
        <f aca="false">'raw_all dissolved metals ppb'!S90/95.95*1000</f>
        <v>0.625325690463783</v>
      </c>
      <c r="O23" s="34" t="n">
        <f aca="false">'raw_all dissolved metals ppb'!U90/54.938*1000</f>
        <v>53.4420619607558</v>
      </c>
      <c r="P23" s="34" t="n">
        <f aca="false">'raw_all dissolved metals ppb'!W90/50.9415*1000</f>
        <v>37.7295525259366</v>
      </c>
    </row>
    <row r="24" customFormat="false" ht="13.8" hidden="false" customHeight="false" outlineLevel="0" collapsed="false">
      <c r="A24" s="1" t="s">
        <v>336</v>
      </c>
      <c r="B24" s="1" t="s">
        <v>272</v>
      </c>
      <c r="C24" s="14" t="n">
        <v>227</v>
      </c>
      <c r="D24" s="14"/>
      <c r="F24" s="15" t="n">
        <v>42955</v>
      </c>
      <c r="G24" s="14" t="n">
        <v>4</v>
      </c>
      <c r="H24" s="14"/>
      <c r="I24" s="34" t="n">
        <f aca="false">'raw_all dissolved metals ppb'!I111/55.845*1000</f>
        <v>3932.52753156057</v>
      </c>
      <c r="J24" s="34" t="n">
        <f aca="false">'raw_all dissolved metals ppb'!K111/58.933*1000</f>
        <v>11.7760847063615</v>
      </c>
      <c r="K24" s="34" t="n">
        <f aca="false">'raw_all dissolved metals ppb'!M111/58.693*1000</f>
        <v>19.3208730172252</v>
      </c>
      <c r="L24" s="34" t="n">
        <f aca="false">'raw_all dissolved metals ppb'!O111/63.546*1000</f>
        <v>6.65659522235861</v>
      </c>
      <c r="M24" s="34" t="n">
        <f aca="false">'raw_all dissolved metals ppb'!Q111/65.38*1000</f>
        <v>615.0198837565</v>
      </c>
      <c r="N24" s="45" t="n">
        <f aca="false">'raw_all dissolved metals ppb'!S111/95.95*1000</f>
        <v>1.27149557060969</v>
      </c>
      <c r="O24" s="34" t="n">
        <f aca="false">'raw_all dissolved metals ppb'!U111/54.938*1000</f>
        <v>2469.21984782846</v>
      </c>
      <c r="P24" s="34" t="n">
        <f aca="false">'raw_all dissolved metals ppb'!W111/50.9415*1000</f>
        <v>1.41338594269898</v>
      </c>
    </row>
    <row r="25" customFormat="false" ht="13.8" hidden="false" customHeight="false" outlineLevel="0" collapsed="false">
      <c r="A25" s="1" t="s">
        <v>355</v>
      </c>
      <c r="B25" s="1" t="s">
        <v>272</v>
      </c>
      <c r="C25" s="14" t="n">
        <v>227</v>
      </c>
      <c r="D25" s="14"/>
      <c r="F25" s="15" t="n">
        <v>42988</v>
      </c>
      <c r="G25" s="14" t="n">
        <v>4</v>
      </c>
      <c r="H25" s="14"/>
      <c r="I25" s="34" t="n">
        <f aca="false">'raw_all dissolved metals ppb'!I130/55.845*1000</f>
        <v>10218.4797206554</v>
      </c>
      <c r="J25" s="34" t="n">
        <f aca="false">'raw_all dissolved metals ppb'!K130/58.933*1000</f>
        <v>19.0725060662108</v>
      </c>
      <c r="K25" s="34" t="n">
        <f aca="false">'raw_all dissolved metals ppb'!M130/58.693*1000</f>
        <v>25.9315420919019</v>
      </c>
      <c r="L25" s="34" t="n">
        <f aca="false">'raw_all dissolved metals ppb'!O130/63.546*1000</f>
        <v>2.29754823277626</v>
      </c>
      <c r="M25" s="34" t="n">
        <f aca="false">'raw_all dissolved metals ppb'!Q130/65.38*1000</f>
        <v>1936.37197919853</v>
      </c>
      <c r="N25" s="45" t="n">
        <f aca="false">'raw_all dissolved metals ppb'!S130/95.95*1000</f>
        <v>1.06305367378843</v>
      </c>
      <c r="O25" s="34" t="n">
        <f aca="false">'raw_all dissolved metals ppb'!U130/54.938*1000</f>
        <v>4647.09308675234</v>
      </c>
      <c r="P25" s="34" t="n">
        <f aca="false">'raw_all dissolved metals ppb'!W130/50.9415*1000</f>
        <v>2.65009864256058</v>
      </c>
    </row>
    <row r="26" customFormat="false" ht="13.8" hidden="false" customHeight="false" outlineLevel="0" collapsed="false">
      <c r="A26" s="1" t="s">
        <v>356</v>
      </c>
      <c r="B26" s="1" t="s">
        <v>272</v>
      </c>
      <c r="C26" s="14" t="n">
        <v>227</v>
      </c>
      <c r="D26" s="14"/>
      <c r="F26" s="15" t="n">
        <v>42988</v>
      </c>
      <c r="G26" s="14" t="n">
        <v>5</v>
      </c>
      <c r="H26" s="14"/>
      <c r="I26" s="34" t="n">
        <f aca="false">'raw_all dissolved metals ppb'!I131/55.845*1000</f>
        <v>17414.0209508461</v>
      </c>
      <c r="J26" s="34" t="n">
        <f aca="false">'raw_all dissolved metals ppb'!K131/58.933*1000</f>
        <v>14.0837900666859</v>
      </c>
      <c r="K26" s="34" t="n">
        <f aca="false">'raw_all dissolved metals ppb'!M131/58.693*1000</f>
        <v>15.4873664661885</v>
      </c>
      <c r="L26" s="34" t="n">
        <f aca="false">'raw_all dissolved metals ppb'!O131/63.546*1000</f>
        <v>4.98851225883612</v>
      </c>
      <c r="M26" s="34" t="n">
        <f aca="false">'raw_all dissolved metals ppb'!Q131/65.38*1000</f>
        <v>85.821352095442</v>
      </c>
      <c r="N26" s="45" t="n">
        <f aca="false">'raw_all dissolved metals ppb'!S131/95.95*1000</f>
        <v>1.16727462219906</v>
      </c>
      <c r="O26" s="34" t="n">
        <f aca="false">'raw_all dissolved metals ppb'!U131/54.938*1000</f>
        <v>2948.50558811751</v>
      </c>
      <c r="P26" s="34" t="n">
        <f aca="false">'raw_all dissolved metals ppb'!W131/50.9415*1000</f>
        <v>3.06233620918112</v>
      </c>
    </row>
    <row r="27" customFormat="false" ht="13.8" hidden="false" customHeight="false" outlineLevel="0" collapsed="false">
      <c r="A27" s="1" t="s">
        <v>287</v>
      </c>
      <c r="B27" s="1" t="s">
        <v>272</v>
      </c>
      <c r="C27" s="14" t="n">
        <v>227</v>
      </c>
      <c r="F27" s="15" t="n">
        <v>42891</v>
      </c>
      <c r="G27" s="14" t="n">
        <v>6</v>
      </c>
      <c r="H27" s="14"/>
      <c r="I27" s="34" t="n">
        <f aca="false">'raw_all dissolved metals ppb'!I66/55.845*1000</f>
        <v>5363.90008058018</v>
      </c>
      <c r="J27" s="34" t="n">
        <f aca="false">'raw_all dissolved metals ppb'!K66/58.933*1000</f>
        <v>9.65503198547503</v>
      </c>
      <c r="K27" s="34" t="n">
        <f aca="false">'raw_all dissolved metals ppb'!M66/58.693*1000</f>
        <v>18.3667558311894</v>
      </c>
      <c r="L27" s="34" t="n">
        <f aca="false">'raw_all dissolved metals ppb'!O66/63.546*1000</f>
        <v>15.9254713121204</v>
      </c>
      <c r="M27" s="34" t="n">
        <f aca="false">'raw_all dissolved metals ppb'!Q66/65.38*1000</f>
        <v>775.51238910982</v>
      </c>
      <c r="N27" s="45" t="n">
        <f aca="false">'raw_all dissolved metals ppb'!S66/95.95*1000</f>
        <v>2.48045857217301</v>
      </c>
      <c r="O27" s="34" t="n">
        <f aca="false">'raw_all dissolved metals ppb'!U66/54.938*1000</f>
        <v>2043.157741454</v>
      </c>
      <c r="P27" s="34" t="n">
        <f aca="false">'raw_all dissolved metals ppb'!W66/50.9415*1000</f>
        <v>1.57042882522109</v>
      </c>
    </row>
    <row r="28" customFormat="false" ht="13.8" hidden="false" customHeight="false" outlineLevel="0" collapsed="false">
      <c r="A28" s="1" t="s">
        <v>305</v>
      </c>
      <c r="B28" s="1" t="s">
        <v>272</v>
      </c>
      <c r="C28" s="14" t="n">
        <v>227</v>
      </c>
      <c r="D28" s="14" t="s">
        <v>291</v>
      </c>
      <c r="E28" s="14"/>
      <c r="F28" s="15" t="n">
        <v>42920</v>
      </c>
      <c r="G28" s="14" t="n">
        <v>6</v>
      </c>
      <c r="H28" s="14"/>
      <c r="I28" s="34" t="n">
        <f aca="false">'raw_all dissolved metals ppb'!I82/55.845*1000</f>
        <v>10257.0507655117</v>
      </c>
      <c r="J28" s="34" t="n">
        <f aca="false">'raw_all dissolved metals ppb'!K82/58.933*1000</f>
        <v>11.1652215227462</v>
      </c>
      <c r="K28" s="34" t="n">
        <f aca="false">'raw_all dissolved metals ppb'!M82/58.693*1000</f>
        <v>10.1034194878435</v>
      </c>
      <c r="L28" s="34" t="n">
        <f aca="false">'raw_all dissolved metals ppb'!O82/63.546*1000</f>
        <v>54.7320051616152</v>
      </c>
      <c r="M28" s="34" t="n">
        <f aca="false">'raw_all dissolved metals ppb'!Q82/65.38*1000</f>
        <v>2643.60660752524</v>
      </c>
      <c r="N28" s="45" t="n">
        <f aca="false">'raw_all dissolved metals ppb'!S82/95.95*1000</f>
        <v>0.865033871808233</v>
      </c>
      <c r="O28" s="34" t="n">
        <f aca="false">'raw_all dissolved metals ppb'!U82/54.938*1000</f>
        <v>2441.82533037242</v>
      </c>
      <c r="P28" s="34" t="n">
        <f aca="false">'raw_all dissolved metals ppb'!W82/50.9415*1000</f>
        <v>4.33830962967325</v>
      </c>
    </row>
    <row r="29" customFormat="false" ht="13.8" hidden="false" customHeight="false" outlineLevel="0" collapsed="false">
      <c r="A29" s="1" t="s">
        <v>314</v>
      </c>
      <c r="B29" s="1" t="s">
        <v>272</v>
      </c>
      <c r="C29" s="14" t="n">
        <v>227</v>
      </c>
      <c r="D29" s="14" t="s">
        <v>291</v>
      </c>
      <c r="E29" s="14"/>
      <c r="F29" s="15" t="n">
        <v>42926</v>
      </c>
      <c r="G29" s="14" t="n">
        <v>6</v>
      </c>
      <c r="H29" s="14"/>
      <c r="I29" s="34" t="n">
        <f aca="false">'raw_all dissolved metals ppb'!I91/55.845*1000</f>
        <v>13625.5707762557</v>
      </c>
      <c r="J29" s="34" t="n">
        <f aca="false">'raw_all dissolved metals ppb'!K91/58.933*1000</f>
        <v>12.2681689376071</v>
      </c>
      <c r="K29" s="34" t="n">
        <f aca="false">'raw_all dissolved metals ppb'!M91/58.693*1000</f>
        <v>5.28172013698397</v>
      </c>
      <c r="L29" s="34" t="n">
        <f aca="false">'raw_all dissolved metals ppb'!O91/63.546*1000</f>
        <v>3.77679161552261</v>
      </c>
      <c r="M29" s="34" t="n">
        <f aca="false">'raw_all dissolved metals ppb'!Q91/65.38*1000</f>
        <v>5927.04190884062</v>
      </c>
      <c r="N29" s="45" t="n">
        <f aca="false">'raw_all dissolved metals ppb'!S91/95.95*1000</f>
        <v>0.61490359562272</v>
      </c>
      <c r="O29" s="34" t="n">
        <f aca="false">'raw_all dissolved metals ppb'!U91/54.938*1000</f>
        <v>2706.05045687866</v>
      </c>
      <c r="P29" s="34" t="n">
        <f aca="false">'raw_all dissolved metals ppb'!W91/50.9415*1000</f>
        <v>17.9421493281509</v>
      </c>
    </row>
    <row r="30" customFormat="false" ht="13.8" hidden="false" customHeight="false" outlineLevel="0" collapsed="false">
      <c r="A30" s="1" t="s">
        <v>337</v>
      </c>
      <c r="B30" s="1" t="s">
        <v>272</v>
      </c>
      <c r="C30" s="14" t="n">
        <v>227</v>
      </c>
      <c r="D30" s="14"/>
      <c r="F30" s="15" t="n">
        <v>42955</v>
      </c>
      <c r="G30" s="14" t="n">
        <v>6</v>
      </c>
      <c r="H30" s="14"/>
      <c r="I30" s="34" t="n">
        <f aca="false">'raw_all dissolved metals ppb'!I112/55.845*1000</f>
        <v>17664.2313546423</v>
      </c>
      <c r="J30" s="34" t="n">
        <f aca="false">'raw_all dissolved metals ppb'!K112/58.933*1000</f>
        <v>13.2862742436326</v>
      </c>
      <c r="K30" s="34" t="n">
        <f aca="false">'raw_all dissolved metals ppb'!M112/58.693*1000</f>
        <v>19.1504949482903</v>
      </c>
      <c r="L30" s="34" t="n">
        <f aca="false">'raw_all dissolved metals ppb'!O112/63.546*1000</f>
        <v>11.8024737985082</v>
      </c>
      <c r="M30" s="34" t="n">
        <f aca="false">'raw_all dissolved metals ppb'!Q112/65.38*1000</f>
        <v>42744.8761089018</v>
      </c>
      <c r="N30" s="45" t="n">
        <f aca="false">'raw_all dissolved metals ppb'!S112/95.95*1000</f>
        <v>1.27149557060969</v>
      </c>
      <c r="O30" s="34" t="n">
        <f aca="false">'raw_all dissolved metals ppb'!U112/54.938*1000</f>
        <v>2793.23965197131</v>
      </c>
      <c r="P30" s="34" t="n">
        <f aca="false">'raw_all dissolved metals ppb'!W112/50.9415*1000</f>
        <v>60.9326384185782</v>
      </c>
    </row>
    <row r="31" customFormat="false" ht="13.8" hidden="false" customHeight="false" outlineLevel="0" collapsed="false">
      <c r="A31" s="1" t="s">
        <v>357</v>
      </c>
      <c r="B31" s="1" t="s">
        <v>272</v>
      </c>
      <c r="C31" s="14" t="n">
        <v>227</v>
      </c>
      <c r="D31" s="14"/>
      <c r="F31" s="15" t="n">
        <v>42988</v>
      </c>
      <c r="G31" s="14" t="n">
        <v>6</v>
      </c>
      <c r="H31" s="14"/>
      <c r="I31" s="34" t="n">
        <f aca="false">'raw_all dissolved metals ppb'!I132/55.845*1000</f>
        <v>17942.5194735428</v>
      </c>
      <c r="J31" s="34" t="n">
        <f aca="false">'raw_all dissolved metals ppb'!K132/58.933*1000</f>
        <v>12.5736005294148</v>
      </c>
      <c r="K31" s="34" t="n">
        <f aca="false">'raw_all dissolved metals ppb'!M132/58.693*1000</f>
        <v>23.5292113199189</v>
      </c>
      <c r="L31" s="34" t="n">
        <f aca="false">'raw_all dissolved metals ppb'!O132/63.546*1000</f>
        <v>2.04576212507475</v>
      </c>
      <c r="M31" s="34" t="n">
        <f aca="false">'raw_all dissolved metals ppb'!Q132/65.38*1000</f>
        <v>63.6586111960844</v>
      </c>
      <c r="N31" s="45" t="n">
        <f aca="false">'raw_all dissolved metals ppb'!S132/95.95*1000</f>
        <v>17.1235018238666</v>
      </c>
      <c r="O31" s="34" t="n">
        <f aca="false">'raw_all dissolved metals ppb'!U132/54.938*1000</f>
        <v>2891.9145218246</v>
      </c>
      <c r="P31" s="34" t="n">
        <f aca="false">'raw_all dissolved metals ppb'!W132/50.9415*1000</f>
        <v>3.16048801075744</v>
      </c>
    </row>
    <row r="32" customFormat="false" ht="13.8" hidden="false" customHeight="false" outlineLevel="0" collapsed="false">
      <c r="A32" s="1" t="s">
        <v>288</v>
      </c>
      <c r="B32" s="1" t="s">
        <v>272</v>
      </c>
      <c r="C32" s="14" t="n">
        <v>227</v>
      </c>
      <c r="F32" s="15" t="n">
        <v>42891</v>
      </c>
      <c r="G32" s="14" t="n">
        <v>8</v>
      </c>
      <c r="H32" s="14"/>
      <c r="I32" s="34" t="n">
        <f aca="false">'raw_all dissolved metals ppb'!I67/55.845*1000</f>
        <v>5438.17709732295</v>
      </c>
      <c r="J32" s="34" t="n">
        <f aca="false">'raw_all dissolved metals ppb'!K67/58.933*1000</f>
        <v>11.9966741893337</v>
      </c>
      <c r="K32" s="34" t="n">
        <f aca="false">'raw_all dissolved metals ppb'!M67/58.693*1000</f>
        <v>15.0273456800641</v>
      </c>
      <c r="L32" s="34" t="n">
        <f aca="false">'raw_all dissolved metals ppb'!O67/63.546*1000</f>
        <v>12.4948855946873</v>
      </c>
      <c r="M32" s="34" t="n">
        <f aca="false">'raw_all dissolved metals ppb'!Q67/65.38*1000</f>
        <v>1044.17252982564</v>
      </c>
      <c r="N32" s="45" t="n">
        <f aca="false">'raw_all dissolved metals ppb'!S67/95.95*1000</f>
        <v>1.66753517457009</v>
      </c>
      <c r="O32" s="34" t="n">
        <f aca="false">'raw_all dissolved metals ppb'!U67/54.938*1000</f>
        <v>2598.65666751611</v>
      </c>
      <c r="P32" s="34" t="n">
        <f aca="false">'raw_all dissolved metals ppb'!W67/50.9415*1000</f>
        <v>1.47227702364477</v>
      </c>
    </row>
    <row r="33" customFormat="false" ht="13.8" hidden="false" customHeight="false" outlineLevel="0" collapsed="false">
      <c r="A33" s="1" t="s">
        <v>296</v>
      </c>
      <c r="B33" s="1" t="s">
        <v>272</v>
      </c>
      <c r="C33" s="14" t="n">
        <v>227</v>
      </c>
      <c r="D33" s="14" t="s">
        <v>291</v>
      </c>
      <c r="E33" s="14"/>
      <c r="F33" s="15" t="n">
        <v>42908</v>
      </c>
      <c r="G33" s="14" t="n">
        <v>8</v>
      </c>
      <c r="H33" s="14"/>
      <c r="I33" s="34" t="n">
        <f aca="false">'raw_all dissolved metals ppb'!I73/55.845*1000</f>
        <v>10639.2156862745</v>
      </c>
      <c r="J33" s="34" t="n">
        <f aca="false">'raw_all dissolved metals ppb'!K73/58.933*1000</f>
        <v>9.67200040724212</v>
      </c>
      <c r="K33" s="34" t="n">
        <f aca="false">'raw_all dissolved metals ppb'!M73/58.693*1000</f>
        <v>4.75354812328557</v>
      </c>
      <c r="L33" s="34" t="n">
        <f aca="false">'raw_all dissolved metals ppb'!O73/63.546*1000</f>
        <v>5.50782110597048</v>
      </c>
      <c r="M33" s="34" t="n">
        <f aca="false">'raw_all dissolved metals ppb'!Q73/65.38*1000</f>
        <v>8086.93790149893</v>
      </c>
      <c r="N33" s="45" t="n">
        <f aca="false">'raw_all dissolved metals ppb'!S73/95.95*1000</f>
        <v>0.635747785304846</v>
      </c>
      <c r="O33" s="34" t="n">
        <f aca="false">'raw_all dissolved metals ppb'!U73/54.938*1000</f>
        <v>2186.75597946776</v>
      </c>
      <c r="P33" s="34" t="n">
        <f aca="false">'raw_all dissolved metals ppb'!W73/50.9415*1000</f>
        <v>5.06463296133801</v>
      </c>
    </row>
    <row r="34" customFormat="false" ht="13.8" hidden="false" customHeight="false" outlineLevel="0" collapsed="false">
      <c r="A34" s="1" t="s">
        <v>298</v>
      </c>
      <c r="B34" s="1" t="s">
        <v>272</v>
      </c>
      <c r="C34" s="14" t="n">
        <v>227</v>
      </c>
      <c r="D34" s="14" t="s">
        <v>291</v>
      </c>
      <c r="E34" s="14"/>
      <c r="F34" s="15" t="n">
        <v>42913</v>
      </c>
      <c r="G34" s="14" t="n">
        <v>8</v>
      </c>
      <c r="H34" s="14"/>
      <c r="I34" s="34" t="n">
        <f aca="false">'raw_all dissolved metals ppb'!I75/55.845*1000</f>
        <v>20683.6959441311</v>
      </c>
      <c r="J34" s="34" t="n">
        <f aca="false">'raw_all dissolved metals ppb'!K75/58.933*1000</f>
        <v>14.5249690326303</v>
      </c>
      <c r="K34" s="34" t="n">
        <f aca="false">'raw_all dissolved metals ppb'!M75/58.693*1000</f>
        <v>4.41279198541564</v>
      </c>
      <c r="L34" s="34" t="n">
        <f aca="false">'raw_all dissolved metals ppb'!O75/63.546*1000</f>
        <v>3.55647877128379</v>
      </c>
      <c r="M34" s="34" t="n">
        <f aca="false">'raw_all dissolved metals ppb'!Q75/65.38*1000</f>
        <v>482.991740593454</v>
      </c>
      <c r="N34" s="45" t="n">
        <f aca="false">'raw_all dissolved metals ppb'!S75/95.95*1000</f>
        <v>21.646690984888</v>
      </c>
      <c r="O34" s="34" t="n">
        <f aca="false">'raw_all dissolved metals ppb'!U75/54.938*1000</f>
        <v>3286.3955731916</v>
      </c>
      <c r="P34" s="34" t="n">
        <f aca="false">'raw_all dissolved metals ppb'!W75/50.9415*1000</f>
        <v>8.48031565619387</v>
      </c>
    </row>
    <row r="35" customFormat="false" ht="13.8" hidden="false" customHeight="false" outlineLevel="0" collapsed="false">
      <c r="A35" s="1" t="s">
        <v>300</v>
      </c>
      <c r="B35" s="1" t="s">
        <v>272</v>
      </c>
      <c r="C35" s="14" t="n">
        <v>227</v>
      </c>
      <c r="D35" s="14" t="s">
        <v>291</v>
      </c>
      <c r="E35" s="14"/>
      <c r="F35" s="15" t="n">
        <v>42919</v>
      </c>
      <c r="G35" s="14" t="n">
        <v>8</v>
      </c>
      <c r="H35" s="14"/>
      <c r="I35" s="34" t="n">
        <f aca="false">'raw_all dissolved metals ppb'!I77/55.845*1000</f>
        <v>30583.0602560659</v>
      </c>
      <c r="J35" s="34" t="n">
        <f aca="false">'raw_all dissolved metals ppb'!K77/58.933*1000</f>
        <v>15.7297269780938</v>
      </c>
      <c r="K35" s="34" t="n">
        <f aca="false">'raw_all dissolved metals ppb'!M77/58.693*1000</f>
        <v>4.15722488201319</v>
      </c>
      <c r="L35" s="34" t="n">
        <f aca="false">'raw_all dissolved metals ppb'!O77/63.546*1000</f>
        <v>4.37478362131369</v>
      </c>
      <c r="M35" s="34" t="n">
        <f aca="false">'raw_all dissolved metals ppb'!Q77/65.38*1000</f>
        <v>114.805750994188</v>
      </c>
      <c r="N35" s="45" t="n">
        <f aca="false">'raw_all dissolved metals ppb'!S77/95.95*1000</f>
        <v>2.15737363210005</v>
      </c>
      <c r="O35" s="34" t="n">
        <f aca="false">'raw_all dissolved metals ppb'!U77/54.938*1000</f>
        <v>3573.57384688194</v>
      </c>
      <c r="P35" s="34" t="n">
        <f aca="false">'raw_all dissolved metals ppb'!W77/50.9415*1000</f>
        <v>4.16163638683588</v>
      </c>
    </row>
    <row r="36" customFormat="false" ht="13.8" hidden="false" customHeight="false" outlineLevel="0" collapsed="false">
      <c r="A36" s="1" t="s">
        <v>306</v>
      </c>
      <c r="B36" s="1" t="s">
        <v>272</v>
      </c>
      <c r="C36" s="14" t="n">
        <v>227</v>
      </c>
      <c r="D36" s="14" t="s">
        <v>291</v>
      </c>
      <c r="E36" s="14"/>
      <c r="F36" s="15" t="n">
        <v>42920</v>
      </c>
      <c r="G36" s="14" t="n">
        <v>8</v>
      </c>
      <c r="H36" s="14"/>
      <c r="I36" s="34" t="n">
        <f aca="false">'raw_all dissolved metals ppb'!I83/55.845*1000</f>
        <v>22513.9403706688</v>
      </c>
      <c r="J36" s="34" t="n">
        <f aca="false">'raw_all dissolved metals ppb'!K83/58.933*1000</f>
        <v>12.3360426246755</v>
      </c>
      <c r="K36" s="34" t="n">
        <f aca="false">'raw_all dissolved metals ppb'!M83/58.693*1000</f>
        <v>4.90688838532704</v>
      </c>
      <c r="L36" s="34" t="n">
        <f aca="false">'raw_all dissolved metals ppb'!O83/63.546*1000</f>
        <v>4.40625688477638</v>
      </c>
      <c r="M36" s="34" t="n">
        <f aca="false">'raw_all dissolved metals ppb'!Q83/65.38*1000</f>
        <v>443.759559498318</v>
      </c>
      <c r="N36" s="45" t="n">
        <f aca="false">'raw_all dissolved metals ppb'!S83/95.95*1000</f>
        <v>0.719124544033351</v>
      </c>
      <c r="O36" s="34" t="n">
        <f aca="false">'raw_all dissolved metals ppb'!U83/54.938*1000</f>
        <v>2777.96789107721</v>
      </c>
      <c r="P36" s="34" t="n">
        <f aca="false">'raw_all dissolved metals ppb'!W83/50.9415*1000</f>
        <v>8.85329250218388</v>
      </c>
    </row>
    <row r="37" customFormat="false" ht="13.8" hidden="false" customHeight="false" outlineLevel="0" collapsed="false">
      <c r="A37" s="1" t="s">
        <v>309</v>
      </c>
      <c r="B37" s="1" t="s">
        <v>272</v>
      </c>
      <c r="C37" s="14" t="n">
        <v>227</v>
      </c>
      <c r="D37" s="14" t="s">
        <v>291</v>
      </c>
      <c r="E37" s="14"/>
      <c r="F37" s="15" t="n">
        <v>42922</v>
      </c>
      <c r="G37" s="14" t="n">
        <v>8</v>
      </c>
      <c r="H37" s="14"/>
      <c r="I37" s="34" t="n">
        <f aca="false">'raw_all dissolved metals ppb'!I86/55.845*1000</f>
        <v>24695.7829707225</v>
      </c>
      <c r="J37" s="34" t="n">
        <f aca="false">'raw_all dissolved metals ppb'!K86/58.933*1000</f>
        <v>14.474063767329</v>
      </c>
      <c r="K37" s="34" t="n">
        <f aca="false">'raw_all dissolved metals ppb'!M86/58.693*1000</f>
        <v>5.82692995757586</v>
      </c>
      <c r="L37" s="34" t="n">
        <f aca="false">'raw_all dissolved metals ppb'!O86/63.546*1000</f>
        <v>3.69810845686589</v>
      </c>
      <c r="M37" s="34" t="n">
        <f aca="false">'raw_all dissolved metals ppb'!Q86/65.38*1000</f>
        <v>89.3545426736005</v>
      </c>
      <c r="N37" s="45" t="n">
        <f aca="false">'raw_all dissolved metals ppb'!S86/95.95*1000</f>
        <v>0.771235018238666</v>
      </c>
      <c r="O37" s="34" t="n">
        <f aca="false">'raw_all dissolved metals ppb'!U86/54.938*1000</f>
        <v>3370.78160835851</v>
      </c>
      <c r="P37" s="34" t="n">
        <f aca="false">'raw_all dissolved metals ppb'!W86/50.9415*1000</f>
        <v>4.51498287251063</v>
      </c>
    </row>
    <row r="38" customFormat="false" ht="13.8" hidden="false" customHeight="false" outlineLevel="0" collapsed="false">
      <c r="A38" s="1" t="s">
        <v>315</v>
      </c>
      <c r="B38" s="1" t="s">
        <v>272</v>
      </c>
      <c r="C38" s="14" t="n">
        <v>227</v>
      </c>
      <c r="D38" s="14" t="s">
        <v>291</v>
      </c>
      <c r="E38" s="14"/>
      <c r="F38" s="15" t="n">
        <v>42926</v>
      </c>
      <c r="G38" s="14" t="n">
        <v>8</v>
      </c>
      <c r="H38" s="14"/>
      <c r="I38" s="34" t="n">
        <f aca="false">'raw_all dissolved metals ppb'!I92/55.845*1000</f>
        <v>39562.3421971528</v>
      </c>
      <c r="J38" s="34" t="n">
        <f aca="false">'raw_all dissolved metals ppb'!K92/58.933*1000</f>
        <v>18.2240849778562</v>
      </c>
      <c r="K38" s="34" t="n">
        <f aca="false">'raw_all dissolved metals ppb'!M92/58.693*1000</f>
        <v>6.61066907467671</v>
      </c>
      <c r="L38" s="34" t="n">
        <f aca="false">'raw_all dissolved metals ppb'!O92/63.546*1000</f>
        <v>4.32757372611966</v>
      </c>
      <c r="M38" s="34" t="n">
        <f aca="false">'raw_all dissolved metals ppb'!Q92/65.38*1000</f>
        <v>14257.0357907617</v>
      </c>
      <c r="N38" s="45" t="n">
        <f aca="false">'raw_all dissolved metals ppb'!S92/95.95*1000</f>
        <v>0.677436164669099</v>
      </c>
      <c r="O38" s="34" t="n">
        <f aca="false">'raw_all dissolved metals ppb'!U92/54.938*1000</f>
        <v>4220.43030325094</v>
      </c>
      <c r="P38" s="34" t="n">
        <f aca="false">'raw_all dissolved metals ppb'!W92/50.9415*1000</f>
        <v>33.587546499416</v>
      </c>
    </row>
    <row r="39" customFormat="false" ht="13.8" hidden="false" customHeight="false" outlineLevel="0" collapsed="false">
      <c r="A39" s="1" t="s">
        <v>320</v>
      </c>
      <c r="B39" s="1" t="s">
        <v>272</v>
      </c>
      <c r="C39" s="14" t="n">
        <v>227</v>
      </c>
      <c r="D39" s="14" t="s">
        <v>291</v>
      </c>
      <c r="E39" s="14"/>
      <c r="F39" s="15" t="n">
        <v>42928</v>
      </c>
      <c r="G39" s="14" t="n">
        <v>8</v>
      </c>
      <c r="H39" s="14"/>
      <c r="I39" s="34" t="n">
        <f aca="false">'raw_all dissolved metals ppb'!I95/55.845*1000</f>
        <v>55535.285164294</v>
      </c>
      <c r="J39" s="34" t="n">
        <f aca="false">'raw_all dissolved metals ppb'!K95/58.933*1000</f>
        <v>23.8236641609964</v>
      </c>
      <c r="K39" s="34" t="n">
        <f aca="false">'raw_all dissolved metals ppb'!M95/58.693*1000</f>
        <v>5.65655188864089</v>
      </c>
      <c r="L39" s="34" t="n">
        <f aca="false">'raw_all dissolved metals ppb'!O95/63.546*1000</f>
        <v>6.42054574638844</v>
      </c>
      <c r="M39" s="34" t="n">
        <f aca="false">'raw_all dissolved metals ppb'!Q95/65.38*1000</f>
        <v>403.976751300092</v>
      </c>
      <c r="N39" s="45" t="n">
        <f aca="false">'raw_all dissolved metals ppb'!S95/95.95*1000</f>
        <v>13.225638353309</v>
      </c>
      <c r="O39" s="34" t="n">
        <f aca="false">'raw_all dissolved metals ppb'!U95/54.938*1000</f>
        <v>5745.38570752485</v>
      </c>
      <c r="P39" s="34" t="n">
        <f aca="false">'raw_all dissolved metals ppb'!W95/50.9415*1000</f>
        <v>7.45953691980016</v>
      </c>
    </row>
    <row r="40" customFormat="false" ht="13.8" hidden="false" customHeight="false" outlineLevel="0" collapsed="false">
      <c r="A40" s="1" t="s">
        <v>322</v>
      </c>
      <c r="B40" s="1" t="s">
        <v>272</v>
      </c>
      <c r="C40" s="14" t="n">
        <v>227</v>
      </c>
      <c r="F40" s="15" t="n">
        <v>42933</v>
      </c>
      <c r="G40" s="14" t="n">
        <v>8</v>
      </c>
      <c r="H40" s="14"/>
      <c r="I40" s="34" t="n">
        <f aca="false">'raw_all dissolved metals ppb'!I97/55.845*1000</f>
        <v>30337.1295550184</v>
      </c>
      <c r="J40" s="34" t="n">
        <f aca="false">'raw_all dissolved metals ppb'!K97/58.933*1000</f>
        <v>16.6460217535167</v>
      </c>
      <c r="K40" s="34" t="n">
        <f aca="false">'raw_all dissolved metals ppb'!M97/58.693*1000</f>
        <v>18.1282265346805</v>
      </c>
      <c r="L40" s="34" t="n">
        <f aca="false">'raw_all dissolved metals ppb'!O97/63.546*1000</f>
        <v>4.51641330689579</v>
      </c>
      <c r="M40" s="34" t="n">
        <f aca="false">'raw_all dissolved metals ppb'!Q97/65.38*1000</f>
        <v>10126.7513000918</v>
      </c>
      <c r="N40" s="45" t="n">
        <f aca="false">'raw_all dissolved metals ppb'!S97/95.95*1000</f>
        <v>0.656591974986972</v>
      </c>
      <c r="O40" s="34" t="n">
        <f aca="false">'raw_all dissolved metals ppb'!U97/54.938*1000</f>
        <v>3915.63216717026</v>
      </c>
      <c r="P40" s="34" t="n">
        <f aca="false">'raw_all dissolved metals ppb'!W97/50.9415*1000</f>
        <v>36.2572755022918</v>
      </c>
    </row>
    <row r="41" customFormat="false" ht="13.8" hidden="false" customHeight="false" outlineLevel="0" collapsed="false">
      <c r="A41" s="1" t="s">
        <v>325</v>
      </c>
      <c r="B41" s="1" t="s">
        <v>272</v>
      </c>
      <c r="C41" s="14" t="n">
        <v>227</v>
      </c>
      <c r="D41" s="14"/>
      <c r="F41" s="15" t="n">
        <v>42935</v>
      </c>
      <c r="G41" s="14" t="n">
        <v>8</v>
      </c>
      <c r="H41" s="14"/>
      <c r="I41" s="34" t="n">
        <f aca="false">'raw_all dissolved metals ppb'!I100/55.845*1000</f>
        <v>2656.80007162682</v>
      </c>
      <c r="J41" s="34" t="n">
        <f aca="false">'raw_all dissolved metals ppb'!K100/58.933*1000</f>
        <v>3.95364227173231</v>
      </c>
      <c r="K41" s="34" t="n">
        <f aca="false">'raw_all dissolved metals ppb'!M100/58.693*1000</f>
        <v>16.3562946177568</v>
      </c>
      <c r="L41" s="34" t="n">
        <f aca="false">'raw_all dissolved metals ppb'!O100/63.546*1000</f>
        <v>14.6193308784188</v>
      </c>
      <c r="M41" s="34" t="n">
        <f aca="false">'raw_all dissolved metals ppb'!Q100/65.38*1000</f>
        <v>49365.6622820434</v>
      </c>
      <c r="N41" s="45" t="n">
        <f aca="false">'raw_all dissolved metals ppb'!S100/95.95*1000</f>
        <v>0.177175612298072</v>
      </c>
      <c r="O41" s="34" t="n">
        <f aca="false">'raw_all dissolved metals ppb'!U100/54.938*1000</f>
        <v>206.578324656886</v>
      </c>
      <c r="P41" s="34" t="n">
        <f aca="false">'raw_all dissolved metals ppb'!W100/50.9415*1000</f>
        <v>66.5272911084283</v>
      </c>
    </row>
    <row r="42" customFormat="false" ht="13.8" hidden="false" customHeight="false" outlineLevel="0" collapsed="false">
      <c r="A42" s="1" t="s">
        <v>326</v>
      </c>
      <c r="B42" s="1" t="s">
        <v>272</v>
      </c>
      <c r="C42" s="14" t="n">
        <v>227</v>
      </c>
      <c r="D42" s="14"/>
      <c r="F42" s="15" t="n">
        <v>42935</v>
      </c>
      <c r="G42" s="14" t="n">
        <v>8</v>
      </c>
      <c r="H42" s="14"/>
      <c r="I42" s="34" t="n">
        <f aca="false">'raw_all dissolved metals ppb'!I101/55.845*1000</f>
        <v>42419.8048169039</v>
      </c>
      <c r="J42" s="34" t="n">
        <f aca="false">'raw_all dissolved metals ppb'!K101/58.933*1000</f>
        <v>22.1098535625201</v>
      </c>
      <c r="K42" s="34" t="n">
        <f aca="false">'raw_all dissolved metals ppb'!M101/58.693*1000</f>
        <v>24.3811016645937</v>
      </c>
      <c r="L42" s="34" t="n">
        <f aca="false">'raw_all dissolved metals ppb'!O101/63.546*1000</f>
        <v>6.89264469832877</v>
      </c>
      <c r="M42" s="34" t="n">
        <f aca="false">'raw_all dissolved metals ppb'!Q101/65.38*1000</f>
        <v>18253.5790761701</v>
      </c>
      <c r="N42" s="45" t="n">
        <f aca="false">'raw_all dissolved metals ppb'!S101/95.95*1000</f>
        <v>0.792079207920792</v>
      </c>
      <c r="O42" s="34" t="n">
        <f aca="false">'raw_all dissolved metals ppb'!U101/54.938*1000</f>
        <v>5320.25192034657</v>
      </c>
      <c r="P42" s="34" t="n">
        <f aca="false">'raw_all dissolved metals ppb'!W101/50.9415*1000</f>
        <v>35.6879950531492</v>
      </c>
    </row>
    <row r="43" customFormat="false" ht="13.8" hidden="false" customHeight="false" outlineLevel="0" collapsed="false">
      <c r="A43" s="1" t="s">
        <v>328</v>
      </c>
      <c r="B43" s="1" t="s">
        <v>272</v>
      </c>
      <c r="C43" s="14" t="n">
        <v>227</v>
      </c>
      <c r="D43" s="14"/>
      <c r="F43" s="15" t="n">
        <v>42940</v>
      </c>
      <c r="G43" s="14" t="n">
        <v>8</v>
      </c>
      <c r="H43" s="14"/>
      <c r="I43" s="34" t="n">
        <f aca="false">'raw_all dissolved metals ppb'!I103/55.845*1000</f>
        <v>42057.140299042</v>
      </c>
      <c r="J43" s="34" t="n">
        <f aca="false">'raw_all dissolved metals ppb'!K103/58.933*1000</f>
        <v>19.3949060797855</v>
      </c>
      <c r="K43" s="34" t="n">
        <f aca="false">'raw_all dissolved metals ppb'!M103/58.693*1000</f>
        <v>18.9460412655683</v>
      </c>
      <c r="L43" s="34" t="n">
        <f aca="false">'raw_all dissolved metals ppb'!O103/63.546*1000</f>
        <v>3.55647877128379</v>
      </c>
      <c r="M43" s="34" t="n">
        <f aca="false">'raw_all dissolved metals ppb'!Q103/65.38*1000</f>
        <v>133.236463750382</v>
      </c>
      <c r="N43" s="45" t="n">
        <f aca="false">'raw_all dissolved metals ppb'!S103/95.95*1000</f>
        <v>0.85461177696717</v>
      </c>
      <c r="O43" s="34" t="n">
        <f aca="false">'raw_all dissolved metals ppb'!U103/54.938*1000</f>
        <v>4565.94706760348</v>
      </c>
      <c r="P43" s="34" t="n">
        <f aca="false">'raw_all dissolved metals ppb'!W103/50.9415*1000</f>
        <v>6.12467241836224</v>
      </c>
    </row>
    <row r="44" customFormat="false" ht="13.8" hidden="false" customHeight="false" outlineLevel="0" collapsed="false">
      <c r="A44" s="1" t="s">
        <v>330</v>
      </c>
      <c r="B44" s="1" t="s">
        <v>272</v>
      </c>
      <c r="C44" s="14" t="n">
        <v>227</v>
      </c>
      <c r="D44" s="14"/>
      <c r="F44" s="15" t="n">
        <v>42942</v>
      </c>
      <c r="G44" s="14" t="n">
        <v>8</v>
      </c>
      <c r="H44" s="14"/>
      <c r="I44" s="34" t="n">
        <f aca="false">'raw_all dissolved metals ppb'!I105/55.845*1000</f>
        <v>46410.9768108157</v>
      </c>
      <c r="J44" s="34" t="n">
        <f aca="false">'raw_all dissolved metals ppb'!K105/58.933*1000</f>
        <v>20.039706106935</v>
      </c>
      <c r="K44" s="34" t="n">
        <f aca="false">'raw_all dissolved metals ppb'!M105/58.693*1000</f>
        <v>19.7979316102431</v>
      </c>
      <c r="L44" s="34" t="n">
        <f aca="false">'raw_all dissolved metals ppb'!O105/63.546*1000</f>
        <v>3.08437981934347</v>
      </c>
      <c r="M44" s="34" t="n">
        <f aca="false">'raw_all dissolved metals ppb'!Q105/65.38*1000</f>
        <v>123.692260630162</v>
      </c>
      <c r="N44" s="45" t="n">
        <f aca="false">'raw_all dissolved metals ppb'!S105/95.95*1000</f>
        <v>0.760812923397603</v>
      </c>
      <c r="O44" s="34" t="n">
        <f aca="false">'raw_all dissolved metals ppb'!U105/54.938*1000</f>
        <v>4788.07018821217</v>
      </c>
      <c r="P44" s="34" t="n">
        <f aca="false">'raw_all dissolved metals ppb'!W105/50.9415*1000</f>
        <v>6.24245458025382</v>
      </c>
    </row>
    <row r="45" customFormat="false" ht="13.8" hidden="false" customHeight="false" outlineLevel="0" collapsed="false">
      <c r="A45" s="1" t="s">
        <v>332</v>
      </c>
      <c r="B45" s="1" t="s">
        <v>272</v>
      </c>
      <c r="C45" s="14" t="n">
        <v>227</v>
      </c>
      <c r="D45" s="14"/>
      <c r="F45" s="15" t="n">
        <v>42949</v>
      </c>
      <c r="G45" s="14" t="n">
        <v>8</v>
      </c>
      <c r="H45" s="14"/>
      <c r="I45" s="34" t="n">
        <f aca="false">'raw_all dissolved metals ppb'!I107/55.845*1000</f>
        <v>50222.7594234041</v>
      </c>
      <c r="J45" s="34" t="n">
        <f aca="false">'raw_all dissolved metals ppb'!K107/58.933*1000</f>
        <v>29.9662328406835</v>
      </c>
      <c r="K45" s="34" t="n">
        <f aca="false">'raw_all dissolved metals ppb'!M107/58.693*1000</f>
        <v>36.2394152624674</v>
      </c>
      <c r="L45" s="34" t="n">
        <f aca="false">'raw_all dissolved metals ppb'!O107/63.546*1000</f>
        <v>23.4947911748969</v>
      </c>
      <c r="M45" s="34" t="n">
        <f aca="false">'raw_all dissolved metals ppb'!Q107/65.38*1000</f>
        <v>78014.4080758642</v>
      </c>
      <c r="N45" s="45" t="n">
        <f aca="false">'raw_all dissolved metals ppb'!S107/95.95*1000</f>
        <v>17.3006774361647</v>
      </c>
      <c r="O45" s="34" t="n">
        <f aca="false">'raw_all dissolved metals ppb'!U107/54.938*1000</f>
        <v>5582.14714769376</v>
      </c>
      <c r="P45" s="34" t="n">
        <f aca="false">'raw_all dissolved metals ppb'!W107/50.9415*1000</f>
        <v>106.416183269044</v>
      </c>
    </row>
    <row r="46" customFormat="false" ht="13.8" hidden="false" customHeight="false" outlineLevel="0" collapsed="false">
      <c r="A46" s="1" t="s">
        <v>338</v>
      </c>
      <c r="B46" s="1" t="s">
        <v>272</v>
      </c>
      <c r="C46" s="14" t="n">
        <v>227</v>
      </c>
      <c r="D46" s="14"/>
      <c r="F46" s="15" t="n">
        <v>42955</v>
      </c>
      <c r="G46" s="14" t="n">
        <v>8</v>
      </c>
      <c r="H46" s="14"/>
      <c r="I46" s="34" t="n">
        <f aca="false">'raw_all dissolved metals ppb'!I113/55.845*1000</f>
        <v>49119.7600501388</v>
      </c>
      <c r="J46" s="34" t="n">
        <f aca="false">'raw_all dissolved metals ppb'!K113/58.933*1000</f>
        <v>21.4989903789049</v>
      </c>
      <c r="K46" s="34" t="n">
        <f aca="false">'raw_all dissolved metals ppb'!M113/58.693*1000</f>
        <v>21.7402415961017</v>
      </c>
      <c r="L46" s="34" t="n">
        <f aca="false">'raw_all dissolved metals ppb'!O113/63.546*1000</f>
        <v>10.5907531551947</v>
      </c>
      <c r="M46" s="34" t="n">
        <f aca="false">'raw_all dissolved metals ppb'!Q113/65.38*1000</f>
        <v>36972.0862649128</v>
      </c>
      <c r="N46" s="45" t="n">
        <f aca="false">'raw_all dissolved metals ppb'!S113/95.95*1000</f>
        <v>1.42782699322564</v>
      </c>
      <c r="O46" s="34" t="n">
        <f aca="false">'raw_all dissolved metals ppb'!U113/54.938*1000</f>
        <v>5002.69394590265</v>
      </c>
      <c r="P46" s="34" t="n">
        <f aca="false">'raw_all dissolved metals ppb'!W113/50.9415*1000</f>
        <v>62.6012190453756</v>
      </c>
    </row>
    <row r="47" customFormat="false" ht="13.8" hidden="false" customHeight="false" outlineLevel="0" collapsed="false">
      <c r="A47" s="1" t="s">
        <v>341</v>
      </c>
      <c r="B47" s="1" t="s">
        <v>272</v>
      </c>
      <c r="C47" s="14" t="n">
        <v>227</v>
      </c>
      <c r="D47" s="14"/>
      <c r="F47" s="15" t="n">
        <v>42962</v>
      </c>
      <c r="G47" s="14" t="n">
        <v>8</v>
      </c>
      <c r="H47" s="14"/>
      <c r="I47" s="34" t="n">
        <f aca="false">'raw_all dissolved metals ppb'!I116/55.845*1000</f>
        <v>578.529859432358</v>
      </c>
      <c r="J47" s="34" t="n">
        <f aca="false">'raw_all dissolved metals ppb'!K116/58.933*1000</f>
        <v>2.76585274803591</v>
      </c>
      <c r="K47" s="34" t="n">
        <f aca="false">'raw_all dissolved metals ppb'!M116/58.693*1000</f>
        <v>37.8750447242431</v>
      </c>
      <c r="L47" s="34" t="n">
        <f aca="false">'raw_all dissolved metals ppb'!O116/63.546*1000</f>
        <v>47.5403644603909</v>
      </c>
      <c r="M47" s="34" t="n">
        <f aca="false">'raw_all dissolved metals ppb'!Q116/65.38*1000</f>
        <v>48701.7742428877</v>
      </c>
      <c r="N47" s="45" t="n">
        <f aca="false">'raw_all dissolved metals ppb'!S116/95.95*1000</f>
        <v>0.677436164669099</v>
      </c>
      <c r="O47" s="34" t="n">
        <f aca="false">'raw_all dissolved metals ppb'!U116/54.938*1000</f>
        <v>80.9457934398777</v>
      </c>
      <c r="P47" s="34" t="n">
        <f aca="false">'raw_all dissolved metals ppb'!W116/50.9415*1000</f>
        <v>60.3044668884897</v>
      </c>
    </row>
    <row r="48" customFormat="false" ht="13.8" hidden="false" customHeight="false" outlineLevel="0" collapsed="false">
      <c r="A48" s="1" t="s">
        <v>347</v>
      </c>
      <c r="B48" s="1" t="s">
        <v>272</v>
      </c>
      <c r="C48" s="14" t="n">
        <v>227</v>
      </c>
      <c r="D48" s="14"/>
      <c r="F48" s="15" t="n">
        <v>42970</v>
      </c>
      <c r="G48" s="14" t="n">
        <v>8</v>
      </c>
      <c r="H48" s="14"/>
      <c r="I48" s="34" t="n">
        <f aca="false">'raw_all dissolved metals ppb'!I122/55.845*1000</f>
        <v>75129.9668725938</v>
      </c>
      <c r="J48" s="34" t="n">
        <f aca="false">'raw_all dissolved metals ppb'!K122/58.933*1000</f>
        <v>29.8983591536151</v>
      </c>
      <c r="K48" s="34" t="n">
        <f aca="false">'raw_all dissolved metals ppb'!M122/58.693*1000</f>
        <v>22.0128465063977</v>
      </c>
      <c r="L48" s="34" t="n">
        <f aca="false">'raw_all dissolved metals ppb'!O122/63.546*1000</f>
        <v>3.88694803764202</v>
      </c>
      <c r="M48" s="34" t="n">
        <f aca="false">'raw_all dissolved metals ppb'!Q122/65.38*1000</f>
        <v>4050.7494646681</v>
      </c>
      <c r="N48" s="45" t="n">
        <f aca="false">'raw_all dissolved metals ppb'!S122/95.95*1000</f>
        <v>1.21938509640438</v>
      </c>
      <c r="O48" s="34" t="n">
        <f aca="false">'raw_all dissolved metals ppb'!U122/54.938*1000</f>
        <v>7439.24059849285</v>
      </c>
      <c r="P48" s="34" t="n">
        <f aca="false">'raw_all dissolved metals ppb'!W122/50.9415*1000</f>
        <v>12.288605557355</v>
      </c>
    </row>
    <row r="49" customFormat="false" ht="13.8" hidden="false" customHeight="false" outlineLevel="0" collapsed="false">
      <c r="A49" s="1" t="s">
        <v>349</v>
      </c>
      <c r="B49" s="1" t="s">
        <v>272</v>
      </c>
      <c r="C49" s="14" t="n">
        <v>227</v>
      </c>
      <c r="D49" s="14"/>
      <c r="F49" s="15" t="n">
        <v>42977</v>
      </c>
      <c r="G49" s="14" t="n">
        <v>8</v>
      </c>
      <c r="H49" s="14"/>
      <c r="I49" s="34" t="n">
        <f aca="false">'raw_all dissolved metals ppb'!I124/55.845*1000</f>
        <v>73131.4531291969</v>
      </c>
      <c r="J49" s="34" t="n">
        <f aca="false">'raw_all dissolved metals ppb'!K124/58.933*1000</f>
        <v>28.7105696299187</v>
      </c>
      <c r="K49" s="34" t="n">
        <f aca="false">'raw_all dissolved metals ppb'!M124/58.693*1000</f>
        <v>23.3417954440904</v>
      </c>
      <c r="L49" s="34" t="n">
        <f aca="false">'raw_all dissolved metals ppb'!O124/63.546*1000</f>
        <v>3.77679161552261</v>
      </c>
      <c r="M49" s="34" t="n">
        <f aca="false">'raw_all dissolved metals ppb'!Q124/65.38*1000</f>
        <v>1552.92138268584</v>
      </c>
      <c r="N49" s="45" t="n">
        <f aca="false">'raw_all dissolved metals ppb'!S124/95.95*1000</f>
        <v>1.28191766545076</v>
      </c>
      <c r="O49" s="34" t="n">
        <f aca="false">'raw_all dissolved metals ppb'!U124/54.938*1000</f>
        <v>7114.87494994357</v>
      </c>
      <c r="P49" s="34" t="n">
        <f aca="false">'raw_all dissolved metals ppb'!W124/50.9415*1000</f>
        <v>14.074968346044</v>
      </c>
    </row>
    <row r="50" customFormat="false" ht="13.8" hidden="false" customHeight="false" outlineLevel="0" collapsed="false">
      <c r="A50" s="1" t="s">
        <v>351</v>
      </c>
      <c r="B50" s="1" t="s">
        <v>272</v>
      </c>
      <c r="C50" s="14" t="n">
        <v>227</v>
      </c>
      <c r="D50" s="14"/>
      <c r="F50" s="15" t="n">
        <v>42984</v>
      </c>
      <c r="G50" s="14" t="n">
        <v>8</v>
      </c>
      <c r="H50" s="14"/>
      <c r="I50" s="34" t="n">
        <f aca="false">'raw_all dissolved metals ppb'!I126/55.845*1000</f>
        <v>79360.7843137255</v>
      </c>
      <c r="J50" s="34" t="n">
        <f aca="false">'raw_all dissolved metals ppb'!K126/58.933*1000</f>
        <v>30.4922539154633</v>
      </c>
      <c r="K50" s="34" t="n">
        <f aca="false">'raw_all dissolved metals ppb'!M126/58.693*1000</f>
        <v>23.3758710578774</v>
      </c>
      <c r="L50" s="34" t="n">
        <f aca="false">'raw_all dissolved metals ppb'!O126/63.546*1000</f>
        <v>7.71094954835867</v>
      </c>
      <c r="M50" s="34" t="n">
        <f aca="false">'raw_all dissolved metals ppb'!Q126/65.38*1000</f>
        <v>228.449066992964</v>
      </c>
      <c r="N50" s="45" t="n">
        <f aca="false">'raw_all dissolved metals ppb'!S126/95.95*1000</f>
        <v>1.3548723293382</v>
      </c>
      <c r="O50" s="34" t="n">
        <f aca="false">'raw_all dissolved metals ppb'!U126/54.938*1000</f>
        <v>7339.52819542029</v>
      </c>
      <c r="P50" s="34" t="n">
        <f aca="false">'raw_all dissolved metals ppb'!W126/50.9415*1000</f>
        <v>9.69739799574021</v>
      </c>
    </row>
    <row r="51" customFormat="false" ht="13.8" hidden="false" customHeight="false" outlineLevel="0" collapsed="false">
      <c r="A51" s="1" t="s">
        <v>358</v>
      </c>
      <c r="B51" s="1" t="s">
        <v>272</v>
      </c>
      <c r="C51" s="14" t="n">
        <v>227</v>
      </c>
      <c r="D51" s="14"/>
      <c r="F51" s="15" t="n">
        <v>42988</v>
      </c>
      <c r="G51" s="14" t="n">
        <v>8</v>
      </c>
      <c r="H51" s="14"/>
      <c r="I51" s="34" t="n">
        <f aca="false">'raw_all dissolved metals ppb'!I133/55.845*1000</f>
        <v>95337.613036082</v>
      </c>
      <c r="J51" s="34" t="n">
        <f aca="false">'raw_all dissolved metals ppb'!K133/58.933*1000</f>
        <v>31.7648855479952</v>
      </c>
      <c r="K51" s="34" t="n">
        <f aca="false">'raw_all dissolved metals ppb'!M133/58.693*1000</f>
        <v>23.3077198303034</v>
      </c>
      <c r="L51" s="34" t="n">
        <f aca="false">'raw_all dissolved metals ppb'!O133/63.546*1000</f>
        <v>2.34475812797029</v>
      </c>
      <c r="M51" s="34" t="n">
        <f aca="false">'raw_all dissolved metals ppb'!Q133/65.38*1000</f>
        <v>152.095442031202</v>
      </c>
      <c r="N51" s="45" t="n">
        <f aca="false">'raw_all dissolved metals ppb'!S133/95.95*1000</f>
        <v>5.23189161021365</v>
      </c>
      <c r="O51" s="34" t="n">
        <f aca="false">'raw_all dissolved metals ppb'!U133/54.938*1000</f>
        <v>7844.3700171102</v>
      </c>
      <c r="P51" s="34" t="n">
        <f aca="false">'raw_all dissolved metals ppb'!W133/50.9415*1000</f>
        <v>10.1488962829913</v>
      </c>
    </row>
    <row r="52" customFormat="false" ht="13.8" hidden="false" customHeight="false" outlineLevel="0" collapsed="false">
      <c r="A52" s="1" t="s">
        <v>289</v>
      </c>
      <c r="B52" s="1" t="s">
        <v>272</v>
      </c>
      <c r="C52" s="14" t="n">
        <v>227</v>
      </c>
      <c r="F52" s="15" t="n">
        <v>42891</v>
      </c>
      <c r="G52" s="14" t="n">
        <v>10</v>
      </c>
      <c r="H52" s="14"/>
      <c r="I52" s="34" t="n">
        <f aca="false">'raw_all dissolved metals ppb'!I68/55.845*1000</f>
        <v>355203.527621094</v>
      </c>
      <c r="J52" s="34" t="n">
        <f aca="false">'raw_all dissolved metals ppb'!K68/58.933*1000</f>
        <v>147.693143060764</v>
      </c>
      <c r="K52" s="34" t="n">
        <f aca="false">'raw_all dissolved metals ppb'!M68/58.693*1000</f>
        <v>22.2002623822262</v>
      </c>
      <c r="L52" s="34" t="n">
        <f aca="false">'raw_all dissolved metals ppb'!O68/63.546*1000</f>
        <v>18.7738016554937</v>
      </c>
      <c r="M52" s="34" t="n">
        <f aca="false">'raw_all dissolved metals ppb'!Q68/65.38*1000</f>
        <v>16662.5267665953</v>
      </c>
      <c r="N52" s="45" t="n">
        <f aca="false">'raw_all dissolved metals ppb'!S68/95.95*1000</f>
        <v>2.93903074517978</v>
      </c>
      <c r="O52" s="34" t="n">
        <f aca="false">'raw_all dissolved metals ppb'!U68/54.938*1000</f>
        <v>37255.1785649277</v>
      </c>
      <c r="P52" s="34" t="n">
        <f aca="false">'raw_all dissolved metals ppb'!W68/50.9415*1000</f>
        <v>53.9245997860291</v>
      </c>
    </row>
    <row r="53" customFormat="false" ht="13.8" hidden="false" customHeight="false" outlineLevel="0" collapsed="false">
      <c r="A53" s="1" t="s">
        <v>307</v>
      </c>
      <c r="B53" s="1" t="s">
        <v>272</v>
      </c>
      <c r="C53" s="14" t="n">
        <v>227</v>
      </c>
      <c r="D53" s="14" t="s">
        <v>291</v>
      </c>
      <c r="E53" s="14"/>
      <c r="F53" s="15" t="n">
        <v>42920</v>
      </c>
      <c r="G53" s="14" t="n">
        <v>10</v>
      </c>
      <c r="H53" s="14"/>
      <c r="I53" s="34" t="n">
        <f aca="false">'raw_all dissolved metals ppb'!I84/55.845*1000</f>
        <v>101071.734264482</v>
      </c>
      <c r="J53" s="34" t="n">
        <f aca="false">'raw_all dissolved metals ppb'!K84/58.933*1000</f>
        <v>37.4662752617379</v>
      </c>
      <c r="K53" s="34" t="n">
        <f aca="false">'raw_all dissolved metals ppb'!M84/58.693*1000</f>
        <v>6.08249706097831</v>
      </c>
      <c r="L53" s="34" t="n">
        <f aca="false">'raw_all dissolved metals ppb'!O84/63.546*1000</f>
        <v>44.9280835929878</v>
      </c>
      <c r="M53" s="34" t="n">
        <f aca="false">'raw_all dissolved metals ppb'!Q84/65.38*1000</f>
        <v>320.679106760477</v>
      </c>
      <c r="N53" s="45" t="n">
        <f aca="false">'raw_all dissolved metals ppb'!S84/95.95*1000</f>
        <v>1.00052110474205</v>
      </c>
      <c r="O53" s="34" t="n">
        <f aca="false">'raw_all dissolved metals ppb'!U84/54.938*1000</f>
        <v>8719.10153263679</v>
      </c>
      <c r="P53" s="34" t="n">
        <f aca="false">'raw_all dissolved metals ppb'!W84/50.9415*1000</f>
        <v>14.1338594269898</v>
      </c>
    </row>
    <row r="54" customFormat="false" ht="13.8" hidden="false" customHeight="false" outlineLevel="0" collapsed="false">
      <c r="A54" s="1" t="s">
        <v>339</v>
      </c>
      <c r="B54" s="1" t="s">
        <v>272</v>
      </c>
      <c r="C54" s="14" t="n">
        <v>227</v>
      </c>
      <c r="D54" s="14"/>
      <c r="F54" s="15" t="n">
        <v>42955</v>
      </c>
      <c r="G54" s="14" t="n">
        <v>10</v>
      </c>
      <c r="H54" s="14"/>
      <c r="I54" s="34" t="n">
        <f aca="false">'raw_all dissolved metals ppb'!I114/55.845*1000</f>
        <v>226761.876622795</v>
      </c>
      <c r="J54" s="34" t="n">
        <f aca="false">'raw_all dissolved metals ppb'!K114/58.933*1000</f>
        <v>70.2322976939915</v>
      </c>
      <c r="K54" s="34" t="n">
        <f aca="false">'raw_all dissolved metals ppb'!M114/58.693*1000</f>
        <v>44.6560918678548</v>
      </c>
      <c r="L54" s="34" t="n">
        <f aca="false">'raw_all dissolved metals ppb'!O114/63.546*1000</f>
        <v>44.8808736977937</v>
      </c>
      <c r="M54" s="34" t="n">
        <f aca="false">'raw_all dissolved metals ppb'!Q114/65.38*1000</f>
        <v>74217.7883144693</v>
      </c>
      <c r="N54" s="45" t="n">
        <f aca="false">'raw_all dissolved metals ppb'!S114/95.95*1000</f>
        <v>1.85513288170922</v>
      </c>
      <c r="O54" s="34" t="n">
        <f aca="false">'raw_all dissolved metals ppb'!U114/54.938*1000</f>
        <v>17412.774400233</v>
      </c>
      <c r="P54" s="34" t="n">
        <f aca="false">'raw_all dissolved metals ppb'!W114/50.9415*1000</f>
        <v>100.468184093519</v>
      </c>
    </row>
    <row r="55" customFormat="false" ht="13.8" hidden="false" customHeight="false" outlineLevel="0" collapsed="false">
      <c r="A55" s="1" t="s">
        <v>359</v>
      </c>
      <c r="B55" s="1" t="s">
        <v>272</v>
      </c>
      <c r="C55" s="14" t="n">
        <v>227</v>
      </c>
      <c r="D55" s="14"/>
      <c r="F55" s="15" t="n">
        <v>42988</v>
      </c>
      <c r="G55" s="14" t="n">
        <v>10</v>
      </c>
      <c r="H55" s="14"/>
      <c r="I55" s="34" t="n">
        <f aca="false">'raw_all dissolved metals ppb'!I134/55.845*1000</f>
        <v>185521.21049333</v>
      </c>
      <c r="J55" s="34" t="n">
        <f aca="false">'raw_all dissolved metals ppb'!K134/58.933*1000</f>
        <v>55.1473707430472</v>
      </c>
      <c r="K55" s="34" t="n">
        <f aca="false">'raw_all dissolved metals ppb'!M134/58.693*1000</f>
        <v>23.3758710578774</v>
      </c>
      <c r="L55" s="34" t="n">
        <f aca="false">'raw_all dissolved metals ppb'!O134/63.546*1000</f>
        <v>3.93415793283606</v>
      </c>
      <c r="M55" s="34" t="n">
        <f aca="false">'raw_all dissolved metals ppb'!Q134/65.38*1000</f>
        <v>296.589171000306</v>
      </c>
      <c r="N55" s="45" t="n">
        <f aca="false">'raw_all dissolved metals ppb'!S134/95.95*1000</f>
        <v>3.77279833246483</v>
      </c>
      <c r="O55" s="34" t="n">
        <f aca="false">'raw_all dissolved metals ppb'!U134/54.938*1000</f>
        <v>14337.9081874113</v>
      </c>
      <c r="P55" s="34" t="n">
        <f aca="false">'raw_all dissolved metals ppb'!W134/50.9415*1000</f>
        <v>17.5102814012151</v>
      </c>
    </row>
    <row r="56" customFormat="false" ht="39.5" hidden="false" customHeight="false" outlineLevel="0" collapsed="false">
      <c r="A56" s="1" t="s">
        <v>316</v>
      </c>
      <c r="B56" s="1" t="s">
        <v>272</v>
      </c>
      <c r="C56" s="14" t="n">
        <v>227</v>
      </c>
      <c r="D56" s="14" t="s">
        <v>291</v>
      </c>
      <c r="E56" s="14"/>
      <c r="F56" s="15" t="n">
        <v>42926</v>
      </c>
      <c r="G56" s="41" t="s">
        <v>684</v>
      </c>
      <c r="H56" s="60" t="s">
        <v>692</v>
      </c>
      <c r="J56" s="34" t="n">
        <f aca="false">'raw_all dissolved metals ppb'!K93/58.933*1000</f>
        <v>131.43739500789</v>
      </c>
      <c r="K56" s="34" t="n">
        <f aca="false">'raw_all dissolved metals ppb'!M93/58.693*1000</f>
        <v>21.3994854582318</v>
      </c>
      <c r="L56" s="34" t="n">
        <f aca="false">'raw_all dissolved metals ppb'!O93/63.546*1000</f>
        <v>15.9884178390457</v>
      </c>
      <c r="M56" s="34" t="n">
        <f aca="false">'raw_all dissolved metals ppb'!Q93/65.38*1000</f>
        <v>67860.1560110125</v>
      </c>
      <c r="N56" s="45" t="n">
        <f aca="false">'raw_all dissolved metals ppb'!S93/95.95*1000</f>
        <v>1.98019801980198</v>
      </c>
      <c r="O56" s="34" t="n">
        <f aca="false">'raw_all dissolved metals ppb'!U93/54.938*1000</f>
        <v>33370.7452036841</v>
      </c>
      <c r="P56" s="34" t="n">
        <f aca="false">'raw_all dissolved metals ppb'!W93/50.9415*1000</f>
        <v>88.9451625884593</v>
      </c>
    </row>
    <row r="57" customFormat="false" ht="13.8" hidden="false" customHeight="false" outlineLevel="0" collapsed="false">
      <c r="A57" s="1" t="s">
        <v>292</v>
      </c>
      <c r="B57" s="1" t="s">
        <v>272</v>
      </c>
      <c r="C57" s="14" t="n">
        <v>227</v>
      </c>
      <c r="D57" s="14" t="s">
        <v>291</v>
      </c>
      <c r="E57" s="14"/>
      <c r="F57" s="15" t="n">
        <v>42905</v>
      </c>
      <c r="G57" s="14" t="s">
        <v>293</v>
      </c>
      <c r="H57" s="14"/>
      <c r="I57" s="34" t="n">
        <f aca="false">'raw_all dissolved metals ppb'!I70/55.845*1000</f>
        <v>12794.0012534694</v>
      </c>
      <c r="J57" s="34" t="n">
        <f aca="false">'raw_all dissolved metals ppb'!K70/58.933*1000</f>
        <v>11.4027794274855</v>
      </c>
      <c r="K57" s="34" t="n">
        <f aca="false">'raw_all dissolved metals ppb'!M70/58.693*1000</f>
        <v>5.79285434378887</v>
      </c>
      <c r="L57" s="34" t="n">
        <f aca="false">'raw_all dissolved metals ppb'!O70/63.546*1000</f>
        <v>7.96273565606018</v>
      </c>
      <c r="M57" s="34" t="n">
        <f aca="false">'raw_all dissolved metals ppb'!Q70/65.38*1000</f>
        <v>21999.005812175</v>
      </c>
      <c r="N57" s="45" t="n">
        <f aca="false">'raw_all dissolved metals ppb'!S70/95.95*1000</f>
        <v>0.781657113079729</v>
      </c>
      <c r="O57" s="34" t="n">
        <f aca="false">'raw_all dissolved metals ppb'!U70/54.938*1000</f>
        <v>2511.54028177218</v>
      </c>
      <c r="P57" s="34" t="n">
        <f aca="false">'raw_all dissolved metals ppb'!W70/50.9415*1000</f>
        <v>24.6753629162863</v>
      </c>
    </row>
    <row r="58" customFormat="false" ht="13.8" hidden="false" customHeight="false" outlineLevel="0" collapsed="false">
      <c r="A58" s="1" t="s">
        <v>344</v>
      </c>
      <c r="B58" s="1" t="s">
        <v>272</v>
      </c>
      <c r="C58" s="14" t="n">
        <v>227</v>
      </c>
      <c r="D58" s="14"/>
      <c r="F58" s="15" t="n">
        <v>42968</v>
      </c>
      <c r="G58" s="14" t="s">
        <v>293</v>
      </c>
      <c r="H58" s="14"/>
      <c r="I58" s="34" t="n">
        <f aca="false">'raw_all dissolved metals ppb'!I119/55.845*1000</f>
        <v>67497.8422419196</v>
      </c>
      <c r="J58" s="34" t="n">
        <f aca="false">'raw_all dissolved metals ppb'!K119/58.933*1000</f>
        <v>30.7467802419697</v>
      </c>
      <c r="K58" s="34" t="n">
        <f aca="false">'raw_all dissolved metals ppb'!M119/58.693*1000</f>
        <v>30.4124853048916</v>
      </c>
      <c r="L58" s="34" t="n">
        <f aca="false">'raw_all dissolved metals ppb'!O119/63.546*1000</f>
        <v>26.972586787524</v>
      </c>
      <c r="M58" s="34" t="n">
        <f aca="false">'raw_all dissolved metals ppb'!Q119/65.38*1000</f>
        <v>123145.763230346</v>
      </c>
      <c r="N58" s="45" t="n">
        <f aca="false">'raw_all dissolved metals ppb'!S119/95.95*1000</f>
        <v>1.13600833767587</v>
      </c>
      <c r="O58" s="34" t="n">
        <f aca="false">'raw_all dissolved metals ppb'!U119/54.938*1000</f>
        <v>7124.66780734646</v>
      </c>
      <c r="P58" s="34" t="n">
        <f aca="false">'raw_all dissolved metals ppb'!W119/50.9415*1000</f>
        <v>154.471305320809</v>
      </c>
    </row>
    <row r="59" customFormat="false" ht="13.8" hidden="false" customHeight="false" outlineLevel="0" collapsed="false">
      <c r="A59" s="1" t="s">
        <v>281</v>
      </c>
      <c r="B59" s="1" t="s">
        <v>272</v>
      </c>
      <c r="C59" s="14" t="n">
        <v>227</v>
      </c>
      <c r="F59" s="15" t="n">
        <v>42878</v>
      </c>
      <c r="G59" s="14" t="s">
        <v>282</v>
      </c>
      <c r="H59" s="14"/>
      <c r="I59" s="34" t="n">
        <f aca="false">'raw_all dissolved metals ppb'!I61/55.845*1000</f>
        <v>5164.68797564688</v>
      </c>
      <c r="J59" s="34" t="n">
        <f aca="false">'raw_all dissolved metals ppb'!K61/58.933*1000</f>
        <v>1.05204214955967</v>
      </c>
      <c r="K59" s="34" t="n">
        <f aca="false">'raw_all dissolved metals ppb'!M61/58.693*1000</f>
        <v>22.0639599270782</v>
      </c>
      <c r="L59" s="34" t="n">
        <f aca="false">'raw_all dissolved metals ppb'!O61/63.546*1000</f>
        <v>11.4720045321499</v>
      </c>
      <c r="M59" s="34" t="n">
        <f aca="false">'raw_all dissolved metals ppb'!Q61/65.38*1000</f>
        <v>2198.01162434995</v>
      </c>
      <c r="N59" s="45" t="n">
        <f aca="false">'raw_all dissolved metals ppb'!S61/95.95*1000</f>
        <v>1.01094319958312</v>
      </c>
      <c r="O59" s="34" t="n">
        <f aca="false">'raw_all dissolved metals ppb'!U61/54.938*1000</f>
        <v>87.0981834067494</v>
      </c>
      <c r="P59" s="34" t="n">
        <f aca="false">'raw_all dissolved metals ppb'!W61/50.9415*1000</f>
        <v>20.0818586025146</v>
      </c>
    </row>
    <row r="60" customFormat="false" ht="13.8" hidden="false" customHeight="false" outlineLevel="0" collapsed="false">
      <c r="A60" s="1" t="s">
        <v>294</v>
      </c>
      <c r="B60" s="1" t="s">
        <v>272</v>
      </c>
      <c r="C60" s="14" t="n">
        <v>227</v>
      </c>
      <c r="D60" s="14" t="s">
        <v>291</v>
      </c>
      <c r="E60" s="14"/>
      <c r="F60" s="15" t="n">
        <v>42905</v>
      </c>
      <c r="G60" s="14" t="s">
        <v>282</v>
      </c>
      <c r="H60" s="14"/>
      <c r="I60" s="34" t="n">
        <f aca="false">'raw_all dissolved metals ppb'!I71/55.845*1000</f>
        <v>4769.03930521981</v>
      </c>
      <c r="J60" s="34" t="n">
        <f aca="false">'raw_all dissolved metals ppb'!K71/58.933*1000</f>
        <v>1.06901057132676</v>
      </c>
      <c r="K60" s="34" t="n">
        <f aca="false">'raw_all dissolved metals ppb'!M71/58.693*1000</f>
        <v>4.27648953026766</v>
      </c>
      <c r="L60" s="34" t="n">
        <f aca="false">'raw_all dissolved metals ppb'!O71/63.546*1000</f>
        <v>6.51496553677651</v>
      </c>
      <c r="M60" s="34" t="n">
        <f aca="false">'raw_all dissolved metals ppb'!Q71/65.38*1000</f>
        <v>495.549097583359</v>
      </c>
      <c r="N60" s="45" t="n">
        <f aca="false">'raw_all dissolved metals ppb'!S71/95.95*1000</f>
        <v>0.792079207920792</v>
      </c>
      <c r="O60" s="34" t="n">
        <f aca="false">'raw_all dissolved metals ppb'!U71/54.938*1000</f>
        <v>18.2569441916342</v>
      </c>
      <c r="P60" s="34" t="n">
        <f aca="false">'raw_all dissolved metals ppb'!W71/50.9415*1000</f>
        <v>2.47342539972321</v>
      </c>
    </row>
    <row r="61" customFormat="false" ht="13.8" hidden="false" customHeight="false" outlineLevel="0" collapsed="false">
      <c r="A61" s="1" t="s">
        <v>324</v>
      </c>
      <c r="B61" s="1" t="s">
        <v>272</v>
      </c>
      <c r="C61" s="14" t="n">
        <v>227</v>
      </c>
      <c r="F61" s="15" t="n">
        <v>42933</v>
      </c>
      <c r="G61" s="14" t="s">
        <v>282</v>
      </c>
      <c r="H61" s="14"/>
      <c r="I61" s="34" t="n">
        <f aca="false">'raw_all dissolved metals ppb'!I99/55.845*1000</f>
        <v>2612.64213447936</v>
      </c>
      <c r="J61" s="34" t="n">
        <f aca="false">'raw_all dissolved metals ppb'!K99/58.933*1000</f>
        <v>0.899326353655846</v>
      </c>
      <c r="K61" s="34" t="n">
        <f aca="false">'raw_all dissolved metals ppb'!M99/58.693*1000</f>
        <v>15.2488371696795</v>
      </c>
      <c r="L61" s="34" t="n">
        <f aca="false">'raw_all dissolved metals ppb'!O99/63.546*1000</f>
        <v>7.0814842791049</v>
      </c>
      <c r="M61" s="34" t="n">
        <f aca="false">'raw_all dissolved metals ppb'!Q99/65.38*1000</f>
        <v>11380.4221474457</v>
      </c>
      <c r="N61" s="45" t="n">
        <f aca="false">'raw_all dissolved metals ppb'!S99/95.95*1000</f>
        <v>0.208441896821261</v>
      </c>
      <c r="O61" s="34" t="n">
        <f aca="false">'raw_all dissolved metals ppb'!U99/54.938*1000</f>
        <v>35.6401761986239</v>
      </c>
      <c r="P61" s="34" t="n">
        <f aca="false">'raw_all dissolved metals ppb'!W99/50.9415*1000</f>
        <v>13.4467968159556</v>
      </c>
    </row>
    <row r="62" customFormat="false" ht="13.8" hidden="false" customHeight="false" outlineLevel="0" collapsed="false">
      <c r="A62" s="46" t="s">
        <v>345</v>
      </c>
      <c r="B62" s="46" t="s">
        <v>272</v>
      </c>
      <c r="C62" s="47" t="n">
        <v>227</v>
      </c>
      <c r="D62" s="47"/>
      <c r="E62" s="46"/>
      <c r="F62" s="48" t="n">
        <v>42968</v>
      </c>
      <c r="G62" s="47" t="s">
        <v>282</v>
      </c>
      <c r="H62" s="47"/>
      <c r="I62" s="50" t="n">
        <f aca="false">'raw_all dissolved metals ppb'!I120/55.845*1000</f>
        <v>2663.10323216044</v>
      </c>
      <c r="J62" s="50" t="n">
        <f aca="false">'raw_all dissolved metals ppb'!K120/58.933*1000</f>
        <v>1.56109480257241</v>
      </c>
      <c r="K62" s="50" t="n">
        <f aca="false">'raw_all dissolved metals ppb'!M120/58.693*1000</f>
        <v>19.5764401206277</v>
      </c>
      <c r="L62" s="50" t="n">
        <f aca="false">'raw_all dissolved metals ppb'!O120/63.546*1000</f>
        <v>10.9212224215529</v>
      </c>
      <c r="M62" s="50" t="n">
        <f aca="false">'raw_all dissolved metals ppb'!Q120/65.38*1000</f>
        <v>59338.2991740593</v>
      </c>
      <c r="N62" s="51" t="n">
        <f aca="false">'raw_all dissolved metals ppb'!S120/95.95*1000</f>
        <v>0.114643043251694</v>
      </c>
      <c r="O62" s="50" t="n">
        <f aca="false">'raw_all dissolved metals ppb'!U120/54.938*1000</f>
        <v>17.3104226582693</v>
      </c>
      <c r="P62" s="50" t="n">
        <f aca="false">'raw_all dissolved metals ppb'!W120/50.9415*1000</f>
        <v>93.4797758212852</v>
      </c>
    </row>
    <row r="63" customFormat="false" ht="13.8" hidden="false" customHeight="false" outlineLevel="0" collapsed="false">
      <c r="A63" s="1" t="s">
        <v>273</v>
      </c>
      <c r="B63" s="1" t="s">
        <v>272</v>
      </c>
      <c r="C63" s="14" t="n">
        <v>221</v>
      </c>
      <c r="D63" s="14"/>
      <c r="F63" s="15" t="n">
        <v>42991</v>
      </c>
      <c r="G63" s="14" t="n">
        <v>5</v>
      </c>
      <c r="H63" s="14"/>
      <c r="I63" s="34" t="n">
        <f aca="false">'raw_all dissolved metals ppb'!I54/55.845*1000</f>
        <v>55195.9888978422</v>
      </c>
      <c r="J63" s="34" t="n">
        <f aca="false">'raw_all dissolved metals ppb'!K54/58.933*1000</f>
        <v>10.2998320126245</v>
      </c>
      <c r="K63" s="34" t="n">
        <f aca="false">'raw_all dissolved metals ppb'!M54/58.693*1000</f>
        <v>18.3667558311894</v>
      </c>
      <c r="L63" s="34" t="n">
        <f aca="false">'raw_all dissolved metals ppb'!O54/63.546*1000</f>
        <v>4.79967267805999</v>
      </c>
      <c r="M63" s="34" t="n">
        <f aca="false">'raw_all dissolved metals ppb'!Q54/65.38*1000</f>
        <v>92.7194860813705</v>
      </c>
      <c r="N63" s="45" t="n">
        <f aca="false">'raw_all dissolved metals ppb'!S54/95.95*1000</f>
        <v>0.406461698801459</v>
      </c>
      <c r="O63" s="34" t="n">
        <f aca="false">'raw_all dissolved metals ppb'!U54/54.938*1000</f>
        <v>3216.46219374568</v>
      </c>
      <c r="P63" s="34" t="n">
        <f aca="false">'raw_all dissolved metals ppb'!W54/50.9415*1000</f>
        <v>10.3451998861439</v>
      </c>
    </row>
    <row r="64" customFormat="false" ht="13.8" hidden="false" customHeight="false" outlineLevel="0" collapsed="false">
      <c r="A64" s="1" t="s">
        <v>275</v>
      </c>
      <c r="B64" s="1" t="s">
        <v>272</v>
      </c>
      <c r="C64" s="14" t="n">
        <v>222</v>
      </c>
      <c r="D64" s="14"/>
      <c r="F64" s="15" t="n">
        <v>42991</v>
      </c>
      <c r="G64" s="14" t="n">
        <v>4</v>
      </c>
      <c r="H64" s="14"/>
      <c r="I64" s="34" t="n">
        <f aca="false">'raw_all dissolved metals ppb'!I56/55.845*1000</f>
        <v>16507.0283821291</v>
      </c>
      <c r="J64" s="34" t="n">
        <f aca="false">'raw_all dissolved metals ppb'!K56/58.933*1000</f>
        <v>1.3914105849015</v>
      </c>
      <c r="K64" s="34" t="n">
        <f aca="false">'raw_all dissolved metals ppb'!M56/58.693*1000</f>
        <v>18.9801168793553</v>
      </c>
      <c r="L64" s="34" t="n">
        <f aca="false">'raw_all dissolved metals ppb'!O56/63.546*1000</f>
        <v>5.75960721367199</v>
      </c>
      <c r="M64" s="34" t="n">
        <f aca="false">'raw_all dissolved metals ppb'!Q56/65.38*1000</f>
        <v>1412.86326093607</v>
      </c>
      <c r="N64" s="45" t="n">
        <f aca="false">'raw_all dissolved metals ppb'!S56/95.95*1000</f>
        <v>1.33402813965607</v>
      </c>
      <c r="O64" s="34" t="n">
        <f aca="false">'raw_all dissolved metals ppb'!U56/54.938*1000</f>
        <v>4473.73402744912</v>
      </c>
      <c r="P64" s="34" t="n">
        <f aca="false">'raw_all dissolved metals ppb'!W56/50.9415*1000</f>
        <v>5.08426332165327</v>
      </c>
    </row>
    <row r="65" customFormat="false" ht="13.8" hidden="false" customHeight="false" outlineLevel="0" collapsed="false">
      <c r="A65" s="1" t="s">
        <v>276</v>
      </c>
      <c r="B65" s="1" t="s">
        <v>272</v>
      </c>
      <c r="C65" s="14" t="n">
        <v>222</v>
      </c>
      <c r="D65" s="14"/>
      <c r="F65" s="15" t="n">
        <v>42991</v>
      </c>
      <c r="G65" s="14" t="n">
        <v>5</v>
      </c>
      <c r="H65" s="14"/>
      <c r="I65" s="34" t="n">
        <f aca="false">'raw_all dissolved metals ppb'!I57/55.845*1000</f>
        <v>17391.3152475602</v>
      </c>
      <c r="J65" s="34" t="n">
        <f aca="false">'raw_all dissolved metals ppb'!K57/58.933*1000</f>
        <v>4.20816859823868</v>
      </c>
      <c r="K65" s="34" t="n">
        <f aca="false">'raw_all dissolved metals ppb'!M57/58.693*1000</f>
        <v>17.4126386451536</v>
      </c>
      <c r="L65" s="34" t="n">
        <f aca="false">'raw_all dissolved metals ppb'!O57/63.546*1000</f>
        <v>7.7581594435527</v>
      </c>
      <c r="M65" s="34" t="n">
        <f aca="false">'raw_all dissolved metals ppb'!Q57/65.38*1000</f>
        <v>1283.38941572346</v>
      </c>
      <c r="N65" s="45" t="n">
        <f aca="false">'raw_all dissolved metals ppb'!S57/95.95*1000</f>
        <v>1.12558624283481</v>
      </c>
      <c r="O65" s="34" t="n">
        <f aca="false">'raw_all dissolved metals ppb'!U57/54.938*1000</f>
        <v>9760.00218428046</v>
      </c>
      <c r="P65" s="34" t="n">
        <f aca="false">'raw_all dissolved metals ppb'!W57/50.9415*1000</f>
        <v>5.18241512322959</v>
      </c>
    </row>
    <row r="66" customFormat="false" ht="13.8" hidden="false" customHeight="false" outlineLevel="0" collapsed="false">
      <c r="A66" s="1" t="s">
        <v>278</v>
      </c>
      <c r="B66" s="1" t="s">
        <v>272</v>
      </c>
      <c r="C66" s="14" t="n">
        <v>224</v>
      </c>
      <c r="D66" s="14"/>
      <c r="F66" s="15" t="n">
        <v>42991</v>
      </c>
      <c r="G66" s="14" t="n">
        <v>25</v>
      </c>
      <c r="H66" s="14"/>
      <c r="I66" s="34" t="n">
        <f aca="false">'raw_all dissolved metals ppb'!I59/55.845*1000</f>
        <v>27951.5086399857</v>
      </c>
      <c r="J66" s="34" t="n">
        <f aca="false">'raw_all dissolved metals ppb'!K59/58.933*1000</f>
        <v>4.05545280233486</v>
      </c>
      <c r="K66" s="34" t="n">
        <f aca="false">'raw_all dissolved metals ppb'!M59/58.693*1000</f>
        <v>16.3392568108633</v>
      </c>
      <c r="L66" s="34" t="n">
        <f aca="false">'raw_all dissolved metals ppb'!O59/63.546*1000</f>
        <v>2.43917791835835</v>
      </c>
      <c r="M66" s="34" t="n">
        <f aca="false">'raw_all dissolved metals ppb'!Q59/65.38*1000</f>
        <v>689.461609054757</v>
      </c>
      <c r="N66" s="45" t="n">
        <f aca="false">'raw_all dissolved metals ppb'!S59/95.95*1000</f>
        <v>0.0833767587285044</v>
      </c>
      <c r="O66" s="34" t="n">
        <f aca="false">'raw_all dissolved metals ppb'!U59/54.938*1000</f>
        <v>4381.70301066657</v>
      </c>
      <c r="P66" s="34" t="n">
        <f aca="false">'raw_all dissolved metals ppb'!W59/50.9415*1000</f>
        <v>0.863735853871598</v>
      </c>
    </row>
    <row r="67" customFormat="false" ht="13.8" hidden="false" customHeight="false" outlineLevel="0" collapsed="false">
      <c r="A67" s="1" t="s">
        <v>365</v>
      </c>
      <c r="B67" s="1" t="s">
        <v>272</v>
      </c>
      <c r="C67" s="14" t="n">
        <v>239</v>
      </c>
      <c r="D67" s="14"/>
      <c r="F67" s="15" t="n">
        <v>42987</v>
      </c>
      <c r="G67" s="14" t="n">
        <v>10</v>
      </c>
      <c r="H67" s="14"/>
      <c r="I67" s="34" t="n">
        <f aca="false">'raw_all dissolved metals ppb'!I139/55.845*1000</f>
        <v>397.672128212015</v>
      </c>
      <c r="J67" s="34" t="n">
        <f aca="false">'raw_all dissolved metals ppb'!K139/58.933*1000</f>
        <v>0.254526326506372</v>
      </c>
      <c r="K67" s="34" t="n">
        <f aca="false">'raw_all dissolved metals ppb'!M139/58.693*1000</f>
        <v>20.7520487962789</v>
      </c>
      <c r="L67" s="34" t="n">
        <f aca="false">'raw_all dissolved metals ppb'!O139/63.546*1000</f>
        <v>10.5435432600006</v>
      </c>
      <c r="M67" s="34" t="n">
        <f aca="false">'raw_all dissolved metals ppb'!Q139/65.38*1000</f>
        <v>369.226063016213</v>
      </c>
      <c r="N67" s="45" t="n">
        <f aca="false">'raw_all dissolved metals ppb'!S139/95.95*1000</f>
        <v>0.896300156331422</v>
      </c>
      <c r="O67" s="34" t="n">
        <f aca="false">'raw_all dissolved metals ppb'!U139/54.938*1000</f>
        <v>30.5435217881976</v>
      </c>
      <c r="P67" s="34" t="n">
        <f aca="false">'raw_all dissolved metals ppb'!W139/50.9415*1000</f>
        <v>0.76558405229528</v>
      </c>
    </row>
    <row r="68" customFormat="false" ht="13.8" hidden="false" customHeight="false" outlineLevel="0" collapsed="false">
      <c r="A68" s="1" t="s">
        <v>366</v>
      </c>
      <c r="B68" s="1" t="s">
        <v>272</v>
      </c>
      <c r="C68" s="14" t="n">
        <v>239</v>
      </c>
      <c r="D68" s="14"/>
      <c r="F68" s="15" t="n">
        <v>42987</v>
      </c>
      <c r="G68" s="14" t="n">
        <v>20</v>
      </c>
      <c r="H68" s="14"/>
      <c r="I68" s="34" t="n">
        <f aca="false">'raw_all dissolved metals ppb'!I140/55.845*1000</f>
        <v>597.206553854418</v>
      </c>
      <c r="J68" s="34" t="n">
        <f aca="false">'raw_all dissolved metals ppb'!K140/58.933*1000</f>
        <v>0.186652639438006</v>
      </c>
      <c r="K68" s="34" t="n">
        <f aca="false">'raw_all dissolved metals ppb'!M140/58.693*1000</f>
        <v>17.8556216243845</v>
      </c>
      <c r="L68" s="34" t="n">
        <f aca="false">'raw_all dissolved metals ppb'!O140/63.546*1000</f>
        <v>7.0814842791049</v>
      </c>
      <c r="M68" s="34" t="n">
        <f aca="false">'raw_all dissolved metals ppb'!Q140/65.38*1000</f>
        <v>1301.20832058734</v>
      </c>
      <c r="N68" s="45" t="n">
        <f aca="false">'raw_all dissolved metals ppb'!S140/95.95*1000</f>
        <v>1.01094319958312</v>
      </c>
      <c r="O68" s="34" t="n">
        <f aca="false">'raw_all dissolved metals ppb'!U140/54.938*1000</f>
        <v>25.974735155994</v>
      </c>
      <c r="P68" s="34" t="n">
        <f aca="false">'raw_all dissolved metals ppb'!W140/50.9415*1000</f>
        <v>0.883366214186861</v>
      </c>
    </row>
    <row r="69" customFormat="false" ht="13.8" hidden="false" customHeight="false" outlineLevel="0" collapsed="false">
      <c r="A69" s="1" t="s">
        <v>367</v>
      </c>
      <c r="B69" s="1" t="s">
        <v>272</v>
      </c>
      <c r="C69" s="14" t="n">
        <v>239</v>
      </c>
      <c r="D69" s="14"/>
      <c r="F69" s="15" t="n">
        <v>42987</v>
      </c>
      <c r="G69" s="14" t="n">
        <v>30</v>
      </c>
      <c r="H69" s="14"/>
      <c r="I69" s="34" t="n">
        <f aca="false">'raw_all dissolved metals ppb'!I141/55.845*1000</f>
        <v>5881.31435222491</v>
      </c>
      <c r="J69" s="34" t="n">
        <f aca="false">'raw_all dissolved metals ppb'!K141/58.933*1000</f>
        <v>1.88349481614715</v>
      </c>
      <c r="K69" s="34" t="n">
        <f aca="false">'raw_all dissolved metals ppb'!M141/58.693*1000</f>
        <v>18.4689826725504</v>
      </c>
      <c r="L69" s="34" t="n">
        <f aca="false">'raw_all dissolved metals ppb'!O141/63.546*1000</f>
        <v>8.65514745223932</v>
      </c>
      <c r="M69" s="34" t="n">
        <f aca="false">'raw_all dissolved metals ppb'!Q141/65.38*1000</f>
        <v>814.928112572652</v>
      </c>
      <c r="N69" s="45" t="n">
        <f aca="false">'raw_all dissolved metals ppb'!S141/95.95*1000</f>
        <v>1.156852527358</v>
      </c>
      <c r="O69" s="34" t="n">
        <f aca="false">'raw_all dissolved metals ppb'!U141/54.938*1000</f>
        <v>1950.41683352142</v>
      </c>
      <c r="P69" s="34" t="n">
        <f aca="false">'raw_all dissolved metals ppb'!W141/50.9415*1000</f>
        <v>2.7482504441369</v>
      </c>
    </row>
    <row r="70" customFormat="false" ht="13.8" hidden="false" customHeight="false" outlineLevel="0" collapsed="false">
      <c r="A70" s="1" t="s">
        <v>369</v>
      </c>
      <c r="B70" s="1" t="s">
        <v>272</v>
      </c>
      <c r="C70" s="14" t="n">
        <v>304</v>
      </c>
      <c r="D70" s="14"/>
      <c r="F70" s="15" t="n">
        <v>42990</v>
      </c>
      <c r="G70" s="14" t="n">
        <v>5</v>
      </c>
      <c r="H70" s="14"/>
      <c r="I70" s="34" t="n">
        <f aca="false">'raw_all dissolved metals ppb'!I143/55.845*1000</f>
        <v>14623.7084788253</v>
      </c>
      <c r="J70" s="34" t="n">
        <f aca="false">'raw_all dissolved metals ppb'!K143/58.933*1000</f>
        <v>8.60298983591536</v>
      </c>
      <c r="K70" s="34" t="n">
        <f aca="false">'raw_all dissolved metals ppb'!M143/58.693*1000</f>
        <v>16.2370299695023</v>
      </c>
      <c r="L70" s="34" t="n">
        <f aca="false">'raw_all dissolved metals ppb'!O143/63.546*1000</f>
        <v>2.21886507411953</v>
      </c>
      <c r="M70" s="34" t="n">
        <f aca="false">'raw_all dissolved metals ppb'!Q143/65.38*1000</f>
        <v>1553.94616090548</v>
      </c>
      <c r="N70" s="45" t="n">
        <f aca="false">'raw_all dissolved metals ppb'!S143/95.95*1000</f>
        <v>0.104220948410631</v>
      </c>
      <c r="O70" s="34" t="n">
        <f aca="false">'raw_all dissolved metals ppb'!U143/54.938*1000</f>
        <v>6458.37125486912</v>
      </c>
      <c r="P70" s="34" t="n">
        <f aca="false">'raw_all dissolved metals ppb'!W143/50.9415*1000</f>
        <v>1.04040909670897</v>
      </c>
    </row>
    <row r="71" customFormat="false" ht="13.8" hidden="false" customHeight="false" outlineLevel="0" collapsed="false">
      <c r="A71" s="1" t="s">
        <v>370</v>
      </c>
      <c r="B71" s="1" t="s">
        <v>272</v>
      </c>
      <c r="C71" s="14" t="n">
        <v>304</v>
      </c>
      <c r="D71" s="14"/>
      <c r="F71" s="15" t="n">
        <v>42990</v>
      </c>
      <c r="G71" s="14" t="n">
        <v>6</v>
      </c>
      <c r="H71" s="14"/>
      <c r="I71" s="34" t="n">
        <f aca="false">'raw_all dissolved metals ppb'!I144/55.845*1000</f>
        <v>172330.468260364</v>
      </c>
      <c r="J71" s="34" t="n">
        <f aca="false">'raw_all dissolved metals ppb'!K144/58.933*1000</f>
        <v>10.9785688833082</v>
      </c>
      <c r="K71" s="34" t="n">
        <f aca="false">'raw_all dissolved metals ppb'!M144/58.693*1000</f>
        <v>18.3156424105089</v>
      </c>
      <c r="L71" s="34" t="n">
        <f aca="false">'raw_all dissolved metals ppb'!O144/63.546*1000</f>
        <v>3.76105498379127</v>
      </c>
      <c r="M71" s="34" t="n">
        <f aca="false">'raw_all dissolved metals ppb'!Q144/65.38*1000</f>
        <v>260.584276537167</v>
      </c>
      <c r="N71" s="45" t="n">
        <f aca="false">'raw_all dissolved metals ppb'!S144/95.95*1000</f>
        <v>0.13548723293382</v>
      </c>
      <c r="O71" s="34" t="n">
        <f aca="false">'raw_all dissolved metals ppb'!U144/54.938*1000</f>
        <v>8857.67592558885</v>
      </c>
      <c r="P71" s="34" t="n">
        <f aca="false">'raw_all dissolved metals ppb'!W144/50.9415*1000</f>
        <v>11.2874571812766</v>
      </c>
    </row>
    <row r="72" customFormat="false" ht="13.8" hidden="false" customHeight="false" outlineLevel="0" collapsed="false">
      <c r="A72" s="46" t="s">
        <v>372</v>
      </c>
      <c r="B72" s="46" t="s">
        <v>272</v>
      </c>
      <c r="C72" s="47" t="n">
        <v>373</v>
      </c>
      <c r="D72" s="47"/>
      <c r="E72" s="46"/>
      <c r="F72" s="48" t="n">
        <v>42990</v>
      </c>
      <c r="G72" s="47" t="n">
        <v>20</v>
      </c>
      <c r="H72" s="47"/>
      <c r="I72" s="50" t="n">
        <f aca="false">'raw_all dissolved metals ppb'!I146/55.845*1000</f>
        <v>100558.904109589</v>
      </c>
      <c r="J72" s="50" t="n">
        <f aca="false">'raw_all dissolved metals ppb'!K146/58.933*1000</f>
        <v>9.67200040724212</v>
      </c>
      <c r="K72" s="50" t="n">
        <f aca="false">'raw_all dissolved metals ppb'!M146/58.693*1000</f>
        <v>18.043037500213</v>
      </c>
      <c r="L72" s="50" t="n">
        <f aca="false">'raw_all dissolved metals ppb'!O146/63.546*1000</f>
        <v>3.2732194001196</v>
      </c>
      <c r="M72" s="50" t="n">
        <f aca="false">'raw_all dissolved metals ppb'!Q146/65.38*1000</f>
        <v>868.048332823494</v>
      </c>
      <c r="N72" s="51" t="n">
        <f aca="false">'raw_all dissolved metals ppb'!S146/95.95*1000</f>
        <v>6.59718603439291</v>
      </c>
      <c r="O72" s="50" t="n">
        <f aca="false">'raw_all dissolved metals ppb'!U146/54.938*1000</f>
        <v>44899.1772543595</v>
      </c>
      <c r="P72" s="50" t="n">
        <f aca="false">'raw_all dissolved metals ppb'!W146/50.9415*1000</f>
        <v>4.78980791692432</v>
      </c>
    </row>
    <row r="73" customFormat="false" ht="13.8" hidden="false" customHeight="false" outlineLevel="0" collapsed="false">
      <c r="A73" s="1" t="s">
        <v>374</v>
      </c>
      <c r="B73" s="1" t="s">
        <v>272</v>
      </c>
      <c r="C73" s="14" t="n">
        <v>442</v>
      </c>
      <c r="F73" s="15" t="n">
        <v>42884</v>
      </c>
      <c r="G73" s="14" t="n">
        <v>5</v>
      </c>
      <c r="H73" s="14"/>
      <c r="I73" s="34" t="n">
        <f aca="false">'raw_all dissolved metals ppb'!I148/55.845*1000</f>
        <v>710.699256871698</v>
      </c>
      <c r="J73" s="34" t="n">
        <f aca="false">'raw_all dissolved metals ppb'!K148/58.933*1000</f>
        <v>0.882357931888755</v>
      </c>
      <c r="K73" s="34" t="n">
        <f aca="false">'raw_all dissolved metals ppb'!M148/58.693*1000</f>
        <v>53.958734431704</v>
      </c>
      <c r="L73" s="34" t="n">
        <f aca="false">'raw_all dissolved metals ppb'!O148/63.546*1000</f>
        <v>19.1042709218519</v>
      </c>
      <c r="M73" s="34" t="n">
        <f aca="false">'raw_all dissolved metals ppb'!Q148/65.38*1000</f>
        <v>18576.6442337106</v>
      </c>
      <c r="N73" s="45" t="n">
        <f aca="false">'raw_all dissolved metals ppb'!S148/95.95*1000</f>
        <v>1.30276185513288</v>
      </c>
      <c r="O73" s="34" t="n">
        <f aca="false">'raw_all dissolved metals ppb'!U148/54.938*1000</f>
        <v>253.704175616149</v>
      </c>
      <c r="P73" s="34" t="n">
        <f aca="false">'raw_all dissolved metals ppb'!W148/50.9415*1000</f>
        <v>42.6371426047525</v>
      </c>
    </row>
    <row r="74" customFormat="false" ht="13.8" hidden="false" customHeight="false" outlineLevel="0" collapsed="false">
      <c r="A74" s="1" t="s">
        <v>383</v>
      </c>
      <c r="B74" s="1" t="s">
        <v>272</v>
      </c>
      <c r="C74" s="14" t="n">
        <v>442</v>
      </c>
      <c r="D74" s="14" t="s">
        <v>291</v>
      </c>
      <c r="E74" s="14"/>
      <c r="F74" s="15" t="n">
        <v>42912</v>
      </c>
      <c r="G74" s="14" t="n">
        <v>5</v>
      </c>
      <c r="H74" s="14"/>
      <c r="I74" s="34" t="n">
        <f aca="false">'raw_all dissolved metals ppb'!I157/55.845*1000</f>
        <v>285.988002506939</v>
      </c>
      <c r="J74" s="34" t="n">
        <f aca="false">'raw_all dissolved metals ppb'!K157/58.933*1000</f>
        <v>0.390273700643103</v>
      </c>
      <c r="K74" s="34" t="n">
        <f aca="false">'raw_all dissolved metals ppb'!M157/58.693*1000</f>
        <v>13.0679978873119</v>
      </c>
      <c r="L74" s="34" t="n">
        <f aca="false">'raw_all dissolved metals ppb'!O157/63.546*1000</f>
        <v>9.11150977244831</v>
      </c>
      <c r="M74" s="34" t="n">
        <f aca="false">'raw_all dissolved metals ppb'!Q157/65.38*1000</f>
        <v>107.204037932089</v>
      </c>
      <c r="N74" s="45" t="n">
        <f aca="false">'raw_all dissolved metals ppb'!S157/95.95*1000</f>
        <v>3.41844710786868</v>
      </c>
      <c r="O74" s="34" t="n">
        <f aca="false">'raw_all dissolved metals ppb'!U157/54.938*1000</f>
        <v>7.24453019767738</v>
      </c>
      <c r="P74" s="34" t="n">
        <f aca="false">'raw_all dissolved metals ppb'!W157/50.9415*1000</f>
        <v>0.961887655447916</v>
      </c>
    </row>
    <row r="75" customFormat="false" ht="13.8" hidden="false" customHeight="false" outlineLevel="0" collapsed="false">
      <c r="A75" s="1" t="s">
        <v>389</v>
      </c>
      <c r="B75" s="1" t="s">
        <v>272</v>
      </c>
      <c r="C75" s="14" t="n">
        <v>442</v>
      </c>
      <c r="D75" s="14" t="s">
        <v>291</v>
      </c>
      <c r="E75" s="14"/>
      <c r="F75" s="15" t="n">
        <v>42927</v>
      </c>
      <c r="G75" s="14" t="n">
        <v>5</v>
      </c>
      <c r="H75" s="14"/>
      <c r="I75" s="34" t="n">
        <f aca="false">'raw_all dissolved metals ppb'!I163/55.845*1000</f>
        <v>206.750828185155</v>
      </c>
      <c r="J75" s="34" t="n">
        <f aca="false">'raw_all dissolved metals ppb'!K163/58.933*1000</f>
        <v>0.305431591807646</v>
      </c>
      <c r="K75" s="34" t="n">
        <f aca="false">'raw_all dissolved metals ppb'!M163/58.693*1000</f>
        <v>10.7508561497964</v>
      </c>
      <c r="L75" s="34" t="n">
        <f aca="false">'raw_all dissolved metals ppb'!O163/63.546*1000</f>
        <v>7.50637333585119</v>
      </c>
      <c r="M75" s="34" t="n">
        <f aca="false">'raw_all dissolved metals ppb'!Q163/65.38*1000</f>
        <v>91.9853166105843</v>
      </c>
      <c r="N75" s="45" t="n">
        <f aca="false">'raw_all dissolved metals ppb'!S163/95.95*1000</f>
        <v>0.708702449192288</v>
      </c>
      <c r="O75" s="34" t="n">
        <f aca="false">'raw_all dissolved metals ppb'!U163/54.938*1000</f>
        <v>4.7872146783647</v>
      </c>
      <c r="P75" s="34" t="n">
        <f aca="false">'raw_all dissolved metals ppb'!W163/50.9415*1000</f>
        <v>1.78636278868899</v>
      </c>
    </row>
    <row r="76" customFormat="false" ht="13.8" hidden="false" customHeight="false" outlineLevel="0" collapsed="false">
      <c r="A76" s="1" t="s">
        <v>395</v>
      </c>
      <c r="B76" s="1" t="s">
        <v>272</v>
      </c>
      <c r="C76" s="14" t="n">
        <v>442</v>
      </c>
      <c r="D76" s="14"/>
      <c r="F76" s="15" t="n">
        <v>42947</v>
      </c>
      <c r="G76" s="14" t="n">
        <v>5</v>
      </c>
      <c r="H76" s="14"/>
      <c r="I76" s="34" t="n">
        <f aca="false">'raw_all dissolved metals ppb'!I169/55.845*1000</f>
        <v>172.799713492703</v>
      </c>
      <c r="J76" s="34" t="n">
        <f aca="false">'raw_all dissolved metals ppb'!K169/58.933*1000</f>
        <v>1.05204214955967</v>
      </c>
      <c r="K76" s="34" t="n">
        <f aca="false">'raw_all dissolved metals ppb'!M169/58.693*1000</f>
        <v>33.002231952703</v>
      </c>
      <c r="L76" s="34" t="n">
        <f aca="false">'raw_all dissolved metals ppb'!O169/63.546*1000</f>
        <v>88.3769238032292</v>
      </c>
      <c r="M76" s="34" t="n">
        <f aca="false">'raw_all dissolved metals ppb'!Q169/65.38*1000</f>
        <v>27071.1226674824</v>
      </c>
      <c r="N76" s="45" t="n">
        <f aca="false">'raw_all dissolved metals ppb'!S169/95.95*1000</f>
        <v>14.2991141219385</v>
      </c>
      <c r="O76" s="34" t="n">
        <f aca="false">'raw_all dissolved metals ppb'!U169/54.938*1000</f>
        <v>9.81105974007063</v>
      </c>
      <c r="P76" s="34" t="n">
        <f aca="false">'raw_all dissolved metals ppb'!W169/50.9415*1000</f>
        <v>31.2515336218996</v>
      </c>
    </row>
    <row r="77" customFormat="false" ht="13.8" hidden="false" customHeight="false" outlineLevel="0" collapsed="false">
      <c r="A77" s="1" t="s">
        <v>404</v>
      </c>
      <c r="B77" s="1" t="s">
        <v>272</v>
      </c>
      <c r="C77" s="14" t="n">
        <v>442</v>
      </c>
      <c r="D77" s="14"/>
      <c r="F77" s="15" t="n">
        <v>42975</v>
      </c>
      <c r="G77" s="14" t="n">
        <v>5</v>
      </c>
      <c r="H77" s="14"/>
      <c r="I77" s="34" t="n">
        <f aca="false">'raw_all dissolved metals ppb'!I178/55.845*1000</f>
        <v>195.236816187662</v>
      </c>
      <c r="J77" s="34" t="n">
        <f aca="false">'raw_all dissolved metals ppb'!K178/58.933*1000</f>
        <v>0.23755790473928</v>
      </c>
      <c r="K77" s="34" t="n">
        <f aca="false">'raw_all dissolved metals ppb'!M178/58.693*1000</f>
        <v>26.6130543676418</v>
      </c>
      <c r="L77" s="34" t="n">
        <f aca="false">'raw_all dissolved metals ppb'!O178/63.546*1000</f>
        <v>8.08862870991093</v>
      </c>
      <c r="M77" s="34" t="n">
        <f aca="false">'raw_all dissolved metals ppb'!Q178/65.38*1000</f>
        <v>1970.09788926277</v>
      </c>
      <c r="N77" s="45" t="n">
        <f aca="false">'raw_all dissolved metals ppb'!S178/95.95*1000</f>
        <v>0.458572173006774</v>
      </c>
      <c r="O77" s="34" t="n">
        <f aca="false">'raw_all dissolved metals ppb'!U178/54.938*1000</f>
        <v>8.88274054388583</v>
      </c>
      <c r="P77" s="34" t="n">
        <f aca="false">'raw_all dissolved metals ppb'!W178/50.9415*1000</f>
        <v>8.53920673713966</v>
      </c>
    </row>
    <row r="78" customFormat="false" ht="13.8" hidden="false" customHeight="false" outlineLevel="0" collapsed="false">
      <c r="A78" s="1" t="s">
        <v>375</v>
      </c>
      <c r="B78" s="1" t="s">
        <v>272</v>
      </c>
      <c r="C78" s="14" t="n">
        <v>442</v>
      </c>
      <c r="F78" s="15" t="n">
        <v>42884</v>
      </c>
      <c r="G78" s="14" t="n">
        <v>9</v>
      </c>
      <c r="H78" s="14"/>
      <c r="I78" s="34" t="n">
        <f aca="false">'raw_all dissolved metals ppb'!I149/55.845*1000</f>
        <v>790.54525919957</v>
      </c>
      <c r="J78" s="34" t="n">
        <f aca="false">'raw_all dissolved metals ppb'!K149/58.933*1000</f>
        <v>0.899326353655846</v>
      </c>
      <c r="K78" s="34" t="n">
        <f aca="false">'raw_all dissolved metals ppb'!M149/58.693*1000</f>
        <v>50.908966997768</v>
      </c>
      <c r="L78" s="34" t="n">
        <f aca="false">'raw_all dissolved metals ppb'!O149/63.546*1000</f>
        <v>14.6193308784188</v>
      </c>
      <c r="M78" s="34" t="n">
        <f aca="false">'raw_all dissolved metals ppb'!Q149/65.38*1000</f>
        <v>19543.1936371979</v>
      </c>
      <c r="N78" s="45" t="n">
        <f aca="false">'raw_all dissolved metals ppb'!S149/95.95*1000</f>
        <v>1.14643043251694</v>
      </c>
      <c r="O78" s="34" t="n">
        <f aca="false">'raw_all dissolved metals ppb'!U149/54.938*1000</f>
        <v>427.572900360406</v>
      </c>
      <c r="P78" s="34" t="n">
        <f aca="false">'raw_all dissolved metals ppb'!W149/50.9415*1000</f>
        <v>46.8380397122189</v>
      </c>
    </row>
    <row r="79" customFormat="false" ht="13.8" hidden="false" customHeight="false" outlineLevel="0" collapsed="false">
      <c r="A79" s="1" t="s">
        <v>384</v>
      </c>
      <c r="B79" s="1" t="s">
        <v>272</v>
      </c>
      <c r="C79" s="14" t="n">
        <v>442</v>
      </c>
      <c r="D79" s="14" t="s">
        <v>291</v>
      </c>
      <c r="E79" s="14"/>
      <c r="F79" s="15" t="n">
        <v>42912</v>
      </c>
      <c r="G79" s="14" t="n">
        <v>9</v>
      </c>
      <c r="H79" s="14"/>
      <c r="I79" s="34" t="n">
        <f aca="false">'raw_all dissolved metals ppb'!I158/55.845*1000</f>
        <v>460.5246664876</v>
      </c>
      <c r="J79" s="34" t="n">
        <f aca="false">'raw_all dissolved metals ppb'!K158/58.933*1000</f>
        <v>0.542989496546926</v>
      </c>
      <c r="K79" s="34" t="n">
        <f aca="false">'raw_all dissolved metals ppb'!M158/58.693*1000</f>
        <v>14.2265687560697</v>
      </c>
      <c r="L79" s="34" t="n">
        <f aca="false">'raw_all dissolved metals ppb'!O158/63.546*1000</f>
        <v>9.77244830516476</v>
      </c>
      <c r="M79" s="34" t="n">
        <f aca="false">'raw_all dissolved metals ppb'!Q158/65.38*1000</f>
        <v>1347.93514836341</v>
      </c>
      <c r="N79" s="45" t="n">
        <f aca="false">'raw_all dissolved metals ppb'!S158/95.95*1000</f>
        <v>2.34497133923919</v>
      </c>
      <c r="O79" s="34" t="n">
        <f aca="false">'raw_all dissolved metals ppb'!U158/54.938*1000</f>
        <v>46.6161855182205</v>
      </c>
      <c r="P79" s="34" t="n">
        <f aca="false">'raw_all dissolved metals ppb'!W158/50.9415*1000</f>
        <v>9.30479078943494</v>
      </c>
    </row>
    <row r="80" customFormat="false" ht="13.8" hidden="false" customHeight="false" outlineLevel="0" collapsed="false">
      <c r="A80" s="1" t="s">
        <v>390</v>
      </c>
      <c r="B80" s="1" t="s">
        <v>272</v>
      </c>
      <c r="C80" s="14" t="n">
        <v>442</v>
      </c>
      <c r="D80" s="14" t="s">
        <v>291</v>
      </c>
      <c r="E80" s="14"/>
      <c r="F80" s="15" t="n">
        <v>42927</v>
      </c>
      <c r="G80" s="14" t="n">
        <v>9</v>
      </c>
      <c r="H80" s="14"/>
      <c r="I80" s="34" t="n">
        <f aca="false">'raw_all dissolved metals ppb'!I164/55.845*1000</f>
        <v>318.79308801146</v>
      </c>
      <c r="J80" s="34" t="n">
        <f aca="false">'raw_all dissolved metals ppb'!K164/58.933*1000</f>
        <v>0.373305278876012</v>
      </c>
      <c r="K80" s="34" t="n">
        <f aca="false">'raw_all dissolved metals ppb'!M164/58.693*1000</f>
        <v>13.2383759562469</v>
      </c>
      <c r="L80" s="34" t="n">
        <f aca="false">'raw_all dissolved metals ppb'!O164/63.546*1000</f>
        <v>9.26887608976175</v>
      </c>
      <c r="M80" s="34" t="n">
        <f aca="false">'raw_all dissolved metals ppb'!Q164/65.38*1000</f>
        <v>177.240746405629</v>
      </c>
      <c r="N80" s="45" t="n">
        <f aca="false">'raw_all dissolved metals ppb'!S164/95.95*1000</f>
        <v>0.604481500781657</v>
      </c>
      <c r="O80" s="34" t="n">
        <f aca="false">'raw_all dissolved metals ppb'!U164/54.938*1000</f>
        <v>15.8542356838618</v>
      </c>
      <c r="P80" s="34" t="n">
        <f aca="false">'raw_all dissolved metals ppb'!W164/50.9415*1000</f>
        <v>1.66858062679741</v>
      </c>
    </row>
    <row r="81" customFormat="false" ht="13.8" hidden="false" customHeight="false" outlineLevel="0" collapsed="false">
      <c r="A81" s="1" t="s">
        <v>396</v>
      </c>
      <c r="B81" s="1" t="s">
        <v>272</v>
      </c>
      <c r="C81" s="14" t="n">
        <v>442</v>
      </c>
      <c r="D81" s="14"/>
      <c r="F81" s="15" t="n">
        <v>42947</v>
      </c>
      <c r="G81" s="14" t="n">
        <v>9</v>
      </c>
      <c r="H81" s="14"/>
      <c r="I81" s="34" t="n">
        <f aca="false">'raw_all dissolved metals ppb'!I170/55.845*1000</f>
        <v>302.497985495568</v>
      </c>
      <c r="J81" s="34" t="n">
        <f aca="false">'raw_all dissolved metals ppb'!K170/58.933*1000</f>
        <v>0.814484244820389</v>
      </c>
      <c r="K81" s="34" t="n">
        <f aca="false">'raw_all dissolved metals ppb'!M170/58.693*1000</f>
        <v>37.1424190278227</v>
      </c>
      <c r="L81" s="34" t="n">
        <f aca="false">'raw_all dissolved metals ppb'!O170/63.546*1000</f>
        <v>25.9339690932553</v>
      </c>
      <c r="M81" s="34" t="n">
        <f aca="false">'raw_all dissolved metals ppb'!Q170/65.38*1000</f>
        <v>73390.4099112879</v>
      </c>
      <c r="N81" s="45" t="n">
        <f aca="false">'raw_all dissolved metals ppb'!S170/95.95*1000</f>
        <v>4.53361125586243</v>
      </c>
      <c r="O81" s="34" t="n">
        <f aca="false">'raw_all dissolved metals ppb'!U170/54.938*1000</f>
        <v>158.487749827078</v>
      </c>
      <c r="P81" s="34" t="n">
        <f aca="false">'raw_all dissolved metals ppb'!W170/50.9415*1000</f>
        <v>50.0770491642374</v>
      </c>
    </row>
    <row r="82" customFormat="false" ht="13.8" hidden="false" customHeight="false" outlineLevel="0" collapsed="false">
      <c r="A82" s="1" t="s">
        <v>405</v>
      </c>
      <c r="B82" s="1" t="s">
        <v>272</v>
      </c>
      <c r="C82" s="14" t="n">
        <v>442</v>
      </c>
      <c r="D82" s="14"/>
      <c r="F82" s="15" t="n">
        <v>42975</v>
      </c>
      <c r="G82" s="14" t="n">
        <v>9</v>
      </c>
      <c r="H82" s="25" t="s">
        <v>406</v>
      </c>
      <c r="I82" s="34" t="n">
        <f aca="false">'raw_all dissolved metals ppb'!I179/55.845*1000</f>
        <v>231.479989255976</v>
      </c>
      <c r="J82" s="34" t="n">
        <f aca="false">'raw_all dissolved metals ppb'!K179/58.933*1000</f>
        <v>0.305431591807646</v>
      </c>
      <c r="K82" s="34" t="n">
        <f aca="false">'raw_all dissolved metals ppb'!M179/58.693*1000</f>
        <v>26.9708483124052</v>
      </c>
      <c r="L82" s="34" t="n">
        <f aca="false">'raw_all dissolved metals ppb'!O179/63.546*1000</f>
        <v>7.03427438391087</v>
      </c>
      <c r="M82" s="34" t="n">
        <f aca="false">'raw_all dissolved metals ppb'!Q179/65.38*1000</f>
        <v>6903.48730498624</v>
      </c>
      <c r="N82" s="45" t="n">
        <f aca="false">'raw_all dissolved metals ppb'!S179/95.95*1000</f>
        <v>0.198019801980198</v>
      </c>
      <c r="O82" s="34" t="n">
        <f aca="false">'raw_all dissolved metals ppb'!U179/54.938*1000</f>
        <v>76.8502675743566</v>
      </c>
      <c r="P82" s="34" t="n">
        <f aca="false">'raw_all dissolved metals ppb'!W179/50.9415*1000</f>
        <v>11.0715232178087</v>
      </c>
    </row>
    <row r="83" customFormat="false" ht="13.8" hidden="false" customHeight="false" outlineLevel="0" collapsed="false">
      <c r="A83" s="1" t="s">
        <v>376</v>
      </c>
      <c r="B83" s="1" t="s">
        <v>272</v>
      </c>
      <c r="C83" s="14" t="n">
        <v>442</v>
      </c>
      <c r="F83" s="15" t="n">
        <v>42884</v>
      </c>
      <c r="G83" s="14" t="n">
        <v>13</v>
      </c>
      <c r="H83" s="14"/>
      <c r="I83" s="34" t="n">
        <f aca="false">'raw_all dissolved metals ppb'!I150/55.845*1000</f>
        <v>1112.43620735966</v>
      </c>
      <c r="J83" s="34" t="n">
        <f aca="false">'raw_all dissolved metals ppb'!K150/58.933*1000</f>
        <v>0.610863183615292</v>
      </c>
      <c r="K83" s="34" t="n">
        <f aca="false">'raw_all dissolved metals ppb'!M150/58.693*1000</f>
        <v>20.479443885983</v>
      </c>
      <c r="L83" s="34" t="n">
        <f aca="false">'raw_all dissolved metals ppb'!O150/63.546*1000</f>
        <v>9.80392156862745</v>
      </c>
      <c r="M83" s="34" t="n">
        <f aca="false">'raw_all dissolved metals ppb'!Q150/65.38*1000</f>
        <v>1885.37779137351</v>
      </c>
      <c r="N83" s="45" t="n">
        <f aca="false">'raw_all dissolved metals ppb'!S150/95.95*1000</f>
        <v>0.802501302761855</v>
      </c>
      <c r="O83" s="34" t="n">
        <f aca="false">'raw_all dissolved metals ppb'!U150/54.938*1000</f>
        <v>504.259346900142</v>
      </c>
      <c r="P83" s="34" t="n">
        <f aca="false">'raw_all dissolved metals ppb'!W150/50.9415*1000</f>
        <v>14.4283148317187</v>
      </c>
    </row>
    <row r="84" customFormat="false" ht="13.8" hidden="false" customHeight="false" outlineLevel="0" collapsed="false">
      <c r="A84" s="1" t="s">
        <v>385</v>
      </c>
      <c r="B84" s="1" t="s">
        <v>272</v>
      </c>
      <c r="C84" s="14" t="n">
        <v>442</v>
      </c>
      <c r="D84" s="14" t="s">
        <v>291</v>
      </c>
      <c r="E84" s="14"/>
      <c r="F84" s="15" t="n">
        <v>42912</v>
      </c>
      <c r="G84" s="14" t="n">
        <v>13</v>
      </c>
      <c r="H84" s="14"/>
      <c r="I84" s="34" t="n">
        <f aca="false">'raw_all dissolved metals ppb'!I159/55.845*1000</f>
        <v>834.255528695496</v>
      </c>
      <c r="J84" s="34" t="n">
        <f aca="false">'raw_all dissolved metals ppb'!K159/58.933*1000</f>
        <v>0.610863183615292</v>
      </c>
      <c r="K84" s="34" t="n">
        <f aca="false">'raw_all dissolved metals ppb'!M159/58.693*1000</f>
        <v>13.6472833216908</v>
      </c>
      <c r="L84" s="34" t="n">
        <f aca="false">'raw_all dissolved metals ppb'!O159/63.546*1000</f>
        <v>8.07289207817959</v>
      </c>
      <c r="M84" s="34" t="n">
        <f aca="false">'raw_all dissolved metals ppb'!Q159/65.38*1000</f>
        <v>377.959620679107</v>
      </c>
      <c r="N84" s="45" t="n">
        <f aca="false">'raw_all dissolved metals ppb'!S159/95.95*1000</f>
        <v>1.82386659718603</v>
      </c>
      <c r="O84" s="34" t="n">
        <f aca="false">'raw_all dissolved metals ppb'!U159/54.938*1000</f>
        <v>1516.94637591467</v>
      </c>
      <c r="P84" s="34" t="n">
        <f aca="false">'raw_all dissolved metals ppb'!W159/50.9415*1000</f>
        <v>1.13856089828529</v>
      </c>
    </row>
    <row r="85" customFormat="false" ht="13.8" hidden="false" customHeight="false" outlineLevel="0" collapsed="false">
      <c r="A85" s="1" t="s">
        <v>391</v>
      </c>
      <c r="B85" s="1" t="s">
        <v>272</v>
      </c>
      <c r="C85" s="14" t="n">
        <v>442</v>
      </c>
      <c r="D85" s="14" t="s">
        <v>291</v>
      </c>
      <c r="E85" s="14"/>
      <c r="F85" s="15" t="n">
        <v>42927</v>
      </c>
      <c r="G85" s="14" t="n">
        <v>13</v>
      </c>
      <c r="H85" s="14"/>
      <c r="I85" s="34" t="n">
        <f aca="false">'raw_all dissolved metals ppb'!I165/55.845*1000</f>
        <v>753.317217297878</v>
      </c>
      <c r="J85" s="34" t="n">
        <f aca="false">'raw_all dissolved metals ppb'!K165/58.933*1000</f>
        <v>1.35747374136732</v>
      </c>
      <c r="K85" s="34" t="n">
        <f aca="false">'raw_all dissolved metals ppb'!M165/58.693*1000</f>
        <v>17.804508203704</v>
      </c>
      <c r="L85" s="34" t="n">
        <f aca="false">'raw_all dissolved metals ppb'!O165/63.546*1000</f>
        <v>17.6092909073742</v>
      </c>
      <c r="M85" s="34" t="n">
        <f aca="false">'raw_all dissolved metals ppb'!Q165/65.38*1000</f>
        <v>287.748546956256</v>
      </c>
      <c r="N85" s="45" t="n">
        <f aca="false">'raw_all dissolved metals ppb'!S165/95.95*1000</f>
        <v>0.687858259510162</v>
      </c>
      <c r="O85" s="34" t="n">
        <f aca="false">'raw_all dissolved metals ppb'!U165/54.938*1000</f>
        <v>3982.25272124941</v>
      </c>
      <c r="P85" s="34" t="n">
        <f aca="false">'raw_all dissolved metals ppb'!W165/50.9415*1000</f>
        <v>1.15819125860055</v>
      </c>
    </row>
    <row r="86" customFormat="false" ht="13.8" hidden="false" customHeight="false" outlineLevel="0" collapsed="false">
      <c r="A86" s="1" t="s">
        <v>397</v>
      </c>
      <c r="B86" s="1" t="s">
        <v>272</v>
      </c>
      <c r="C86" s="14" t="n">
        <v>442</v>
      </c>
      <c r="D86" s="14"/>
      <c r="F86" s="15" t="n">
        <v>42947</v>
      </c>
      <c r="G86" s="14" t="n">
        <v>13</v>
      </c>
      <c r="H86" s="14"/>
      <c r="I86" s="34" t="n">
        <f aca="false">'raw_all dissolved metals ppb'!I171/55.845*1000</f>
        <v>491.001880204137</v>
      </c>
      <c r="J86" s="34" t="n">
        <f aca="false">'raw_all dissolved metals ppb'!K171/58.933*1000</f>
        <v>2.34164220385862</v>
      </c>
      <c r="K86" s="34" t="n">
        <f aca="false">'raw_all dissolved metals ppb'!M171/58.693*1000</f>
        <v>36.2905286831479</v>
      </c>
      <c r="L86" s="34" t="n">
        <f aca="false">'raw_all dissolved metals ppb'!O171/63.546*1000</f>
        <v>19.8124193497624</v>
      </c>
      <c r="M86" s="34" t="n">
        <f aca="false">'raw_all dissolved metals ppb'!Q171/65.38*1000</f>
        <v>34540.2416641175</v>
      </c>
      <c r="N86" s="45" t="n">
        <f aca="false">'raw_all dissolved metals ppb'!S171/95.95*1000</f>
        <v>2.27201667535175</v>
      </c>
      <c r="O86" s="34" t="n">
        <f aca="false">'raw_all dissolved metals ppb'!U171/54.938*1000</f>
        <v>6071.77181550111</v>
      </c>
      <c r="P86" s="34" t="n">
        <f aca="false">'raw_all dissolved metals ppb'!W171/50.9415*1000</f>
        <v>52.9627121305812</v>
      </c>
    </row>
    <row r="87" customFormat="false" ht="78.1" hidden="false" customHeight="false" outlineLevel="0" collapsed="false">
      <c r="A87" s="1" t="s">
        <v>407</v>
      </c>
      <c r="B87" s="1" t="s">
        <v>272</v>
      </c>
      <c r="C87" s="14" t="n">
        <v>442</v>
      </c>
      <c r="D87" s="14"/>
      <c r="F87" s="15" t="n">
        <v>42975</v>
      </c>
      <c r="G87" s="14" t="n">
        <v>13</v>
      </c>
      <c r="H87" s="40" t="s">
        <v>408</v>
      </c>
      <c r="I87" s="34" t="n">
        <f aca="false">'raw_all dissolved metals ppb'!I180/55.845*1000</f>
        <v>2673.72190885487</v>
      </c>
      <c r="J87" s="34" t="n">
        <f aca="false">'raw_all dissolved metals ppb'!K180/58.933*1000</f>
        <v>6.24437921028965</v>
      </c>
      <c r="K87" s="34" t="n">
        <f aca="false">'raw_all dissolved metals ppb'!M180/58.693*1000</f>
        <v>27.7545874295061</v>
      </c>
      <c r="L87" s="34" t="n">
        <f aca="false">'raw_all dissolved metals ppb'!O180/63.546*1000</f>
        <v>16.9798256381204</v>
      </c>
      <c r="M87" s="34" t="n">
        <f aca="false">'raw_all dissolved metals ppb'!Q180/65.38*1000</f>
        <v>1447.93514836341</v>
      </c>
      <c r="N87" s="45" t="n">
        <f aca="false">'raw_all dissolved metals ppb'!S180/95.95*1000</f>
        <v>0.343929129755081</v>
      </c>
      <c r="O87" s="34" t="n">
        <f aca="false">'raw_all dissolved metals ppb'!U180/54.938*1000</f>
        <v>9276.02024099894</v>
      </c>
      <c r="P87" s="34" t="n">
        <f aca="false">'raw_all dissolved metals ppb'!W180/50.9415*1000</f>
        <v>8.00918700862754</v>
      </c>
    </row>
    <row r="88" customFormat="false" ht="13.8" hidden="false" customHeight="false" outlineLevel="0" collapsed="false">
      <c r="A88" s="1" t="s">
        <v>377</v>
      </c>
      <c r="B88" s="1" t="s">
        <v>272</v>
      </c>
      <c r="C88" s="14" t="n">
        <v>442</v>
      </c>
      <c r="F88" s="15" t="n">
        <v>42884</v>
      </c>
      <c r="G88" s="14" t="n">
        <v>15</v>
      </c>
      <c r="H88" s="14"/>
      <c r="I88" s="34" t="n">
        <f aca="false">'raw_all dissolved metals ppb'!I151/55.845*1000</f>
        <v>1645.1607126869</v>
      </c>
      <c r="J88" s="34" t="n">
        <f aca="false">'raw_all dissolved metals ppb'!K151/58.933*1000</f>
        <v>2.39254746915989</v>
      </c>
      <c r="K88" s="34" t="n">
        <f aca="false">'raw_all dissolved metals ppb'!M151/58.693*1000</f>
        <v>25.8974664781149</v>
      </c>
      <c r="L88" s="34" t="n">
        <f aca="false">'raw_all dissolved metals ppb'!O151/63.546*1000</f>
        <v>10.5750165234633</v>
      </c>
      <c r="M88" s="34" t="n">
        <f aca="false">'raw_all dissolved metals ppb'!Q151/65.38*1000</f>
        <v>13569.1037014378</v>
      </c>
      <c r="N88" s="45" t="n">
        <f aca="false">'raw_all dissolved metals ppb'!S151/95.95*1000</f>
        <v>0.833767587285044</v>
      </c>
      <c r="O88" s="34" t="n">
        <f aca="false">'raw_all dissolved metals ppb'!U151/54.938*1000</f>
        <v>5731.04226582693</v>
      </c>
      <c r="P88" s="34" t="n">
        <f aca="false">'raw_all dissolved metals ppb'!W151/50.9415*1000</f>
        <v>44.2468321506041</v>
      </c>
    </row>
    <row r="89" customFormat="false" ht="13.8" hidden="false" customHeight="false" outlineLevel="0" collapsed="false">
      <c r="A89" s="1" t="s">
        <v>386</v>
      </c>
      <c r="B89" s="1" t="s">
        <v>272</v>
      </c>
      <c r="C89" s="14" t="n">
        <v>442</v>
      </c>
      <c r="D89" s="14" t="s">
        <v>291</v>
      </c>
      <c r="E89" s="14"/>
      <c r="F89" s="15" t="n">
        <v>42912</v>
      </c>
      <c r="G89" s="14" t="n">
        <v>15</v>
      </c>
      <c r="H89" s="14"/>
      <c r="I89" s="34" t="n">
        <f aca="false">'raw_all dissolved metals ppb'!I160/55.845*1000</f>
        <v>1431.26510878324</v>
      </c>
      <c r="J89" s="34" t="n">
        <f aca="false">'raw_all dissolved metals ppb'!K160/58.933*1000</f>
        <v>4.44572650297796</v>
      </c>
      <c r="K89" s="34" t="n">
        <f aca="false">'raw_all dissolved metals ppb'!M160/58.693*1000</f>
        <v>17.1229959279642</v>
      </c>
      <c r="L89" s="34" t="n">
        <f aca="false">'raw_all dissolved metals ppb'!O160/63.546*1000</f>
        <v>9.69376514650804</v>
      </c>
      <c r="M89" s="34" t="n">
        <f aca="false">'raw_all dissolved metals ppb'!Q160/65.38*1000</f>
        <v>4755.58274701744</v>
      </c>
      <c r="N89" s="45" t="n">
        <f aca="false">'raw_all dissolved metals ppb'!S160/95.95*1000</f>
        <v>1.60500260552371</v>
      </c>
      <c r="O89" s="34" t="n">
        <f aca="false">'raw_all dissolved metals ppb'!U160/54.938*1000</f>
        <v>9827.04139211475</v>
      </c>
      <c r="P89" s="34" t="n">
        <f aca="false">'raw_all dissolved metals ppb'!W160/50.9415*1000</f>
        <v>1.47227702364477</v>
      </c>
    </row>
    <row r="90" customFormat="false" ht="13.8" hidden="false" customHeight="false" outlineLevel="0" collapsed="false">
      <c r="A90" s="1" t="s">
        <v>392</v>
      </c>
      <c r="B90" s="1" t="s">
        <v>272</v>
      </c>
      <c r="C90" s="14" t="n">
        <v>442</v>
      </c>
      <c r="D90" s="14" t="s">
        <v>291</v>
      </c>
      <c r="E90" s="14"/>
      <c r="F90" s="15" t="n">
        <v>42927</v>
      </c>
      <c r="G90" s="14" t="n">
        <v>15</v>
      </c>
      <c r="H90" s="14"/>
      <c r="I90" s="34" t="n">
        <f aca="false">'raw_all dissolved metals ppb'!I166/55.845*1000</f>
        <v>1246.05604798997</v>
      </c>
      <c r="J90" s="34" t="n">
        <f aca="false">'raw_all dissolved metals ppb'!K166/58.933*1000</f>
        <v>4.7511580947856</v>
      </c>
      <c r="K90" s="34" t="n">
        <f aca="false">'raw_all dissolved metals ppb'!M166/58.693*1000</f>
        <v>16.0496140936739</v>
      </c>
      <c r="L90" s="34" t="n">
        <f aca="false">'raw_all dissolved metals ppb'!O166/63.546*1000</f>
        <v>8.54499103011991</v>
      </c>
      <c r="M90" s="34" t="n">
        <f aca="false">'raw_all dissolved metals ppb'!Q166/65.38*1000</f>
        <v>462.190272254512</v>
      </c>
      <c r="N90" s="45" t="n">
        <f aca="false">'raw_all dissolved metals ppb'!S166/95.95*1000</f>
        <v>0.646169880145909</v>
      </c>
      <c r="O90" s="34" t="n">
        <f aca="false">'raw_all dissolved metals ppb'!U166/54.938*1000</f>
        <v>9725.52695766136</v>
      </c>
      <c r="P90" s="34" t="n">
        <f aca="false">'raw_all dissolved metals ppb'!W166/50.9415*1000</f>
        <v>1.84525386963478</v>
      </c>
    </row>
    <row r="91" customFormat="false" ht="13.8" hidden="false" customHeight="false" outlineLevel="0" collapsed="false">
      <c r="A91" s="1" t="s">
        <v>398</v>
      </c>
      <c r="B91" s="1" t="s">
        <v>272</v>
      </c>
      <c r="C91" s="14" t="n">
        <v>442</v>
      </c>
      <c r="D91" s="14"/>
      <c r="F91" s="15" t="n">
        <v>42947</v>
      </c>
      <c r="G91" s="14" t="n">
        <v>15</v>
      </c>
      <c r="H91" s="14"/>
      <c r="I91" s="34" t="n">
        <f aca="false">'raw_all dissolved metals ppb'!I172/55.845*1000</f>
        <v>19794.4847345331</v>
      </c>
      <c r="J91" s="34" t="n">
        <f aca="false">'raw_all dissolved metals ppb'!K172/58.933*1000</f>
        <v>10.028337264351</v>
      </c>
      <c r="K91" s="34" t="n">
        <f aca="false">'raw_all dissolved metals ppb'!M172/58.693*1000</f>
        <v>40.720358475457</v>
      </c>
      <c r="L91" s="34" t="n">
        <f aca="false">'raw_all dissolved metals ppb'!O172/63.546*1000</f>
        <v>16.5234633179114</v>
      </c>
      <c r="M91" s="34" t="n">
        <f aca="false">'raw_all dissolved metals ppb'!Q172/65.38*1000</f>
        <v>52251.7130620985</v>
      </c>
      <c r="N91" s="45" t="n">
        <f aca="false">'raw_all dissolved metals ppb'!S172/95.95*1000</f>
        <v>1.36529442417926</v>
      </c>
      <c r="O91" s="34" t="n">
        <f aca="false">'raw_all dissolved metals ppb'!U172/54.938*1000</f>
        <v>14927.0450325822</v>
      </c>
      <c r="P91" s="34" t="n">
        <f aca="false">'raw_all dissolved metals ppb'!W172/50.9415*1000</f>
        <v>50.0377884436069</v>
      </c>
    </row>
    <row r="92" customFormat="false" ht="13.8" hidden="false" customHeight="false" outlineLevel="0" collapsed="false">
      <c r="A92" s="1" t="s">
        <v>409</v>
      </c>
      <c r="B92" s="1" t="s">
        <v>272</v>
      </c>
      <c r="C92" s="14" t="n">
        <v>442</v>
      </c>
      <c r="D92" s="14"/>
      <c r="F92" s="15" t="n">
        <v>42975</v>
      </c>
      <c r="G92" s="14" t="n">
        <v>15</v>
      </c>
      <c r="H92" s="14"/>
      <c r="I92" s="34" t="n">
        <f aca="false">'raw_all dissolved metals ppb'!I181/55.845*1000</f>
        <v>76591.4405945026</v>
      </c>
      <c r="J92" s="34" t="n">
        <f aca="false">'raw_all dissolved metals ppb'!K181/58.933*1000</f>
        <v>13.727453209577</v>
      </c>
      <c r="K92" s="34" t="n">
        <f aca="false">'raw_all dissolved metals ppb'!M181/58.693*1000</f>
        <v>30.6850902151875</v>
      </c>
      <c r="L92" s="34" t="n">
        <f aca="false">'raw_all dissolved metals ppb'!O181/63.546*1000</f>
        <v>4.79967267805999</v>
      </c>
      <c r="M92" s="34" t="n">
        <f aca="false">'raw_all dissolved metals ppb'!Q181/65.38*1000</f>
        <v>776.460691342918</v>
      </c>
      <c r="N92" s="45" t="n">
        <f aca="false">'raw_all dissolved metals ppb'!S181/95.95*1000</f>
        <v>0.781657113079729</v>
      </c>
      <c r="O92" s="34" t="n">
        <f aca="false">'raw_all dissolved metals ppb'!U181/54.938*1000</f>
        <v>18631.4572791146</v>
      </c>
      <c r="P92" s="34" t="n">
        <f aca="false">'raw_all dissolved metals ppb'!W181/50.9415*1000</f>
        <v>8.9514443037602</v>
      </c>
    </row>
    <row r="93" customFormat="false" ht="13.8" hidden="false" customHeight="false" outlineLevel="0" collapsed="false">
      <c r="A93" s="1" t="s">
        <v>378</v>
      </c>
      <c r="B93" s="1" t="s">
        <v>272</v>
      </c>
      <c r="C93" s="14" t="n">
        <v>442</v>
      </c>
      <c r="F93" s="15" t="n">
        <v>42884</v>
      </c>
      <c r="G93" s="14" t="n">
        <v>17</v>
      </c>
      <c r="H93" s="14"/>
      <c r="I93" s="34" t="n">
        <f aca="false">'raw_all dissolved metals ppb'!I152/55.845*1000</f>
        <v>368848.151132599</v>
      </c>
      <c r="J93" s="34" t="n">
        <f aca="false">'raw_all dissolved metals ppb'!K152/58.933*1000</f>
        <v>38.7049700507356</v>
      </c>
      <c r="K93" s="34" t="n">
        <f aca="false">'raw_all dissolved metals ppb'!M152/58.693*1000</f>
        <v>23.6995893888539</v>
      </c>
      <c r="L93" s="34" t="n">
        <f aca="false">'raw_all dissolved metals ppb'!O152/63.546*1000</f>
        <v>10.5907531551947</v>
      </c>
      <c r="M93" s="34" t="n">
        <f aca="false">'raw_all dissolved metals ppb'!Q152/65.38*1000</f>
        <v>24999.2505353319</v>
      </c>
      <c r="N93" s="45" t="n">
        <f aca="false">'raw_all dissolved metals ppb'!S152/95.95*1000</f>
        <v>4.01250651380928</v>
      </c>
      <c r="O93" s="34" t="n">
        <f aca="false">'raw_all dissolved metals ppb'!U152/54.938*1000</f>
        <v>76016.873566566</v>
      </c>
      <c r="P93" s="34" t="n">
        <f aca="false">'raw_all dissolved metals ppb'!W152/50.9415*1000</f>
        <v>62.5423279644298</v>
      </c>
    </row>
    <row r="94" customFormat="false" ht="13.8" hidden="false" customHeight="false" outlineLevel="0" collapsed="false">
      <c r="A94" s="1" t="s">
        <v>387</v>
      </c>
      <c r="B94" s="1" t="s">
        <v>272</v>
      </c>
      <c r="C94" s="14" t="n">
        <v>442</v>
      </c>
      <c r="D94" s="14" t="s">
        <v>291</v>
      </c>
      <c r="E94" s="14"/>
      <c r="F94" s="15" t="n">
        <v>42912</v>
      </c>
      <c r="G94" s="14" t="n">
        <v>17</v>
      </c>
      <c r="H94" s="14"/>
      <c r="I94" s="34" t="n">
        <f aca="false">'raw_all dissolved metals ppb'!I161/55.845*1000</f>
        <v>37264.2671680544</v>
      </c>
      <c r="J94" s="34" t="n">
        <f aca="false">'raw_all dissolved metals ppb'!K161/58.933*1000</f>
        <v>14.9152427332734</v>
      </c>
      <c r="K94" s="34" t="n">
        <f aca="false">'raw_all dissolved metals ppb'!M161/58.693*1000</f>
        <v>18.2986046036154</v>
      </c>
      <c r="L94" s="34" t="n">
        <f aca="false">'raw_all dissolved metals ppb'!O161/63.546*1000</f>
        <v>6.53070216850785</v>
      </c>
      <c r="M94" s="34" t="n">
        <f aca="false">'raw_all dissolved metals ppb'!Q161/65.38*1000</f>
        <v>17309.0394616091</v>
      </c>
      <c r="N94" s="45" t="n">
        <f aca="false">'raw_all dissolved metals ppb'!S161/95.95*1000</f>
        <v>1.76133402813966</v>
      </c>
      <c r="O94" s="34" t="n">
        <f aca="false">'raw_all dissolved metals ppb'!U161/54.938*1000</f>
        <v>24122.9931923259</v>
      </c>
      <c r="P94" s="34" t="n">
        <f aca="false">'raw_all dissolved metals ppb'!W161/50.9415*1000</f>
        <v>7.223972596017</v>
      </c>
    </row>
    <row r="95" customFormat="false" ht="13.8" hidden="false" customHeight="false" outlineLevel="0" collapsed="false">
      <c r="A95" s="1" t="s">
        <v>393</v>
      </c>
      <c r="B95" s="1" t="s">
        <v>272</v>
      </c>
      <c r="C95" s="14" t="n">
        <v>442</v>
      </c>
      <c r="D95" s="14" t="s">
        <v>291</v>
      </c>
      <c r="E95" s="14"/>
      <c r="F95" s="15" t="n">
        <v>42927</v>
      </c>
      <c r="G95" s="14" t="n">
        <v>17</v>
      </c>
      <c r="H95" s="14"/>
      <c r="I95" s="34" t="n">
        <f aca="false">'raw_all dissolved metals ppb'!I167/55.845*1000</f>
        <v>84257.1940191602</v>
      </c>
      <c r="J95" s="34" t="n">
        <f aca="false">'raw_all dissolved metals ppb'!K167/58.933*1000</f>
        <v>15.0679585291772</v>
      </c>
      <c r="K95" s="34" t="n">
        <f aca="false">'raw_all dissolved metals ppb'!M167/58.693*1000</f>
        <v>17.940810658852</v>
      </c>
      <c r="L95" s="34" t="n">
        <f aca="false">'raw_all dissolved metals ppb'!O167/63.546*1000</f>
        <v>6.82969817140339</v>
      </c>
      <c r="M95" s="34" t="n">
        <f aca="false">'raw_all dissolved metals ppb'!Q167/65.38*1000</f>
        <v>2777.69960232487</v>
      </c>
      <c r="N95" s="45" t="n">
        <f aca="false">'raw_all dissolved metals ppb'!S167/95.95*1000</f>
        <v>1.41740489838458</v>
      </c>
      <c r="O95" s="34" t="n">
        <f aca="false">'raw_all dissolved metals ppb'!U167/54.938*1000</f>
        <v>24148.3672503549</v>
      </c>
      <c r="P95" s="34" t="n">
        <f aca="false">'raw_all dissolved metals ppb'!W167/50.9415*1000</f>
        <v>5.96762953584013</v>
      </c>
    </row>
    <row r="96" customFormat="false" ht="13.8" hidden="false" customHeight="false" outlineLevel="0" collapsed="false">
      <c r="A96" s="1" t="s">
        <v>399</v>
      </c>
      <c r="B96" s="1" t="s">
        <v>272</v>
      </c>
      <c r="C96" s="14" t="n">
        <v>442</v>
      </c>
      <c r="D96" s="14"/>
      <c r="F96" s="15" t="n">
        <v>42947</v>
      </c>
      <c r="G96" s="14" t="n">
        <v>17</v>
      </c>
      <c r="H96" s="14"/>
      <c r="I96" s="34" t="n">
        <f aca="false">'raw_all dissolved metals ppb'!I173/55.845*1000</f>
        <v>216679.559495031</v>
      </c>
      <c r="J96" s="34" t="n">
        <f aca="false">'raw_all dissolved metals ppb'!K173/58.933*1000</f>
        <v>19.9888008416337</v>
      </c>
      <c r="K96" s="34" t="n">
        <f aca="false">'raw_all dissolved metals ppb'!M173/58.693*1000</f>
        <v>43.6508612611385</v>
      </c>
      <c r="L96" s="34" t="n">
        <f aca="false">'raw_all dissolved metals ppb'!O173/63.546*1000</f>
        <v>49.5231800585403</v>
      </c>
      <c r="M96" s="34" t="n">
        <f aca="false">'raw_all dissolved metals ppb'!Q173/65.38*1000</f>
        <v>61580.6515754053</v>
      </c>
      <c r="N96" s="45" t="n">
        <f aca="false">'raw_all dissolved metals ppb'!S173/95.95*1000</f>
        <v>2.0323084940073</v>
      </c>
      <c r="O96" s="34" t="n">
        <f aca="false">'raw_all dissolved metals ppb'!U173/54.938*1000</f>
        <v>32072.1722669191</v>
      </c>
      <c r="P96" s="34" t="n">
        <f aca="false">'raw_all dissolved metals ppb'!W173/50.9415*1000</f>
        <v>87.433624844184</v>
      </c>
    </row>
    <row r="97" customFormat="false" ht="13.8" hidden="false" customHeight="false" outlineLevel="0" collapsed="false">
      <c r="A97" s="1" t="s">
        <v>410</v>
      </c>
      <c r="B97" s="1" t="s">
        <v>272</v>
      </c>
      <c r="C97" s="14" t="n">
        <v>442</v>
      </c>
      <c r="D97" s="14"/>
      <c r="F97" s="15" t="n">
        <v>42975</v>
      </c>
      <c r="G97" s="14" t="n">
        <v>17</v>
      </c>
      <c r="H97" s="14"/>
      <c r="I97" s="34" t="n">
        <f aca="false">'raw_all dissolved metals ppb'!I182/55.845*1000</f>
        <v>192639.161966156</v>
      </c>
      <c r="J97" s="34" t="n">
        <f aca="false">'raw_all dissolved metals ppb'!K182/58.933*1000</f>
        <v>20.1924219028388</v>
      </c>
      <c r="K97" s="34" t="n">
        <f aca="false">'raw_all dissolved metals ppb'!M182/58.693*1000</f>
        <v>31.4006781047144</v>
      </c>
      <c r="L97" s="34" t="n">
        <f aca="false">'raw_all dissolved metals ppb'!O182/63.546*1000</f>
        <v>7.00280112044818</v>
      </c>
      <c r="M97" s="34" t="n">
        <f aca="false">'raw_all dissolved metals ppb'!Q182/65.38*1000</f>
        <v>13335.8366472928</v>
      </c>
      <c r="N97" s="45" t="n">
        <f aca="false">'raw_all dissolved metals ppb'!S182/95.95*1000</f>
        <v>1.09431995831162</v>
      </c>
      <c r="O97" s="34" t="n">
        <f aca="false">'raw_all dissolved metals ppb'!U182/54.938*1000</f>
        <v>30337.2164985984</v>
      </c>
      <c r="P97" s="34" t="n">
        <f aca="false">'raw_all dissolved metals ppb'!W182/50.9415*1000</f>
        <v>34.2746091104502</v>
      </c>
    </row>
    <row r="98" customFormat="false" ht="13.8" hidden="false" customHeight="false" outlineLevel="0" collapsed="false">
      <c r="A98" s="1" t="s">
        <v>380</v>
      </c>
      <c r="B98" s="1" t="s">
        <v>272</v>
      </c>
      <c r="C98" s="14" t="n">
        <v>442</v>
      </c>
      <c r="F98" s="15" t="n">
        <v>42898</v>
      </c>
      <c r="G98" s="14" t="s">
        <v>293</v>
      </c>
      <c r="H98" s="14"/>
      <c r="I98" s="34" t="n">
        <f aca="false">'raw_all dissolved metals ppb'!I154/55.845*1000</f>
        <v>938.436744560838</v>
      </c>
      <c r="J98" s="34" t="n">
        <f aca="false">'raw_all dissolved metals ppb'!K154/58.933*1000</f>
        <v>0.780547401286206</v>
      </c>
      <c r="K98" s="34" t="n">
        <f aca="false">'raw_all dissolved metals ppb'!M154/58.693*1000</f>
        <v>33.6667064215494</v>
      </c>
      <c r="L98" s="34" t="n">
        <f aca="false">'raw_all dissolved metals ppb'!O154/63.546*1000</f>
        <v>12.982721178359</v>
      </c>
      <c r="M98" s="34" t="n">
        <f aca="false">'raw_all dissolved metals ppb'!Q154/65.38*1000</f>
        <v>306.072193331294</v>
      </c>
      <c r="N98" s="45" t="n">
        <f aca="false">'raw_all dissolved metals ppb'!S154/95.95*1000</f>
        <v>0.437727983324648</v>
      </c>
      <c r="O98" s="34" t="n">
        <f aca="false">'raw_all dissolved metals ppb'!U154/54.938*1000</f>
        <v>615.275401361535</v>
      </c>
      <c r="P98" s="34" t="n">
        <f aca="false">'raw_all dissolved metals ppb'!W154/50.9415*1000</f>
        <v>1.9434056712111</v>
      </c>
    </row>
    <row r="99" customFormat="false" ht="13.8" hidden="false" customHeight="false" outlineLevel="0" collapsed="false">
      <c r="A99" s="1" t="s">
        <v>401</v>
      </c>
      <c r="B99" s="1" t="s">
        <v>272</v>
      </c>
      <c r="C99" s="14" t="n">
        <v>442</v>
      </c>
      <c r="D99" s="14"/>
      <c r="F99" s="15" t="n">
        <v>42961</v>
      </c>
      <c r="G99" s="14" t="s">
        <v>293</v>
      </c>
      <c r="H99" s="14"/>
      <c r="I99" s="34" t="n">
        <f aca="false">'raw_all dissolved metals ppb'!I175/55.845*1000</f>
        <v>975.575252932223</v>
      </c>
      <c r="J99" s="34" t="n">
        <f aca="false">'raw_all dissolved metals ppb'!K175/58.933*1000</f>
        <v>4.32694755060832</v>
      </c>
      <c r="K99" s="34" t="n">
        <f aca="false">'raw_all dissolved metals ppb'!M175/58.693*1000</f>
        <v>29.7650486429387</v>
      </c>
      <c r="L99" s="34" t="n">
        <f aca="false">'raw_all dissolved metals ppb'!O175/63.546*1000</f>
        <v>7.44342680892582</v>
      </c>
      <c r="M99" s="34" t="n">
        <f aca="false">'raw_all dissolved metals ppb'!Q175/65.38*1000</f>
        <v>92.2453349648211</v>
      </c>
      <c r="N99" s="45" t="n">
        <f aca="false">'raw_all dissolved metals ppb'!S175/95.95*1000</f>
        <v>0.604481500781657</v>
      </c>
      <c r="O99" s="34" t="n">
        <f aca="false">'raw_all dissolved metals ppb'!U175/54.938*1000</f>
        <v>7402.76311478394</v>
      </c>
      <c r="P99" s="34" t="n">
        <f aca="false">'raw_all dissolved metals ppb'!W175/50.9415*1000</f>
        <v>1.23671269986161</v>
      </c>
    </row>
    <row r="100" customFormat="false" ht="13.8" hidden="false" customHeight="false" outlineLevel="0" collapsed="false">
      <c r="A100" s="1" t="s">
        <v>381</v>
      </c>
      <c r="B100" s="1" t="s">
        <v>272</v>
      </c>
      <c r="C100" s="14" t="n">
        <v>442</v>
      </c>
      <c r="F100" s="15" t="n">
        <v>42898</v>
      </c>
      <c r="G100" s="14" t="s">
        <v>282</v>
      </c>
      <c r="H100" s="14"/>
      <c r="I100" s="34" t="n">
        <f aca="false">'raw_all dissolved metals ppb'!I155/55.845*1000</f>
        <v>299.328498522697</v>
      </c>
      <c r="J100" s="34" t="n">
        <f aca="false">'raw_all dissolved metals ppb'!K155/58.933*1000</f>
        <v>0.576926340081109</v>
      </c>
      <c r="K100" s="34" t="n">
        <f aca="false">'raw_all dissolved metals ppb'!M155/58.693*1000</f>
        <v>12.7442795563355</v>
      </c>
      <c r="L100" s="34" t="n">
        <f aca="false">'raw_all dissolved metals ppb'!O155/63.546*1000</f>
        <v>9.69376514650804</v>
      </c>
      <c r="M100" s="34" t="n">
        <f aca="false">'raw_all dissolved metals ppb'!Q155/65.38*1000</f>
        <v>139.98164576323</v>
      </c>
      <c r="N100" s="45" t="n">
        <f aca="false">'raw_all dissolved metals ppb'!S155/95.95*1000</f>
        <v>0.416883793642522</v>
      </c>
      <c r="O100" s="34" t="n">
        <f aca="false">'raw_all dissolved metals ppb'!U155/54.938*1000</f>
        <v>15.7996286723215</v>
      </c>
      <c r="P100" s="34" t="n">
        <f aca="false">'raw_all dissolved metals ppb'!W155/50.9415*1000</f>
        <v>1.15819125860055</v>
      </c>
    </row>
    <row r="101" customFormat="false" ht="13.8" hidden="false" customHeight="false" outlineLevel="0" collapsed="false">
      <c r="A101" s="46" t="s">
        <v>402</v>
      </c>
      <c r="B101" s="46" t="s">
        <v>272</v>
      </c>
      <c r="C101" s="47" t="n">
        <v>442</v>
      </c>
      <c r="D101" s="47"/>
      <c r="E101" s="46"/>
      <c r="F101" s="48" t="n">
        <v>42961</v>
      </c>
      <c r="G101" s="47" t="s">
        <v>282</v>
      </c>
      <c r="H101" s="47"/>
      <c r="I101" s="50" t="n">
        <f aca="false">'raw_all dissolved metals ppb'!I176/55.845*1000</f>
        <v>141.964365654938</v>
      </c>
      <c r="J101" s="50" t="n">
        <f aca="false">'raw_all dissolved metals ppb'!K176/58.933*1000</f>
        <v>0.271494748273463</v>
      </c>
      <c r="K101" s="50" t="n">
        <f aca="false">'raw_all dissolved metals ppb'!M176/58.693*1000</f>
        <v>28.5383265466069</v>
      </c>
      <c r="L101" s="50" t="n">
        <f aca="false">'raw_all dissolved metals ppb'!O176/63.546*1000</f>
        <v>8.41909797626916</v>
      </c>
      <c r="M101" s="50" t="n">
        <f aca="false">'raw_all dissolved metals ppb'!Q176/65.38*1000</f>
        <v>449.265830529214</v>
      </c>
      <c r="N101" s="51" t="n">
        <f aca="false">'raw_all dissolved metals ppb'!S176/95.95*1000</f>
        <v>0.61490359562272</v>
      </c>
      <c r="O101" s="50" t="n">
        <f aca="false">'raw_all dissolved metals ppb'!U176/54.938*1000</f>
        <v>7.99082602206123</v>
      </c>
      <c r="P101" s="50" t="n">
        <f aca="false">'raw_all dissolved metals ppb'!W176/50.9415*1000</f>
        <v>11.5819125860055</v>
      </c>
    </row>
    <row r="102" customFormat="false" ht="13.8" hidden="false" customHeight="false" outlineLevel="0" collapsed="false">
      <c r="A102" s="1" t="s">
        <v>565</v>
      </c>
      <c r="B102" s="1" t="s">
        <v>272</v>
      </c>
      <c r="C102" s="14" t="s">
        <v>73</v>
      </c>
      <c r="D102" s="14" t="s">
        <v>563</v>
      </c>
      <c r="F102" s="15" t="n">
        <v>42969</v>
      </c>
      <c r="G102" s="14" t="n">
        <v>7</v>
      </c>
      <c r="H102" s="14"/>
      <c r="I102" s="34" t="n">
        <f aca="false">'raw_all dissolved metals ppb'!I307/55.845*1000</f>
        <v>23118.8109947175</v>
      </c>
      <c r="J102" s="34" t="n">
        <f aca="false">'raw_all dissolved metals ppb'!K307/58.933*1000</f>
        <v>19.6833692498261</v>
      </c>
      <c r="K102" s="34" t="n">
        <f aca="false">'raw_all dissolved metals ppb'!M307/58.693*1000</f>
        <v>27.7716252363996</v>
      </c>
      <c r="L102" s="34" t="n">
        <f aca="false">'raw_all dissolved metals ppb'!O307/63.546*1000</f>
        <v>20.6149875680609</v>
      </c>
      <c r="M102" s="34" t="n">
        <f aca="false">'raw_all dissolved metals ppb'!Q307/65.38*1000</f>
        <v>2032.42581829306</v>
      </c>
      <c r="N102" s="45" t="n">
        <f aca="false">'raw_all dissolved metals ppb'!S307/95.95*1000</f>
        <v>7.19124544033351</v>
      </c>
      <c r="O102" s="34" t="n">
        <f aca="false">'raw_all dissolved metals ppb'!U307/54.938*1000</f>
        <v>16573.5920492191</v>
      </c>
      <c r="P102" s="34" t="n">
        <f aca="false">'raw_all dissolved metals ppb'!W307/50.9415*1000</f>
        <v>3.92607206305272</v>
      </c>
    </row>
    <row r="103" customFormat="false" ht="13.8" hidden="false" customHeight="false" outlineLevel="0" collapsed="false">
      <c r="A103" s="46" t="s">
        <v>561</v>
      </c>
      <c r="B103" s="46" t="s">
        <v>272</v>
      </c>
      <c r="C103" s="47" t="s">
        <v>73</v>
      </c>
      <c r="D103" s="47" t="s">
        <v>559</v>
      </c>
      <c r="E103" s="46"/>
      <c r="F103" s="48" t="n">
        <v>42968</v>
      </c>
      <c r="G103" s="47" t="n">
        <v>15</v>
      </c>
      <c r="H103" s="47"/>
      <c r="I103" s="50" t="n">
        <f aca="false">'raw_all dissolved metals ppb'!I304/55.845*1000</f>
        <v>5691.10932044051</v>
      </c>
      <c r="J103" s="50" t="n">
        <f aca="false">'raw_all dissolved metals ppb'!K304/58.933*1000</f>
        <v>13.4050531960022</v>
      </c>
      <c r="K103" s="50" t="n">
        <f aca="false">'raw_all dissolved metals ppb'!M304/58.693*1000</f>
        <v>24.5344419266352</v>
      </c>
      <c r="L103" s="50" t="n">
        <f aca="false">'raw_all dissolved metals ppb'!O304/63.546*1000</f>
        <v>26.7522739432852</v>
      </c>
      <c r="M103" s="50" t="n">
        <f aca="false">'raw_all dissolved metals ppb'!Q304/65.38*1000</f>
        <v>801.774242887733</v>
      </c>
      <c r="N103" s="51" t="n">
        <f aca="false">'raw_all dissolved metals ppb'!S304/95.95*1000</f>
        <v>13.8613861386139</v>
      </c>
      <c r="O103" s="50" t="n">
        <f aca="false">'raw_all dissolved metals ppb'!U304/54.938*1000</f>
        <v>8119.5165459245</v>
      </c>
      <c r="P103" s="50" t="n">
        <f aca="false">'raw_all dissolved metals ppb'!W304/50.9415*1000</f>
        <v>2.7482504441369</v>
      </c>
    </row>
    <row r="104" customFormat="false" ht="13.8" hidden="false" customHeight="false" outlineLevel="0" collapsed="false">
      <c r="A104" s="1" t="s">
        <v>415</v>
      </c>
      <c r="B104" s="1" t="s">
        <v>272</v>
      </c>
      <c r="C104" s="14" t="s">
        <v>66</v>
      </c>
      <c r="F104" s="15" t="n">
        <v>42930</v>
      </c>
      <c r="G104" s="41" t="s">
        <v>293</v>
      </c>
      <c r="H104" s="14" t="s">
        <v>416</v>
      </c>
      <c r="I104" s="34" t="n">
        <f aca="false">'raw_all dissolved metals ppb'!I185/55.845*1000</f>
        <v>646.253021756648</v>
      </c>
      <c r="J104" s="34" t="n">
        <f aca="false">'raw_all dissolved metals ppb'!K185/58.933*1000</f>
        <v>10.1471162167207</v>
      </c>
      <c r="K104" s="34" t="n">
        <f aca="false">'raw_all dissolved metals ppb'!M185/58.693*1000</f>
        <v>9.2174535293817</v>
      </c>
      <c r="L104" s="34" t="n">
        <f aca="false">'raw_all dissolved metals ppb'!O185/63.546*1000</f>
        <v>10.8740125263589</v>
      </c>
      <c r="M104" s="34" t="n">
        <f aca="false">'raw_all dissolved metals ppb'!Q185/65.38*1000</f>
        <v>40.0275313551545</v>
      </c>
      <c r="N104" s="45" t="n">
        <f aca="false">'raw_all dissolved metals ppb'!S185/95.95*1000</f>
        <v>100.677436164669</v>
      </c>
      <c r="O104" s="34" t="n">
        <f aca="false">'raw_all dissolved metals ppb'!U185/54.938*1000</f>
        <v>548.800465979832</v>
      </c>
      <c r="P104" s="34" t="n">
        <f aca="false">'raw_all dissolved metals ppb'!W185/50.9415*1000</f>
        <v>3.19974873138796</v>
      </c>
    </row>
    <row r="105" customFormat="false" ht="13.8" hidden="false" customHeight="false" outlineLevel="0" collapsed="false">
      <c r="A105" s="1" t="s">
        <v>418</v>
      </c>
      <c r="B105" s="1" t="s">
        <v>272</v>
      </c>
      <c r="C105" s="14" t="s">
        <v>66</v>
      </c>
      <c r="F105" s="15" t="n">
        <v>42956</v>
      </c>
      <c r="G105" s="41" t="s">
        <v>293</v>
      </c>
      <c r="H105" s="14" t="s">
        <v>419</v>
      </c>
      <c r="I105" s="34" t="n">
        <f aca="false">'raw_all dissolved metals ppb'!I187/55.845*1000</f>
        <v>756.146476855582</v>
      </c>
      <c r="J105" s="34" t="n">
        <f aca="false">'raw_all dissolved metals ppb'!K187/58.933*1000</f>
        <v>0.967200040724212</v>
      </c>
      <c r="K105" s="34" t="n">
        <f aca="false">'raw_all dissolved metals ppb'!M187/58.693*1000</f>
        <v>2.69197348917247</v>
      </c>
      <c r="L105" s="34" t="n">
        <f aca="false">'raw_all dissolved metals ppb'!O187/63.546*1000</f>
        <v>6.57791206370189</v>
      </c>
      <c r="M105" s="34" t="n">
        <f aca="false">'raw_all dissolved metals ppb'!Q187/65.38*1000</f>
        <v>143.484245946773</v>
      </c>
      <c r="N105" s="45" t="n">
        <f aca="false">'raw_all dissolved metals ppb'!S187/95.95*1000</f>
        <v>55.3100573215216</v>
      </c>
      <c r="O105" s="34" t="n">
        <f aca="false">'raw_all dissolved metals ppb'!U187/54.938*1000</f>
        <v>823.71036441079</v>
      </c>
      <c r="P105" s="34" t="n">
        <f aca="false">'raw_all dissolved metals ppb'!W187/50.9415*1000</f>
        <v>0.687062611034226</v>
      </c>
    </row>
    <row r="106" customFormat="false" ht="13.8" hidden="false" customHeight="false" outlineLevel="0" collapsed="false">
      <c r="A106" s="46" t="s">
        <v>422</v>
      </c>
      <c r="B106" s="46" t="s">
        <v>272</v>
      </c>
      <c r="C106" s="47" t="s">
        <v>66</v>
      </c>
      <c r="D106" s="46"/>
      <c r="E106" s="46"/>
      <c r="F106" s="48" t="n">
        <v>43000</v>
      </c>
      <c r="G106" s="53" t="s">
        <v>293</v>
      </c>
      <c r="H106" s="47" t="s">
        <v>423</v>
      </c>
      <c r="I106" s="50" t="n">
        <f aca="false">'raw_all dissolved metals ppb'!I189/55.845*1000</f>
        <v>3480.79505774913</v>
      </c>
      <c r="J106" s="50" t="n">
        <f aca="false">'raw_all dissolved metals ppb'!K189/58.933*1000</f>
        <v>2.03621061205097</v>
      </c>
      <c r="K106" s="50" t="n">
        <f aca="false">'raw_all dissolved metals ppb'!M189/58.693*1000</f>
        <v>7.87146678479546</v>
      </c>
      <c r="L106" s="50" t="n">
        <f aca="false">'raw_all dissolved metals ppb'!O189/63.546*1000</f>
        <v>16.8539325842697</v>
      </c>
      <c r="M106" s="50" t="n">
        <f aca="false">'raw_all dissolved metals ppb'!Q189/65.38*1000</f>
        <v>1572.77454879168</v>
      </c>
      <c r="N106" s="51" t="n">
        <f aca="false">'raw_all dissolved metals ppb'!S189/95.95*1000</f>
        <v>75.3204794163627</v>
      </c>
      <c r="O106" s="50" t="n">
        <f aca="false">'raw_all dissolved metals ppb'!U189/54.938*1000</f>
        <v>2648.67669008701</v>
      </c>
      <c r="P106" s="50" t="n">
        <f aca="false">'raw_all dissolved metals ppb'!W189/50.9415*1000</f>
        <v>1.74710206805846</v>
      </c>
    </row>
    <row r="107" customFormat="false" ht="13.8" hidden="false" customHeight="false" outlineLevel="0" collapsed="false">
      <c r="A107" s="1" t="s">
        <v>523</v>
      </c>
      <c r="B107" s="1" t="s">
        <v>272</v>
      </c>
      <c r="C107" s="14" t="s">
        <v>522</v>
      </c>
      <c r="F107" s="15" t="n">
        <v>42881</v>
      </c>
      <c r="G107" s="41" t="s">
        <v>293</v>
      </c>
      <c r="H107" s="14" t="s">
        <v>524</v>
      </c>
      <c r="I107" s="34" t="n">
        <f aca="false">'raw_all dissolved metals ppb'!I276/55.845*1000</f>
        <v>1063.99856746352</v>
      </c>
      <c r="J107" s="34" t="n">
        <f aca="false">'raw_all dissolved metals ppb'!K276/58.933*1000</f>
        <v>0.576926340081109</v>
      </c>
      <c r="K107" s="34" t="n">
        <f aca="false">'raw_all dissolved metals ppb'!M276/58.693*1000</f>
        <v>7.78627775032798</v>
      </c>
      <c r="L107" s="34" t="n">
        <f aca="false">'raw_all dissolved metals ppb'!O276/63.546*1000</f>
        <v>15.6107386774935</v>
      </c>
      <c r="M107" s="34" t="n">
        <f aca="false">'raw_all dissolved metals ppb'!Q276/65.38*1000</f>
        <v>1078.29611501988</v>
      </c>
      <c r="N107" s="45" t="n">
        <f aca="false">'raw_all dissolved metals ppb'!S276/95.95*1000</f>
        <v>51.1307972902553</v>
      </c>
      <c r="O107" s="34" t="n">
        <f aca="false">'raw_all dissolved metals ppb'!U276/54.938*1000</f>
        <v>61.3054716225563</v>
      </c>
      <c r="P107" s="34" t="n">
        <f aca="false">'raw_all dissolved metals ppb'!W276/50.9415*1000</f>
        <v>3.55309521706271</v>
      </c>
    </row>
    <row r="108" customFormat="false" ht="13.8" hidden="false" customHeight="false" outlineLevel="0" collapsed="false">
      <c r="A108" s="1" t="s">
        <v>526</v>
      </c>
      <c r="B108" s="1" t="s">
        <v>272</v>
      </c>
      <c r="C108" s="14" t="s">
        <v>522</v>
      </c>
      <c r="F108" s="15" t="n">
        <v>42898</v>
      </c>
      <c r="G108" s="41" t="s">
        <v>293</v>
      </c>
      <c r="H108" s="14" t="s">
        <v>527</v>
      </c>
      <c r="I108" s="34" t="n">
        <f aca="false">'raw_all dissolved metals ppb'!I278/55.845*1000</f>
        <v>758.277374876891</v>
      </c>
      <c r="J108" s="34" t="n">
        <f aca="false">'raw_all dissolved metals ppb'!K278/58.933*1000</f>
        <v>0.593894761848201</v>
      </c>
      <c r="K108" s="34" t="n">
        <f aca="false">'raw_all dissolved metals ppb'!M278/58.693*1000</f>
        <v>7.46255941935154</v>
      </c>
      <c r="L108" s="34" t="n">
        <f aca="false">'raw_all dissolved metals ppb'!O278/63.546*1000</f>
        <v>17.8453403833443</v>
      </c>
      <c r="M108" s="34" t="n">
        <f aca="false">'raw_all dissolved metals ppb'!Q278/65.38*1000</f>
        <v>550.535331905782</v>
      </c>
      <c r="N108" s="45" t="n">
        <f aca="false">'raw_all dissolved metals ppb'!S278/95.95*1000</f>
        <v>47.430953621678</v>
      </c>
      <c r="O108" s="34" t="n">
        <f aca="false">'raw_all dissolved metals ppb'!U278/54.938*1000</f>
        <v>58.9937748006844</v>
      </c>
      <c r="P108" s="34" t="n">
        <f aca="false">'raw_all dissolved metals ppb'!W278/50.9415*1000</f>
        <v>2.23786107594005</v>
      </c>
    </row>
    <row r="109" customFormat="false" ht="13.8" hidden="false" customHeight="false" outlineLevel="0" collapsed="false">
      <c r="A109" s="1" t="s">
        <v>529</v>
      </c>
      <c r="B109" s="1" t="s">
        <v>272</v>
      </c>
      <c r="C109" s="14" t="s">
        <v>522</v>
      </c>
      <c r="F109" s="15" t="n">
        <v>42914</v>
      </c>
      <c r="G109" s="41" t="s">
        <v>293</v>
      </c>
      <c r="H109" s="14" t="s">
        <v>527</v>
      </c>
      <c r="I109" s="34" t="n">
        <f aca="false">'raw_all dissolved metals ppb'!I280/55.845*1000</f>
        <v>581.950040290089</v>
      </c>
      <c r="J109" s="34" t="n">
        <f aca="false">'raw_all dissolved metals ppb'!K280/58.933*1000</f>
        <v>0.763578979519115</v>
      </c>
      <c r="K109" s="34" t="n">
        <f aca="false">'raw_all dissolved metals ppb'!M280/58.693*1000</f>
        <v>9.31968037074268</v>
      </c>
      <c r="L109" s="34" t="n">
        <f aca="false">'raw_all dissolved metals ppb'!O280/63.546*1000</f>
        <v>20.9454568344192</v>
      </c>
      <c r="M109" s="34" t="n">
        <f aca="false">'raw_all dissolved metals ppb'!Q280/65.38*1000</f>
        <v>1230.49862343224</v>
      </c>
      <c r="N109" s="45" t="n">
        <f aca="false">'raw_all dissolved metals ppb'!S280/95.95*1000</f>
        <v>46.2011464304325</v>
      </c>
      <c r="O109" s="34" t="n">
        <f aca="false">'raw_all dissolved metals ppb'!U280/54.938*1000</f>
        <v>59.9220939968692</v>
      </c>
      <c r="P109" s="34" t="n">
        <f aca="false">'raw_all dissolved metals ppb'!W280/50.9415*1000</f>
        <v>1.82562350931951</v>
      </c>
    </row>
    <row r="110" customFormat="false" ht="13.8" hidden="false" customHeight="false" outlineLevel="0" collapsed="false">
      <c r="A110" s="1" t="s">
        <v>531</v>
      </c>
      <c r="B110" s="1" t="s">
        <v>272</v>
      </c>
      <c r="C110" s="14" t="s">
        <v>522</v>
      </c>
      <c r="F110" s="15" t="n">
        <v>42929</v>
      </c>
      <c r="G110" s="41" t="s">
        <v>293</v>
      </c>
      <c r="H110" s="14" t="s">
        <v>527</v>
      </c>
      <c r="I110" s="34" t="n">
        <f aca="false">'raw_all dissolved metals ppb'!I282/55.845*1000</f>
        <v>871.179156594145</v>
      </c>
      <c r="J110" s="34" t="n">
        <f aca="false">'raw_all dissolved metals ppb'!K282/58.933*1000</f>
        <v>0.967200040724212</v>
      </c>
      <c r="K110" s="34" t="n">
        <f aca="false">'raw_all dissolved metals ppb'!M282/58.693*1000</f>
        <v>8.53594125364183</v>
      </c>
      <c r="L110" s="34" t="n">
        <f aca="false">'raw_all dissolved metals ppb'!O282/63.546*1000</f>
        <v>18.4905422843295</v>
      </c>
      <c r="M110" s="34" t="n">
        <f aca="false">'raw_all dissolved metals ppb'!Q282/65.38*1000</f>
        <v>698.455185071887</v>
      </c>
      <c r="N110" s="45" t="n">
        <f aca="false">'raw_all dissolved metals ppb'!S282/95.95*1000</f>
        <v>42.5846795205836</v>
      </c>
      <c r="O110" s="34" t="n">
        <f aca="false">'raw_all dissolved metals ppb'!U282/54.938*1000</f>
        <v>148.494666715206</v>
      </c>
      <c r="P110" s="34" t="n">
        <f aca="false">'raw_all dissolved metals ppb'!W282/50.9415*1000</f>
        <v>1.92377531089583</v>
      </c>
    </row>
    <row r="111" customFormat="false" ht="13.8" hidden="false" customHeight="false" outlineLevel="0" collapsed="false">
      <c r="A111" s="46" t="s">
        <v>533</v>
      </c>
      <c r="B111" s="46" t="s">
        <v>272</v>
      </c>
      <c r="C111" s="47" t="s">
        <v>522</v>
      </c>
      <c r="D111" s="46"/>
      <c r="E111" s="46"/>
      <c r="F111" s="48" t="n">
        <v>42949</v>
      </c>
      <c r="G111" s="53" t="s">
        <v>293</v>
      </c>
      <c r="H111" s="47" t="s">
        <v>527</v>
      </c>
      <c r="I111" s="50" t="n">
        <f aca="false">'raw_all dissolved metals ppb'!I284/55.845*1000</f>
        <v>540.657176112454</v>
      </c>
      <c r="J111" s="50" t="n">
        <f aca="false">'raw_all dissolved metals ppb'!K284/58.933*1000</f>
        <v>0.780547401286206</v>
      </c>
      <c r="K111" s="50" t="n">
        <f aca="false">'raw_all dissolved metals ppb'!M284/58.693*1000</f>
        <v>7.32625696420357</v>
      </c>
      <c r="L111" s="50" t="n">
        <f aca="false">'raw_all dissolved metals ppb'!O284/63.546*1000</f>
        <v>17.9554968054638</v>
      </c>
      <c r="M111" s="50" t="n">
        <f aca="false">'raw_all dissolved metals ppb'!Q284/65.38*1000</f>
        <v>498.715203426124</v>
      </c>
      <c r="N111" s="51" t="n">
        <f aca="false">'raw_all dissolved metals ppb'!S284/95.95*1000</f>
        <v>25.8989056800417</v>
      </c>
      <c r="O111" s="50" t="n">
        <f aca="false">'raw_all dissolved metals ppb'!U284/54.938*1000</f>
        <v>63.6353707816084</v>
      </c>
      <c r="P111" s="50" t="n">
        <f aca="false">'raw_all dissolved metals ppb'!W284/50.9415*1000</f>
        <v>1.90414495058057</v>
      </c>
    </row>
    <row r="112" customFormat="false" ht="27.2" hidden="false" customHeight="false" outlineLevel="0" collapsed="false">
      <c r="A112" s="1" t="s">
        <v>610</v>
      </c>
      <c r="B112" s="1" t="s">
        <v>272</v>
      </c>
      <c r="C112" s="14" t="s">
        <v>607</v>
      </c>
      <c r="D112" s="1" t="s">
        <v>611</v>
      </c>
      <c r="F112" s="15" t="n">
        <v>42914</v>
      </c>
      <c r="G112" s="41" t="s">
        <v>612</v>
      </c>
      <c r="H112" s="14"/>
      <c r="I112" s="34" t="n">
        <f aca="false">'raw_all dissolved metals ppb'!I329/55.845*1000</f>
        <v>4118.076819769</v>
      </c>
      <c r="J112" s="34" t="n">
        <f aca="false">'raw_all dissolved metals ppb'!K329/58.933*1000</f>
        <v>3.63124225815757</v>
      </c>
      <c r="K112" s="34" t="n">
        <f aca="false">'raw_all dissolved metals ppb'!M329/58.693*1000</f>
        <v>24.2277614025523</v>
      </c>
      <c r="L112" s="34" t="n">
        <f aca="false">'raw_all dissolved metals ppb'!O329/63.546*1000</f>
        <v>27.6964718471658</v>
      </c>
      <c r="M112" s="34" t="n">
        <f aca="false">'raw_all dissolved metals ppb'!Q329/65.38*1000</f>
        <v>12870.9850107066</v>
      </c>
      <c r="N112" s="45" t="n">
        <f aca="false">'raw_all dissolved metals ppb'!S329/95.95*1000</f>
        <v>383.022407503908</v>
      </c>
      <c r="O112" s="34" t="n">
        <f aca="false">'raw_all dissolved metals ppb'!U329/54.938*1000</f>
        <v>113.291346608905</v>
      </c>
      <c r="P112" s="34" t="n">
        <f aca="false">'raw_all dissolved metals ppb'!W329/50.9415*1000</f>
        <v>22.71232688476</v>
      </c>
    </row>
    <row r="113" customFormat="false" ht="13.8" hidden="false" customHeight="false" outlineLevel="0" collapsed="false">
      <c r="A113" s="1" t="s">
        <v>614</v>
      </c>
      <c r="B113" s="1" t="s">
        <v>272</v>
      </c>
      <c r="C113" s="14" t="s">
        <v>607</v>
      </c>
      <c r="D113" s="1" t="s">
        <v>608</v>
      </c>
      <c r="F113" s="15" t="n">
        <v>42914</v>
      </c>
      <c r="G113" s="41" t="s">
        <v>293</v>
      </c>
      <c r="H113" s="14"/>
      <c r="I113" s="34" t="n">
        <f aca="false">'raw_all dissolved metals ppb'!I331/55.845*1000</f>
        <v>2119.18703554481</v>
      </c>
      <c r="J113" s="34" t="n">
        <f aca="false">'raw_all dissolved metals ppb'!K331/58.933*1000</f>
        <v>1.3914105849015</v>
      </c>
      <c r="K113" s="34" t="n">
        <f aca="false">'raw_all dissolved metals ppb'!M331/58.693*1000</f>
        <v>6.96846301944014</v>
      </c>
      <c r="L113" s="34" t="n">
        <f aca="false">'raw_all dissolved metals ppb'!O331/63.546*1000</f>
        <v>12.2273628552545</v>
      </c>
      <c r="M113" s="34" t="n">
        <f aca="false">'raw_all dissolved metals ppb'!Q331/65.38*1000</f>
        <v>4899.8164576323</v>
      </c>
      <c r="N113" s="45" t="n">
        <f aca="false">'raw_all dissolved metals ppb'!S331/95.95*1000</f>
        <v>423.522668056279</v>
      </c>
      <c r="O113" s="34" t="n">
        <f aca="false">'raw_all dissolved metals ppb'!U331/54.938*1000</f>
        <v>1374.80432487531</v>
      </c>
      <c r="P113" s="34" t="n">
        <f aca="false">'raw_all dissolved metals ppb'!W331/50.9415*1000</f>
        <v>8.63735853871598</v>
      </c>
    </row>
    <row r="114" customFormat="false" ht="13.8" hidden="false" customHeight="false" outlineLevel="0" collapsed="false">
      <c r="A114" s="46" t="s">
        <v>616</v>
      </c>
      <c r="B114" s="46" t="s">
        <v>272</v>
      </c>
      <c r="C114" s="47" t="s">
        <v>607</v>
      </c>
      <c r="D114" s="46" t="s">
        <v>608</v>
      </c>
      <c r="E114" s="46"/>
      <c r="F114" s="48" t="n">
        <v>42935</v>
      </c>
      <c r="G114" s="53" t="s">
        <v>293</v>
      </c>
      <c r="H114" s="47"/>
      <c r="I114" s="50" t="n">
        <f aca="false">'raw_all dissolved metals ppb'!I333/55.845*1000</f>
        <v>87651.0878323932</v>
      </c>
      <c r="J114" s="50" t="n">
        <f aca="false">'raw_all dissolved metals ppb'!K333/58.933*1000</f>
        <v>12.3190742029084</v>
      </c>
      <c r="K114" s="50" t="n">
        <f aca="false">'raw_all dissolved metals ppb'!M333/58.693*1000</f>
        <v>7.05365205390762</v>
      </c>
      <c r="L114" s="50" t="n">
        <f aca="false">'raw_all dissolved metals ppb'!O333/63.546*1000</f>
        <v>8.48204450319454</v>
      </c>
      <c r="M114" s="50" t="n">
        <f aca="false">'raw_all dissolved metals ppb'!Q333/65.38*1000</f>
        <v>454.007341694708</v>
      </c>
      <c r="N114" s="51" t="n">
        <f aca="false">'raw_all dissolved metals ppb'!S333/95.95*1000</f>
        <v>112.537780093799</v>
      </c>
      <c r="O114" s="50" t="n">
        <f aca="false">'raw_all dissolved metals ppb'!U333/54.938*1000</f>
        <v>14034.766464014</v>
      </c>
      <c r="P114" s="50" t="n">
        <f aca="false">'raw_all dissolved metals ppb'!W333/50.9415*1000</f>
        <v>30.7215138933875</v>
      </c>
    </row>
    <row r="115" customFormat="false" ht="13.8" hidden="false" customHeight="false" outlineLevel="0" collapsed="false">
      <c r="A115" s="1" t="s">
        <v>548</v>
      </c>
      <c r="B115" s="1" t="s">
        <v>272</v>
      </c>
      <c r="C115" s="14" t="s">
        <v>549</v>
      </c>
      <c r="D115" s="14" t="s">
        <v>550</v>
      </c>
      <c r="E115" s="14"/>
      <c r="F115" s="15" t="n">
        <v>42955</v>
      </c>
      <c r="G115" s="14" t="n">
        <v>8</v>
      </c>
      <c r="H115" s="14"/>
      <c r="I115" s="34" t="n">
        <f aca="false">'raw_all dissolved metals ppb'!I296/55.845*1000</f>
        <v>1439.60963380786</v>
      </c>
      <c r="J115" s="34" t="n">
        <f aca="false">'raw_all dissolved metals ppb'!K296/58.933*1000</f>
        <v>3.00341065277519</v>
      </c>
      <c r="K115" s="34" t="n">
        <f aca="false">'raw_all dissolved metals ppb'!M296/58.693*1000</f>
        <v>44.2131088886239</v>
      </c>
      <c r="L115" s="34" t="n">
        <f aca="false">'raw_all dissolved metals ppb'!O296/63.546*1000</f>
        <v>10.1343908349857</v>
      </c>
      <c r="M115" s="34" t="n">
        <f aca="false">'raw_all dissolved metals ppb'!Q296/65.38*1000</f>
        <v>138.49801162435</v>
      </c>
      <c r="N115" s="45" t="n">
        <f aca="false">'raw_all dissolved metals ppb'!S296/95.95*1000</f>
        <v>0.656591974986972</v>
      </c>
      <c r="O115" s="34" t="n">
        <f aca="false">'raw_all dissolved metals ppb'!U296/54.938*1000</f>
        <v>8106.68389821253</v>
      </c>
      <c r="P115" s="34" t="n">
        <f aca="false">'raw_all dissolved metals ppb'!W296/50.9415*1000</f>
        <v>9.756289076686</v>
      </c>
    </row>
    <row r="116" customFormat="false" ht="13.8" hidden="false" customHeight="false" outlineLevel="0" collapsed="false">
      <c r="A116" s="1" t="s">
        <v>551</v>
      </c>
      <c r="B116" s="1" t="s">
        <v>272</v>
      </c>
      <c r="C116" s="14" t="s">
        <v>549</v>
      </c>
      <c r="D116" s="14" t="s">
        <v>550</v>
      </c>
      <c r="E116" s="14"/>
      <c r="F116" s="15" t="n">
        <v>42955</v>
      </c>
      <c r="G116" s="14" t="n">
        <v>10</v>
      </c>
      <c r="H116" s="14"/>
      <c r="I116" s="34" t="n">
        <f aca="false">'raw_all dissolved metals ppb'!I297/55.845*1000</f>
        <v>1231.40836243173</v>
      </c>
      <c r="J116" s="34" t="n">
        <f aca="false">'raw_all dissolved metals ppb'!K297/58.933*1000</f>
        <v>3.42762119695247</v>
      </c>
      <c r="K116" s="34" t="n">
        <f aca="false">'raw_all dissolved metals ppb'!M297/58.693*1000</f>
        <v>51.6245548872949</v>
      </c>
      <c r="L116" s="34" t="n">
        <f aca="false">'raw_all dissolved metals ppb'!O297/63.546*1000</f>
        <v>38.8537437446889</v>
      </c>
      <c r="M116" s="34" t="n">
        <f aca="false">'raw_all dissolved metals ppb'!Q297/65.38*1000</f>
        <v>112.480881003365</v>
      </c>
      <c r="N116" s="45" t="n">
        <f aca="false">'raw_all dissolved metals ppb'!S297/95.95*1000</f>
        <v>0.677436164669099</v>
      </c>
      <c r="O116" s="34" t="n">
        <f aca="false">'raw_all dissolved metals ppb'!U297/54.938*1000</f>
        <v>6620.48126979504</v>
      </c>
      <c r="P116" s="34" t="n">
        <f aca="false">'raw_all dissolved metals ppb'!W297/50.9415*1000</f>
        <v>10.5218731289813</v>
      </c>
    </row>
    <row r="117" customFormat="false" ht="13.8" hidden="false" customHeight="false" outlineLevel="0" collapsed="false">
      <c r="A117" s="1" t="s">
        <v>552</v>
      </c>
      <c r="B117" s="1" t="s">
        <v>272</v>
      </c>
      <c r="C117" s="14" t="s">
        <v>549</v>
      </c>
      <c r="D117" s="14" t="s">
        <v>550</v>
      </c>
      <c r="E117" s="14"/>
      <c r="F117" s="15" t="n">
        <v>42955</v>
      </c>
      <c r="G117" s="14" t="n">
        <v>12</v>
      </c>
      <c r="H117" s="14"/>
      <c r="I117" s="34" t="n">
        <f aca="false">'raw_all dissolved metals ppb'!I298/55.845*1000</f>
        <v>1151.22213268869</v>
      </c>
      <c r="J117" s="34" t="n">
        <f aca="false">'raw_all dissolved metals ppb'!K298/58.933*1000</f>
        <v>3.47852646225375</v>
      </c>
      <c r="K117" s="34" t="n">
        <f aca="false">'raw_all dissolved metals ppb'!M298/58.693*1000</f>
        <v>45.9509651917605</v>
      </c>
      <c r="L117" s="34" t="n">
        <f aca="false">'raw_all dissolved metals ppb'!O298/63.546*1000</f>
        <v>13.0771409687471</v>
      </c>
      <c r="M117" s="34" t="n">
        <f aca="false">'raw_all dissolved metals ppb'!Q298/65.38*1000</f>
        <v>125.481798715203</v>
      </c>
      <c r="N117" s="45" t="n">
        <f aca="false">'raw_all dissolved metals ppb'!S298/95.95*1000</f>
        <v>0.656591974986972</v>
      </c>
      <c r="O117" s="34" t="n">
        <f aca="false">'raw_all dissolved metals ppb'!U298/54.938*1000</f>
        <v>6713.27678473916</v>
      </c>
      <c r="P117" s="34" t="n">
        <f aca="false">'raw_all dissolved metals ppb'!W298/50.9415*1000</f>
        <v>11.3070875415918</v>
      </c>
    </row>
    <row r="118" customFormat="false" ht="13.8" hidden="false" customHeight="false" outlineLevel="0" collapsed="false">
      <c r="A118" s="1" t="s">
        <v>553</v>
      </c>
      <c r="B118" s="1" t="s">
        <v>272</v>
      </c>
      <c r="C118" s="14" t="s">
        <v>549</v>
      </c>
      <c r="D118" s="14" t="s">
        <v>550</v>
      </c>
      <c r="E118" s="14"/>
      <c r="F118" s="15" t="n">
        <v>42955</v>
      </c>
      <c r="G118" s="14" t="n">
        <v>13</v>
      </c>
      <c r="H118" s="14"/>
      <c r="I118" s="34" t="n">
        <f aca="false">'raw_all dissolved metals ppb'!I299/55.845*1000</f>
        <v>1113.2957292506</v>
      </c>
      <c r="J118" s="34" t="n">
        <f aca="false">'raw_all dissolved metals ppb'!K299/58.933*1000</f>
        <v>3.39368435341829</v>
      </c>
      <c r="K118" s="34" t="n">
        <f aca="false">'raw_all dissolved metals ppb'!M299/58.693*1000</f>
        <v>44.4005247644523</v>
      </c>
      <c r="L118" s="34" t="n">
        <f aca="false">'raw_all dissolved metals ppb'!O299/63.546*1000</f>
        <v>14.5406477197621</v>
      </c>
      <c r="M118" s="34" t="n">
        <f aca="false">'raw_all dissolved metals ppb'!Q299/65.38*1000</f>
        <v>523.416947078617</v>
      </c>
      <c r="N118" s="45" t="n">
        <f aca="false">'raw_all dissolved metals ppb'!S299/95.95*1000</f>
        <v>0.667014069828035</v>
      </c>
      <c r="O118" s="34" t="n">
        <f aca="false">'raw_all dissolved metals ppb'!U299/54.938*1000</f>
        <v>6728.80337835378</v>
      </c>
      <c r="P118" s="34" t="n">
        <f aca="false">'raw_all dissolved metals ppb'!W299/50.9415*1000</f>
        <v>11.5033911447445</v>
      </c>
    </row>
    <row r="119" customFormat="false" ht="13.8" hidden="false" customHeight="false" outlineLevel="0" collapsed="false">
      <c r="A119" s="1" t="s">
        <v>554</v>
      </c>
      <c r="B119" s="1" t="s">
        <v>272</v>
      </c>
      <c r="C119" s="14" t="s">
        <v>549</v>
      </c>
      <c r="D119" s="14" t="s">
        <v>550</v>
      </c>
      <c r="E119" s="14"/>
      <c r="F119" s="15" t="n">
        <v>42955</v>
      </c>
      <c r="G119" s="14" t="s">
        <v>555</v>
      </c>
      <c r="H119" s="14"/>
      <c r="I119" s="34" t="n">
        <f aca="false">'raw_all dissolved metals ppb'!I300/55.845*1000</f>
        <v>133.261706509088</v>
      </c>
      <c r="J119" s="34" t="n">
        <f aca="false">'raw_all dissolved metals ppb'!K300/58.933*1000</f>
        <v>2.74888432626881</v>
      </c>
      <c r="K119" s="34" t="n">
        <f aca="false">'raw_all dissolved metals ppb'!M300/58.693*1000</f>
        <v>45.1331504608727</v>
      </c>
      <c r="L119" s="34" t="n">
        <f aca="false">'raw_all dissolved metals ppb'!O300/63.546*1000</f>
        <v>21.3703458911655</v>
      </c>
      <c r="M119" s="34" t="n">
        <f aca="false">'raw_all dissolved metals ppb'!Q300/65.38*1000</f>
        <v>16426.017130621</v>
      </c>
      <c r="N119" s="45" t="n">
        <f aca="false">'raw_all dissolved metals ppb'!S300/95.95*1000</f>
        <v>1.12558624283481</v>
      </c>
      <c r="O119" s="34" t="n">
        <f aca="false">'raw_all dissolved metals ppb'!U300/54.938*1000</f>
        <v>3474.84437001711</v>
      </c>
      <c r="P119" s="34" t="n">
        <f aca="false">'raw_all dissolved metals ppb'!W300/50.9415*1000</f>
        <v>36.3357969435529</v>
      </c>
    </row>
    <row r="120" customFormat="false" ht="13.8" hidden="false" customHeight="false" outlineLevel="0" collapsed="false">
      <c r="A120" s="46" t="s">
        <v>556</v>
      </c>
      <c r="B120" s="46" t="s">
        <v>272</v>
      </c>
      <c r="C120" s="47" t="s">
        <v>549</v>
      </c>
      <c r="D120" s="47" t="s">
        <v>550</v>
      </c>
      <c r="E120" s="47"/>
      <c r="F120" s="48" t="n">
        <v>42955</v>
      </c>
      <c r="G120" s="47" t="s">
        <v>557</v>
      </c>
      <c r="H120" s="47"/>
      <c r="I120" s="50" t="n">
        <f aca="false">'raw_all dissolved metals ppb'!I301/55.845*1000</f>
        <v>166.496552959083</v>
      </c>
      <c r="J120" s="50" t="n">
        <f aca="false">'raw_all dissolved metals ppb'!K301/58.933*1000</f>
        <v>2.15498956442061</v>
      </c>
      <c r="K120" s="50" t="n">
        <f aca="false">'raw_all dissolved metals ppb'!M301/58.693*1000</f>
        <v>33.37706370436</v>
      </c>
      <c r="L120" s="50" t="n">
        <f aca="false">'raw_all dissolved metals ppb'!O301/63.546*1000</f>
        <v>30.6234853491959</v>
      </c>
      <c r="M120" s="50" t="n">
        <f aca="false">'raw_all dissolved metals ppb'!Q301/65.38*1000</f>
        <v>11569.8072805139</v>
      </c>
      <c r="N120" s="51" t="n">
        <f aca="false">'raw_all dissolved metals ppb'!S301/95.95*1000</f>
        <v>1.53204794163627</v>
      </c>
      <c r="O120" s="50" t="n">
        <f aca="false">'raw_all dissolved metals ppb'!U301/54.938*1000</f>
        <v>140.922494448287</v>
      </c>
      <c r="P120" s="50" t="n">
        <f aca="false">'raw_all dissolved metals ppb'!W301/50.9415*1000</f>
        <v>29.0333029062748</v>
      </c>
      <c r="Q120" s="30"/>
      <c r="R120" s="30"/>
    </row>
    <row r="121" customFormat="false" ht="13.8" hidden="false" customHeight="false" outlineLevel="0" collapsed="false">
      <c r="A121" s="1" t="s">
        <v>485</v>
      </c>
      <c r="B121" s="1" t="s">
        <v>272</v>
      </c>
      <c r="C121" s="14" t="s">
        <v>88</v>
      </c>
      <c r="D121" s="14" t="n">
        <v>1001</v>
      </c>
      <c r="E121" s="14"/>
      <c r="F121" s="15" t="n">
        <v>42886</v>
      </c>
      <c r="G121" s="14" t="n">
        <v>19</v>
      </c>
      <c r="H121" s="14"/>
      <c r="I121" s="34" t="n">
        <f aca="false">'raw_all dissolved metals ppb'!I243/55.845*1000</f>
        <v>110.4664696929</v>
      </c>
      <c r="J121" s="34" t="n">
        <f aca="false">'raw_all dissolved metals ppb'!K243/58.933*1000</f>
        <v>3.49549488402084</v>
      </c>
      <c r="K121" s="34" t="n">
        <f aca="false">'raw_all dissolved metals ppb'!M243/58.693*1000</f>
        <v>79.208764247866</v>
      </c>
      <c r="L121" s="34" t="n">
        <f aca="false">'raw_all dissolved metals ppb'!O243/63.546*1000</f>
        <v>56.9193969722721</v>
      </c>
      <c r="M121" s="34" t="n">
        <f aca="false">'raw_all dissolved metals ppb'!Q243/65.38*1000</f>
        <v>19225.8641786479</v>
      </c>
      <c r="N121" s="45" t="n">
        <f aca="false">'raw_all dissolved metals ppb'!S243/95.95*1000</f>
        <v>66.774361646691</v>
      </c>
      <c r="O121" s="34" t="n">
        <f aca="false">'raw_all dissolved metals ppb'!U243/54.938*1000</f>
        <v>194.783210164185</v>
      </c>
      <c r="P121" s="34" t="n">
        <f aca="false">'raw_all dissolved metals ppb'!W243/50.9415*1000</f>
        <v>63.7005192230303</v>
      </c>
    </row>
    <row r="122" customFormat="false" ht="13.8" hidden="false" customHeight="false" outlineLevel="0" collapsed="false">
      <c r="A122" s="1" t="s">
        <v>488</v>
      </c>
      <c r="B122" s="1" t="s">
        <v>272</v>
      </c>
      <c r="C122" s="14" t="s">
        <v>88</v>
      </c>
      <c r="D122" s="14" t="n">
        <v>1001</v>
      </c>
      <c r="E122" s="14"/>
      <c r="F122" s="15" t="n">
        <v>42900</v>
      </c>
      <c r="G122" s="14" t="n">
        <v>19</v>
      </c>
      <c r="H122" s="14"/>
      <c r="I122" s="34" t="n">
        <f aca="false">'raw_all dissolved metals ppb'!I246/55.845*1000</f>
        <v>66.7741069030352</v>
      </c>
      <c r="J122" s="34" t="n">
        <f aca="false">'raw_all dissolved metals ppb'!K246/58.933*1000</f>
        <v>3.07128433984355</v>
      </c>
      <c r="K122" s="34" t="n">
        <f aca="false">'raw_all dissolved metals ppb'!M246/58.693*1000</f>
        <v>57.4514848448708</v>
      </c>
      <c r="L122" s="34" t="n">
        <f aca="false">'raw_all dissolved metals ppb'!O246/63.546*1000</f>
        <v>42.2371195669279</v>
      </c>
      <c r="M122" s="34" t="n">
        <f aca="false">'raw_all dissolved metals ppb'!Q246/65.38*1000</f>
        <v>7027.91373508718</v>
      </c>
      <c r="N122" s="45" t="n">
        <f aca="false">'raw_all dissolved metals ppb'!S246/95.95*1000</f>
        <v>58.342886920271</v>
      </c>
      <c r="O122" s="34" t="n">
        <f aca="false">'raw_all dissolved metals ppb'!U246/54.938*1000</f>
        <v>627.434562597838</v>
      </c>
      <c r="P122" s="34" t="n">
        <f aca="false">'raw_all dissolved metals ppb'!W246/50.9415*1000</f>
        <v>27.3254615588469</v>
      </c>
    </row>
    <row r="123" customFormat="false" ht="13.8" hidden="false" customHeight="false" outlineLevel="0" collapsed="false">
      <c r="A123" s="1" t="s">
        <v>491</v>
      </c>
      <c r="B123" s="1" t="s">
        <v>272</v>
      </c>
      <c r="C123" s="14" t="s">
        <v>88</v>
      </c>
      <c r="D123" s="14" t="n">
        <v>1001</v>
      </c>
      <c r="E123" s="14"/>
      <c r="F123" s="15" t="n">
        <v>42914</v>
      </c>
      <c r="G123" s="14" t="n">
        <v>19</v>
      </c>
      <c r="H123" s="14"/>
      <c r="I123" s="34" t="n">
        <f aca="false">'raw_all dissolved metals ppb'!I249/55.845*1000</f>
        <v>83.8750111916913</v>
      </c>
      <c r="J123" s="34" t="n">
        <f aca="false">'raw_all dissolved metals ppb'!K249/58.933*1000</f>
        <v>2.47738957799535</v>
      </c>
      <c r="K123" s="34" t="n">
        <f aca="false">'raw_all dissolved metals ppb'!M249/58.693*1000</f>
        <v>46.9561957984768</v>
      </c>
      <c r="L123" s="34" t="n">
        <f aca="false">'raw_all dissolved metals ppb'!O249/63.546*1000</f>
        <v>36.0368866647783</v>
      </c>
      <c r="M123" s="34" t="n">
        <f aca="false">'raw_all dissolved metals ppb'!Q249/65.38*1000</f>
        <v>2539.40042826552</v>
      </c>
      <c r="N123" s="45" t="n">
        <f aca="false">'raw_all dissolved metals ppb'!S249/95.95*1000</f>
        <v>45.78426263679</v>
      </c>
      <c r="O123" s="34" t="n">
        <f aca="false">'raw_all dissolved metals ppb'!U249/54.938*1000</f>
        <v>209.982161709563</v>
      </c>
      <c r="P123" s="34" t="n">
        <f aca="false">'raw_all dissolved metals ppb'!W249/50.9415*1000</f>
        <v>13.7216218603692</v>
      </c>
    </row>
    <row r="124" customFormat="false" ht="13.8" hidden="false" customHeight="false" outlineLevel="0" collapsed="false">
      <c r="A124" s="1" t="s">
        <v>493</v>
      </c>
      <c r="B124" s="1" t="s">
        <v>272</v>
      </c>
      <c r="C124" s="14" t="s">
        <v>88</v>
      </c>
      <c r="D124" s="14" t="n">
        <v>1001</v>
      </c>
      <c r="E124" s="14"/>
      <c r="F124" s="15" t="n">
        <v>42921</v>
      </c>
      <c r="G124" s="14" t="n">
        <v>19</v>
      </c>
      <c r="H124" s="14"/>
      <c r="I124" s="34" t="n">
        <f aca="false">'raw_all dissolved metals ppb'!I251/55.845*1000</f>
        <v>158.098307816277</v>
      </c>
      <c r="J124" s="34" t="n">
        <f aca="false">'raw_all dissolved metals ppb'!K251/58.933*1000</f>
        <v>3.08825276161064</v>
      </c>
      <c r="K124" s="34" t="n">
        <f aca="false">'raw_all dissolved metals ppb'!M251/58.693*1000</f>
        <v>48.847392363655</v>
      </c>
      <c r="L124" s="34" t="n">
        <f aca="false">'raw_all dissolved metals ppb'!O251/63.546*1000</f>
        <v>37.2643439398231</v>
      </c>
      <c r="M124" s="34" t="n">
        <f aca="false">'raw_all dissolved metals ppb'!Q251/65.38*1000</f>
        <v>9922.8204343836</v>
      </c>
      <c r="N124" s="45" t="n">
        <f aca="false">'raw_all dissolved metals ppb'!S251/95.95*1000</f>
        <v>41.3861386138614</v>
      </c>
      <c r="O124" s="34" t="n">
        <f aca="false">'raw_all dissolved metals ppb'!U251/54.938*1000</f>
        <v>689.340711347337</v>
      </c>
      <c r="P124" s="34" t="n">
        <f aca="false">'raw_all dissolved metals ppb'!W251/50.9415*1000</f>
        <v>17.353238518693</v>
      </c>
    </row>
    <row r="125" customFormat="false" ht="13.8" hidden="false" customHeight="false" outlineLevel="0" collapsed="false">
      <c r="A125" s="1" t="s">
        <v>495</v>
      </c>
      <c r="B125" s="1" t="s">
        <v>272</v>
      </c>
      <c r="C125" s="14" t="s">
        <v>88</v>
      </c>
      <c r="D125" s="14" t="n">
        <v>1001</v>
      </c>
      <c r="E125" s="14"/>
      <c r="F125" s="15" t="n">
        <v>42927</v>
      </c>
      <c r="G125" s="14" t="n">
        <v>19</v>
      </c>
      <c r="H125" s="14"/>
      <c r="I125" s="34" t="n">
        <f aca="false">'raw_all dissolved metals ppb'!I253/55.845*1000</f>
        <v>87.9577401736951</v>
      </c>
      <c r="J125" s="34" t="n">
        <f aca="false">'raw_all dissolved metals ppb'!K253/58.933*1000</f>
        <v>2.03621061205097</v>
      </c>
      <c r="K125" s="34" t="n">
        <f aca="false">'raw_all dissolved metals ppb'!M253/58.693*1000</f>
        <v>41.7596646959603</v>
      </c>
      <c r="L125" s="34" t="n">
        <f aca="false">'raw_all dissolved metals ppb'!O253/63.546*1000</f>
        <v>24.9425612941806</v>
      </c>
      <c r="M125" s="34" t="n">
        <f aca="false">'raw_all dissolved metals ppb'!Q253/65.38*1000</f>
        <v>373.019271948608</v>
      </c>
      <c r="N125" s="45" t="n">
        <f aca="false">'raw_all dissolved metals ppb'!S253/95.95*1000</f>
        <v>34.549244398124</v>
      </c>
      <c r="O125" s="34" t="n">
        <f aca="false">'raw_all dissolved metals ppb'!U253/54.938*1000</f>
        <v>465.615785066803</v>
      </c>
      <c r="P125" s="34" t="n">
        <f aca="false">'raw_all dissolved metals ppb'!W253/50.9415*1000</f>
        <v>11.3463482622224</v>
      </c>
    </row>
    <row r="126" customFormat="false" ht="13.8" hidden="false" customHeight="false" outlineLevel="0" collapsed="false">
      <c r="A126" s="1" t="s">
        <v>498</v>
      </c>
      <c r="B126" s="1" t="s">
        <v>272</v>
      </c>
      <c r="C126" s="14" t="s">
        <v>88</v>
      </c>
      <c r="D126" s="14" t="n">
        <v>1001</v>
      </c>
      <c r="E126" s="14"/>
      <c r="F126" s="15" t="n">
        <v>42935</v>
      </c>
      <c r="G126" s="14" t="n">
        <v>19</v>
      </c>
      <c r="H126" s="14"/>
      <c r="I126" s="34" t="n">
        <f aca="false">'raw_all dissolved metals ppb'!I255/55.845*1000</f>
        <v>157.579013340496</v>
      </c>
      <c r="J126" s="34" t="n">
        <f aca="false">'raw_all dissolved metals ppb'!K255/58.933*1000</f>
        <v>2.20589482972189</v>
      </c>
      <c r="K126" s="34" t="n">
        <f aca="false">'raw_all dissolved metals ppb'!M255/58.693*1000</f>
        <v>47.1095360605183</v>
      </c>
      <c r="L126" s="34" t="n">
        <f aca="false">'raw_all dissolved metals ppb'!O255/63.546*1000</f>
        <v>28.7350895414346</v>
      </c>
      <c r="M126" s="34" t="n">
        <f aca="false">'raw_all dissolved metals ppb'!Q255/65.38*1000</f>
        <v>480.881003364943</v>
      </c>
      <c r="N126" s="45" t="n">
        <f aca="false">'raw_all dissolved metals ppb'!S255/95.95*1000</f>
        <v>36.4877540385617</v>
      </c>
      <c r="O126" s="34" t="n">
        <f aca="false">'raw_all dissolved metals ppb'!U255/54.938*1000</f>
        <v>1780.51621828243</v>
      </c>
      <c r="P126" s="34" t="n">
        <f aca="false">'raw_all dissolved metals ppb'!W255/50.9415*1000</f>
        <v>10.9537410559171</v>
      </c>
    </row>
    <row r="127" customFormat="false" ht="13.8" hidden="false" customHeight="false" outlineLevel="0" collapsed="false">
      <c r="A127" s="1" t="s">
        <v>501</v>
      </c>
      <c r="B127" s="1" t="s">
        <v>272</v>
      </c>
      <c r="C127" s="14" t="s">
        <v>88</v>
      </c>
      <c r="D127" s="14" t="n">
        <v>1001</v>
      </c>
      <c r="F127" s="15" t="n">
        <v>42948</v>
      </c>
      <c r="G127" s="14" t="n">
        <v>19</v>
      </c>
      <c r="H127" s="14"/>
      <c r="I127" s="34" t="n">
        <f aca="false">'raw_all dissolved metals ppb'!I257/55.845*1000</f>
        <v>69.961500581968</v>
      </c>
      <c r="J127" s="34" t="n">
        <f aca="false">'raw_all dissolved metals ppb'!K257/58.933*1000</f>
        <v>1.7816842855446</v>
      </c>
      <c r="K127" s="34" t="n">
        <f aca="false">'raw_all dissolved metals ppb'!M257/58.693*1000</f>
        <v>45.9509651917605</v>
      </c>
      <c r="L127" s="34" t="n">
        <f aca="false">'raw_all dissolved metals ppb'!O257/63.546*1000</f>
        <v>24.1872029710761</v>
      </c>
      <c r="M127" s="34" t="n">
        <f aca="false">'raw_all dissolved metals ppb'!Q257/65.38*1000</f>
        <v>1787.24380544509</v>
      </c>
      <c r="N127" s="45" t="n">
        <f aca="false">'raw_all dissolved metals ppb'!S257/95.95*1000</f>
        <v>35.9770713913497</v>
      </c>
      <c r="O127" s="34" t="n">
        <f aca="false">'raw_all dissolved metals ppb'!U257/54.938*1000</f>
        <v>517.783683424952</v>
      </c>
      <c r="P127" s="34" t="n">
        <f aca="false">'raw_all dissolved metals ppb'!W257/50.9415*1000</f>
        <v>8.91218358312967</v>
      </c>
    </row>
    <row r="128" customFormat="false" ht="13.8" hidden="false" customHeight="false" outlineLevel="0" collapsed="false">
      <c r="A128" s="1" t="s">
        <v>504</v>
      </c>
      <c r="B128" s="1" t="s">
        <v>272</v>
      </c>
      <c r="C128" s="14" t="s">
        <v>88</v>
      </c>
      <c r="D128" s="14" t="n">
        <v>1001</v>
      </c>
      <c r="F128" s="15" t="n">
        <v>42957</v>
      </c>
      <c r="G128" s="14" t="n">
        <v>19</v>
      </c>
      <c r="H128" s="14"/>
      <c r="I128" s="34" t="n">
        <f aca="false">'raw_all dissolved metals ppb'!I259/55.845*1000</f>
        <v>138.938132330558</v>
      </c>
      <c r="J128" s="34" t="n">
        <f aca="false">'raw_all dissolved metals ppb'!K259/58.933*1000</f>
        <v>2.68101063920045</v>
      </c>
      <c r="K128" s="34" t="n">
        <f aca="false">'raw_all dissolved metals ppb'!M259/58.693*1000</f>
        <v>53.8053941696625</v>
      </c>
      <c r="L128" s="34" t="n">
        <f aca="false">'raw_all dissolved metals ppb'!O259/63.546*1000</f>
        <v>30.5448021905391</v>
      </c>
      <c r="M128" s="34" t="n">
        <f aca="false">'raw_all dissolved metals ppb'!Q259/65.38*1000</f>
        <v>22788.2379932701</v>
      </c>
      <c r="N128" s="45" t="n">
        <f aca="false">'raw_all dissolved metals ppb'!S259/95.95*1000</f>
        <v>36.1021365294424</v>
      </c>
      <c r="O128" s="34" t="n">
        <f aca="false">'raw_all dissolved metals ppb'!U259/54.938*1000</f>
        <v>6099.38476100331</v>
      </c>
      <c r="P128" s="34" t="n">
        <f aca="false">'raw_all dissolved metals ppb'!W259/50.9415*1000</f>
        <v>35.5898432515729</v>
      </c>
    </row>
    <row r="129" customFormat="false" ht="13.8" hidden="false" customHeight="false" outlineLevel="0" collapsed="false">
      <c r="A129" s="1" t="s">
        <v>506</v>
      </c>
      <c r="B129" s="1" t="s">
        <v>272</v>
      </c>
      <c r="C129" s="14" t="s">
        <v>88</v>
      </c>
      <c r="D129" s="14" t="n">
        <v>1001</v>
      </c>
      <c r="F129" s="15" t="n">
        <v>42962</v>
      </c>
      <c r="G129" s="14" t="n">
        <v>19</v>
      </c>
      <c r="H129" s="14"/>
      <c r="I129" s="34" t="n">
        <f aca="false">'raw_all dissolved metals ppb'!I261/55.845*1000</f>
        <v>70.6956755304862</v>
      </c>
      <c r="J129" s="34" t="n">
        <f aca="false">'raw_all dissolved metals ppb'!K261/58.933*1000</f>
        <v>1.86652639438006</v>
      </c>
      <c r="K129" s="34" t="n">
        <f aca="false">'raw_all dissolved metals ppb'!M261/58.693*1000</f>
        <v>50.6193242805786</v>
      </c>
      <c r="L129" s="34" t="n">
        <f aca="false">'raw_all dissolved metals ppb'!O261/63.546*1000</f>
        <v>28.6091964875838</v>
      </c>
      <c r="M129" s="34" t="n">
        <f aca="false">'raw_all dissolved metals ppb'!Q261/65.38*1000</f>
        <v>25034.9189354543</v>
      </c>
      <c r="N129" s="45" t="n">
        <f aca="false">'raw_all dissolved metals ppb'!S261/95.95*1000</f>
        <v>31.2975508077123</v>
      </c>
      <c r="O129" s="34" t="n">
        <f aca="false">'raw_all dissolved metals ppb'!U261/54.938*1000</f>
        <v>3224.50762677928</v>
      </c>
      <c r="P129" s="34" t="n">
        <f aca="false">'raw_all dissolved metals ppb'!W261/50.9415*1000</f>
        <v>32.9397446090123</v>
      </c>
    </row>
    <row r="130" customFormat="false" ht="13.8" hidden="false" customHeight="false" outlineLevel="0" collapsed="false">
      <c r="A130" s="1" t="s">
        <v>509</v>
      </c>
      <c r="B130" s="1" t="s">
        <v>272</v>
      </c>
      <c r="C130" s="14" t="s">
        <v>88</v>
      </c>
      <c r="D130" s="14" t="n">
        <v>1001</v>
      </c>
      <c r="F130" s="15" t="n">
        <v>42971</v>
      </c>
      <c r="G130" s="14" t="n">
        <v>19</v>
      </c>
      <c r="H130" s="14"/>
      <c r="I130" s="34" t="n">
        <f aca="false">'raw_all dissolved metals ppb'!I263/55.845*1000</f>
        <v>45.9486077536037</v>
      </c>
      <c r="J130" s="34" t="n">
        <f aca="false">'raw_all dissolved metals ppb'!K263/58.933*1000</f>
        <v>1.45928427196986</v>
      </c>
      <c r="K130" s="34" t="n">
        <f aca="false">'raw_all dissolved metals ppb'!M263/58.693*1000</f>
        <v>47.2288007087728</v>
      </c>
      <c r="L130" s="34" t="n">
        <f aca="false">'raw_all dissolved metals ppb'!O263/63.546*1000</f>
        <v>29.1914518616435</v>
      </c>
      <c r="M130" s="34" t="n">
        <f aca="false">'raw_all dissolved metals ppb'!Q263/65.38*1000</f>
        <v>30324.0134597736</v>
      </c>
      <c r="N130" s="45" t="n">
        <f aca="false">'raw_all dissolved metals ppb'!S263/95.95*1000</f>
        <v>30.9640437727983</v>
      </c>
      <c r="O130" s="34" t="n">
        <f aca="false">'raw_all dissolved metals ppb'!U263/54.938*1000</f>
        <v>1023.80865703156</v>
      </c>
      <c r="P130" s="34" t="n">
        <f aca="false">'raw_all dissolved metals ppb'!W263/50.9415*1000</f>
        <v>34.8438895595929</v>
      </c>
    </row>
    <row r="131" customFormat="false" ht="13.8" hidden="false" customHeight="false" outlineLevel="0" collapsed="false">
      <c r="A131" s="1" t="s">
        <v>511</v>
      </c>
      <c r="B131" s="1" t="s">
        <v>272</v>
      </c>
      <c r="C131" s="14" t="s">
        <v>88</v>
      </c>
      <c r="D131" s="14" t="n">
        <v>1001</v>
      </c>
      <c r="F131" s="15" t="n">
        <v>43006</v>
      </c>
      <c r="G131" s="14" t="n">
        <v>19</v>
      </c>
      <c r="H131" s="14"/>
      <c r="I131" s="34" t="n">
        <f aca="false">'raw_all dissolved metals ppb'!I265/55.845*1000</f>
        <v>422.992210582863</v>
      </c>
      <c r="J131" s="34" t="n">
        <f aca="false">'raw_all dissolved metals ppb'!K265/58.933*1000</f>
        <v>3.25793697928156</v>
      </c>
      <c r="K131" s="34" t="n">
        <f aca="false">'raw_all dissolved metals ppb'!M265/58.693*1000</f>
        <v>69.9572351046973</v>
      </c>
      <c r="L131" s="34" t="n">
        <f aca="false">'raw_all dissolved metals ppb'!O265/63.546*1000</f>
        <v>45.9667012872565</v>
      </c>
      <c r="M131" s="34" t="n">
        <f aca="false">'raw_all dissolved metals ppb'!Q265/65.38*1000</f>
        <v>24662.8173753441</v>
      </c>
      <c r="N131" s="45" t="n">
        <f aca="false">'raw_all dissolved metals ppb'!S265/95.95*1000</f>
        <v>42.146951537259</v>
      </c>
      <c r="O131" s="34" t="n">
        <f aca="false">'raw_all dissolved metals ppb'!U265/54.938*1000</f>
        <v>8677.05413375077</v>
      </c>
      <c r="P131" s="34" t="n">
        <f aca="false">'raw_all dissolved metals ppb'!W265/50.9415*1000</f>
        <v>50.489286730858</v>
      </c>
    </row>
    <row r="132" customFormat="false" ht="13.8" hidden="false" customHeight="false" outlineLevel="0" collapsed="false">
      <c r="A132" s="1" t="s">
        <v>513</v>
      </c>
      <c r="B132" s="1" t="s">
        <v>272</v>
      </c>
      <c r="C132" s="14" t="s">
        <v>88</v>
      </c>
      <c r="D132" s="14" t="n">
        <v>1001</v>
      </c>
      <c r="F132" s="15" t="n">
        <v>43013</v>
      </c>
      <c r="G132" s="14" t="n">
        <v>19</v>
      </c>
      <c r="H132" s="14"/>
      <c r="I132" s="34" t="n">
        <f aca="false">'raw_all dissolved metals ppb'!I267/55.845*1000</f>
        <v>410.206822455009</v>
      </c>
      <c r="J132" s="34" t="n">
        <f aca="false">'raw_all dissolved metals ppb'!K267/58.933*1000</f>
        <v>3.68214752345884</v>
      </c>
      <c r="K132" s="34" t="n">
        <f aca="false">'raw_all dissolved metals ppb'!M267/58.693*1000</f>
        <v>58.3715264171196</v>
      </c>
      <c r="L132" s="34" t="n">
        <f aca="false">'raw_all dissolved metals ppb'!O267/63.546*1000</f>
        <v>36.8237182513455</v>
      </c>
      <c r="M132" s="34" t="n">
        <f aca="false">'raw_all dissolved metals ppb'!Q267/65.38*1000</f>
        <v>60125.2523707556</v>
      </c>
      <c r="N132" s="45" t="n">
        <f aca="false">'raw_all dissolved metals ppb'!S267/95.95*1000</f>
        <v>44.2313705054716</v>
      </c>
      <c r="O132" s="34" t="n">
        <f aca="false">'raw_all dissolved metals ppb'!U267/54.938*1000</f>
        <v>9192.52612035385</v>
      </c>
      <c r="P132" s="34" t="n">
        <f aca="false">'raw_all dissolved metals ppb'!W267/50.9415*1000</f>
        <v>74.2027619916964</v>
      </c>
    </row>
    <row r="133" customFormat="false" ht="13.8" hidden="false" customHeight="false" outlineLevel="0" collapsed="false">
      <c r="A133" s="1" t="s">
        <v>515</v>
      </c>
      <c r="B133" s="1" t="s">
        <v>272</v>
      </c>
      <c r="C133" s="14" t="s">
        <v>88</v>
      </c>
      <c r="D133" s="14" t="n">
        <v>1001</v>
      </c>
      <c r="F133" s="15" t="n">
        <v>43018</v>
      </c>
      <c r="G133" s="14" t="n">
        <v>19</v>
      </c>
      <c r="H133" s="14"/>
      <c r="I133" s="34" t="n">
        <f aca="false">'raw_all dissolved metals ppb'!I269/55.845*1000</f>
        <v>192.174769451159</v>
      </c>
      <c r="J133" s="34" t="n">
        <f aca="false">'raw_all dissolved metals ppb'!K269/58.933*1000</f>
        <v>2.12105272088643</v>
      </c>
      <c r="K133" s="34" t="n">
        <f aca="false">'raw_all dissolved metals ppb'!M269/58.693*1000</f>
        <v>43.736050295606</v>
      </c>
      <c r="L133" s="34" t="n">
        <f aca="false">'raw_all dissolved metals ppb'!O269/63.546*1000</f>
        <v>32.2600950492557</v>
      </c>
      <c r="M133" s="34" t="n">
        <f aca="false">'raw_all dissolved metals ppb'!Q269/65.38*1000</f>
        <v>46290.7005200367</v>
      </c>
      <c r="N133" s="45" t="n">
        <f aca="false">'raw_all dissolved metals ppb'!S269/95.95*1000</f>
        <v>40.2605523710266</v>
      </c>
      <c r="O133" s="34" t="n">
        <f aca="false">'raw_all dissolved metals ppb'!U269/54.938*1000</f>
        <v>5601.60544613928</v>
      </c>
      <c r="P133" s="34" t="n">
        <f aca="false">'raw_all dissolved metals ppb'!W269/50.9415*1000</f>
        <v>59.3818399536723</v>
      </c>
    </row>
    <row r="134" customFormat="false" ht="13.8" hidden="false" customHeight="false" outlineLevel="0" collapsed="false">
      <c r="A134" s="46" t="s">
        <v>517</v>
      </c>
      <c r="B134" s="46" t="s">
        <v>272</v>
      </c>
      <c r="C134" s="47" t="s">
        <v>88</v>
      </c>
      <c r="D134" s="47" t="n">
        <v>1001</v>
      </c>
      <c r="E134" s="46"/>
      <c r="F134" s="48" t="n">
        <v>43034</v>
      </c>
      <c r="G134" s="47" t="n">
        <v>19</v>
      </c>
      <c r="H134" s="47"/>
      <c r="I134" s="50" t="n">
        <f aca="false">'raw_all dissolved metals ppb'!I271/55.845*1000</f>
        <v>120.153997672128</v>
      </c>
      <c r="J134" s="50" t="n">
        <f aca="false">'raw_all dissolved metals ppb'!K271/58.933*1000</f>
        <v>2.10408429911934</v>
      </c>
      <c r="K134" s="50" t="n">
        <f aca="false">'raw_all dissolved metals ppb'!M271/58.693*1000</f>
        <v>59.9219668444278</v>
      </c>
      <c r="L134" s="50" t="n">
        <f aca="false">'raw_all dissolved metals ppb'!O271/63.546*1000</f>
        <v>42.2843294621219</v>
      </c>
      <c r="M134" s="50" t="n">
        <f aca="false">'raw_all dissolved metals ppb'!Q271/65.38*1000</f>
        <v>34896.4209238299</v>
      </c>
      <c r="N134" s="51" t="n">
        <f aca="false">'raw_all dissolved metals ppb'!S271/95.95*1000</f>
        <v>60.7087024491923</v>
      </c>
      <c r="O134" s="50" t="n">
        <f aca="false">'raw_all dissolved metals ppb'!U271/54.938*1000</f>
        <v>36.0588299537661</v>
      </c>
      <c r="P134" s="50" t="n">
        <f aca="false">'raw_all dissolved metals ppb'!W271/50.9415*1000</f>
        <v>50.4696563705427</v>
      </c>
      <c r="Q134" s="30"/>
      <c r="R134" s="30"/>
    </row>
    <row r="135" customFormat="false" ht="13.8" hidden="false" customHeight="false" outlineLevel="0" collapsed="false">
      <c r="A135" s="1" t="s">
        <v>483</v>
      </c>
      <c r="B135" s="1" t="s">
        <v>272</v>
      </c>
      <c r="C135" s="14" t="s">
        <v>88</v>
      </c>
      <c r="D135" s="14" t="n">
        <v>1001</v>
      </c>
      <c r="E135" s="14"/>
      <c r="F135" s="15" t="n">
        <v>42878</v>
      </c>
      <c r="G135" s="14" t="s">
        <v>484</v>
      </c>
      <c r="H135" s="14"/>
      <c r="I135" s="34" t="n">
        <f aca="false">'raw_all dissolved metals ppb'!I242/55.845*1000</f>
        <v>180.911451338526</v>
      </c>
      <c r="J135" s="34" t="n">
        <f aca="false">'raw_all dissolved metals ppb'!K242/58.933*1000</f>
        <v>3.19006329221319</v>
      </c>
      <c r="K135" s="34" t="n">
        <f aca="false">'raw_all dissolved metals ppb'!M242/58.693*1000</f>
        <v>61.9153902509669</v>
      </c>
      <c r="L135" s="34" t="n">
        <f aca="false">'raw_all dissolved metals ppb'!O242/63.546*1000</f>
        <v>41.3086582947786</v>
      </c>
      <c r="M135" s="34" t="n">
        <f aca="false">'raw_all dissolved metals ppb'!Q242/65.38*1000</f>
        <v>10481.3551544815</v>
      </c>
      <c r="N135" s="45" t="n">
        <f aca="false">'raw_all dissolved metals ppb'!S242/95.95*1000</f>
        <v>56.5502866076081</v>
      </c>
      <c r="O135" s="34" t="n">
        <f aca="false">'raw_all dissolved metals ppb'!U242/54.938*1000</f>
        <v>57.5375878262769</v>
      </c>
      <c r="P135" s="34" t="n">
        <f aca="false">'raw_all dissolved metals ppb'!W242/50.9415*1000</f>
        <v>30.8392960552791</v>
      </c>
    </row>
    <row r="136" customFormat="false" ht="13.8" hidden="false" customHeight="false" outlineLevel="0" collapsed="false">
      <c r="A136" s="1" t="s">
        <v>486</v>
      </c>
      <c r="B136" s="1" t="s">
        <v>272</v>
      </c>
      <c r="C136" s="14" t="s">
        <v>88</v>
      </c>
      <c r="D136" s="14" t="n">
        <v>1001</v>
      </c>
      <c r="E136" s="14"/>
      <c r="F136" s="15" t="n">
        <v>42886</v>
      </c>
      <c r="G136" s="14" t="s">
        <v>484</v>
      </c>
      <c r="H136" s="14"/>
      <c r="I136" s="34" t="n">
        <f aca="false">'raw_all dissolved metals ppb'!I244/55.845*1000</f>
        <v>184.260005372012</v>
      </c>
      <c r="J136" s="34" t="n">
        <f aca="false">'raw_all dissolved metals ppb'!K244/58.933*1000</f>
        <v>4.02151595880067</v>
      </c>
      <c r="K136" s="34" t="n">
        <f aca="false">'raw_all dissolved metals ppb'!M244/58.693*1000</f>
        <v>73.4159099040772</v>
      </c>
      <c r="L136" s="34" t="n">
        <f aca="false">'raw_all dissolved metals ppb'!O244/63.546*1000</f>
        <v>55.6919396972272</v>
      </c>
      <c r="M136" s="34" t="n">
        <f aca="false">'raw_all dissolved metals ppb'!Q244/65.38*1000</f>
        <v>1592.35240134598</v>
      </c>
      <c r="N136" s="45" t="n">
        <f aca="false">'raw_all dissolved metals ppb'!S244/95.95*1000</f>
        <v>76.9254820218864</v>
      </c>
      <c r="O136" s="34" t="n">
        <f aca="false">'raw_all dissolved metals ppb'!U244/54.938*1000</f>
        <v>75.3212712512287</v>
      </c>
      <c r="P136" s="34" t="n">
        <f aca="false">'raw_all dissolved metals ppb'!W244/50.9415*1000</f>
        <v>16.2735687013535</v>
      </c>
    </row>
    <row r="137" customFormat="false" ht="13.8" hidden="false" customHeight="false" outlineLevel="0" collapsed="false">
      <c r="A137" s="1" t="s">
        <v>487</v>
      </c>
      <c r="B137" s="1" t="s">
        <v>272</v>
      </c>
      <c r="C137" s="14" t="s">
        <v>88</v>
      </c>
      <c r="D137" s="14" t="n">
        <v>1001</v>
      </c>
      <c r="E137" s="14"/>
      <c r="F137" s="15" t="n">
        <v>42894</v>
      </c>
      <c r="G137" s="14" t="s">
        <v>484</v>
      </c>
      <c r="H137" s="14"/>
      <c r="I137" s="34" t="n">
        <f aca="false">'raw_all dissolved metals ppb'!I245/55.845*1000</f>
        <v>127.388306920942</v>
      </c>
      <c r="J137" s="34" t="n">
        <f aca="false">'raw_all dissolved metals ppb'!K245/58.933*1000</f>
        <v>4.10635806763613</v>
      </c>
      <c r="K137" s="34" t="n">
        <f aca="false">'raw_all dissolved metals ppb'!M245/58.693*1000</f>
        <v>68.0319629257322</v>
      </c>
      <c r="L137" s="34" t="n">
        <f aca="false">'raw_all dissolved metals ppb'!O245/63.546*1000</f>
        <v>50.3886948037642</v>
      </c>
      <c r="M137" s="34" t="n">
        <f aca="false">'raw_all dissolved metals ppb'!Q245/65.38*1000</f>
        <v>2756.05689813399</v>
      </c>
      <c r="N137" s="45" t="n">
        <f aca="false">'raw_all dissolved metals ppb'!S245/95.95*1000</f>
        <v>84.5231891610214</v>
      </c>
      <c r="O137" s="34" t="n">
        <f aca="false">'raw_all dissolved metals ppb'!U245/54.938*1000</f>
        <v>46.9438275874622</v>
      </c>
      <c r="P137" s="34" t="n">
        <f aca="false">'raw_all dissolved metals ppb'!W245/50.9415*1000</f>
        <v>20.5922479707115</v>
      </c>
    </row>
    <row r="138" customFormat="false" ht="13.8" hidden="false" customHeight="false" outlineLevel="0" collapsed="false">
      <c r="A138" s="1" t="s">
        <v>489</v>
      </c>
      <c r="B138" s="1" t="s">
        <v>272</v>
      </c>
      <c r="C138" s="14" t="s">
        <v>88</v>
      </c>
      <c r="D138" s="14" t="n">
        <v>1001</v>
      </c>
      <c r="E138" s="14"/>
      <c r="F138" s="15" t="n">
        <v>42900</v>
      </c>
      <c r="G138" s="14" t="s">
        <v>484</v>
      </c>
      <c r="H138" s="14"/>
      <c r="I138" s="34" t="n">
        <f aca="false">'raw_all dissolved metals ppb'!I247/55.845*1000</f>
        <v>155.251141552511</v>
      </c>
      <c r="J138" s="34" t="n">
        <f aca="false">'raw_all dissolved metals ppb'!K247/58.933*1000</f>
        <v>3.81789489759557</v>
      </c>
      <c r="K138" s="34" t="n">
        <f aca="false">'raw_all dissolved metals ppb'!M247/58.693*1000</f>
        <v>71.0817303596681</v>
      </c>
      <c r="L138" s="34" t="n">
        <f aca="false">'raw_all dissolved metals ppb'!O247/63.546*1000</f>
        <v>50.0424889056746</v>
      </c>
      <c r="M138" s="34" t="n">
        <f aca="false">'raw_all dissolved metals ppb'!Q247/65.38*1000</f>
        <v>25115.0198837565</v>
      </c>
      <c r="N138" s="45" t="n">
        <f aca="false">'raw_all dissolved metals ppb'!S247/95.95*1000</f>
        <v>76.696195935383</v>
      </c>
      <c r="O138" s="34" t="n">
        <f aca="false">'raw_all dissolved metals ppb'!U247/54.938*1000</f>
        <v>14.9805234992173</v>
      </c>
      <c r="P138" s="34" t="n">
        <f aca="false">'raw_all dissolved metals ppb'!W247/50.9415*1000</f>
        <v>37.906225768774</v>
      </c>
    </row>
    <row r="139" customFormat="false" ht="13.8" hidden="false" customHeight="false" outlineLevel="0" collapsed="false">
      <c r="A139" s="1" t="s">
        <v>490</v>
      </c>
      <c r="B139" s="1" t="s">
        <v>272</v>
      </c>
      <c r="C139" s="14" t="s">
        <v>88</v>
      </c>
      <c r="D139" s="14" t="n">
        <v>1001</v>
      </c>
      <c r="E139" s="14"/>
      <c r="F139" s="15" t="n">
        <v>42907</v>
      </c>
      <c r="G139" s="14" t="s">
        <v>484</v>
      </c>
      <c r="H139" s="14"/>
      <c r="I139" s="34" t="n">
        <f aca="false">'raw_all dissolved metals ppb'!I248/55.845*1000</f>
        <v>100.850568537917</v>
      </c>
      <c r="J139" s="34" t="n">
        <f aca="false">'raw_all dissolved metals ppb'!K248/58.933*1000</f>
        <v>3.15612644867901</v>
      </c>
      <c r="K139" s="34" t="n">
        <f aca="false">'raw_all dissolved metals ppb'!M248/58.693*1000</f>
        <v>57.4685226517643</v>
      </c>
      <c r="L139" s="34" t="n">
        <f aca="false">'raw_all dissolved metals ppb'!O248/63.546*1000</f>
        <v>46.1398042363013</v>
      </c>
      <c r="M139" s="34" t="n">
        <f aca="false">'raw_all dissolved metals ppb'!Q248/65.38*1000</f>
        <v>458.121749770572</v>
      </c>
      <c r="N139" s="45" t="n">
        <f aca="false">'raw_all dissolved metals ppb'!S248/95.95*1000</f>
        <v>66.5033871808233</v>
      </c>
      <c r="O139" s="34" t="n">
        <f aca="false">'raw_all dissolved metals ppb'!U248/54.938*1000</f>
        <v>29.2511558484109</v>
      </c>
      <c r="P139" s="34" t="n">
        <f aca="false">'raw_all dissolved metals ppb'!W248/50.9415*1000</f>
        <v>16.234307980723</v>
      </c>
    </row>
    <row r="140" customFormat="false" ht="13.8" hidden="false" customHeight="false" outlineLevel="0" collapsed="false">
      <c r="A140" s="1" t="s">
        <v>492</v>
      </c>
      <c r="B140" s="1" t="s">
        <v>272</v>
      </c>
      <c r="C140" s="14" t="s">
        <v>88</v>
      </c>
      <c r="D140" s="14" t="n">
        <v>1001</v>
      </c>
      <c r="E140" s="14"/>
      <c r="F140" s="15" t="n">
        <v>42914</v>
      </c>
      <c r="G140" s="14" t="s">
        <v>484</v>
      </c>
      <c r="H140" s="14"/>
      <c r="I140" s="34" t="n">
        <f aca="false">'raw_all dissolved metals ppb'!I250/55.845*1000</f>
        <v>160.999194198227</v>
      </c>
      <c r="J140" s="34" t="n">
        <f aca="false">'raw_all dissolved metals ppb'!K250/58.933*1000</f>
        <v>3.52943172755502</v>
      </c>
      <c r="K140" s="34" t="n">
        <f aca="false">'raw_all dissolved metals ppb'!M250/58.693*1000</f>
        <v>58.0137324723562</v>
      </c>
      <c r="L140" s="34" t="n">
        <f aca="false">'raw_all dissolved metals ppb'!O250/63.546*1000</f>
        <v>56.6046643376452</v>
      </c>
      <c r="M140" s="34" t="n">
        <f aca="false">'raw_all dissolved metals ppb'!Q250/65.38*1000</f>
        <v>3510.30896298562</v>
      </c>
      <c r="N140" s="45" t="n">
        <f aca="false">'raw_all dissolved metals ppb'!S250/95.95*1000</f>
        <v>64.8983845752996</v>
      </c>
      <c r="O140" s="34" t="n">
        <f aca="false">'raw_all dissolved metals ppb'!U250/54.938*1000</f>
        <v>63.9084058393098</v>
      </c>
      <c r="P140" s="34" t="n">
        <f aca="false">'raw_all dissolved metals ppb'!W250/50.9415*1000</f>
        <v>17.6673242837372</v>
      </c>
    </row>
    <row r="141" customFormat="false" ht="13.8" hidden="false" customHeight="false" outlineLevel="0" collapsed="false">
      <c r="A141" s="1" t="s">
        <v>505</v>
      </c>
      <c r="B141" s="1" t="s">
        <v>272</v>
      </c>
      <c r="C141" s="14" t="s">
        <v>88</v>
      </c>
      <c r="D141" s="14" t="n">
        <v>1001</v>
      </c>
      <c r="F141" s="15" t="n">
        <v>42957</v>
      </c>
      <c r="G141" s="14" t="s">
        <v>484</v>
      </c>
      <c r="H141" s="14"/>
      <c r="I141" s="34" t="n">
        <f aca="false">'raw_all dissolved metals ppb'!I260/55.845*1000</f>
        <v>84.716626376578</v>
      </c>
      <c r="J141" s="34" t="n">
        <f aca="false">'raw_all dissolved metals ppb'!K260/58.933*1000</f>
        <v>2.68101063920045</v>
      </c>
      <c r="K141" s="34" t="n">
        <f aca="false">'raw_all dissolved metals ppb'!M260/58.693*1000</f>
        <v>66.41337127085</v>
      </c>
      <c r="L141" s="34" t="n">
        <f aca="false">'raw_all dissolved metals ppb'!O260/63.546*1000</f>
        <v>44.7077707487489</v>
      </c>
      <c r="M141" s="34" t="n">
        <f aca="false">'raw_all dissolved metals ppb'!Q260/65.38*1000</f>
        <v>26025.0688283879</v>
      </c>
      <c r="N141" s="45" t="n">
        <f aca="false">'raw_all dissolved metals ppb'!S260/95.95*1000</f>
        <v>68.3689421573736</v>
      </c>
      <c r="O141" s="34" t="n">
        <f aca="false">'raw_all dissolved metals ppb'!U260/54.938*1000</f>
        <v>20.4594269904256</v>
      </c>
      <c r="P141" s="34" t="n">
        <f aca="false">'raw_all dissolved metals ppb'!W260/50.9415*1000</f>
        <v>44.089789268082</v>
      </c>
    </row>
    <row r="142" customFormat="false" ht="13.8" hidden="false" customHeight="false" outlineLevel="0" collapsed="false">
      <c r="A142" s="1" t="s">
        <v>510</v>
      </c>
      <c r="B142" s="1" t="s">
        <v>272</v>
      </c>
      <c r="C142" s="14" t="s">
        <v>88</v>
      </c>
      <c r="D142" s="14" t="n">
        <v>1001</v>
      </c>
      <c r="F142" s="15" t="n">
        <v>42971</v>
      </c>
      <c r="G142" s="14" t="s">
        <v>484</v>
      </c>
      <c r="H142" s="14"/>
      <c r="I142" s="34" t="n">
        <f aca="false">'raw_all dissolved metals ppb'!I264/55.845*1000</f>
        <v>81.7978332885666</v>
      </c>
      <c r="J142" s="34" t="n">
        <f aca="false">'raw_all dissolved metals ppb'!K264/58.933*1000</f>
        <v>2.01924219028388</v>
      </c>
      <c r="K142" s="34" t="n">
        <f aca="false">'raw_all dissolved metals ppb'!M264/58.693*1000</f>
        <v>61.9494658647539</v>
      </c>
      <c r="L142" s="34" t="n">
        <f aca="false">'raw_all dissolved metals ppb'!O264/63.546*1000</f>
        <v>45.6204953891669</v>
      </c>
      <c r="M142" s="34" t="n">
        <f aca="false">'raw_all dissolved metals ppb'!Q264/65.38*1000</f>
        <v>21132.0587335577</v>
      </c>
      <c r="N142" s="45" t="n">
        <f aca="false">'raw_all dissolved metals ppb'!S264/95.95*1000</f>
        <v>51.3183949973945</v>
      </c>
      <c r="O142" s="34" t="n">
        <f aca="false">'raw_all dissolved metals ppb'!U264/54.938*1000</f>
        <v>17.055589937748</v>
      </c>
      <c r="P142" s="34" t="n">
        <f aca="false">'raw_all dissolved metals ppb'!W264/50.9415*1000</f>
        <v>42.1660139571862</v>
      </c>
    </row>
    <row r="143" customFormat="false" ht="13.8" hidden="false" customHeight="false" outlineLevel="0" collapsed="false">
      <c r="A143" s="1" t="s">
        <v>512</v>
      </c>
      <c r="B143" s="1" t="s">
        <v>272</v>
      </c>
      <c r="C143" s="14" t="s">
        <v>88</v>
      </c>
      <c r="D143" s="14" t="n">
        <v>1001</v>
      </c>
      <c r="F143" s="15" t="n">
        <v>43006</v>
      </c>
      <c r="G143" s="14" t="s">
        <v>484</v>
      </c>
      <c r="H143" s="14"/>
      <c r="I143" s="34" t="n">
        <f aca="false">'raw_all dissolved metals ppb'!I266/55.845*1000</f>
        <v>124.648580893545</v>
      </c>
      <c r="J143" s="34" t="n">
        <f aca="false">'raw_all dissolved metals ppb'!K266/58.933*1000</f>
        <v>2.13802114265352</v>
      </c>
      <c r="K143" s="34" t="n">
        <f aca="false">'raw_all dissolved metals ppb'!M266/58.693*1000</f>
        <v>56.2758761692195</v>
      </c>
      <c r="L143" s="34" t="n">
        <f aca="false">'raw_all dissolved metals ppb'!O266/63.546*1000</f>
        <v>43.2600006294653</v>
      </c>
      <c r="M143" s="34" t="n">
        <f aca="false">'raw_all dissolved metals ppb'!Q266/65.38*1000</f>
        <v>34003.7932089324</v>
      </c>
      <c r="N143" s="45" t="n">
        <f aca="false">'raw_all dissolved metals ppb'!S266/95.95*1000</f>
        <v>53.4653465346535</v>
      </c>
      <c r="O143" s="34" t="n">
        <f aca="false">'raw_all dissolved metals ppb'!U266/54.938*1000</f>
        <v>41.2646983872729</v>
      </c>
      <c r="P143" s="34" t="n">
        <f aca="false">'raw_all dissolved metals ppb'!W266/50.9415*1000</f>
        <v>49.5666597960406</v>
      </c>
    </row>
    <row r="144" customFormat="false" ht="13.8" hidden="false" customHeight="false" outlineLevel="0" collapsed="false">
      <c r="A144" s="1" t="s">
        <v>516</v>
      </c>
      <c r="B144" s="1" t="s">
        <v>272</v>
      </c>
      <c r="C144" s="14" t="s">
        <v>88</v>
      </c>
      <c r="D144" s="14" t="n">
        <v>1001</v>
      </c>
      <c r="F144" s="15" t="n">
        <v>43018</v>
      </c>
      <c r="G144" s="14" t="s">
        <v>484</v>
      </c>
      <c r="H144" s="14"/>
      <c r="I144" s="34" t="n">
        <f aca="false">'raw_all dissolved metals ppb'!I270/55.845*1000</f>
        <v>127.925508102785</v>
      </c>
      <c r="J144" s="34" t="n">
        <f aca="false">'raw_all dissolved metals ppb'!K270/58.933*1000</f>
        <v>2.22286325148898</v>
      </c>
      <c r="K144" s="34" t="n">
        <f aca="false">'raw_all dissolved metals ppb'!M270/58.693*1000</f>
        <v>62.7161671749612</v>
      </c>
      <c r="L144" s="34" t="n">
        <f aca="false">'raw_all dissolved metals ppb'!O270/63.546*1000</f>
        <v>54.1182765240928</v>
      </c>
      <c r="M144" s="34" t="n">
        <f aca="false">'raw_all dissolved metals ppb'!Q270/65.38*1000</f>
        <v>74436.7084735393</v>
      </c>
      <c r="N144" s="45" t="n">
        <f aca="false">'raw_all dissolved metals ppb'!S270/95.95*1000</f>
        <v>56.3105784262637</v>
      </c>
      <c r="O144" s="34" t="n">
        <f aca="false">'raw_all dissolved metals ppb'!U270/54.938*1000</f>
        <v>34.5116312934581</v>
      </c>
      <c r="P144" s="34" t="n">
        <f aca="false">'raw_all dissolved metals ppb'!W270/50.9415*1000</f>
        <v>81.623038190866</v>
      </c>
    </row>
    <row r="145" customFormat="false" ht="13.8" hidden="false" customHeight="false" outlineLevel="0" collapsed="false">
      <c r="A145" s="1" t="s">
        <v>518</v>
      </c>
      <c r="B145" s="1" t="s">
        <v>272</v>
      </c>
      <c r="C145" s="14" t="s">
        <v>88</v>
      </c>
      <c r="D145" s="14" t="n">
        <v>1001</v>
      </c>
      <c r="F145" s="15" t="n">
        <v>43034</v>
      </c>
      <c r="G145" s="14" t="s">
        <v>484</v>
      </c>
      <c r="H145" s="14"/>
      <c r="I145" s="34" t="n">
        <f aca="false">'raw_all dissolved metals ppb'!I272/55.845*1000</f>
        <v>107.171635777599</v>
      </c>
      <c r="J145" s="34" t="n">
        <f aca="false">'raw_all dissolved metals ppb'!K272/58.933*1000</f>
        <v>2.05317903381806</v>
      </c>
      <c r="K145" s="34" t="n">
        <f aca="false">'raw_all dissolved metals ppb'!M272/58.693*1000</f>
        <v>56.8040481829179</v>
      </c>
      <c r="L145" s="34" t="n">
        <f aca="false">'raw_all dissolved metals ppb'!O272/63.546*1000</f>
        <v>35.8795203474648</v>
      </c>
      <c r="M145" s="34" t="n">
        <f aca="false">'raw_all dissolved metals ppb'!Q272/65.38*1000</f>
        <v>30871.948608137</v>
      </c>
      <c r="N145" s="45" t="n">
        <f aca="false">'raw_all dissolved metals ppb'!S272/95.95*1000</f>
        <v>60.7503908285565</v>
      </c>
      <c r="O145" s="34" t="n">
        <f aca="false">'raw_all dissolved metals ppb'!U272/54.938*1000</f>
        <v>22.1522443481743</v>
      </c>
      <c r="P145" s="34" t="n">
        <f aca="false">'raw_all dissolved metals ppb'!W272/50.9415*1000</f>
        <v>42.8138158475899</v>
      </c>
    </row>
    <row r="146" customFormat="false" ht="13.8" hidden="false" customHeight="false" outlineLevel="0" collapsed="false">
      <c r="A146" s="1" t="s">
        <v>507</v>
      </c>
      <c r="B146" s="1" t="s">
        <v>272</v>
      </c>
      <c r="C146" s="14" t="s">
        <v>88</v>
      </c>
      <c r="D146" s="14" t="n">
        <v>1001</v>
      </c>
      <c r="F146" s="15" t="n">
        <v>42962</v>
      </c>
      <c r="G146" s="14" t="s">
        <v>508</v>
      </c>
      <c r="H146" s="14"/>
      <c r="I146" s="34" t="n">
        <f aca="false">'raw_all dissolved metals ppb'!I262/55.845*1000</f>
        <v>113.313635956666</v>
      </c>
      <c r="J146" s="34" t="n">
        <f aca="false">'raw_all dissolved metals ppb'!K262/58.933*1000</f>
        <v>2.1719579861877</v>
      </c>
      <c r="K146" s="34" t="n">
        <f aca="false">'raw_all dissolved metals ppb'!M262/58.693*1000</f>
        <v>56.7870103760244</v>
      </c>
      <c r="L146" s="34" t="n">
        <f aca="false">'raw_all dissolved metals ppb'!O262/63.546*1000</f>
        <v>40.3329871274353</v>
      </c>
      <c r="M146" s="34" t="n">
        <f aca="false">'raw_all dissolved metals ppb'!Q262/65.38*1000</f>
        <v>20420.5414499847</v>
      </c>
      <c r="N146" s="45" t="n">
        <f aca="false">'raw_all dissolved metals ppb'!S262/95.95*1000</f>
        <v>59.4059405940594</v>
      </c>
      <c r="O146" s="34" t="n">
        <f aca="false">'raw_all dissolved metals ppb'!U262/54.938*1000</f>
        <v>42.1748152462776</v>
      </c>
      <c r="P146" s="34" t="n">
        <f aca="false">'raw_all dissolved metals ppb'!W262/50.9415*1000</f>
        <v>44.1879410696583</v>
      </c>
    </row>
    <row r="147" customFormat="false" ht="13.8" hidden="false" customHeight="false" outlineLevel="0" collapsed="false">
      <c r="A147" s="1" t="s">
        <v>514</v>
      </c>
      <c r="B147" s="1" t="s">
        <v>272</v>
      </c>
      <c r="C147" s="14" t="s">
        <v>88</v>
      </c>
      <c r="D147" s="14" t="n">
        <v>1001</v>
      </c>
      <c r="F147" s="15" t="n">
        <v>43013</v>
      </c>
      <c r="G147" s="14" t="s">
        <v>508</v>
      </c>
      <c r="H147" s="14"/>
      <c r="I147" s="34" t="n">
        <f aca="false">'raw_all dissolved metals ppb'!I268/55.845*1000</f>
        <v>148.446593249172</v>
      </c>
      <c r="J147" s="34" t="n">
        <f aca="false">'raw_all dissolved metals ppb'!K268/58.933*1000</f>
        <v>2.47738957799535</v>
      </c>
      <c r="K147" s="34" t="n">
        <f aca="false">'raw_all dissolved metals ppb'!M268/58.693*1000</f>
        <v>54.7424735488048</v>
      </c>
      <c r="L147" s="34" t="n">
        <f aca="false">'raw_all dissolved metals ppb'!O268/63.546*1000</f>
        <v>38.995373430271</v>
      </c>
      <c r="M147" s="34" t="n">
        <f aca="false">'raw_all dissolved metals ppb'!Q268/65.38*1000</f>
        <v>40238.3603548486</v>
      </c>
      <c r="N147" s="45" t="n">
        <f aca="false">'raw_all dissolved metals ppb'!S268/95.95*1000</f>
        <v>54.9869723814487</v>
      </c>
      <c r="O147" s="34" t="n">
        <f aca="false">'raw_all dissolved metals ppb'!U268/54.938*1000</f>
        <v>57.938039244239</v>
      </c>
      <c r="P147" s="34" t="n">
        <f aca="false">'raw_all dissolved metals ppb'!W268/50.9415*1000</f>
        <v>56.8887841936339</v>
      </c>
    </row>
    <row r="148" customFormat="false" ht="13.8" hidden="false" customHeight="false" outlineLevel="0" collapsed="false">
      <c r="A148" s="1" t="s">
        <v>519</v>
      </c>
      <c r="B148" s="1" t="s">
        <v>272</v>
      </c>
      <c r="C148" s="14" t="s">
        <v>88</v>
      </c>
      <c r="D148" s="14" t="n">
        <v>1001</v>
      </c>
      <c r="F148" s="15" t="n">
        <v>43040</v>
      </c>
      <c r="G148" s="14" t="s">
        <v>508</v>
      </c>
      <c r="H148" s="14"/>
      <c r="I148" s="34" t="n">
        <f aca="false">'raw_all dissolved metals ppb'!I273/55.845*1000</f>
        <v>62.9778852180141</v>
      </c>
      <c r="J148" s="34" t="n">
        <f aca="false">'raw_all dissolved metals ppb'!K273/58.933*1000</f>
        <v>1.69684217670914</v>
      </c>
      <c r="K148" s="34" t="n">
        <f aca="false">'raw_all dissolved metals ppb'!M273/58.693*1000</f>
        <v>44.9116589712572</v>
      </c>
      <c r="L148" s="34" t="n">
        <f aca="false">'raw_all dissolved metals ppb'!O273/63.546*1000</f>
        <v>104.223711956693</v>
      </c>
      <c r="M148" s="34" t="n">
        <f aca="false">'raw_all dissolved metals ppb'!Q273/65.38*1000</f>
        <v>1832.79290302845</v>
      </c>
      <c r="N148" s="45" t="n">
        <f aca="false">'raw_all dissolved metals ppb'!S273/95.95*1000</f>
        <v>55.9041167274622</v>
      </c>
      <c r="O148" s="34" t="n">
        <f aca="false">'raw_all dissolved metals ppb'!U273/54.938*1000</f>
        <v>12.7598383632458</v>
      </c>
      <c r="P148" s="34" t="n">
        <f aca="false">'raw_all dissolved metals ppb'!W273/50.9415*1000</f>
        <v>11.6408036669513</v>
      </c>
    </row>
    <row r="149" customFormat="false" ht="13.8" hidden="false" customHeight="false" outlineLevel="0" collapsed="false">
      <c r="A149" s="1" t="s">
        <v>520</v>
      </c>
      <c r="B149" s="1" t="s">
        <v>272</v>
      </c>
      <c r="C149" s="14" t="s">
        <v>88</v>
      </c>
      <c r="D149" s="14" t="n">
        <v>1001</v>
      </c>
      <c r="F149" s="15" t="n">
        <v>43047</v>
      </c>
      <c r="G149" s="14" t="s">
        <v>508</v>
      </c>
      <c r="H149" s="14"/>
      <c r="I149" s="34" t="n">
        <f aca="false">'raw_all dissolved metals ppb'!I274/55.845*1000</f>
        <v>93.4371922284896</v>
      </c>
      <c r="J149" s="34" t="n">
        <f aca="false">'raw_all dissolved metals ppb'!K274/58.933*1000</f>
        <v>1.67987375494205</v>
      </c>
      <c r="K149" s="34" t="n">
        <f aca="false">'raw_all dissolved metals ppb'!M274/58.693*1000</f>
        <v>45.7294737021451</v>
      </c>
      <c r="L149" s="34" t="n">
        <f aca="false">'raw_all dissolved metals ppb'!O274/63.546*1000</f>
        <v>22.1099675825386</v>
      </c>
      <c r="M149" s="34" t="n">
        <f aca="false">'raw_all dissolved metals ppb'!Q274/65.38*1000</f>
        <v>2779.64209238299</v>
      </c>
      <c r="N149" s="45" t="n">
        <f aca="false">'raw_all dissolved metals ppb'!S274/95.95*1000</f>
        <v>57.0505471599792</v>
      </c>
      <c r="O149" s="34" t="n">
        <f aca="false">'raw_all dissolved metals ppb'!U274/54.938*1000</f>
        <v>20.5686410135061</v>
      </c>
      <c r="P149" s="34" t="n">
        <f aca="false">'raw_all dissolved metals ppb'!W274/50.9415*1000</f>
        <v>14.0945987063593</v>
      </c>
    </row>
    <row r="150" customFormat="false" ht="13.8" hidden="false" customHeight="false" outlineLevel="0" collapsed="false">
      <c r="A150" s="46" t="s">
        <v>502</v>
      </c>
      <c r="B150" s="46" t="s">
        <v>272</v>
      </c>
      <c r="C150" s="47" t="s">
        <v>88</v>
      </c>
      <c r="D150" s="47" t="n">
        <v>1001</v>
      </c>
      <c r="E150" s="46"/>
      <c r="F150" s="48" t="n">
        <v>42948</v>
      </c>
      <c r="G150" s="47" t="s">
        <v>503</v>
      </c>
      <c r="H150" s="47"/>
      <c r="I150" s="50" t="n">
        <f aca="false">'raw_all dissolved metals ppb'!I258/55.845*1000</f>
        <v>115.426627271913</v>
      </c>
      <c r="J150" s="50" t="n">
        <f aca="false">'raw_all dissolved metals ppb'!K258/58.933*1000</f>
        <v>2.71494748273463</v>
      </c>
      <c r="K150" s="50" t="n">
        <f aca="false">'raw_all dissolved metals ppb'!M258/58.693*1000</f>
        <v>47.5014056190687</v>
      </c>
      <c r="L150" s="50" t="n">
        <f aca="false">'raw_all dissolved metals ppb'!O258/63.546*1000</f>
        <v>39.3101060648979</v>
      </c>
      <c r="M150" s="50" t="n">
        <f aca="false">'raw_all dissolved metals ppb'!Q258/65.38*1000</f>
        <v>603.426124197002</v>
      </c>
      <c r="N150" s="51" t="n">
        <f aca="false">'raw_all dissolved metals ppb'!S258/95.95*1000</f>
        <v>70.1094319958312</v>
      </c>
      <c r="O150" s="50" t="n">
        <f aca="false">'raw_all dissolved metals ppb'!U258/54.938*1000</f>
        <v>11.9043285157814</v>
      </c>
      <c r="P150" s="50" t="n">
        <f aca="false">'raw_all dissolved metals ppb'!W258/50.9415*1000</f>
        <v>14.1927505079356</v>
      </c>
    </row>
    <row r="151" customFormat="false" ht="13.8" hidden="false" customHeight="false" outlineLevel="0" collapsed="false">
      <c r="A151" s="1" t="s">
        <v>433</v>
      </c>
      <c r="B151" s="1" t="s">
        <v>272</v>
      </c>
      <c r="C151" s="14" t="s">
        <v>425</v>
      </c>
      <c r="D151" s="14" t="s">
        <v>430</v>
      </c>
      <c r="E151" s="14"/>
      <c r="F151" s="15" t="n">
        <v>42921</v>
      </c>
      <c r="G151" s="14" t="n">
        <v>8</v>
      </c>
      <c r="H151" s="14"/>
      <c r="I151" s="34" t="n">
        <f aca="false">'raw_all dissolved metals ppb'!I196/55.845*1000</f>
        <v>588.808308711613</v>
      </c>
      <c r="J151" s="34" t="n">
        <f aca="false">'raw_all dissolved metals ppb'!K196/58.933*1000</f>
        <v>5.938947618482</v>
      </c>
      <c r="K151" s="34" t="n">
        <f aca="false">'raw_all dissolved metals ppb'!M196/58.693*1000</f>
        <v>81.2192254612986</v>
      </c>
      <c r="L151" s="34" t="n">
        <f aca="false">'raw_all dissolved metals ppb'!O196/63.546*1000</f>
        <v>28.0426777452554</v>
      </c>
      <c r="M151" s="34" t="n">
        <f aca="false">'raw_all dissolved metals ppb'!Q196/65.38*1000</f>
        <v>799.495258488835</v>
      </c>
      <c r="N151" s="45" t="n">
        <f aca="false">'raw_all dissolved metals ppb'!S196/95.95*1000</f>
        <v>6.7430953621678</v>
      </c>
      <c r="O151" s="34" t="n">
        <f aca="false">'raw_all dissolved metals ppb'!U196/54.938*1000</f>
        <v>433.233827223415</v>
      </c>
      <c r="P151" s="34" t="n">
        <f aca="false">'raw_all dissolved metals ppb'!W196/50.9415*1000</f>
        <v>28.6603260602848</v>
      </c>
    </row>
    <row r="152" customFormat="false" ht="13.8" hidden="false" customHeight="false" outlineLevel="0" collapsed="false">
      <c r="A152" s="1" t="s">
        <v>440</v>
      </c>
      <c r="B152" s="1" t="s">
        <v>272</v>
      </c>
      <c r="C152" s="14" t="s">
        <v>425</v>
      </c>
      <c r="D152" s="14" t="s">
        <v>430</v>
      </c>
      <c r="E152" s="14"/>
      <c r="F152" s="15" t="n">
        <v>42927</v>
      </c>
      <c r="G152" s="14" t="n">
        <v>8</v>
      </c>
      <c r="H152" s="14"/>
      <c r="I152" s="34" t="n">
        <f aca="false">'raw_all dissolved metals ppb'!I201/55.845*1000</f>
        <v>513.098755483929</v>
      </c>
      <c r="J152" s="34" t="n">
        <f aca="false">'raw_all dissolved metals ppb'!K201/58.933*1000</f>
        <v>4.32694755060832</v>
      </c>
      <c r="K152" s="34" t="n">
        <f aca="false">'raw_all dissolved metals ppb'!M201/58.693*1000</f>
        <v>55.4069480176512</v>
      </c>
      <c r="L152" s="34" t="n">
        <f aca="false">'raw_all dissolved metals ppb'!O201/63.546*1000</f>
        <v>32.3545148396437</v>
      </c>
      <c r="M152" s="34" t="n">
        <f aca="false">'raw_all dissolved metals ppb'!Q201/65.38*1000</f>
        <v>1037.38146222086</v>
      </c>
      <c r="N152" s="45" t="n">
        <f aca="false">'raw_all dissolved metals ppb'!S201/95.95*1000</f>
        <v>4.40854611776967</v>
      </c>
      <c r="O152" s="34" t="n">
        <f aca="false">'raw_all dissolved metals ppb'!U201/54.938*1000</f>
        <v>684.280461611271</v>
      </c>
      <c r="P152" s="34" t="n">
        <f aca="false">'raw_all dissolved metals ppb'!W201/50.9415*1000</f>
        <v>27.3254615588469</v>
      </c>
    </row>
    <row r="153" customFormat="false" ht="13.8" hidden="false" customHeight="false" outlineLevel="0" collapsed="false">
      <c r="A153" s="1" t="s">
        <v>451</v>
      </c>
      <c r="B153" s="1" t="s">
        <v>272</v>
      </c>
      <c r="C153" s="14" t="s">
        <v>425</v>
      </c>
      <c r="D153" s="14" t="s">
        <v>430</v>
      </c>
      <c r="E153" s="14"/>
      <c r="F153" s="15" t="n">
        <v>42935</v>
      </c>
      <c r="G153" s="14" t="n">
        <v>8</v>
      </c>
      <c r="H153" s="14"/>
      <c r="I153" s="34" t="n">
        <f aca="false">'raw_all dissolved metals ppb'!I212/55.845*1000</f>
        <v>472.450532724505</v>
      </c>
      <c r="J153" s="34" t="n">
        <f aca="false">'raw_all dissolved metals ppb'!K212/58.933*1000</f>
        <v>5.39595812193508</v>
      </c>
      <c r="K153" s="34" t="n">
        <f aca="false">'raw_all dissolved metals ppb'!M212/58.693*1000</f>
        <v>65.6296321537492</v>
      </c>
      <c r="L153" s="34" t="n">
        <f aca="false">'raw_all dissolved metals ppb'!O212/63.546*1000</f>
        <v>26.4375413086583</v>
      </c>
      <c r="M153" s="34" t="n">
        <f aca="false">'raw_all dissolved metals ppb'!Q212/65.38*1000</f>
        <v>1203.24258182931</v>
      </c>
      <c r="N153" s="45" t="n">
        <f aca="false">'raw_all dissolved metals ppb'!S212/95.95*1000</f>
        <v>4.47107868681605</v>
      </c>
      <c r="O153" s="34" t="n">
        <f aca="false">'raw_all dissolved metals ppb'!U212/54.938*1000</f>
        <v>2050.54789034912</v>
      </c>
      <c r="P153" s="34" t="n">
        <f aca="false">'raw_all dissolved metals ppb'!W212/50.9415*1000</f>
        <v>28.7977385824917</v>
      </c>
    </row>
    <row r="154" customFormat="false" ht="13.8" hidden="false" customHeight="false" outlineLevel="0" collapsed="false">
      <c r="A154" s="1" t="s">
        <v>458</v>
      </c>
      <c r="B154" s="1" t="s">
        <v>272</v>
      </c>
      <c r="C154" s="14" t="s">
        <v>425</v>
      </c>
      <c r="D154" s="14" t="s">
        <v>430</v>
      </c>
      <c r="E154" s="14"/>
      <c r="F154" s="15" t="n">
        <v>42941</v>
      </c>
      <c r="G154" s="14" t="n">
        <v>8</v>
      </c>
      <c r="H154" s="14"/>
      <c r="I154" s="34" t="n">
        <f aca="false">'raw_all dissolved metals ppb'!I219/55.845*1000</f>
        <v>865.592264302981</v>
      </c>
      <c r="J154" s="34" t="n">
        <f aca="false">'raw_all dissolved metals ppb'!K219/58.933*1000</f>
        <v>4.71722125125142</v>
      </c>
      <c r="K154" s="34" t="n">
        <f aca="false">'raw_all dissolved metals ppb'!M219/58.693*1000</f>
        <v>63.7554733954645</v>
      </c>
      <c r="L154" s="34" t="n">
        <f aca="false">'raw_all dissolved metals ppb'!O219/63.546*1000</f>
        <v>32.5433544204199</v>
      </c>
      <c r="M154" s="34" t="n">
        <f aca="false">'raw_all dissolved metals ppb'!Q219/65.38*1000</f>
        <v>643.163046803304</v>
      </c>
      <c r="N154" s="45" t="n">
        <f aca="false">'raw_all dissolved metals ppb'!S219/95.95*1000</f>
        <v>6.50338718082335</v>
      </c>
      <c r="O154" s="34" t="n">
        <f aca="false">'raw_all dissolved metals ppb'!U219/54.938*1000</f>
        <v>425.934690014198</v>
      </c>
      <c r="P154" s="34" t="n">
        <f aca="false">'raw_all dissolved metals ppb'!W219/50.9415*1000</f>
        <v>26.9524847128569</v>
      </c>
    </row>
    <row r="155" customFormat="false" ht="13.8" hidden="false" customHeight="false" outlineLevel="0" collapsed="false">
      <c r="A155" s="1" t="s">
        <v>443</v>
      </c>
      <c r="B155" s="1" t="s">
        <v>272</v>
      </c>
      <c r="C155" s="14" t="s">
        <v>425</v>
      </c>
      <c r="D155" s="14" t="s">
        <v>426</v>
      </c>
      <c r="E155" s="14"/>
      <c r="F155" s="15" t="n">
        <v>42930</v>
      </c>
      <c r="G155" s="14" t="n">
        <v>7</v>
      </c>
      <c r="H155" s="14"/>
      <c r="I155" s="34" t="n">
        <f aca="false">'raw_all dissolved metals ppb'!I204/55.845*1000</f>
        <v>404.548303339601</v>
      </c>
      <c r="J155" s="34" t="n">
        <f aca="false">'raw_all dissolved metals ppb'!K204/58.933*1000</f>
        <v>3.75002121052721</v>
      </c>
      <c r="K155" s="34" t="n">
        <f aca="false">'raw_all dissolved metals ppb'!M204/58.693*1000</f>
        <v>59.9901180720018</v>
      </c>
      <c r="L155" s="34" t="n">
        <f aca="false">'raw_all dissolved metals ppb'!O204/63.546*1000</f>
        <v>33.282976111793</v>
      </c>
      <c r="M155" s="34" t="n">
        <f aca="false">'raw_all dissolved metals ppb'!Q204/65.38*1000</f>
        <v>306.011012542062</v>
      </c>
      <c r="N155" s="45" t="n">
        <f aca="false">'raw_all dissolved metals ppb'!S204/95.95*1000</f>
        <v>3.89786347055758</v>
      </c>
      <c r="O155" s="34" t="n">
        <f aca="false">'raw_all dissolved metals ppb'!U204/54.938*1000</f>
        <v>20.0407732352834</v>
      </c>
      <c r="P155" s="34" t="n">
        <f aca="false">'raw_all dissolved metals ppb'!W204/50.9415*1000</f>
        <v>20.9848551770168</v>
      </c>
    </row>
    <row r="156" customFormat="false" ht="13.8" hidden="false" customHeight="false" outlineLevel="0" collapsed="false">
      <c r="A156" s="1" t="s">
        <v>446</v>
      </c>
      <c r="B156" s="1" t="s">
        <v>272</v>
      </c>
      <c r="C156" s="14" t="s">
        <v>425</v>
      </c>
      <c r="D156" s="14" t="s">
        <v>426</v>
      </c>
      <c r="E156" s="14"/>
      <c r="F156" s="15" t="n">
        <v>42934</v>
      </c>
      <c r="G156" s="14" t="n">
        <v>7</v>
      </c>
      <c r="H156" s="14"/>
      <c r="I156" s="34" t="n">
        <f aca="false">'raw_all dissolved metals ppb'!I207/55.845*1000</f>
        <v>375.199212104933</v>
      </c>
      <c r="J156" s="34" t="n">
        <f aca="false">'raw_all dissolved metals ppb'!K207/58.933*1000</f>
        <v>3.59730541462339</v>
      </c>
      <c r="K156" s="34" t="n">
        <f aca="false">'raw_all dissolved metals ppb'!M207/58.693*1000</f>
        <v>52.1527269009933</v>
      </c>
      <c r="L156" s="34" t="n">
        <f aca="false">'raw_all dissolved metals ppb'!O207/63.546*1000</f>
        <v>30.2615428193749</v>
      </c>
      <c r="M156" s="34" t="n">
        <f aca="false">'raw_all dissolved metals ppb'!Q207/65.38*1000</f>
        <v>830.192719486081</v>
      </c>
      <c r="N156" s="45" t="n">
        <f aca="false">'raw_all dissolved metals ppb'!S207/95.95*1000</f>
        <v>3.78322042730589</v>
      </c>
      <c r="O156" s="34" t="n">
        <f aca="false">'raw_all dissolved metals ppb'!U207/54.938*1000</f>
        <v>19.0032400160181</v>
      </c>
      <c r="P156" s="34" t="n">
        <f aca="false">'raw_all dissolved metals ppb'!W207/50.9415*1000</f>
        <v>23.4190198561095</v>
      </c>
    </row>
    <row r="157" customFormat="false" ht="13.8" hidden="false" customHeight="false" outlineLevel="0" collapsed="false">
      <c r="A157" s="1" t="s">
        <v>456</v>
      </c>
      <c r="B157" s="1" t="s">
        <v>272</v>
      </c>
      <c r="C157" s="14" t="s">
        <v>425</v>
      </c>
      <c r="D157" s="14" t="s">
        <v>426</v>
      </c>
      <c r="E157" s="14"/>
      <c r="F157" s="15" t="n">
        <v>42941</v>
      </c>
      <c r="G157" s="14" t="n">
        <v>7</v>
      </c>
      <c r="H157" s="14"/>
      <c r="I157" s="34" t="n">
        <f aca="false">'raw_all dissolved metals ppb'!I217/55.845*1000</f>
        <v>263.228579102874</v>
      </c>
      <c r="J157" s="34" t="n">
        <f aca="false">'raw_all dissolved metals ppb'!K217/58.933*1000</f>
        <v>3.85183174112976</v>
      </c>
      <c r="K157" s="34" t="n">
        <f aca="false">'raw_all dissolved metals ppb'!M217/58.693*1000</f>
        <v>58.1841105412911</v>
      </c>
      <c r="L157" s="34" t="n">
        <f aca="false">'raw_all dissolved metals ppb'!O217/63.546*1000</f>
        <v>35.611997608032</v>
      </c>
      <c r="M157" s="34" t="n">
        <f aca="false">'raw_all dissolved metals ppb'!Q217/65.38*1000</f>
        <v>135.010706638116</v>
      </c>
      <c r="N157" s="45" t="n">
        <f aca="false">'raw_all dissolved metals ppb'!S217/95.95*1000</f>
        <v>4.30432516935904</v>
      </c>
      <c r="O157" s="34" t="n">
        <f aca="false">'raw_all dissolved metals ppb'!U217/54.938*1000</f>
        <v>17.4196366813499</v>
      </c>
      <c r="P157" s="34" t="n">
        <f aca="false">'raw_all dissolved metals ppb'!W217/50.9415*1000</f>
        <v>23.4779109370552</v>
      </c>
    </row>
    <row r="158" customFormat="false" ht="13.8" hidden="false" customHeight="false" outlineLevel="0" collapsed="false">
      <c r="A158" s="1" t="s">
        <v>462</v>
      </c>
      <c r="B158" s="1" t="s">
        <v>272</v>
      </c>
      <c r="C158" s="14" t="s">
        <v>425</v>
      </c>
      <c r="D158" s="14" t="s">
        <v>426</v>
      </c>
      <c r="E158" s="14"/>
      <c r="F158" s="15" t="n">
        <v>42948</v>
      </c>
      <c r="G158" s="14" t="n">
        <v>7</v>
      </c>
      <c r="H158" s="14"/>
      <c r="I158" s="34" t="n">
        <f aca="false">'raw_all dissolved metals ppb'!I223/55.845*1000</f>
        <v>306.741874832125</v>
      </c>
      <c r="J158" s="34" t="n">
        <f aca="false">'raw_all dissolved metals ppb'!K223/58.933*1000</f>
        <v>3.59730541462339</v>
      </c>
      <c r="K158" s="34" t="n">
        <f aca="false">'raw_all dissolved metals ppb'!M223/58.693*1000</f>
        <v>46.8539689571158</v>
      </c>
      <c r="L158" s="34" t="n">
        <f aca="false">'raw_all dissolved metals ppb'!O223/63.546*1000</f>
        <v>32.732194001196</v>
      </c>
      <c r="M158" s="34" t="n">
        <f aca="false">'raw_all dissolved metals ppb'!Q223/65.38*1000</f>
        <v>1005.79687977975</v>
      </c>
      <c r="N158" s="45" t="n">
        <f aca="false">'raw_all dissolved metals ppb'!S223/95.95*1000</f>
        <v>3.93955184992183</v>
      </c>
      <c r="O158" s="34" t="n">
        <f aca="false">'raw_all dissolved metals ppb'!U223/54.938*1000</f>
        <v>12.8508500491463</v>
      </c>
      <c r="P158" s="34" t="n">
        <f aca="false">'raw_all dissolved metals ppb'!W223/50.9415*1000</f>
        <v>29.3081279506885</v>
      </c>
    </row>
    <row r="159" customFormat="false" ht="13.8" hidden="false" customHeight="false" outlineLevel="0" collapsed="false">
      <c r="A159" s="1" t="s">
        <v>469</v>
      </c>
      <c r="B159" s="1" t="s">
        <v>272</v>
      </c>
      <c r="C159" s="14" t="s">
        <v>425</v>
      </c>
      <c r="D159" s="14" t="s">
        <v>426</v>
      </c>
      <c r="F159" s="15" t="n">
        <v>42957</v>
      </c>
      <c r="G159" s="14" t="n">
        <v>7</v>
      </c>
      <c r="H159" s="14"/>
      <c r="I159" s="34" t="n">
        <f aca="false">'raw_all dissolved metals ppb'!I229/55.845*1000</f>
        <v>136.520727012266</v>
      </c>
      <c r="J159" s="34" t="n">
        <f aca="false">'raw_all dissolved metals ppb'!K229/58.933*1000</f>
        <v>3.3767159316512</v>
      </c>
      <c r="K159" s="34" t="n">
        <f aca="false">'raw_all dissolved metals ppb'!M229/58.693*1000</f>
        <v>56.361065203687</v>
      </c>
      <c r="L159" s="34" t="n">
        <f aca="false">'raw_all dissolved metals ppb'!O229/63.546*1000</f>
        <v>37.075504359047</v>
      </c>
      <c r="M159" s="34" t="n">
        <f aca="false">'raw_all dissolved metals ppb'!Q229/65.38*1000</f>
        <v>688.253288467421</v>
      </c>
      <c r="N159" s="45" t="n">
        <f aca="false">'raw_all dissolved metals ppb'!S229/95.95*1000</f>
        <v>6.23241271495571</v>
      </c>
      <c r="O159" s="34" t="n">
        <f aca="false">'raw_all dissolved metals ppb'!U229/54.938*1000</f>
        <v>14.9077141504969</v>
      </c>
      <c r="P159" s="34" t="n">
        <f aca="false">'raw_all dissolved metals ppb'!W229/50.9415*1000</f>
        <v>23.7723663417842</v>
      </c>
    </row>
    <row r="160" customFormat="false" ht="13.8" hidden="false" customHeight="false" outlineLevel="0" collapsed="false">
      <c r="A160" s="1" t="s">
        <v>477</v>
      </c>
      <c r="B160" s="1" t="s">
        <v>272</v>
      </c>
      <c r="C160" s="14" t="s">
        <v>425</v>
      </c>
      <c r="D160" s="14" t="s">
        <v>426</v>
      </c>
      <c r="F160" s="15" t="n">
        <v>42964</v>
      </c>
      <c r="G160" s="14" t="n">
        <v>7</v>
      </c>
      <c r="H160" s="14"/>
      <c r="I160" s="34" t="n">
        <f aca="false">'raw_all dissolved metals ppb'!I237/55.845*1000</f>
        <v>114.567105380965</v>
      </c>
      <c r="J160" s="34" t="n">
        <f aca="false">'raw_all dissolved metals ppb'!K237/58.933*1000</f>
        <v>2.90160012217264</v>
      </c>
      <c r="K160" s="34" t="n">
        <f aca="false">'raw_all dissolved metals ppb'!M237/58.693*1000</f>
        <v>33.8711601042714</v>
      </c>
      <c r="L160" s="34" t="n">
        <f aca="false">'raw_all dissolved metals ppb'!O237/63.546*1000</f>
        <v>28.8295093318226</v>
      </c>
      <c r="M160" s="34" t="n">
        <f aca="false">'raw_all dissolved metals ppb'!Q237/65.38*1000</f>
        <v>918.828387886204</v>
      </c>
      <c r="N160" s="45" t="n">
        <f aca="false">'raw_all dissolved metals ppb'!S237/95.95*1000</f>
        <v>3.87701928087546</v>
      </c>
      <c r="O160" s="34" t="n">
        <f aca="false">'raw_all dissolved metals ppb'!U237/54.938*1000</f>
        <v>11.9771378645018</v>
      </c>
      <c r="P160" s="34" t="n">
        <f aca="false">'raw_all dissolved metals ppb'!W237/50.9415*1000</f>
        <v>20.258531845352</v>
      </c>
    </row>
    <row r="161" customFormat="false" ht="13.8" hidden="false" customHeight="false" outlineLevel="0" collapsed="false">
      <c r="A161" s="1" t="s">
        <v>480</v>
      </c>
      <c r="B161" s="1" t="s">
        <v>272</v>
      </c>
      <c r="C161" s="14" t="s">
        <v>425</v>
      </c>
      <c r="D161" s="14" t="s">
        <v>426</v>
      </c>
      <c r="F161" s="15" t="n">
        <v>42964</v>
      </c>
      <c r="G161" s="14" t="n">
        <v>14.6</v>
      </c>
      <c r="H161" s="14"/>
      <c r="I161" s="34" t="n">
        <f aca="false">'raw_all dissolved metals ppb'!I240/55.845*1000</f>
        <v>93.9564867042708</v>
      </c>
      <c r="J161" s="34" t="n">
        <f aca="false">'raw_all dissolved metals ppb'!K240/58.933*1000</f>
        <v>2.91856854393973</v>
      </c>
      <c r="K161" s="34" t="n">
        <f aca="false">'raw_all dissolved metals ppb'!M240/58.693*1000</f>
        <v>31.7755098563713</v>
      </c>
      <c r="L161" s="34" t="n">
        <f aca="false">'raw_all dissolved metals ppb'!O240/63.546*1000</f>
        <v>17.9869700689264</v>
      </c>
      <c r="M161" s="34" t="n">
        <f aca="false">'raw_all dissolved metals ppb'!Q240/65.38*1000</f>
        <v>1533.8329764454</v>
      </c>
      <c r="N161" s="45" t="n">
        <f aca="false">'raw_all dissolved metals ppb'!S240/95.95*1000</f>
        <v>3.53309015112038</v>
      </c>
      <c r="O161" s="34" t="n">
        <f aca="false">'raw_all dissolved metals ppb'!U240/54.938*1000</f>
        <v>1265.66311114347</v>
      </c>
      <c r="P161" s="34" t="n">
        <f aca="false">'raw_all dissolved metals ppb'!W240/50.9415*1000</f>
        <v>16.6269151870283</v>
      </c>
    </row>
    <row r="162" customFormat="false" ht="13.8" hidden="false" customHeight="false" outlineLevel="0" collapsed="false">
      <c r="A162" s="1" t="s">
        <v>472</v>
      </c>
      <c r="B162" s="1" t="s">
        <v>272</v>
      </c>
      <c r="C162" s="14" t="s">
        <v>425</v>
      </c>
      <c r="D162" s="14" t="s">
        <v>426</v>
      </c>
      <c r="F162" s="15" t="n">
        <v>42957</v>
      </c>
      <c r="G162" s="14" t="n">
        <v>15</v>
      </c>
      <c r="H162" s="14"/>
      <c r="I162" s="34" t="n">
        <f aca="false">'raw_all dissolved metals ppb'!I232/55.845*1000</f>
        <v>124.630674187483</v>
      </c>
      <c r="J162" s="34" t="n">
        <f aca="false">'raw_all dissolved metals ppb'!K232/58.933*1000</f>
        <v>3.08825276161064</v>
      </c>
      <c r="K162" s="34" t="n">
        <f aca="false">'raw_all dissolved metals ppb'!M232/58.693*1000</f>
        <v>32.9681563389161</v>
      </c>
      <c r="L162" s="34" t="n">
        <f aca="false">'raw_all dissolved metals ppb'!O232/63.546*1000</f>
        <v>16.6650930034935</v>
      </c>
      <c r="M162" s="34" t="n">
        <f aca="false">'raw_all dissolved metals ppb'!Q232/65.38*1000</f>
        <v>1657.12756194555</v>
      </c>
      <c r="N162" s="45" t="n">
        <f aca="false">'raw_all dissolved metals ppb'!S232/95.95*1000</f>
        <v>4.0333507034914</v>
      </c>
      <c r="O162" s="34" t="n">
        <f aca="false">'raw_all dissolved metals ppb'!U232/54.938*1000</f>
        <v>2162.98372711056</v>
      </c>
      <c r="P162" s="34" t="n">
        <f aca="false">'raw_all dissolved metals ppb'!W232/50.9415*1000</f>
        <v>19.5714692343178</v>
      </c>
    </row>
    <row r="163" customFormat="false" ht="13.8" hidden="false" customHeight="false" outlineLevel="0" collapsed="false">
      <c r="A163" s="1" t="s">
        <v>444</v>
      </c>
      <c r="B163" s="1" t="s">
        <v>272</v>
      </c>
      <c r="C163" s="14" t="s">
        <v>425</v>
      </c>
      <c r="D163" s="14" t="s">
        <v>426</v>
      </c>
      <c r="E163" s="14"/>
      <c r="F163" s="15" t="n">
        <v>42930</v>
      </c>
      <c r="G163" s="14" t="n">
        <v>16</v>
      </c>
      <c r="H163" s="14"/>
      <c r="I163" s="34" t="n">
        <f aca="false">'raw_all dissolved metals ppb'!I205/55.845*1000</f>
        <v>460.632106723968</v>
      </c>
      <c r="J163" s="34" t="n">
        <f aca="false">'raw_all dissolved metals ppb'!K205/58.933*1000</f>
        <v>3.39368435341829</v>
      </c>
      <c r="K163" s="34" t="n">
        <f aca="false">'raw_all dissolved metals ppb'!M205/58.693*1000</f>
        <v>45.9168895779735</v>
      </c>
      <c r="L163" s="34" t="n">
        <f aca="false">'raw_all dissolved metals ppb'!O205/63.546*1000</f>
        <v>40.5690366034054</v>
      </c>
      <c r="M163" s="34" t="n">
        <f aca="false">'raw_all dissolved metals ppb'!Q205/65.38*1000</f>
        <v>17183.5729580912</v>
      </c>
      <c r="N163" s="45" t="n">
        <f aca="false">'raw_all dissolved metals ppb'!S205/95.95*1000</f>
        <v>3.96039603960396</v>
      </c>
      <c r="O163" s="34" t="n">
        <f aca="false">'raw_all dissolved metals ppb'!U205/54.938*1000</f>
        <v>400.032764206924</v>
      </c>
      <c r="P163" s="34" t="n">
        <f aca="false">'raw_all dissolved metals ppb'!W205/50.9415*1000</f>
        <v>50.5285474514885</v>
      </c>
    </row>
    <row r="164" customFormat="false" ht="13.8" hidden="false" customHeight="false" outlineLevel="0" collapsed="false">
      <c r="A164" s="1" t="s">
        <v>447</v>
      </c>
      <c r="B164" s="1" t="s">
        <v>272</v>
      </c>
      <c r="C164" s="14" t="s">
        <v>425</v>
      </c>
      <c r="D164" s="14" t="s">
        <v>426</v>
      </c>
      <c r="E164" s="14"/>
      <c r="F164" s="15" t="n">
        <v>42934</v>
      </c>
      <c r="G164" s="14" t="n">
        <v>16</v>
      </c>
      <c r="H164" s="14"/>
      <c r="I164" s="34" t="n">
        <f aca="false">'raw_all dissolved metals ppb'!I208/55.845*1000</f>
        <v>199.803026233324</v>
      </c>
      <c r="J164" s="34" t="n">
        <f aca="false">'raw_all dissolved metals ppb'!K208/58.933*1000</f>
        <v>3.9706106934994</v>
      </c>
      <c r="K164" s="34" t="n">
        <f aca="false">'raw_all dissolved metals ppb'!M208/58.693*1000</f>
        <v>48.1318044741281</v>
      </c>
      <c r="L164" s="34" t="n">
        <f aca="false">'raw_all dissolved metals ppb'!O208/63.546*1000</f>
        <v>37.7364428917634</v>
      </c>
      <c r="M164" s="34" t="n">
        <f aca="false">'raw_all dissolved metals ppb'!Q208/65.38*1000</f>
        <v>2852.76843071276</v>
      </c>
      <c r="N164" s="45" t="n">
        <f aca="false">'raw_all dissolved metals ppb'!S208/95.95*1000</f>
        <v>4.36685773840542</v>
      </c>
      <c r="O164" s="34" t="n">
        <f aca="false">'raw_all dissolved metals ppb'!U208/54.938*1000</f>
        <v>39.917725435946</v>
      </c>
      <c r="P164" s="34" t="n">
        <f aca="false">'raw_all dissolved metals ppb'!W208/50.9415*1000</f>
        <v>42.2641657587625</v>
      </c>
    </row>
    <row r="165" customFormat="false" ht="13.8" hidden="false" customHeight="false" outlineLevel="0" collapsed="false">
      <c r="A165" s="1" t="s">
        <v>460</v>
      </c>
      <c r="B165" s="1" t="s">
        <v>272</v>
      </c>
      <c r="C165" s="14" t="s">
        <v>425</v>
      </c>
      <c r="D165" s="14" t="s">
        <v>426</v>
      </c>
      <c r="E165" s="14"/>
      <c r="F165" s="15" t="n">
        <v>42941</v>
      </c>
      <c r="G165" s="14" t="n">
        <v>16</v>
      </c>
      <c r="H165" s="14"/>
      <c r="I165" s="34" t="n">
        <f aca="false">'raw_all dissolved metals ppb'!I221/55.845*1000</f>
        <v>514.37013161429</v>
      </c>
      <c r="J165" s="34" t="n">
        <f aca="false">'raw_all dissolved metals ppb'!K221/58.933*1000</f>
        <v>4.24210544177286</v>
      </c>
      <c r="K165" s="34" t="n">
        <f aca="false">'raw_all dissolved metals ppb'!M221/58.693*1000</f>
        <v>73.3477586765032</v>
      </c>
      <c r="L165" s="34" t="n">
        <f aca="false">'raw_all dissolved metals ppb'!O221/63.546*1000</f>
        <v>33.0154533723602</v>
      </c>
      <c r="M165" s="34" t="n">
        <f aca="false">'raw_all dissolved metals ppb'!Q221/65.38*1000</f>
        <v>2560.18660140716</v>
      </c>
      <c r="N165" s="45" t="n">
        <f aca="false">'raw_all dissolved metals ppb'!S221/95.95*1000</f>
        <v>4.50234497133924</v>
      </c>
      <c r="O165" s="34" t="n">
        <f aca="false">'raw_all dissolved metals ppb'!U221/54.938*1000</f>
        <v>773.508318468091</v>
      </c>
      <c r="P165" s="34" t="n">
        <f aca="false">'raw_all dissolved metals ppb'!W221/50.9415*1000</f>
        <v>25.0090790416458</v>
      </c>
    </row>
    <row r="166" customFormat="false" ht="13.8" hidden="false" customHeight="false" outlineLevel="0" collapsed="false">
      <c r="A166" s="1" t="s">
        <v>463</v>
      </c>
      <c r="B166" s="1" t="s">
        <v>272</v>
      </c>
      <c r="C166" s="14" t="s">
        <v>425</v>
      </c>
      <c r="D166" s="14" t="s">
        <v>426</v>
      </c>
      <c r="E166" s="14"/>
      <c r="F166" s="15" t="n">
        <v>42948</v>
      </c>
      <c r="G166" s="14" t="n">
        <v>16</v>
      </c>
      <c r="H166" s="14"/>
      <c r="I166" s="34" t="n">
        <f aca="false">'raw_all dissolved metals ppb'!I224/55.845*1000</f>
        <v>364.276121407467</v>
      </c>
      <c r="J166" s="34" t="n">
        <f aca="false">'raw_all dissolved metals ppb'!K224/58.933*1000</f>
        <v>4.41178965944378</v>
      </c>
      <c r="K166" s="34" t="n">
        <f aca="false">'raw_all dissolved metals ppb'!M224/58.693*1000</f>
        <v>59.036000885966</v>
      </c>
      <c r="L166" s="34" t="n">
        <f aca="false">'raw_all dissolved metals ppb'!O224/63.546*1000</f>
        <v>29.3645548106883</v>
      </c>
      <c r="M166" s="34" t="n">
        <f aca="false">'raw_all dissolved metals ppb'!Q224/65.38*1000</f>
        <v>40482.869379015</v>
      </c>
      <c r="N166" s="45" t="n">
        <f aca="false">'raw_all dissolved metals ppb'!S224/95.95*1000</f>
        <v>4.3147472642001</v>
      </c>
      <c r="O166" s="34" t="n">
        <f aca="false">'raw_all dissolved metals ppb'!U224/54.938*1000</f>
        <v>466.780734646329</v>
      </c>
      <c r="P166" s="34" t="n">
        <f aca="false">'raw_all dissolved metals ppb'!W224/50.9415*1000</f>
        <v>67.4302876829304</v>
      </c>
    </row>
    <row r="167" customFormat="false" ht="13.8" hidden="false" customHeight="false" outlineLevel="0" collapsed="false">
      <c r="A167" s="1" t="s">
        <v>428</v>
      </c>
      <c r="B167" s="1" t="s">
        <v>272</v>
      </c>
      <c r="C167" s="14" t="s">
        <v>425</v>
      </c>
      <c r="D167" s="14" t="s">
        <v>426</v>
      </c>
      <c r="E167" s="14"/>
      <c r="F167" s="15" t="n">
        <v>42907</v>
      </c>
      <c r="G167" s="14" t="n">
        <v>17</v>
      </c>
      <c r="H167" s="14"/>
      <c r="I167" s="34" t="n">
        <f aca="false">'raw_all dissolved metals ppb'!I192/55.845*1000</f>
        <v>194.07288029367</v>
      </c>
      <c r="J167" s="34" t="n">
        <f aca="false">'raw_all dissolved metals ppb'!K192/58.933*1000</f>
        <v>3.88576858466394</v>
      </c>
      <c r="K167" s="34" t="n">
        <f aca="false">'raw_all dissolved metals ppb'!M192/58.693*1000</f>
        <v>45.7976249297191</v>
      </c>
      <c r="L167" s="34" t="n">
        <f aca="false">'raw_all dissolved metals ppb'!O192/63.546*1000</f>
        <v>26.2329650961508</v>
      </c>
      <c r="M167" s="34" t="n">
        <f aca="false">'raw_all dissolved metals ppb'!Q192/65.38*1000</f>
        <v>813.077393698379</v>
      </c>
      <c r="N167" s="45" t="n">
        <f aca="false">'raw_all dissolved metals ppb'!S192/95.95*1000</f>
        <v>18.3011985409067</v>
      </c>
      <c r="O167" s="34" t="n">
        <f aca="false">'raw_all dissolved metals ppb'!U192/54.938*1000</f>
        <v>53.496668972296</v>
      </c>
      <c r="P167" s="34" t="n">
        <f aca="false">'raw_all dissolved metals ppb'!W192/50.9415*1000</f>
        <v>21.1811587801694</v>
      </c>
    </row>
    <row r="168" customFormat="false" ht="13.8" hidden="false" customHeight="false" outlineLevel="0" collapsed="false">
      <c r="A168" s="1" t="s">
        <v>434</v>
      </c>
      <c r="B168" s="1" t="s">
        <v>272</v>
      </c>
      <c r="C168" s="14" t="s">
        <v>425</v>
      </c>
      <c r="D168" s="14" t="s">
        <v>426</v>
      </c>
      <c r="E168" s="14"/>
      <c r="F168" s="15" t="n">
        <v>42921</v>
      </c>
      <c r="G168" s="14" t="n">
        <v>17</v>
      </c>
      <c r="H168" s="14"/>
      <c r="I168" s="34" t="n">
        <f aca="false">'raw_all dissolved metals ppb'!I197/55.845*1000</f>
        <v>525.72298325723</v>
      </c>
      <c r="J168" s="34" t="n">
        <f aca="false">'raw_all dissolved metals ppb'!K197/58.933*1000</f>
        <v>5.07355810836034</v>
      </c>
      <c r="K168" s="34" t="n">
        <f aca="false">'raw_all dissolved metals ppb'!M197/58.693*1000</f>
        <v>56.3440273967935</v>
      </c>
      <c r="L168" s="34" t="n">
        <f aca="false">'raw_all dissolved metals ppb'!O197/63.546*1000</f>
        <v>28.3102004846883</v>
      </c>
      <c r="M168" s="34" t="n">
        <f aca="false">'raw_all dissolved metals ppb'!Q197/65.38*1000</f>
        <v>1907.93820740288</v>
      </c>
      <c r="N168" s="45" t="n">
        <f aca="false">'raw_all dissolved metals ppb'!S197/95.95*1000</f>
        <v>4.97133923918708</v>
      </c>
      <c r="O168" s="34" t="n">
        <f aca="false">'raw_all dissolved metals ppb'!U197/54.938*1000</f>
        <v>2892.07834285922</v>
      </c>
      <c r="P168" s="34" t="n">
        <f aca="false">'raw_all dissolved metals ppb'!W197/50.9415*1000</f>
        <v>33.9801537057213</v>
      </c>
    </row>
    <row r="169" customFormat="false" ht="13.8" hidden="false" customHeight="false" outlineLevel="0" collapsed="false">
      <c r="A169" s="1" t="s">
        <v>450</v>
      </c>
      <c r="B169" s="1" t="s">
        <v>272</v>
      </c>
      <c r="C169" s="14" t="s">
        <v>425</v>
      </c>
      <c r="D169" s="14" t="s">
        <v>439</v>
      </c>
      <c r="E169" s="14"/>
      <c r="F169" s="15" t="n">
        <v>42935</v>
      </c>
      <c r="G169" s="14" t="n">
        <v>7</v>
      </c>
      <c r="H169" s="14"/>
      <c r="I169" s="34" t="n">
        <f aca="false">'raw_all dissolved metals ppb'!I211/55.845*1000</f>
        <v>409.293580445877</v>
      </c>
      <c r="J169" s="34" t="n">
        <f aca="false">'raw_all dissolved metals ppb'!K211/58.933*1000</f>
        <v>3.61427383639048</v>
      </c>
      <c r="K169" s="34" t="n">
        <f aca="false">'raw_all dissolved metals ppb'!M211/58.693*1000</f>
        <v>49.1199972739509</v>
      </c>
      <c r="L169" s="34" t="n">
        <f aca="false">'raw_all dissolved metals ppb'!O211/63.546*1000</f>
        <v>26.059862147106</v>
      </c>
      <c r="M169" s="34" t="n">
        <f aca="false">'raw_all dissolved metals ppb'!Q211/65.38*1000</f>
        <v>758.121749770572</v>
      </c>
      <c r="N169" s="45" t="n">
        <f aca="false">'raw_all dissolved metals ppb'!S211/95.95*1000</f>
        <v>14.9557060969255</v>
      </c>
      <c r="O169" s="34" t="n">
        <f aca="false">'raw_all dissolved metals ppb'!U211/54.938*1000</f>
        <v>19.0396446903782</v>
      </c>
      <c r="P169" s="34" t="n">
        <f aca="false">'raw_all dissolved metals ppb'!W211/50.9415*1000</f>
        <v>24.1649735480895</v>
      </c>
    </row>
    <row r="170" customFormat="false" ht="13.8" hidden="false" customHeight="false" outlineLevel="0" collapsed="false">
      <c r="A170" s="1" t="s">
        <v>457</v>
      </c>
      <c r="B170" s="1" t="s">
        <v>272</v>
      </c>
      <c r="C170" s="14" t="s">
        <v>425</v>
      </c>
      <c r="D170" s="14" t="s">
        <v>439</v>
      </c>
      <c r="E170" s="14"/>
      <c r="F170" s="15" t="n">
        <v>42941</v>
      </c>
      <c r="G170" s="14" t="n">
        <v>7</v>
      </c>
      <c r="H170" s="14"/>
      <c r="I170" s="34" t="n">
        <f aca="false">'raw_all dissolved metals ppb'!I218/55.845*1000</f>
        <v>263.747873578655</v>
      </c>
      <c r="J170" s="34" t="n">
        <f aca="false">'raw_all dissolved metals ppb'!K218/58.933*1000</f>
        <v>3.30884224458283</v>
      </c>
      <c r="K170" s="34" t="n">
        <f aca="false">'raw_all dissolved metals ppb'!M218/58.693*1000</f>
        <v>46.274683522737</v>
      </c>
      <c r="L170" s="34" t="n">
        <f aca="false">'raw_all dissolved metals ppb'!O218/63.546*1000</f>
        <v>24.1714663393447</v>
      </c>
      <c r="M170" s="34" t="n">
        <f aca="false">'raw_all dissolved metals ppb'!Q218/65.38*1000</f>
        <v>157.051085959009</v>
      </c>
      <c r="N170" s="45" t="n">
        <f aca="false">'raw_all dissolved metals ppb'!S218/95.95*1000</f>
        <v>3.53309015112038</v>
      </c>
      <c r="O170" s="34" t="n">
        <f aca="false">'raw_all dissolved metals ppb'!U218/54.938*1000</f>
        <v>15.7632239979613</v>
      </c>
      <c r="P170" s="34" t="n">
        <f aca="false">'raw_all dissolved metals ppb'!W218/50.9415*1000</f>
        <v>23.1245644513805</v>
      </c>
    </row>
    <row r="171" customFormat="false" ht="13.8" hidden="false" customHeight="false" outlineLevel="0" collapsed="false">
      <c r="A171" s="1" t="s">
        <v>470</v>
      </c>
      <c r="B171" s="1" t="s">
        <v>272</v>
      </c>
      <c r="C171" s="14" t="s">
        <v>425</v>
      </c>
      <c r="D171" s="14" t="s">
        <v>439</v>
      </c>
      <c r="F171" s="15" t="n">
        <v>42957</v>
      </c>
      <c r="G171" s="14" t="n">
        <v>7</v>
      </c>
      <c r="H171" s="14"/>
      <c r="I171" s="34" t="n">
        <f aca="false">'raw_all dissolved metals ppb'!I230/55.845*1000</f>
        <v>25662.4944041544</v>
      </c>
      <c r="J171" s="34" t="n">
        <f aca="false">'raw_all dissolved metals ppb'!K230/58.933*1000</f>
        <v>32.4436224186788</v>
      </c>
      <c r="K171" s="34" t="n">
        <f aca="false">'raw_all dissolved metals ppb'!M230/58.693*1000</f>
        <v>692.263131889663</v>
      </c>
      <c r="L171" s="34" t="n">
        <f aca="false">'raw_all dissolved metals ppb'!O230/63.546*1000</f>
        <v>448.966103295251</v>
      </c>
      <c r="M171" s="34" t="n">
        <f aca="false">'raw_all dissolved metals ppb'!Q230/65.38*1000</f>
        <v>5367.94126644234</v>
      </c>
      <c r="N171" s="45" t="n">
        <f aca="false">'raw_all dissolved metals ppb'!S230/95.95*1000</f>
        <v>125.961438249088</v>
      </c>
      <c r="O171" s="34" t="n">
        <f aca="false">'raw_all dissolved metals ppb'!U230/54.938*1000</f>
        <v>1469.49288288616</v>
      </c>
      <c r="P171" s="34" t="n">
        <f aca="false">'raw_all dissolved metals ppb'!W230/50.9415*1000</f>
        <v>50.3126134880206</v>
      </c>
    </row>
    <row r="172" customFormat="false" ht="13.8" hidden="false" customHeight="false" outlineLevel="0" collapsed="false">
      <c r="A172" s="1" t="s">
        <v>478</v>
      </c>
      <c r="B172" s="1" t="s">
        <v>272</v>
      </c>
      <c r="C172" s="14" t="s">
        <v>425</v>
      </c>
      <c r="D172" s="14" t="s">
        <v>439</v>
      </c>
      <c r="F172" s="15" t="n">
        <v>42964</v>
      </c>
      <c r="G172" s="14" t="n">
        <v>7</v>
      </c>
      <c r="H172" s="14"/>
      <c r="I172" s="34" t="n">
        <f aca="false">'raw_all dissolved metals ppb'!I238/55.845*1000</f>
        <v>73.7219088548662</v>
      </c>
      <c r="J172" s="34" t="n">
        <f aca="false">'raw_all dissolved metals ppb'!K238/58.933*1000</f>
        <v>2.63010537389917</v>
      </c>
      <c r="K172" s="34" t="n">
        <f aca="false">'raw_all dissolved metals ppb'!M238/58.693*1000</f>
        <v>32.4229465183242</v>
      </c>
      <c r="L172" s="34" t="n">
        <f aca="false">'raw_all dissolved metals ppb'!O238/63.546*1000</f>
        <v>24.9425612941806</v>
      </c>
      <c r="M172" s="34" t="n">
        <f aca="false">'raw_all dissolved metals ppb'!Q238/65.38*1000</f>
        <v>116.029366778831</v>
      </c>
      <c r="N172" s="45" t="n">
        <f aca="false">'raw_all dissolved metals ppb'!S238/95.95*1000</f>
        <v>3.39760291818656</v>
      </c>
      <c r="O172" s="34" t="n">
        <f aca="false">'raw_all dissolved metals ppb'!U238/54.938*1000</f>
        <v>13.1966944555681</v>
      </c>
      <c r="P172" s="34" t="n">
        <f aca="false">'raw_all dissolved metals ppb'!W238/50.9415*1000</f>
        <v>23.4386502164247</v>
      </c>
    </row>
    <row r="173" customFormat="false" ht="13.8" hidden="false" customHeight="false" outlineLevel="0" collapsed="false">
      <c r="A173" s="1" t="s">
        <v>479</v>
      </c>
      <c r="B173" s="1" t="s">
        <v>272</v>
      </c>
      <c r="C173" s="14" t="s">
        <v>425</v>
      </c>
      <c r="D173" s="14" t="s">
        <v>439</v>
      </c>
      <c r="F173" s="15" t="n">
        <v>42964</v>
      </c>
      <c r="G173" s="14" t="n">
        <v>8.5</v>
      </c>
      <c r="H173" s="14"/>
      <c r="I173" s="34" t="n">
        <f aca="false">'raw_all dissolved metals ppb'!I239/55.845*1000</f>
        <v>176.058733995881</v>
      </c>
      <c r="J173" s="34" t="n">
        <f aca="false">'raw_all dissolved metals ppb'!K239/58.933*1000</f>
        <v>2.79978959157009</v>
      </c>
      <c r="K173" s="34" t="n">
        <f aca="false">'raw_all dissolved metals ppb'!M239/58.693*1000</f>
        <v>33.411139318147</v>
      </c>
      <c r="L173" s="34" t="n">
        <f aca="false">'raw_all dissolved metals ppb'!O239/63.546*1000</f>
        <v>22.3145437950461</v>
      </c>
      <c r="M173" s="34" t="n">
        <f aca="false">'raw_all dissolved metals ppb'!Q239/65.38*1000</f>
        <v>887.01437748547</v>
      </c>
      <c r="N173" s="45" t="n">
        <f aca="false">'raw_all dissolved metals ppb'!S239/95.95*1000</f>
        <v>3.50182386659719</v>
      </c>
      <c r="O173" s="34" t="n">
        <f aca="false">'raw_all dissolved metals ppb'!U239/54.938*1000</f>
        <v>120.17183006298</v>
      </c>
      <c r="P173" s="34" t="n">
        <f aca="false">'raw_all dissolved metals ppb'!W239/50.9415*1000</f>
        <v>23.5956930989468</v>
      </c>
    </row>
    <row r="174" customFormat="false" ht="13.8" hidden="false" customHeight="false" outlineLevel="0" collapsed="false">
      <c r="A174" s="1" t="s">
        <v>471</v>
      </c>
      <c r="B174" s="1" t="s">
        <v>272</v>
      </c>
      <c r="C174" s="14" t="s">
        <v>425</v>
      </c>
      <c r="D174" s="14" t="s">
        <v>439</v>
      </c>
      <c r="F174" s="15" t="n">
        <v>42957</v>
      </c>
      <c r="G174" s="14" t="n">
        <v>9</v>
      </c>
      <c r="H174" s="14"/>
      <c r="I174" s="34" t="n">
        <f aca="false">'raw_all dissolved metals ppb'!I231/55.845*1000</f>
        <v>167.069567553049</v>
      </c>
      <c r="J174" s="34" t="n">
        <f aca="false">'raw_all dissolved metals ppb'!K231/58.933*1000</f>
        <v>2.81675801333718</v>
      </c>
      <c r="K174" s="34" t="n">
        <f aca="false">'raw_all dissolved metals ppb'!M231/58.693*1000</f>
        <v>33.445214931934</v>
      </c>
      <c r="L174" s="34" t="n">
        <f aca="false">'raw_all dissolved metals ppb'!O231/63.546*1000</f>
        <v>21.9840745286879</v>
      </c>
      <c r="M174" s="34" t="n">
        <f aca="false">'raw_all dissolved metals ppb'!Q231/65.38*1000</f>
        <v>1328.69379014989</v>
      </c>
      <c r="N174" s="45" t="n">
        <f aca="false">'raw_all dissolved metals ppb'!S231/95.95*1000</f>
        <v>4.66909848879625</v>
      </c>
      <c r="O174" s="34" t="n">
        <f aca="false">'raw_all dissolved metals ppb'!U231/54.938*1000</f>
        <v>136.171684444283</v>
      </c>
      <c r="P174" s="34" t="n">
        <f aca="false">'raw_all dissolved metals ppb'!W231/50.9415*1000</f>
        <v>23.83125742273</v>
      </c>
    </row>
    <row r="175" customFormat="false" ht="13.8" hidden="false" customHeight="false" outlineLevel="0" collapsed="false">
      <c r="A175" s="1" t="s">
        <v>441</v>
      </c>
      <c r="B175" s="1" t="s">
        <v>272</v>
      </c>
      <c r="C175" s="14" t="s">
        <v>425</v>
      </c>
      <c r="D175" s="14" t="s">
        <v>439</v>
      </c>
      <c r="E175" s="14"/>
      <c r="F175" s="15" t="n">
        <v>42927</v>
      </c>
      <c r="G175" s="14" t="n">
        <v>10</v>
      </c>
      <c r="H175" s="14"/>
      <c r="I175" s="34" t="n">
        <f aca="false">'raw_all dissolved metals ppb'!I202/55.845*1000</f>
        <v>537.863729966873</v>
      </c>
      <c r="J175" s="34" t="n">
        <f aca="false">'raw_all dissolved metals ppb'!K202/58.933*1000</f>
        <v>3.32581066634992</v>
      </c>
      <c r="K175" s="34" t="n">
        <f aca="false">'raw_all dissolved metals ppb'!M202/58.693*1000</f>
        <v>45.6783602814646</v>
      </c>
      <c r="L175" s="34" t="n">
        <f aca="false">'raw_all dissolved metals ppb'!O202/63.546*1000</f>
        <v>37.2958172032858</v>
      </c>
      <c r="M175" s="34" t="n">
        <f aca="false">'raw_all dissolved metals ppb'!Q202/65.38*1000</f>
        <v>1206.02630773937</v>
      </c>
      <c r="N175" s="45" t="n">
        <f aca="false">'raw_all dissolved metals ppb'!S202/95.95*1000</f>
        <v>4.0333507034914</v>
      </c>
      <c r="O175" s="34" t="n">
        <f aca="false">'raw_all dissolved metals ppb'!U202/54.938*1000</f>
        <v>115.421020058976</v>
      </c>
      <c r="P175" s="34" t="n">
        <f aca="false">'raw_all dissolved metals ppb'!W202/50.9415*1000</f>
        <v>24.2827557099811</v>
      </c>
    </row>
    <row r="176" customFormat="false" ht="13.8" hidden="false" customHeight="false" outlineLevel="0" collapsed="false">
      <c r="A176" s="1" t="s">
        <v>452</v>
      </c>
      <c r="B176" s="1" t="s">
        <v>272</v>
      </c>
      <c r="C176" s="14" t="s">
        <v>425</v>
      </c>
      <c r="D176" s="14" t="s">
        <v>439</v>
      </c>
      <c r="E176" s="14"/>
      <c r="F176" s="15" t="n">
        <v>42935</v>
      </c>
      <c r="G176" s="14" t="n">
        <v>10</v>
      </c>
      <c r="H176" s="14"/>
      <c r="I176" s="34" t="n">
        <f aca="false">'raw_all dissolved metals ppb'!I213/55.845*1000</f>
        <v>391.870355448115</v>
      </c>
      <c r="J176" s="34" t="n">
        <f aca="false">'raw_all dissolved metals ppb'!K213/58.933*1000</f>
        <v>3.08825276161064</v>
      </c>
      <c r="K176" s="34" t="n">
        <f aca="false">'raw_all dissolved metals ppb'!M213/58.693*1000</f>
        <v>43.293067316375</v>
      </c>
      <c r="L176" s="34" t="n">
        <f aca="false">'raw_all dissolved metals ppb'!O213/63.546*1000</f>
        <v>26.2329650961508</v>
      </c>
      <c r="M176" s="34" t="n">
        <f aca="false">'raw_all dissolved metals ppb'!Q213/65.38*1000</f>
        <v>1851.57540532273</v>
      </c>
      <c r="N176" s="45" t="n">
        <f aca="false">'raw_all dissolved metals ppb'!S213/95.95*1000</f>
        <v>7.76446065659197</v>
      </c>
      <c r="O176" s="34" t="n">
        <f aca="false">'raw_all dissolved metals ppb'!U213/54.938*1000</f>
        <v>146.437802613856</v>
      </c>
      <c r="P176" s="34" t="n">
        <f aca="false">'raw_all dissolved metals ppb'!W213/50.9415*1000</f>
        <v>25.3035344463748</v>
      </c>
    </row>
    <row r="177" customFormat="false" ht="13.8" hidden="false" customHeight="false" outlineLevel="0" collapsed="false">
      <c r="A177" s="46" t="s">
        <v>459</v>
      </c>
      <c r="B177" s="46" t="s">
        <v>272</v>
      </c>
      <c r="C177" s="47" t="s">
        <v>425</v>
      </c>
      <c r="D177" s="47" t="s">
        <v>439</v>
      </c>
      <c r="E177" s="47"/>
      <c r="F177" s="48" t="n">
        <v>42941</v>
      </c>
      <c r="G177" s="47" t="n">
        <v>10</v>
      </c>
      <c r="H177" s="47"/>
      <c r="I177" s="50" t="n">
        <f aca="false">'raw_all dissolved metals ppb'!I220/55.845*1000</f>
        <v>509.105560032232</v>
      </c>
      <c r="J177" s="50" t="n">
        <f aca="false">'raw_all dissolved metals ppb'!K220/58.933*1000</f>
        <v>3.88576858466394</v>
      </c>
      <c r="K177" s="50" t="n">
        <f aca="false">'raw_all dissolved metals ppb'!M220/58.693*1000</f>
        <v>61.7109365682449</v>
      </c>
      <c r="L177" s="50" t="n">
        <f aca="false">'raw_all dissolved metals ppb'!O220/63.546*1000</f>
        <v>26.3588581500016</v>
      </c>
      <c r="M177" s="50" t="n">
        <f aca="false">'raw_all dissolved metals ppb'!Q220/65.38*1000</f>
        <v>1967.1153257877</v>
      </c>
      <c r="N177" s="51" t="n">
        <f aca="false">'raw_all dissolved metals ppb'!S220/95.95*1000</f>
        <v>4.08546117769672</v>
      </c>
      <c r="O177" s="50" t="n">
        <f aca="false">'raw_all dissolved metals ppb'!U220/54.938*1000</f>
        <v>438.257672285122</v>
      </c>
      <c r="P177" s="50" t="n">
        <f aca="false">'raw_all dissolved metals ppb'!W220/50.9415*1000</f>
        <v>25.9120756161479</v>
      </c>
      <c r="Q177" s="30"/>
    </row>
    <row r="178" customFormat="false" ht="13.8" hidden="false" customHeight="false" outlineLevel="0" collapsed="false">
      <c r="A178" s="1" t="s">
        <v>247</v>
      </c>
      <c r="B178" s="1" t="s">
        <v>242</v>
      </c>
      <c r="C178" s="14" t="s">
        <v>246</v>
      </c>
      <c r="D178" s="14"/>
      <c r="E178" s="14"/>
      <c r="F178" s="15" t="n">
        <v>43004</v>
      </c>
      <c r="G178" s="14" t="n">
        <v>20</v>
      </c>
      <c r="H178" s="14"/>
      <c r="I178" s="34" t="n">
        <f aca="false">'raw_all dissolved metals ppb'!I39/55.845*1000</f>
        <v>113.170382308174</v>
      </c>
      <c r="J178" s="34" t="n">
        <f aca="false">'raw_all dissolved metals ppb'!K39/58.933*1000</f>
        <v>0.678736870683658</v>
      </c>
      <c r="K178" s="34" t="s">
        <v>683</v>
      </c>
      <c r="L178" s="34" t="n">
        <f aca="false">'raw_all dissolved metals ppb'!O39/63.546*1000</f>
        <v>7.55358323104523</v>
      </c>
      <c r="M178" s="34" t="n">
        <f aca="false">'raw_all dissolved metals ppb'!Q39/65.38*1000</f>
        <v>348.883450596513</v>
      </c>
      <c r="N178" s="45" t="n">
        <f aca="false">'raw_all dissolved metals ppb'!S39/95.95*1000</f>
        <v>1.66753517457009</v>
      </c>
      <c r="O178" s="34" t="n">
        <f aca="false">'raw_all dissolved metals ppb'!U39/54.938*1000</f>
        <v>36.7687211037897</v>
      </c>
      <c r="P178" s="34" t="n">
        <f aca="false">'raw_all dissolved metals ppb'!W39/50.9415*1000</f>
        <v>1.57042882522109</v>
      </c>
    </row>
    <row r="179" customFormat="false" ht="13.8" hidden="false" customHeight="false" outlineLevel="0" collapsed="false">
      <c r="A179" s="1" t="s">
        <v>244</v>
      </c>
      <c r="B179" s="1" t="s">
        <v>242</v>
      </c>
      <c r="C179" s="14" t="s">
        <v>243</v>
      </c>
      <c r="D179" s="14"/>
      <c r="E179" s="14"/>
      <c r="F179" s="15" t="n">
        <v>43005</v>
      </c>
      <c r="G179" s="14" t="n">
        <v>23</v>
      </c>
      <c r="H179" s="14"/>
      <c r="I179" s="34" t="n">
        <f aca="false">'raw_all dissolved metals ppb'!I37/55.845*1000</f>
        <v>129.465484824067</v>
      </c>
      <c r="J179" s="34" t="n">
        <f aca="false">'raw_all dissolved metals ppb'!K37/58.933*1000</f>
        <v>1.1877895236964</v>
      </c>
      <c r="K179" s="34" t="n">
        <f aca="false">'raw_all dissolved metals ppb'!M37/58.693*1000</f>
        <v>3.91869558550423</v>
      </c>
      <c r="L179" s="34" t="n">
        <f aca="false">'raw_all dissolved metals ppb'!O37/63.546*1000</f>
        <v>15.1071664620905</v>
      </c>
      <c r="M179" s="34" t="n">
        <f aca="false">'raw_all dissolved metals ppb'!Q37/65.38*1000</f>
        <v>3907.15815234017</v>
      </c>
      <c r="N179" s="45" t="n">
        <f aca="false">'raw_all dissolved metals ppb'!S37/95.95*1000</f>
        <v>1.14643043251694</v>
      </c>
      <c r="O179" s="34" t="n">
        <f aca="false">'raw_all dissolved metals ppb'!U37/54.938*1000</f>
        <v>34.9484873857803</v>
      </c>
      <c r="P179" s="34" t="n">
        <f aca="false">'raw_all dissolved metals ppb'!W37/50.9415*1000</f>
        <v>3.53346485674745</v>
      </c>
    </row>
    <row r="180" customFormat="false" ht="13.8" hidden="false" customHeight="false" outlineLevel="0" collapsed="false">
      <c r="A180" s="1" t="s">
        <v>264</v>
      </c>
      <c r="B180" s="1" t="s">
        <v>242</v>
      </c>
      <c r="C180" s="14" t="s">
        <v>263</v>
      </c>
      <c r="D180" s="14"/>
      <c r="E180" s="14"/>
      <c r="F180" s="15" t="n">
        <v>43004</v>
      </c>
      <c r="G180" s="14" t="n">
        <v>22</v>
      </c>
      <c r="H180" s="14"/>
      <c r="I180" s="34" t="n">
        <f aca="false">'raw_all dissolved metals ppb'!I48/55.845*1000</f>
        <v>374.608290804906</v>
      </c>
      <c r="J180" s="34" t="n">
        <f aca="false">'raw_all dissolved metals ppb'!K48/58.933*1000</f>
        <v>1.35747374136732</v>
      </c>
      <c r="K180" s="34" t="n">
        <f aca="false">'raw_all dissolved metals ppb'!M48/58.693*1000</f>
        <v>1.0222684136098</v>
      </c>
      <c r="L180" s="34" t="n">
        <f aca="false">'raw_all dissolved metals ppb'!O48/63.546*1000</f>
        <v>12.5893053850754</v>
      </c>
      <c r="M180" s="34" t="n">
        <f aca="false">'raw_all dissolved metals ppb'!Q48/65.38*1000</f>
        <v>153.716732945855</v>
      </c>
      <c r="N180" s="45" t="n">
        <f aca="false">'raw_all dissolved metals ppb'!S48/95.95*1000</f>
        <v>11.8811881188119</v>
      </c>
      <c r="O180" s="34" t="n">
        <f aca="false">'raw_all dissolved metals ppb'!U48/54.938*1000</f>
        <v>20.0225708981033</v>
      </c>
      <c r="P180" s="34" t="n">
        <f aca="false">'raw_all dissolved metals ppb'!W48/50.9415*1000</f>
        <v>2.7482504441369</v>
      </c>
    </row>
    <row r="181" customFormat="false" ht="13.8" hidden="false" customHeight="false" outlineLevel="0" collapsed="false">
      <c r="A181" s="1" t="s">
        <v>270</v>
      </c>
      <c r="B181" s="1" t="s">
        <v>242</v>
      </c>
      <c r="C181" s="14" t="s">
        <v>269</v>
      </c>
      <c r="D181" s="14"/>
      <c r="E181" s="14"/>
      <c r="F181" s="15" t="n">
        <v>42996</v>
      </c>
      <c r="G181" s="14" t="n">
        <v>12</v>
      </c>
      <c r="H181" s="14"/>
      <c r="I181" s="34" t="n">
        <f aca="false">'raw_all dissolved metals ppb'!I52/55.845*1000</f>
        <v>782.34398782344</v>
      </c>
      <c r="J181" s="34" t="n">
        <f aca="false">'raw_all dissolved metals ppb'!K52/58.933*1000</f>
        <v>2.03621061205097</v>
      </c>
      <c r="K181" s="34" t="n">
        <f aca="false">'raw_all dissolved metals ppb'!M52/58.693*1000</f>
        <v>0.170378068934967</v>
      </c>
      <c r="L181" s="34" t="n">
        <f aca="false">'raw_all dissolved metals ppb'!O52/63.546*1000</f>
        <v>8.02568218298556</v>
      </c>
      <c r="M181" s="34" t="n">
        <f aca="false">'raw_all dissolved metals ppb'!Q52/65.38*1000</f>
        <v>75.7112266748241</v>
      </c>
      <c r="N181" s="45" t="n">
        <f aca="false">'raw_all dissolved metals ppb'!S52/95.95*1000</f>
        <v>0.416883793642522</v>
      </c>
      <c r="O181" s="34" t="n">
        <f aca="false">'raw_all dissolved metals ppb'!U52/54.938*1000</f>
        <v>1752.15697695584</v>
      </c>
      <c r="P181" s="34" t="n">
        <f aca="false">'raw_all dissolved metals ppb'!W52/50.9415*1000</f>
        <v>2.15933963467899</v>
      </c>
    </row>
    <row r="182" customFormat="false" ht="13.8" hidden="false" customHeight="false" outlineLevel="0" collapsed="false">
      <c r="A182" s="46" t="s">
        <v>267</v>
      </c>
      <c r="B182" s="46" t="s">
        <v>242</v>
      </c>
      <c r="C182" s="47" t="s">
        <v>266</v>
      </c>
      <c r="D182" s="47"/>
      <c r="E182" s="47"/>
      <c r="F182" s="48" t="n">
        <v>43003</v>
      </c>
      <c r="G182" s="47" t="n">
        <v>13</v>
      </c>
      <c r="H182" s="47"/>
      <c r="I182" s="50" t="n">
        <f aca="false">'raw_all dissolved metals ppb'!I50/55.845*1000</f>
        <v>131.256155430209</v>
      </c>
      <c r="J182" s="50" t="n">
        <f aca="false">'raw_all dissolved metals ppb'!K50/58.933*1000</f>
        <v>0.848421088354572</v>
      </c>
      <c r="K182" s="50" t="n">
        <f aca="false">'raw_all dissolved metals ppb'!M50/58.693*1000</f>
        <v>0</v>
      </c>
      <c r="L182" s="50" t="n">
        <f aca="false">'raw_all dissolved metals ppb'!O50/63.546*1000</f>
        <v>4.87835583671671</v>
      </c>
      <c r="M182" s="50" t="n">
        <f aca="false">'raw_all dissolved metals ppb'!Q50/65.38*1000</f>
        <v>1515.44814928113</v>
      </c>
      <c r="N182" s="51" t="n">
        <f aca="false">'raw_all dissolved metals ppb'!S50/95.95*1000</f>
        <v>0.208441896821261</v>
      </c>
      <c r="O182" s="50" t="n">
        <f aca="false">'raw_all dissolved metals ppb'!U50/54.938*1000</f>
        <v>379.88277694856</v>
      </c>
      <c r="P182" s="50" t="n">
        <f aca="false">'raw_all dissolved metals ppb'!W50/50.9415*1000</f>
        <v>1.17782161891582</v>
      </c>
      <c r="R182" s="30"/>
    </row>
    <row r="183" customFormat="false" ht="13.8" hidden="false" customHeight="false" outlineLevel="0" collapsed="false">
      <c r="C183" s="19"/>
      <c r="D183" s="19"/>
      <c r="E183" s="19"/>
      <c r="F183" s="20"/>
      <c r="G183" s="18"/>
      <c r="H183" s="18"/>
      <c r="R183" s="30"/>
    </row>
    <row r="184" customFormat="false" ht="13.8" hidden="false" customHeight="false" outlineLevel="0" collapsed="false">
      <c r="C184" s="19"/>
      <c r="D184" s="19"/>
      <c r="E184" s="19"/>
      <c r="F184" s="20"/>
      <c r="G184" s="18"/>
      <c r="H184" s="18"/>
      <c r="R184" s="30"/>
    </row>
    <row r="185" customFormat="false" ht="13.8" hidden="false" customHeight="false" outlineLevel="0" collapsed="false">
      <c r="A185" s="64" t="s">
        <v>693</v>
      </c>
      <c r="B185" s="21"/>
      <c r="C185" s="22"/>
      <c r="D185" s="22"/>
      <c r="E185" s="22"/>
      <c r="F185" s="23"/>
      <c r="G185" s="24"/>
      <c r="H185" s="24"/>
      <c r="I185" s="21"/>
      <c r="J185" s="21"/>
      <c r="K185" s="21"/>
      <c r="L185" s="21"/>
      <c r="M185" s="21"/>
      <c r="N185" s="21"/>
      <c r="O185" s="21"/>
      <c r="P185" s="21"/>
      <c r="R185" s="30"/>
    </row>
    <row r="186" customFormat="false" ht="13.8" hidden="false" customHeight="false" outlineLevel="0" collapsed="false">
      <c r="A186" s="46" t="s">
        <v>648</v>
      </c>
      <c r="B186" s="46" t="s">
        <v>640</v>
      </c>
      <c r="C186" s="47" t="s">
        <v>641</v>
      </c>
      <c r="D186" s="49" t="s">
        <v>694</v>
      </c>
      <c r="E186" s="47" t="n">
        <v>17</v>
      </c>
      <c r="F186" s="48" t="n">
        <v>42957</v>
      </c>
      <c r="G186" s="47" t="n">
        <v>0</v>
      </c>
      <c r="H186" s="47" t="s">
        <v>695</v>
      </c>
      <c r="I186" s="50" t="n">
        <f aca="false">'raw_all dissolved metals ppb'!I353/55.845*1000</f>
        <v>2413.6449100188</v>
      </c>
      <c r="J186" s="50" t="n">
        <f aca="false">'raw_all dissolved metals ppb'!K353/58.933*1000</f>
        <v>311.031170990786</v>
      </c>
      <c r="K186" s="50" t="n">
        <f aca="false">'raw_all dissolved metals ppb'!M353/58.693*1000</f>
        <v>443.494113437718</v>
      </c>
      <c r="L186" s="50" t="n">
        <f aca="false">'raw_all dissolved metals ppb'!O353/63.546*1000</f>
        <v>175.148711169861</v>
      </c>
      <c r="M186" s="50" t="n">
        <f aca="false">'raw_all dissolved metals ppb'!Q353/65.38*1000</f>
        <v>1892.93361884368</v>
      </c>
      <c r="N186" s="51" t="n">
        <f aca="false">'raw_all dissolved metals ppb'!S353/95.95*1000</f>
        <v>34.4971339239187</v>
      </c>
      <c r="O186" s="50" t="n">
        <f aca="false">'raw_all dissolved metals ppb'!U353/54.938*1000</f>
        <v>65.89246059194</v>
      </c>
      <c r="P186" s="50" t="n">
        <f aca="false">'raw_all dissolved metals ppb'!W353/50.9415*1000</f>
        <v>36.3161665832376</v>
      </c>
      <c r="Q186" s="30"/>
      <c r="R186" s="30"/>
    </row>
    <row r="187" customFormat="false" ht="13.8" hidden="false" customHeight="false" outlineLevel="0" collapsed="false">
      <c r="A187" s="1" t="s">
        <v>639</v>
      </c>
      <c r="B187" s="1" t="s">
        <v>640</v>
      </c>
      <c r="C187" s="14" t="s">
        <v>641</v>
      </c>
      <c r="D187" s="25" t="s">
        <v>696</v>
      </c>
      <c r="E187" s="14"/>
      <c r="F187" s="15" t="n">
        <v>42926</v>
      </c>
      <c r="G187" s="14" t="n">
        <v>0</v>
      </c>
      <c r="H187" s="14" t="s">
        <v>697</v>
      </c>
      <c r="I187" s="34" t="n">
        <f aca="false">'raw_all dissolved metals ppb'!I346/55.845*1000</f>
        <v>83.266183185603</v>
      </c>
      <c r="J187" s="34" t="n">
        <f aca="false">'raw_all dissolved metals ppb'!K346/58.933*1000</f>
        <v>3.5633685710892</v>
      </c>
      <c r="K187" s="34" t="n">
        <f aca="false">'raw_all dissolved metals ppb'!M346/58.693*1000</f>
        <v>44.4686759920263</v>
      </c>
      <c r="L187" s="34" t="n">
        <f aca="false">'raw_all dissolved metals ppb'!O346/63.546*1000</f>
        <v>30.0569666068675</v>
      </c>
      <c r="M187" s="34" t="n">
        <f aca="false">'raw_all dissolved metals ppb'!Q346/65.38*1000</f>
        <v>2247.93514836341</v>
      </c>
      <c r="N187" s="45" t="n">
        <f aca="false">'raw_all dissolved metals ppb'!S346/95.95*1000</f>
        <v>22.3032829598749</v>
      </c>
      <c r="O187" s="34" t="n">
        <f aca="false">'raw_all dissolved metals ppb'!U346/54.938*1000</f>
        <v>12.3775892824639</v>
      </c>
      <c r="P187" s="34" t="n">
        <f aca="false">'raw_all dissolved metals ppb'!W346/50.9415*1000</f>
        <v>71.4545115475594</v>
      </c>
      <c r="R187" s="30"/>
    </row>
    <row r="188" customFormat="false" ht="13.8" hidden="false" customHeight="false" outlineLevel="0" collapsed="false">
      <c r="A188" s="1" t="s">
        <v>644</v>
      </c>
      <c r="B188" s="1" t="s">
        <v>640</v>
      </c>
      <c r="C188" s="14" t="s">
        <v>641</v>
      </c>
      <c r="D188" s="25" t="s">
        <v>696</v>
      </c>
      <c r="F188" s="15" t="n">
        <v>42950</v>
      </c>
      <c r="G188" s="14" t="n">
        <v>0</v>
      </c>
      <c r="H188" s="14" t="s">
        <v>697</v>
      </c>
      <c r="I188" s="34" t="n">
        <f aca="false">'raw_all dissolved metals ppb'!I349/55.845*1000</f>
        <v>13.0718954248366</v>
      </c>
      <c r="J188" s="34" t="n">
        <f aca="false">'raw_all dissolved metals ppb'!K349/58.933*1000</f>
        <v>3.05431591807646</v>
      </c>
      <c r="K188" s="34" t="n">
        <f aca="false">'raw_all dissolved metals ppb'!M349/58.693*1000</f>
        <v>27.4308690985296</v>
      </c>
      <c r="L188" s="34" t="n">
        <f aca="false">'raw_all dissolved metals ppb'!O349/63.546*1000</f>
        <v>29.7422339722406</v>
      </c>
      <c r="M188" s="34" t="n">
        <f aca="false">'raw_all dissolved metals ppb'!Q349/65.38*1000</f>
        <v>7.80055062710309</v>
      </c>
      <c r="N188" s="45" t="n">
        <f aca="false">'raw_all dissolved metals ppb'!S349/95.95*1000</f>
        <v>58.676393955185</v>
      </c>
      <c r="O188" s="34" t="n">
        <f aca="false">'raw_all dissolved metals ppb'!U349/54.938*1000</f>
        <v>9.46521533364884</v>
      </c>
      <c r="P188" s="34" t="n">
        <f aca="false">'raw_all dissolved metals ppb'!W349/50.9415*1000</f>
        <v>48.4869899787011</v>
      </c>
      <c r="R188" s="30"/>
    </row>
    <row r="189" customFormat="false" ht="13.8" hidden="false" customHeight="false" outlineLevel="0" collapsed="false">
      <c r="A189" s="1" t="s">
        <v>645</v>
      </c>
      <c r="B189" s="1" t="s">
        <v>640</v>
      </c>
      <c r="C189" s="14" t="s">
        <v>641</v>
      </c>
      <c r="D189" s="25" t="s">
        <v>696</v>
      </c>
      <c r="E189" s="14" t="n">
        <v>13</v>
      </c>
      <c r="F189" s="15" t="n">
        <v>42951</v>
      </c>
      <c r="G189" s="14" t="n">
        <v>0</v>
      </c>
      <c r="H189" s="14" t="s">
        <v>697</v>
      </c>
      <c r="I189" s="34" t="n">
        <f aca="false">'raw_all dissolved metals ppb'!I350/55.845*1000</f>
        <v>118.900528247829</v>
      </c>
      <c r="J189" s="34" t="n">
        <f aca="false">'raw_all dissolved metals ppb'!K350/58.933*1000</f>
        <v>3.5633685710892</v>
      </c>
      <c r="K189" s="34" t="n">
        <f aca="false">'raw_all dissolved metals ppb'!M350/58.693*1000</f>
        <v>43.2760295094815</v>
      </c>
      <c r="L189" s="34" t="n">
        <f aca="false">'raw_all dissolved metals ppb'!O350/63.546*1000</f>
        <v>79.6273565606018</v>
      </c>
      <c r="M189" s="34" t="n">
        <f aca="false">'raw_all dissolved metals ppb'!Q350/65.38*1000</f>
        <v>135.05659223004</v>
      </c>
      <c r="N189" s="45" t="n">
        <f aca="false">'raw_all dissolved metals ppb'!S350/95.95*1000</f>
        <v>27.5143303804065</v>
      </c>
      <c r="O189" s="34" t="n">
        <f aca="false">'raw_all dissolved metals ppb'!U350/54.938*1000</f>
        <v>9.64723870544978</v>
      </c>
      <c r="P189" s="34" t="n">
        <f aca="false">'raw_all dissolved metals ppb'!W350/50.9415*1000</f>
        <v>35.3346485674745</v>
      </c>
    </row>
    <row r="190" customFormat="false" ht="13.8" hidden="false" customHeight="false" outlineLevel="0" collapsed="false">
      <c r="A190" s="1" t="s">
        <v>646</v>
      </c>
      <c r="B190" s="1" t="s">
        <v>640</v>
      </c>
      <c r="C190" s="14" t="s">
        <v>641</v>
      </c>
      <c r="D190" s="25" t="s">
        <v>696</v>
      </c>
      <c r="E190" s="14"/>
      <c r="F190" s="15" t="n">
        <v>42955</v>
      </c>
      <c r="G190" s="14" t="n">
        <v>0</v>
      </c>
      <c r="H190" s="14" t="s">
        <v>697</v>
      </c>
      <c r="I190" s="34" t="n">
        <f aca="false">'raw_all dissolved metals ppb'!I351/55.845*1000</f>
        <v>287.044498164563</v>
      </c>
      <c r="J190" s="34" t="n">
        <f aca="false">'raw_all dissolved metals ppb'!K351/58.933*1000</f>
        <v>3.22400013574737</v>
      </c>
      <c r="K190" s="34" t="n">
        <f aca="false">'raw_all dissolved metals ppb'!M351/58.693*1000</f>
        <v>34.7571260627332</v>
      </c>
      <c r="L190" s="34" t="n">
        <f aca="false">'raw_all dissolved metals ppb'!O351/63.546*1000</f>
        <v>46.8951625594058</v>
      </c>
      <c r="M190" s="34" t="n">
        <f aca="false">'raw_all dissolved metals ppb'!Q351/65.38*1000</f>
        <v>5940.04282655246</v>
      </c>
      <c r="N190" s="45" t="n">
        <f aca="false">'raw_all dissolved metals ppb'!S351/95.95*1000</f>
        <v>22.4075039082856</v>
      </c>
      <c r="O190" s="34" t="n">
        <f aca="false">'raw_all dissolved metals ppb'!U351/54.938*1000</f>
        <v>13.2877061414686</v>
      </c>
      <c r="P190" s="34" t="n">
        <f aca="false">'raw_all dissolved metals ppb'!W351/50.9415*1000</f>
        <v>32.9790053296428</v>
      </c>
    </row>
    <row r="191" customFormat="false" ht="13.8" hidden="false" customHeight="false" outlineLevel="0" collapsed="false">
      <c r="A191" s="1" t="s">
        <v>650</v>
      </c>
      <c r="B191" s="1" t="s">
        <v>640</v>
      </c>
      <c r="C191" s="14" t="s">
        <v>641</v>
      </c>
      <c r="D191" s="25" t="s">
        <v>696</v>
      </c>
      <c r="E191" s="14" t="n">
        <v>20</v>
      </c>
      <c r="F191" s="15" t="n">
        <v>42961</v>
      </c>
      <c r="G191" s="14" t="n">
        <v>0</v>
      </c>
      <c r="H191" s="14" t="s">
        <v>697</v>
      </c>
      <c r="I191" s="34" t="n">
        <f aca="false">'raw_all dissolved metals ppb'!I354/55.845*1000</f>
        <v>185.334407735697</v>
      </c>
      <c r="J191" s="34" t="n">
        <f aca="false">'raw_all dissolved metals ppb'!K354/58.933*1000</f>
        <v>3.90273700643103</v>
      </c>
      <c r="K191" s="34" t="n">
        <f aca="false">'raw_all dissolved metals ppb'!M354/58.693*1000</f>
        <v>70.8772766769462</v>
      </c>
      <c r="L191" s="34" t="n">
        <f aca="false">'raw_all dissolved metals ppb'!O354/63.546*1000</f>
        <v>69.2411796179146</v>
      </c>
      <c r="M191" s="34" t="n">
        <f aca="false">'raw_all dissolved metals ppb'!Q354/65.38*1000</f>
        <v>796.115019883757</v>
      </c>
      <c r="N191" s="45" t="n">
        <f aca="false">'raw_all dissolved metals ppb'!S354/95.95*1000</f>
        <v>26.6805627931214</v>
      </c>
      <c r="O191" s="34" t="n">
        <f aca="false">'raw_all dissolved metals ppb'!U354/54.938*1000</f>
        <v>13.8337762568714</v>
      </c>
      <c r="P191" s="34" t="n">
        <f aca="false">'raw_all dissolved metals ppb'!W354/50.9415*1000</f>
        <v>35.1383449643218</v>
      </c>
    </row>
    <row r="192" customFormat="false" ht="13.8" hidden="false" customHeight="false" outlineLevel="0" collapsed="false">
      <c r="A192" s="1" t="s">
        <v>652</v>
      </c>
      <c r="B192" s="1" t="s">
        <v>640</v>
      </c>
      <c r="C192" s="14" t="s">
        <v>641</v>
      </c>
      <c r="D192" s="25" t="s">
        <v>696</v>
      </c>
      <c r="E192" s="14"/>
      <c r="F192" s="15" t="n">
        <v>42963</v>
      </c>
      <c r="G192" s="14" t="n">
        <v>0</v>
      </c>
      <c r="H192" s="14" t="s">
        <v>697</v>
      </c>
      <c r="I192" s="34" t="n">
        <f aca="false">'raw_all dissolved metals ppb'!I356/55.845*1000</f>
        <v>70.1942877607664</v>
      </c>
      <c r="J192" s="34" t="n">
        <f aca="false">'raw_all dissolved metals ppb'!K356/58.933*1000</f>
        <v>3.39368435341829</v>
      </c>
      <c r="K192" s="34" t="n">
        <f aca="false">'raw_all dissolved metals ppb'!M356/58.693*1000</f>
        <v>45.8317005435061</v>
      </c>
      <c r="L192" s="34" t="n">
        <f aca="false">'raw_all dissolved metals ppb'!O356/63.546*1000</f>
        <v>29.7422339722406</v>
      </c>
      <c r="M192" s="34" t="n">
        <f aca="false">'raw_all dissolved metals ppb'!Q356/65.38*1000</f>
        <v>5226.82777607831</v>
      </c>
      <c r="N192" s="45" t="n">
        <f aca="false">'raw_all dissolved metals ppb'!S356/95.95*1000</f>
        <v>24.1792600312663</v>
      </c>
      <c r="O192" s="34" t="n">
        <f aca="false">'raw_all dissolved metals ppb'!U356/54.938*1000</f>
        <v>5.82474789763006</v>
      </c>
      <c r="P192" s="34" t="n">
        <f aca="false">'raw_all dissolved metals ppb'!W356/50.9415*1000</f>
        <v>61.0504205804698</v>
      </c>
    </row>
    <row r="193" customFormat="false" ht="13.8" hidden="false" customHeight="false" outlineLevel="0" collapsed="false">
      <c r="A193" s="1" t="s">
        <v>653</v>
      </c>
      <c r="B193" s="1" t="s">
        <v>640</v>
      </c>
      <c r="C193" s="14" t="s">
        <v>641</v>
      </c>
      <c r="D193" s="25" t="s">
        <v>696</v>
      </c>
      <c r="E193" s="14" t="n">
        <v>26</v>
      </c>
      <c r="F193" s="15" t="n">
        <v>42969</v>
      </c>
      <c r="G193" s="14" t="n">
        <v>0</v>
      </c>
      <c r="H193" s="14" t="s">
        <v>697</v>
      </c>
      <c r="I193" s="34" t="n">
        <f aca="false">'raw_all dissolved metals ppb'!I357/55.845*1000</f>
        <v>177.455457068672</v>
      </c>
      <c r="J193" s="34" t="n">
        <f aca="false">'raw_all dissolved metals ppb'!K357/58.933*1000</f>
        <v>3.73305278876012</v>
      </c>
      <c r="K193" s="34" t="n">
        <f aca="false">'raw_all dissolved metals ppb'!M357/58.693*1000</f>
        <v>49.0688838532704</v>
      </c>
      <c r="L193" s="34" t="n">
        <f aca="false">'raw_all dissolved metals ppb'!O357/63.546*1000</f>
        <v>99.6128788594089</v>
      </c>
      <c r="M193" s="34" t="n">
        <f aca="false">'raw_all dissolved metals ppb'!Q357/65.38*1000</f>
        <v>67.6047721015601</v>
      </c>
      <c r="N193" s="45" t="n">
        <f aca="false">'raw_all dissolved metals ppb'!S357/95.95*1000</f>
        <v>28.2438770192809</v>
      </c>
      <c r="O193" s="34" t="n">
        <f aca="false">'raw_all dissolved metals ppb'!U357/54.938*1000</f>
        <v>14.0157996286723</v>
      </c>
      <c r="P193" s="34" t="n">
        <f aca="false">'raw_all dissolved metals ppb'!W357/50.9415*1000</f>
        <v>39.4570242336798</v>
      </c>
    </row>
    <row r="194" customFormat="false" ht="13.8" hidden="false" customHeight="false" outlineLevel="0" collapsed="false">
      <c r="A194" s="1" t="s">
        <v>654</v>
      </c>
      <c r="B194" s="1" t="s">
        <v>640</v>
      </c>
      <c r="C194" s="14" t="s">
        <v>641</v>
      </c>
      <c r="D194" s="25" t="s">
        <v>698</v>
      </c>
      <c r="E194" s="14" t="n">
        <v>27</v>
      </c>
      <c r="F194" s="15" t="n">
        <v>42969</v>
      </c>
      <c r="G194" s="14" t="n">
        <v>0</v>
      </c>
      <c r="H194" s="14" t="s">
        <v>699</v>
      </c>
      <c r="I194" s="34" t="n">
        <f aca="false">'raw_all dissolved metals ppb'!I358/55.845*1000</f>
        <v>256.603097860149</v>
      </c>
      <c r="J194" s="34" t="n">
        <f aca="false">'raw_all dissolved metals ppb'!K358/58.933*1000</f>
        <v>4.58147387711469</v>
      </c>
      <c r="K194" s="34" t="n">
        <f aca="false">'raw_all dissolved metals ppb'!M358/58.693*1000</f>
        <v>107.678939566899</v>
      </c>
      <c r="L194" s="34" t="n">
        <f aca="false">'raw_all dissolved metals ppb'!O358/63.546*1000</f>
        <v>66.4085859062726</v>
      </c>
      <c r="M194" s="34" t="n">
        <f aca="false">'raw_all dissolved metals ppb'!Q358/65.38*1000</f>
        <v>1109.20770877944</v>
      </c>
      <c r="N194" s="45" t="n">
        <f aca="false">'raw_all dissolved metals ppb'!S358/95.95*1000</f>
        <v>27.5143303804065</v>
      </c>
      <c r="O194" s="34" t="n">
        <f aca="false">'raw_all dissolved metals ppb'!U358/54.938*1000</f>
        <v>20.5686410135061</v>
      </c>
      <c r="P194" s="34" t="n">
        <f aca="false">'raw_all dissolved metals ppb'!W358/50.9415*1000</f>
        <v>44.9535251219536</v>
      </c>
    </row>
    <row r="195" customFormat="false" ht="13.8" hidden="false" customHeight="false" outlineLevel="0" collapsed="false">
      <c r="A195" s="1" t="s">
        <v>656</v>
      </c>
      <c r="B195" s="1" t="s">
        <v>640</v>
      </c>
      <c r="C195" s="14" t="s">
        <v>641</v>
      </c>
      <c r="D195" s="25" t="s">
        <v>696</v>
      </c>
      <c r="E195" s="14"/>
      <c r="F195" s="15" t="n">
        <v>42975</v>
      </c>
      <c r="G195" s="14" t="n">
        <v>0</v>
      </c>
      <c r="H195" s="14" t="s">
        <v>697</v>
      </c>
      <c r="I195" s="34" t="n">
        <f aca="false">'raw_all dissolved metals ppb'!I359/55.845*1000</f>
        <v>242.098665950398</v>
      </c>
      <c r="J195" s="34" t="n">
        <f aca="false">'raw_all dissolved metals ppb'!K359/58.933*1000</f>
        <v>7.97515823053298</v>
      </c>
      <c r="K195" s="34" t="n">
        <f aca="false">'raw_all dissolved metals ppb'!M359/58.693*1000</f>
        <v>34.7571260627332</v>
      </c>
      <c r="L195" s="34" t="n">
        <f aca="false">'raw_all dissolved metals ppb'!O359/63.546*1000</f>
        <v>50.3572215403015</v>
      </c>
      <c r="M195" s="34" t="n">
        <f aca="false">'raw_all dissolved metals ppb'!Q359/65.38*1000</f>
        <v>6401.34597736311</v>
      </c>
      <c r="N195" s="45" t="n">
        <f aca="false">'raw_all dissolved metals ppb'!S359/95.95*1000</f>
        <v>23.0328295987493</v>
      </c>
      <c r="O195" s="34" t="n">
        <f aca="false">'raw_all dissolved metals ppb'!U359/54.938*1000</f>
        <v>18.3843605518949</v>
      </c>
      <c r="P195" s="34" t="n">
        <f aca="false">'raw_all dissolved metals ppb'!W359/50.9415*1000</f>
        <v>37.4939882021535</v>
      </c>
    </row>
    <row r="196" customFormat="false" ht="13.8" hidden="false" customHeight="false" outlineLevel="0" collapsed="false">
      <c r="A196" s="1" t="s">
        <v>657</v>
      </c>
      <c r="B196" s="1" t="s">
        <v>640</v>
      </c>
      <c r="C196" s="14" t="s">
        <v>641</v>
      </c>
      <c r="D196" s="25" t="s">
        <v>696</v>
      </c>
      <c r="E196" s="14"/>
      <c r="F196" s="15" t="n">
        <v>42983</v>
      </c>
      <c r="G196" s="14" t="n">
        <v>0</v>
      </c>
      <c r="H196" s="14" t="s">
        <v>697</v>
      </c>
      <c r="I196" s="34" t="n">
        <f aca="false">'raw_all dissolved metals ppb'!I360/55.845*1000</f>
        <v>163.488226340765</v>
      </c>
      <c r="J196" s="34" t="n">
        <f aca="false">'raw_all dissolved metals ppb'!K360/58.933*1000</f>
        <v>3.39368435341829</v>
      </c>
      <c r="K196" s="34" t="n">
        <f aca="false">'raw_all dissolved metals ppb'!M360/58.693*1000</f>
        <v>37.4831751656927</v>
      </c>
      <c r="L196" s="34" t="n">
        <f aca="false">'raw_all dissolved metals ppb'!O360/63.546*1000</f>
        <v>32.1027287319422</v>
      </c>
      <c r="M196" s="34" t="n">
        <f aca="false">'raw_all dissolved metals ppb'!Q360/65.38*1000</f>
        <v>243.958397063322</v>
      </c>
      <c r="N196" s="45" t="n">
        <f aca="false">'raw_all dissolved metals ppb'!S360/95.95*1000</f>
        <v>24.1792600312663</v>
      </c>
      <c r="O196" s="34" t="n">
        <f aca="false">'raw_all dissolved metals ppb'!U360/54.938*1000</f>
        <v>22.0248279879136</v>
      </c>
      <c r="P196" s="34" t="n">
        <f aca="false">'raw_all dissolved metals ppb'!W360/50.9415*1000</f>
        <v>35.5309521706271</v>
      </c>
    </row>
    <row r="197" customFormat="false" ht="13.8" hidden="false" customHeight="false" outlineLevel="0" collapsed="false">
      <c r="A197" s="1" t="s">
        <v>658</v>
      </c>
      <c r="B197" s="1" t="s">
        <v>640</v>
      </c>
      <c r="C197" s="14" t="s">
        <v>641</v>
      </c>
      <c r="D197" s="25" t="s">
        <v>696</v>
      </c>
      <c r="E197" s="14"/>
      <c r="F197" s="15" t="n">
        <v>42999</v>
      </c>
      <c r="G197" s="14" t="n">
        <v>0</v>
      </c>
      <c r="H197" s="14" t="s">
        <v>697</v>
      </c>
      <c r="I197" s="34" t="n">
        <f aca="false">'raw_all dissolved metals ppb'!I361/55.845*1000</f>
        <v>96.3380786104396</v>
      </c>
      <c r="J197" s="34" t="n">
        <f aca="false">'raw_all dissolved metals ppb'!K361/58.933*1000</f>
        <v>3.22400013574737</v>
      </c>
      <c r="K197" s="34" t="n">
        <f aca="false">'raw_all dissolved metals ppb'!M361/58.693*1000</f>
        <v>34.9275041316682</v>
      </c>
      <c r="L197" s="34" t="n">
        <f aca="false">'raw_all dissolved metals ppb'!O361/63.546*1000</f>
        <v>27.6964718471658</v>
      </c>
      <c r="M197" s="34" t="n">
        <f aca="false">'raw_all dissolved metals ppb'!Q361/65.38*1000</f>
        <v>601.713062098501</v>
      </c>
      <c r="N197" s="45" t="n">
        <f aca="false">'raw_all dissolved metals ppb'!S361/95.95*1000</f>
        <v>24.0750390828557</v>
      </c>
      <c r="O197" s="34" t="n">
        <f aca="false">'raw_all dissolved metals ppb'!U361/54.938*1000</f>
        <v>5.82474789763006</v>
      </c>
      <c r="P197" s="34" t="n">
        <f aca="false">'raw_all dissolved metals ppb'!W361/50.9415*1000</f>
        <v>29.4455404728954</v>
      </c>
    </row>
    <row r="198" customFormat="false" ht="13.8" hidden="false" customHeight="false" outlineLevel="0" collapsed="false">
      <c r="A198" s="1" t="s">
        <v>659</v>
      </c>
      <c r="B198" s="1" t="s">
        <v>640</v>
      </c>
      <c r="C198" s="14" t="s">
        <v>641</v>
      </c>
      <c r="D198" s="25" t="s">
        <v>696</v>
      </c>
      <c r="E198" s="14"/>
      <c r="F198" s="15" t="n">
        <v>43013</v>
      </c>
      <c r="G198" s="14" t="n">
        <v>0</v>
      </c>
      <c r="H198" s="14" t="s">
        <v>697</v>
      </c>
      <c r="I198" s="34" t="n">
        <f aca="false">'raw_all dissolved metals ppb'!I362/55.845*1000</f>
        <v>78.2523054884054</v>
      </c>
      <c r="J198" s="34" t="n">
        <f aca="false">'raw_all dissolved metals ppb'!K362/58.933*1000</f>
        <v>3.22400013574737</v>
      </c>
      <c r="K198" s="34" t="n">
        <f aca="false">'raw_all dissolved metals ppb'!M362/58.693*1000</f>
        <v>37.4831751656927</v>
      </c>
      <c r="L198" s="34" t="n">
        <f aca="false">'raw_all dissolved metals ppb'!O362/63.546*1000</f>
        <v>29.5848676549271</v>
      </c>
      <c r="M198" s="34" t="n">
        <f aca="false">'raw_all dissolved metals ppb'!Q362/65.38*1000</f>
        <v>729.58091159376</v>
      </c>
      <c r="N198" s="45" t="n">
        <f aca="false">'raw_all dissolved metals ppb'!S362/95.95*1000</f>
        <v>23.970818134445</v>
      </c>
      <c r="O198" s="34" t="n">
        <f aca="false">'raw_all dissolved metals ppb'!U362/54.938*1000</f>
        <v>11.8315191670611</v>
      </c>
      <c r="P198" s="34" t="n">
        <f aca="false">'raw_all dissolved metals ppb'!W362/50.9415*1000</f>
        <v>27.2862008382164</v>
      </c>
    </row>
    <row r="199" customFormat="false" ht="13.8" hidden="false" customHeight="false" outlineLevel="0" collapsed="false">
      <c r="A199" s="1" t="s">
        <v>642</v>
      </c>
      <c r="B199" s="1" t="s">
        <v>640</v>
      </c>
      <c r="C199" s="14" t="s">
        <v>641</v>
      </c>
      <c r="D199" s="25" t="s">
        <v>700</v>
      </c>
      <c r="E199" s="14" t="n">
        <v>3</v>
      </c>
      <c r="F199" s="15" t="n">
        <v>42934</v>
      </c>
      <c r="G199" s="14" t="n">
        <v>0.3</v>
      </c>
      <c r="H199" s="14" t="s">
        <v>701</v>
      </c>
      <c r="I199" s="34" t="n">
        <f aca="false">'raw_all dissolved metals ppb'!I347/55.845*1000</f>
        <v>59.6293311845286</v>
      </c>
      <c r="J199" s="34" t="n">
        <f aca="false">'raw_all dissolved metals ppb'!K347/58.933*1000</f>
        <v>3.22400013574737</v>
      </c>
      <c r="K199" s="34" t="n">
        <f aca="false">'raw_all dissolved metals ppb'!M347/58.693*1000</f>
        <v>47.7058593017907</v>
      </c>
      <c r="L199" s="34" t="n">
        <f aca="false">'raw_all dissolved metals ppb'!O347/63.546*1000</f>
        <v>62.7891606080635</v>
      </c>
      <c r="M199" s="34" t="n">
        <f aca="false">'raw_all dissolved metals ppb'!Q347/65.38*1000</f>
        <v>863.719791985317</v>
      </c>
      <c r="N199" s="45" t="n">
        <f aca="false">'raw_all dissolved metals ppb'!S347/95.95*1000</f>
        <v>23.5539343408025</v>
      </c>
      <c r="O199" s="34" t="n">
        <f aca="false">'raw_all dissolved metals ppb'!U347/54.938*1000</f>
        <v>6.73486475663475</v>
      </c>
      <c r="P199" s="34" t="n">
        <f aca="false">'raw_all dissolved metals ppb'!W347/50.9415*1000</f>
        <v>31.6048801075744</v>
      </c>
    </row>
    <row r="200" customFormat="false" ht="13.8" hidden="false" customHeight="false" outlineLevel="0" collapsed="false">
      <c r="A200" s="1" t="s">
        <v>643</v>
      </c>
      <c r="B200" s="1" t="s">
        <v>640</v>
      </c>
      <c r="C200" s="14" t="s">
        <v>641</v>
      </c>
      <c r="D200" s="25" t="s">
        <v>700</v>
      </c>
      <c r="E200" s="14" t="n">
        <v>7</v>
      </c>
      <c r="F200" s="15" t="n">
        <v>42948</v>
      </c>
      <c r="G200" s="14" t="n">
        <v>0.3</v>
      </c>
      <c r="H200" s="14" t="s">
        <v>701</v>
      </c>
      <c r="I200" s="34" t="n">
        <f aca="false">'raw_all dissolved metals ppb'!I348/55.845*1000</f>
        <v>73.9546960336646</v>
      </c>
      <c r="J200" s="34" t="n">
        <f aca="false">'raw_all dissolved metals ppb'!K348/58.933*1000</f>
        <v>3.90273700643103</v>
      </c>
      <c r="K200" s="34" t="n">
        <f aca="false">'raw_all dissolved metals ppb'!M348/58.693*1000</f>
        <v>48.7281277154005</v>
      </c>
      <c r="L200" s="34" t="n">
        <f aca="false">'raw_all dissolved metals ppb'!O348/63.546*1000</f>
        <v>73.0179712334372</v>
      </c>
      <c r="M200" s="34" t="n">
        <f aca="false">'raw_all dissolved metals ppb'!Q348/65.38*1000</f>
        <v>77.2407464056286</v>
      </c>
      <c r="N200" s="45" t="n">
        <f aca="false">'raw_all dissolved metals ppb'!S348/95.95*1000</f>
        <v>30.8494007295466</v>
      </c>
      <c r="O200" s="34" t="n">
        <f aca="false">'raw_all dissolved metals ppb'!U348/54.938*1000</f>
        <v>19.4765007827005</v>
      </c>
      <c r="P200" s="34" t="n">
        <f aca="false">'raw_all dissolved metals ppb'!W348/50.9415*1000</f>
        <v>31.2122729012691</v>
      </c>
    </row>
    <row r="201" customFormat="false" ht="13.8" hidden="false" customHeight="false" outlineLevel="0" collapsed="false">
      <c r="A201" s="1" t="s">
        <v>651</v>
      </c>
      <c r="B201" s="1" t="s">
        <v>640</v>
      </c>
      <c r="C201" s="14" t="s">
        <v>641</v>
      </c>
      <c r="D201" s="25" t="s">
        <v>700</v>
      </c>
      <c r="E201" s="14" t="n">
        <v>22</v>
      </c>
      <c r="F201" s="15" t="n">
        <v>42962</v>
      </c>
      <c r="G201" s="14" t="n">
        <v>0.3</v>
      </c>
      <c r="H201" s="14" t="s">
        <v>701</v>
      </c>
      <c r="I201" s="34" t="n">
        <f aca="false">'raw_all dissolved metals ppb'!I355/55.845*1000</f>
        <v>231.175575252932</v>
      </c>
      <c r="J201" s="34" t="n">
        <f aca="false">'raw_all dissolved metals ppb'!K355/58.933*1000</f>
        <v>3.73305278876012</v>
      </c>
      <c r="K201" s="34" t="n">
        <f aca="false">'raw_all dissolved metals ppb'!M355/58.693*1000</f>
        <v>101.20457294737</v>
      </c>
      <c r="L201" s="34" t="n">
        <f aca="false">'raw_all dissolved metals ppb'!O355/63.546*1000</f>
        <v>62.9465269253769</v>
      </c>
      <c r="M201" s="34" t="n">
        <f aca="false">'raw_all dissolved metals ppb'!Q355/65.38*1000</f>
        <v>224.533496482105</v>
      </c>
      <c r="N201" s="45" t="n">
        <f aca="false">'raw_all dissolved metals ppb'!S355/95.95*1000</f>
        <v>25.6383533090151</v>
      </c>
      <c r="O201" s="34" t="n">
        <f aca="false">'raw_all dissolved metals ppb'!U355/54.938*1000</f>
        <v>13.1056827696676</v>
      </c>
      <c r="P201" s="34" t="n">
        <f aca="false">'raw_all dissolved metals ppb'!W355/50.9415*1000</f>
        <v>36.7087737895429</v>
      </c>
      <c r="Q201" s="30"/>
      <c r="R201" s="30"/>
    </row>
    <row r="202" customFormat="false" ht="13.8" hidden="false" customHeight="false" outlineLevel="0" collapsed="false">
      <c r="A202" s="46" t="s">
        <v>647</v>
      </c>
      <c r="B202" s="46" t="s">
        <v>640</v>
      </c>
      <c r="C202" s="47" t="s">
        <v>641</v>
      </c>
      <c r="D202" s="49" t="s">
        <v>696</v>
      </c>
      <c r="E202" s="46"/>
      <c r="F202" s="48" t="n">
        <v>42955</v>
      </c>
      <c r="G202" s="47" t="n">
        <v>0.8</v>
      </c>
      <c r="H202" s="47" t="s">
        <v>697</v>
      </c>
      <c r="I202" s="50" t="n">
        <f aca="false">'raw_all dissolved metals ppb'!I352/55.845*1000</f>
        <v>17.5485719401916</v>
      </c>
      <c r="J202" s="50" t="n">
        <f aca="false">'raw_all dissolved metals ppb'!K352/58.933*1000</f>
        <v>2.3755790473928</v>
      </c>
      <c r="K202" s="50" t="n">
        <f aca="false">'raw_all dissolved metals ppb'!M352/58.693*1000</f>
        <v>22.6602831683506</v>
      </c>
      <c r="L202" s="50" t="n">
        <f aca="false">'raw_all dissolved metals ppb'!O352/63.546*1000</f>
        <v>17.782393856419</v>
      </c>
      <c r="M202" s="50" t="n">
        <f aca="false">'raw_all dissolved metals ppb'!Q352/65.38*1000</f>
        <v>96.6656469868461</v>
      </c>
      <c r="N202" s="51" t="n">
        <f aca="false">'raw_all dissolved metals ppb'!S352/95.95*1000</f>
        <v>34.70557582074</v>
      </c>
      <c r="O202" s="50" t="n">
        <f aca="false">'raw_all dissolved metals ppb'!U352/54.938*1000</f>
        <v>3.27642069241691</v>
      </c>
      <c r="P202" s="50" t="n">
        <f aca="false">'raw_all dissolved metals ppb'!W352/50.9415*1000</f>
        <v>41.8126674715114</v>
      </c>
      <c r="Q202" s="30"/>
      <c r="R202" s="30"/>
    </row>
    <row r="203" customFormat="false" ht="13.8" hidden="false" customHeight="false" outlineLevel="0" collapsed="false">
      <c r="A203" s="1" t="s">
        <v>669</v>
      </c>
      <c r="B203" s="1" t="s">
        <v>640</v>
      </c>
      <c r="C203" s="14" t="s">
        <v>670</v>
      </c>
      <c r="D203" s="14"/>
      <c r="E203" s="14" t="n">
        <v>1</v>
      </c>
      <c r="F203" s="15" t="n">
        <v>42927</v>
      </c>
      <c r="G203" s="14" t="n">
        <v>0.3</v>
      </c>
      <c r="H203" s="14"/>
      <c r="I203" s="34" t="n">
        <f aca="false">'raw_all dissolved metals ppb'!I370/55.845*1000</f>
        <v>104.575163398693</v>
      </c>
      <c r="J203" s="34" t="n">
        <f aca="false">'raw_all dissolved metals ppb'!K370/58.933*1000</f>
        <v>8.65389510121664</v>
      </c>
      <c r="K203" s="34" t="n">
        <f aca="false">'raw_all dissolved metals ppb'!M370/58.693*1000</f>
        <v>144.139846318982</v>
      </c>
      <c r="L203" s="34" t="n">
        <f aca="false">'raw_all dissolved metals ppb'!O370/63.546*1000</f>
        <v>73.647436502691</v>
      </c>
      <c r="M203" s="34" t="n">
        <f aca="false">'raw_all dissolved metals ppb'!Q370/65.38*1000</f>
        <v>482.563475068828</v>
      </c>
      <c r="N203" s="45" t="n">
        <f aca="false">'raw_all dissolved metals ppb'!S370/95.95*1000</f>
        <v>38.6659718603439</v>
      </c>
      <c r="O203" s="34" t="n">
        <f aca="false">'raw_all dissolved metals ppb'!U370/54.938*1000</f>
        <v>24.5731551931268</v>
      </c>
      <c r="P203" s="34" t="n">
        <f aca="false">'raw_all dissolved metals ppb'!W370/50.9415*1000</f>
        <v>151.742685236988</v>
      </c>
      <c r="Q203" s="30"/>
      <c r="R203" s="30"/>
    </row>
    <row r="204" customFormat="false" ht="13.8" hidden="false" customHeight="false" outlineLevel="0" collapsed="false">
      <c r="A204" s="1" t="s">
        <v>671</v>
      </c>
      <c r="B204" s="1" t="s">
        <v>640</v>
      </c>
      <c r="C204" s="14" t="s">
        <v>670</v>
      </c>
      <c r="D204" s="14"/>
      <c r="E204" s="14" t="n">
        <v>5</v>
      </c>
      <c r="F204" s="15" t="n">
        <v>42941</v>
      </c>
      <c r="G204" s="14" t="n">
        <v>0.3</v>
      </c>
      <c r="H204" s="14"/>
      <c r="I204" s="34" t="n">
        <f aca="false">'raw_all dissolved metals ppb'!I371/55.845*1000</f>
        <v>117.288924702301</v>
      </c>
      <c r="J204" s="34" t="n">
        <f aca="false">'raw_all dissolved metals ppb'!K371/58.933*1000</f>
        <v>9.33263197190029</v>
      </c>
      <c r="K204" s="34" t="n">
        <f aca="false">'raw_all dissolved metals ppb'!M371/58.693*1000</f>
        <v>170.889203141772</v>
      </c>
      <c r="L204" s="34" t="n">
        <f aca="false">'raw_all dissolved metals ppb'!O371/63.546*1000</f>
        <v>64.3628237811979</v>
      </c>
      <c r="M204" s="34" t="n">
        <f aca="false">'raw_all dissolved metals ppb'!Q371/65.38*1000</f>
        <v>128.020801468339</v>
      </c>
      <c r="N204" s="45" t="n">
        <f aca="false">'raw_all dissolved metals ppb'!S371/95.95*1000</f>
        <v>39.6039603960396</v>
      </c>
      <c r="O204" s="34" t="n">
        <f aca="false">'raw_all dissolved metals ppb'!U371/54.938*1000</f>
        <v>28.7596927445484</v>
      </c>
      <c r="P204" s="34" t="n">
        <f aca="false">'raw_all dissolved metals ppb'!W371/50.9415*1000</f>
        <v>182.562350931951</v>
      </c>
      <c r="Q204" s="30"/>
      <c r="R204" s="30"/>
    </row>
    <row r="205" customFormat="false" ht="13.8" hidden="false" customHeight="false" outlineLevel="0" collapsed="false">
      <c r="A205" s="46" t="s">
        <v>672</v>
      </c>
      <c r="B205" s="46" t="s">
        <v>640</v>
      </c>
      <c r="C205" s="47" t="s">
        <v>670</v>
      </c>
      <c r="D205" s="47"/>
      <c r="E205" s="47" t="n">
        <v>25</v>
      </c>
      <c r="F205" s="48" t="n">
        <v>42969</v>
      </c>
      <c r="G205" s="47" t="n">
        <v>0.3</v>
      </c>
      <c r="H205" s="47"/>
      <c r="I205" s="50" t="n">
        <f aca="false">'raw_all dissolved metals ppb'!I372/55.845*1000</f>
        <v>323.932312651088</v>
      </c>
      <c r="J205" s="50" t="n">
        <f aca="false">'raw_all dissolved metals ppb'!K372/58.933*1000</f>
        <v>10.1810530602549</v>
      </c>
      <c r="K205" s="50" t="n">
        <f aca="false">'raw_all dissolved metals ppb'!M372/58.693*1000</f>
        <v>111.256879014533</v>
      </c>
      <c r="L205" s="50" t="n">
        <f aca="false">'raw_all dissolved metals ppb'!O372/63.546*1000</f>
        <v>62.4744279734366</v>
      </c>
      <c r="M205" s="50" t="n">
        <f aca="false">'raw_all dissolved metals ppb'!Q372/65.38*1000</f>
        <v>114.255123891098</v>
      </c>
      <c r="N205" s="51" t="n">
        <f aca="false">'raw_all dissolved metals ppb'!S372/95.95*1000</f>
        <v>42.8348097967691</v>
      </c>
      <c r="O205" s="50" t="n">
        <f aca="false">'raw_all dissolved metals ppb'!U372/54.938*1000</f>
        <v>28.2136226291456</v>
      </c>
      <c r="P205" s="50" t="n">
        <f aca="false">'raw_all dissolved metals ppb'!W372/50.9415*1000</f>
        <v>206.903997722878</v>
      </c>
      <c r="Q205" s="30"/>
      <c r="R205" s="30"/>
    </row>
    <row r="206" customFormat="false" ht="13.8" hidden="false" customHeight="false" outlineLevel="0" collapsed="false">
      <c r="A206" s="1" t="s">
        <v>660</v>
      </c>
      <c r="B206" s="1" t="s">
        <v>640</v>
      </c>
      <c r="C206" s="14" t="s">
        <v>661</v>
      </c>
      <c r="D206" s="14"/>
      <c r="E206" s="14" t="n">
        <v>2</v>
      </c>
      <c r="F206" s="15" t="n">
        <v>42930</v>
      </c>
      <c r="G206" s="14" t="n">
        <v>0.3</v>
      </c>
      <c r="H206" s="14"/>
      <c r="I206" s="34" t="n">
        <f aca="false">'raw_all dissolved metals ppb'!I363/55.845*1000</f>
        <v>58.5549288208434</v>
      </c>
      <c r="J206" s="34" t="n">
        <f aca="false">'raw_all dissolved metals ppb'!K363/58.933*1000</f>
        <v>5.26021074779835</v>
      </c>
      <c r="K206" s="34" t="n">
        <f aca="false">'raw_all dissolved metals ppb'!M363/58.693*1000</f>
        <v>58.7804337825635</v>
      </c>
      <c r="L206" s="34" t="n">
        <f aca="false">'raw_all dissolved metals ppb'!O363/63.546*1000</f>
        <v>81.2010197337362</v>
      </c>
      <c r="M206" s="34" t="n">
        <v>0</v>
      </c>
      <c r="N206" s="45" t="n">
        <f aca="false">'raw_all dissolved metals ppb'!S363/95.95*1000</f>
        <v>35.539343408025</v>
      </c>
      <c r="O206" s="34" t="n">
        <f aca="false">'raw_all dissolved metals ppb'!U363/54.938*1000</f>
        <v>43.8676326040264</v>
      </c>
      <c r="P206" s="34" t="n">
        <f aca="false">'raw_all dissolved metals ppb'!W363/50.9415*1000</f>
        <v>52.0204548354485</v>
      </c>
      <c r="Q206" s="30"/>
      <c r="R206" s="30"/>
    </row>
    <row r="207" customFormat="false" ht="13.8" hidden="false" customHeight="false" outlineLevel="0" collapsed="false">
      <c r="A207" s="1" t="s">
        <v>662</v>
      </c>
      <c r="B207" s="1" t="s">
        <v>640</v>
      </c>
      <c r="C207" s="14" t="s">
        <v>661</v>
      </c>
      <c r="D207" s="14"/>
      <c r="E207" s="14" t="n">
        <v>6</v>
      </c>
      <c r="F207" s="15" t="n">
        <v>42945</v>
      </c>
      <c r="G207" s="14" t="n">
        <v>0.3</v>
      </c>
      <c r="H207" s="14"/>
      <c r="I207" s="34" t="n">
        <f aca="false">'raw_all dissolved metals ppb'!I364/55.845*1000</f>
        <v>70.5524218819948</v>
      </c>
      <c r="J207" s="34" t="n">
        <f aca="false">'raw_all dissolved metals ppb'!K364/58.933*1000</f>
        <v>5.09052653012743</v>
      </c>
      <c r="K207" s="34" t="n">
        <f aca="false">'raw_all dissolved metals ppb'!M364/58.693*1000</f>
        <v>61.8472390233929</v>
      </c>
      <c r="L207" s="34" t="n">
        <f aca="false">'raw_all dissolved metals ppb'!O364/63.546*1000</f>
        <v>93.4755924841847</v>
      </c>
      <c r="M207" s="34" t="n">
        <f aca="false">'raw_all dissolved metals ppb'!Q364/65.38*1000</f>
        <v>9.02416641174671</v>
      </c>
      <c r="N207" s="45" t="n">
        <f aca="false">'raw_all dissolved metals ppb'!S364/95.95*1000</f>
        <v>36.0604481500782</v>
      </c>
      <c r="O207" s="34" t="n">
        <f aca="false">'raw_all dissolved metals ppb'!U364/54.938*1000</f>
        <v>36.5866977319888</v>
      </c>
      <c r="P207" s="34" t="n">
        <f aca="false">'raw_all dissolved metals ppb'!W364/50.9415*1000</f>
        <v>53.0019728512117</v>
      </c>
      <c r="Q207" s="30"/>
      <c r="R207" s="30"/>
    </row>
    <row r="208" customFormat="false" ht="13.8" hidden="false" customHeight="false" outlineLevel="0" collapsed="false">
      <c r="A208" s="1" t="s">
        <v>663</v>
      </c>
      <c r="B208" s="1" t="s">
        <v>640</v>
      </c>
      <c r="C208" s="14" t="s">
        <v>661</v>
      </c>
      <c r="D208" s="14"/>
      <c r="E208" s="14" t="n">
        <v>18</v>
      </c>
      <c r="F208" s="15" t="n">
        <v>42959</v>
      </c>
      <c r="G208" s="14" t="n">
        <v>0.3</v>
      </c>
      <c r="I208" s="34" t="n">
        <f aca="false">'raw_all dissolved metals ppb'!I365/55.845*1000</f>
        <v>69.1198853970812</v>
      </c>
      <c r="J208" s="34" t="n">
        <f aca="false">'raw_all dissolved metals ppb'!K365/58.933*1000</f>
        <v>5.42989496546926</v>
      </c>
      <c r="K208" s="34" t="n">
        <f aca="false">'raw_all dissolved metals ppb'!M365/58.693*1000</f>
        <v>62.1879951612628</v>
      </c>
      <c r="L208" s="34" t="n">
        <f aca="false">'raw_all dissolved metals ppb'!O365/63.546*1000</f>
        <v>87.4956724262739</v>
      </c>
      <c r="M208" s="34" t="n">
        <f aca="false">'raw_all dissolved metals ppb'!Q365/65.38*1000</f>
        <v>1241.8170694402</v>
      </c>
      <c r="N208" s="45" t="n">
        <f aca="false">'raw_all dissolved metals ppb'!S365/95.95*1000</f>
        <v>36.6857738405419</v>
      </c>
      <c r="O208" s="34" t="n">
        <f aca="false">'raw_all dissolved metals ppb'!U365/54.938*1000</f>
        <v>31.4900433215625</v>
      </c>
      <c r="P208" s="34" t="n">
        <f aca="false">'raw_all dissolved metals ppb'!W365/50.9415*1000</f>
        <v>53.0019728512117</v>
      </c>
      <c r="Q208" s="30"/>
      <c r="R208" s="30"/>
    </row>
    <row r="209" customFormat="false" ht="13.8" hidden="false" customHeight="false" outlineLevel="0" collapsed="false">
      <c r="A209" s="46" t="s">
        <v>664</v>
      </c>
      <c r="B209" s="46" t="s">
        <v>640</v>
      </c>
      <c r="C209" s="47" t="s">
        <v>661</v>
      </c>
      <c r="D209" s="47"/>
      <c r="E209" s="47" t="n">
        <v>28</v>
      </c>
      <c r="F209" s="48" t="n">
        <v>42973</v>
      </c>
      <c r="G209" s="47" t="n">
        <v>0.3</v>
      </c>
      <c r="H209" s="47"/>
      <c r="I209" s="50" t="n">
        <f aca="false">'raw_all dissolved metals ppb'!I366/55.845*1000</f>
        <v>436.386426716806</v>
      </c>
      <c r="J209" s="50" t="n">
        <f aca="false">'raw_all dissolved metals ppb'!K366/58.933*1000</f>
        <v>6.78736870683658</v>
      </c>
      <c r="K209" s="50" t="n">
        <f aca="false">'raw_all dissolved metals ppb'!M366/58.693*1000</f>
        <v>91.3226449491422</v>
      </c>
      <c r="L209" s="50" t="n">
        <f aca="false">'raw_all dissolved metals ppb'!O366/63.546*1000</f>
        <v>98.5113146382148</v>
      </c>
      <c r="M209" s="50" t="n">
        <f aca="false">'raw_all dissolved metals ppb'!Q366/65.38*1000</f>
        <v>269.501376567758</v>
      </c>
      <c r="N209" s="51" t="n">
        <f aca="false">'raw_all dissolved metals ppb'!S366/95.95*1000</f>
        <v>50.8598228243877</v>
      </c>
      <c r="O209" s="50" t="n">
        <f aca="false">'raw_all dissolved metals ppb'!U366/54.938*1000</f>
        <v>25.6652954239324</v>
      </c>
      <c r="P209" s="50" t="n">
        <f aca="false">'raw_all dissolved metals ppb'!W366/50.9415*1000</f>
        <v>54.3760980732801</v>
      </c>
      <c r="Q209" s="30"/>
      <c r="R209" s="30"/>
    </row>
    <row r="210" customFormat="false" ht="13.8" hidden="false" customHeight="false" outlineLevel="0" collapsed="false">
      <c r="A210" s="1" t="s">
        <v>665</v>
      </c>
      <c r="B210" s="1" t="s">
        <v>640</v>
      </c>
      <c r="C210" s="14" t="s">
        <v>666</v>
      </c>
      <c r="D210" s="14"/>
      <c r="E210" s="14" t="n">
        <v>4</v>
      </c>
      <c r="F210" s="15" t="n">
        <v>42935</v>
      </c>
      <c r="G210" s="14" t="n">
        <v>0.3</v>
      </c>
      <c r="H210" s="14"/>
      <c r="I210" s="34" t="n">
        <f aca="false">'raw_all dissolved metals ppb'!I367/55.845*1000</f>
        <v>106.007699883606</v>
      </c>
      <c r="J210" s="34" t="n">
        <f aca="false">'raw_all dissolved metals ppb'!K367/58.933*1000</f>
        <v>11.3688425839513</v>
      </c>
      <c r="K210" s="34" t="n">
        <f aca="false">'raw_all dissolved metals ppb'!M367/58.693*1000</f>
        <v>85.7001686742883</v>
      </c>
      <c r="L210" s="34" t="n">
        <f aca="false">'raw_all dissolved metals ppb'!O367/63.546*1000</f>
        <v>79.7847228779152</v>
      </c>
      <c r="M210" s="34" t="n">
        <f aca="false">'raw_all dissolved metals ppb'!Q367/65.38*1000</f>
        <v>54.7568063628021</v>
      </c>
      <c r="N210" s="45" t="n">
        <f aca="false">'raw_all dissolved metals ppb'!S367/95.95*1000</f>
        <v>67.8478374153205</v>
      </c>
      <c r="O210" s="34" t="n">
        <f aca="false">'raw_all dissolved metals ppb'!U367/54.938*1000</f>
        <v>30.033856347155</v>
      </c>
      <c r="P210" s="34" t="n">
        <f aca="false">'raw_all dissolved metals ppb'!W367/50.9415*1000</f>
        <v>82.6438169272597</v>
      </c>
      <c r="Q210" s="30"/>
      <c r="R210" s="30"/>
    </row>
    <row r="211" customFormat="false" ht="13.8" hidden="false" customHeight="false" outlineLevel="0" collapsed="false">
      <c r="A211" s="1" t="s">
        <v>667</v>
      </c>
      <c r="B211" s="1" t="s">
        <v>640</v>
      </c>
      <c r="C211" s="14" t="s">
        <v>666</v>
      </c>
      <c r="D211" s="14"/>
      <c r="E211" s="14" t="n">
        <v>12</v>
      </c>
      <c r="F211" s="15" t="n">
        <v>42949</v>
      </c>
      <c r="G211" s="14" t="n">
        <v>0.3</v>
      </c>
      <c r="H211" s="14"/>
      <c r="I211" s="34" t="n">
        <f aca="false">'raw_all dissolved metals ppb'!I368/55.845*1000</f>
        <v>95.4427433073686</v>
      </c>
      <c r="J211" s="34" t="n">
        <f aca="false">'raw_all dissolved metals ppb'!K368/58.933*1000</f>
        <v>11.5385268016222</v>
      </c>
      <c r="K211" s="34" t="n">
        <f aca="false">'raw_all dissolved metals ppb'!M368/58.693*1000</f>
        <v>76.1589968139301</v>
      </c>
      <c r="L211" s="34" t="n">
        <f aca="false">'raw_all dissolved metals ppb'!O368/63.546*1000</f>
        <v>83.0894155414975</v>
      </c>
      <c r="M211" s="34" t="n">
        <f aca="false">'raw_all dissolved metals ppb'!Q368/65.38*1000</f>
        <v>10.0948302233099</v>
      </c>
      <c r="N211" s="45" t="n">
        <f aca="false">'raw_all dissolved metals ppb'!S368/95.95*1000</f>
        <v>70.1406982803544</v>
      </c>
      <c r="O211" s="34" t="n">
        <f aca="false">'raw_all dissolved metals ppb'!U368/54.938*1000</f>
        <v>82.4565874258255</v>
      </c>
      <c r="P211" s="34" t="n">
        <f aca="false">'raw_all dissolved metals ppb'!W368/50.9415*1000</f>
        <v>91.8700862754336</v>
      </c>
      <c r="Q211" s="30"/>
      <c r="R211" s="30"/>
    </row>
    <row r="212" customFormat="false" ht="13.8" hidden="false" customHeight="false" outlineLevel="0" collapsed="false">
      <c r="A212" s="46" t="s">
        <v>668</v>
      </c>
      <c r="B212" s="46" t="s">
        <v>640</v>
      </c>
      <c r="C212" s="47" t="s">
        <v>666</v>
      </c>
      <c r="D212" s="47"/>
      <c r="E212" s="47" t="n">
        <v>23</v>
      </c>
      <c r="F212" s="48" t="n">
        <v>42963</v>
      </c>
      <c r="G212" s="47" t="n">
        <v>0.3</v>
      </c>
      <c r="H212" s="47"/>
      <c r="I212" s="50" t="n">
        <f aca="false">'raw_all dissolved metals ppb'!I369/55.845*1000</f>
        <v>98.6659503984242</v>
      </c>
      <c r="J212" s="50" t="n">
        <f aca="false">'raw_all dissolved metals ppb'!K369/58.933*1000</f>
        <v>9.67200040724212</v>
      </c>
      <c r="K212" s="50" t="n">
        <f aca="false">'raw_all dissolved metals ppb'!M369/58.693*1000</f>
        <v>90.8115107423373</v>
      </c>
      <c r="L212" s="50" t="n">
        <f aca="false">'raw_all dissolved metals ppb'!O369/63.546*1000</f>
        <v>75.2210996758254</v>
      </c>
      <c r="M212" s="50" t="n">
        <f aca="false">'raw_all dissolved metals ppb'!Q369/65.38*1000</f>
        <v>189.507494646681</v>
      </c>
      <c r="N212" s="51" t="n">
        <f aca="false">'raw_all dissolved metals ppb'!S369/95.95*1000</f>
        <v>65.5549765502866</v>
      </c>
      <c r="O212" s="50" t="n">
        <f aca="false">'raw_all dissolved metals ppb'!U369/54.938*1000</f>
        <v>68.2587644253522</v>
      </c>
      <c r="P212" s="50" t="n">
        <f aca="false">'raw_all dissolved metals ppb'!W369/50.9415*1000</f>
        <v>95.0109439258758</v>
      </c>
      <c r="Q212" s="30"/>
      <c r="R212" s="30"/>
    </row>
    <row r="213" customFormat="false" ht="13.8" hidden="false" customHeight="false" outlineLevel="0" collapsed="false">
      <c r="A213" s="1" t="s">
        <v>165</v>
      </c>
      <c r="B213" s="1" t="s">
        <v>161</v>
      </c>
      <c r="C213" s="14" t="s">
        <v>166</v>
      </c>
      <c r="D213" s="14" t="s">
        <v>167</v>
      </c>
      <c r="E213" s="14" t="s">
        <v>168</v>
      </c>
      <c r="F213" s="15" t="n">
        <v>42997</v>
      </c>
      <c r="G213" s="14" t="n">
        <v>1</v>
      </c>
      <c r="H213" s="14" t="s">
        <v>702</v>
      </c>
      <c r="I213" s="34" t="n">
        <f aca="false">'raw_all dissolved metals ppb'!I5/55.845*1000</f>
        <v>73.0593607305936</v>
      </c>
      <c r="J213" s="34" t="n">
        <f aca="false">'raw_all dissolved metals ppb'!K5/58.933*1000</f>
        <v>2.20589482972189</v>
      </c>
      <c r="K213" s="34" t="n">
        <f aca="false">'raw_all dissolved metals ppb'!M5/58.693*1000</f>
        <v>30.1569182014891</v>
      </c>
      <c r="L213" s="34" t="n">
        <f aca="false">'raw_all dissolved metals ppb'!O5/63.546*1000</f>
        <v>29.4275013376137</v>
      </c>
      <c r="M213" s="34" t="n">
        <f aca="false">'raw_all dissolved metals ppb'!Q5/65.38*1000</f>
        <v>1259.25359437137</v>
      </c>
      <c r="N213" s="45" t="n">
        <f aca="false">'raw_all dissolved metals ppb'!S5/95.95*1000</f>
        <v>8.5461177696717</v>
      </c>
      <c r="O213" s="34" t="n">
        <f aca="false">'raw_all dissolved metals ppb'!U5/54.938*1000</f>
        <v>104.845462157341</v>
      </c>
      <c r="P213" s="34" t="n">
        <f aca="false">'raw_all dissolved metals ppb'!W5/50.9415*1000</f>
        <v>42.7941854872746</v>
      </c>
      <c r="Q213" s="30"/>
      <c r="R213" s="30"/>
    </row>
    <row r="214" customFormat="false" ht="13.8" hidden="false" customHeight="false" outlineLevel="0" collapsed="false">
      <c r="A214" s="46" t="s">
        <v>172</v>
      </c>
      <c r="B214" s="46" t="s">
        <v>161</v>
      </c>
      <c r="C214" s="47" t="s">
        <v>166</v>
      </c>
      <c r="D214" s="47" t="s">
        <v>173</v>
      </c>
      <c r="E214" s="47" t="s">
        <v>174</v>
      </c>
      <c r="F214" s="48" t="n">
        <v>42998</v>
      </c>
      <c r="G214" s="47" t="n">
        <v>1</v>
      </c>
      <c r="H214" s="47"/>
      <c r="I214" s="50" t="n">
        <f aca="false">'raw_all dissolved metals ppb'!I7/55.845*1000</f>
        <v>90.2497985495568</v>
      </c>
      <c r="J214" s="50" t="n">
        <f aca="false">'raw_all dissolved metals ppb'!K7/58.933*1000</f>
        <v>2.03621061205097</v>
      </c>
      <c r="K214" s="50" t="n">
        <f aca="false">'raw_all dissolved metals ppb'!M7/58.693*1000</f>
        <v>29.1346497878793</v>
      </c>
      <c r="L214" s="50" t="n">
        <f aca="false">'raw_all dissolved metals ppb'!O7/63.546*1000</f>
        <v>31.4732634626884</v>
      </c>
      <c r="M214" s="50" t="n">
        <f aca="false">'raw_all dissolved metals ppb'!Q7/65.38*1000</f>
        <v>1209.39125114714</v>
      </c>
      <c r="N214" s="51" t="n">
        <f aca="false">'raw_all dissolved metals ppb'!S7/95.95*1000</f>
        <v>8.23345492443981</v>
      </c>
      <c r="O214" s="50" t="n">
        <f aca="false">'raw_all dissolved metals ppb'!U7/54.938*1000</f>
        <v>47.6901234118461</v>
      </c>
      <c r="P214" s="50" t="n">
        <f aca="false">'raw_all dissolved metals ppb'!W7/50.9415*1000</f>
        <v>36.9050773926955</v>
      </c>
      <c r="Q214" s="30"/>
      <c r="R214" s="30"/>
    </row>
    <row r="215" customFormat="false" ht="13.8" hidden="false" customHeight="false" outlineLevel="0" collapsed="false">
      <c r="A215" s="1" t="s">
        <v>175</v>
      </c>
      <c r="B215" s="1" t="s">
        <v>161</v>
      </c>
      <c r="C215" s="14" t="s">
        <v>166</v>
      </c>
      <c r="D215" s="14" t="s">
        <v>176</v>
      </c>
      <c r="E215" s="14" t="s">
        <v>177</v>
      </c>
      <c r="F215" s="15" t="n">
        <v>42999</v>
      </c>
      <c r="G215" s="14" t="n">
        <v>1</v>
      </c>
      <c r="H215" s="14" t="s">
        <v>703</v>
      </c>
      <c r="I215" s="34" t="n">
        <f aca="false">'raw_all dissolved metals ppb'!I8/55.845*1000</f>
        <v>86.6684573372728</v>
      </c>
      <c r="J215" s="34" t="n">
        <f aca="false">'raw_all dissolved metals ppb'!K8/58.933*1000</f>
        <v>2.03621061205097</v>
      </c>
      <c r="K215" s="34" t="n">
        <f aca="false">'raw_all dissolved metals ppb'!M8/58.693*1000</f>
        <v>27.2604910295947</v>
      </c>
      <c r="L215" s="34" t="n">
        <f aca="false">'raw_all dissolved metals ppb'!O8/63.546*1000</f>
        <v>28.9554023856734</v>
      </c>
      <c r="M215" s="34" t="n">
        <f aca="false">'raw_all dissolved metals ppb'!Q8/65.38*1000</f>
        <v>2013.306821658</v>
      </c>
      <c r="N215" s="45" t="n">
        <f aca="false">'raw_all dissolved metals ppb'!S8/95.95*1000</f>
        <v>8.44189682126107</v>
      </c>
      <c r="O215" s="34" t="n">
        <f aca="false">'raw_all dissolved metals ppb'!U8/54.938*1000</f>
        <v>21.4787578725108</v>
      </c>
      <c r="P215" s="34" t="n">
        <f aca="false">'raw_all dissolved metals ppb'!W8/50.9415*1000</f>
        <v>39.8496314399851</v>
      </c>
      <c r="Q215" s="30"/>
      <c r="R215" s="30"/>
    </row>
    <row r="216" customFormat="false" ht="13.8" hidden="false" customHeight="false" outlineLevel="0" collapsed="false">
      <c r="A216" s="1" t="s">
        <v>178</v>
      </c>
      <c r="B216" s="1" t="s">
        <v>161</v>
      </c>
      <c r="C216" s="14" t="s">
        <v>166</v>
      </c>
      <c r="D216" s="14" t="s">
        <v>179</v>
      </c>
      <c r="E216" s="14" t="s">
        <v>180</v>
      </c>
      <c r="F216" s="15" t="n">
        <v>42999</v>
      </c>
      <c r="G216" s="14" t="n">
        <v>1</v>
      </c>
      <c r="H216" s="14"/>
      <c r="I216" s="34" t="n">
        <f aca="false">'raw_all dissolved metals ppb'!I9/55.845*1000</f>
        <v>151.490733279613</v>
      </c>
      <c r="J216" s="34" t="n">
        <f aca="false">'raw_all dissolved metals ppb'!K9/58.933*1000</f>
        <v>2.03621061205097</v>
      </c>
      <c r="K216" s="34" t="n">
        <f aca="false">'raw_all dissolved metals ppb'!M9/58.693*1000</f>
        <v>24.7048199955702</v>
      </c>
      <c r="L216" s="34" t="n">
        <f aca="false">'raw_all dissolved metals ppb'!O9/63.546*1000</f>
        <v>30.0569666068675</v>
      </c>
      <c r="M216" s="34" t="n">
        <f aca="false">'raw_all dissolved metals ppb'!Q9/65.38*1000</f>
        <v>813.398592841848</v>
      </c>
      <c r="N216" s="45" t="n">
        <f aca="false">'raw_all dissolved metals ppb'!S9/95.95*1000</f>
        <v>7.29546638874414</v>
      </c>
      <c r="O216" s="34" t="n">
        <f aca="false">'raw_all dissolved metals ppb'!U9/54.938*1000</f>
        <v>9.10116859004696</v>
      </c>
      <c r="P216" s="34" t="n">
        <f aca="false">'raw_all dissolved metals ppb'!W9/50.9415*1000</f>
        <v>33.5679161391007</v>
      </c>
      <c r="Q216" s="30"/>
      <c r="R216" s="30"/>
    </row>
    <row r="217" customFormat="false" ht="13.8" hidden="false" customHeight="false" outlineLevel="0" collapsed="false">
      <c r="A217" s="1" t="s">
        <v>185</v>
      </c>
      <c r="B217" s="1" t="s">
        <v>161</v>
      </c>
      <c r="C217" s="14" t="s">
        <v>166</v>
      </c>
      <c r="D217" s="14" t="s">
        <v>186</v>
      </c>
      <c r="E217" s="14" t="s">
        <v>187</v>
      </c>
      <c r="F217" s="15" t="n">
        <v>43000</v>
      </c>
      <c r="G217" s="14" t="n">
        <v>1</v>
      </c>
      <c r="H217" s="14"/>
      <c r="I217" s="34" t="n">
        <f aca="false">'raw_all dissolved metals ppb'!I12/55.845*1000</f>
        <v>148.983794431014</v>
      </c>
      <c r="J217" s="34" t="n">
        <f aca="false">'raw_all dissolved metals ppb'!K12/58.933*1000</f>
        <v>2.03621061205097</v>
      </c>
      <c r="K217" s="34" t="n">
        <f aca="false">'raw_all dissolved metals ppb'!M12/58.693*1000</f>
        <v>19.4230998585862</v>
      </c>
      <c r="L217" s="34" t="n">
        <f aca="false">'raw_all dissolved metals ppb'!O12/63.546*1000</f>
        <v>24.0770465489567</v>
      </c>
      <c r="M217" s="34" t="n">
        <f aca="false">'raw_all dissolved metals ppb'!Q12/65.38*1000</f>
        <v>1646.22208626491</v>
      </c>
      <c r="N217" s="45" t="n">
        <f aca="false">'raw_all dissolved metals ppb'!S12/95.95*1000</f>
        <v>8.96300156331423</v>
      </c>
      <c r="O217" s="34" t="n">
        <f aca="false">'raw_all dissolved metals ppb'!U12/54.938*1000</f>
        <v>8.55509847464414</v>
      </c>
      <c r="P217" s="34" t="n">
        <f aca="false">'raw_all dissolved metals ppb'!W12/50.9415*1000</f>
        <v>25.1268612035374</v>
      </c>
      <c r="Q217" s="30"/>
      <c r="R217" s="30"/>
    </row>
    <row r="218" customFormat="false" ht="13.8" hidden="false" customHeight="false" outlineLevel="0" collapsed="false">
      <c r="A218" s="1" t="s">
        <v>190</v>
      </c>
      <c r="B218" s="1" t="s">
        <v>161</v>
      </c>
      <c r="C218" s="14" t="s">
        <v>166</v>
      </c>
      <c r="D218" s="14" t="s">
        <v>191</v>
      </c>
      <c r="E218" s="14" t="s">
        <v>192</v>
      </c>
      <c r="F218" s="15" t="n">
        <v>43001</v>
      </c>
      <c r="G218" s="14" t="n">
        <v>1</v>
      </c>
      <c r="H218" s="14"/>
      <c r="I218" s="34" t="n">
        <f aca="false">'raw_all dissolved metals ppb'!I14/55.845*1000</f>
        <v>50.8550452144328</v>
      </c>
      <c r="J218" s="34" t="n">
        <f aca="false">'raw_all dissolved metals ppb'!K14/58.933*1000</f>
        <v>1.86652639438006</v>
      </c>
      <c r="K218" s="34" t="n">
        <f aca="false">'raw_all dissolved metals ppb'!M14/58.693*1000</f>
        <v>20.9565024790009</v>
      </c>
      <c r="L218" s="34" t="n">
        <f aca="false">'raw_all dissolved metals ppb'!O14/63.546*1000</f>
        <v>19.0413243949265</v>
      </c>
      <c r="M218" s="34" t="n">
        <f aca="false">'raw_all dissolved metals ppb'!Q14/65.38*1000</f>
        <v>1764.4539614561</v>
      </c>
      <c r="N218" s="45" t="n">
        <f aca="false">'raw_all dissolved metals ppb'!S14/95.95*1000</f>
        <v>9.06722251172486</v>
      </c>
      <c r="O218" s="34" t="n">
        <f aca="false">'raw_all dissolved metals ppb'!U14/54.938*1000</f>
        <v>5.82474789763006</v>
      </c>
      <c r="P218" s="34" t="n">
        <f aca="false">'raw_all dissolved metals ppb'!W14/50.9415*1000</f>
        <v>14.3301630301424</v>
      </c>
      <c r="Q218" s="30"/>
      <c r="R218" s="30"/>
    </row>
    <row r="219" customFormat="false" ht="13.8" hidden="false" customHeight="false" outlineLevel="0" collapsed="false">
      <c r="A219" s="1" t="s">
        <v>193</v>
      </c>
      <c r="B219" s="1" t="s">
        <v>161</v>
      </c>
      <c r="C219" s="14" t="s">
        <v>166</v>
      </c>
      <c r="D219" s="14" t="n">
        <v>22</v>
      </c>
      <c r="E219" s="14" t="s">
        <v>194</v>
      </c>
      <c r="F219" s="15" t="n">
        <v>43001</v>
      </c>
      <c r="G219" s="14" t="n">
        <v>1</v>
      </c>
      <c r="H219" s="14"/>
      <c r="I219" s="34" t="n">
        <f aca="false">'raw_all dissolved metals ppb'!I15/55.845*1000</f>
        <v>55.510788790402</v>
      </c>
      <c r="J219" s="34" t="n">
        <f aca="false">'raw_all dissolved metals ppb'!K15/58.933*1000</f>
        <v>1.86652639438006</v>
      </c>
      <c r="K219" s="34" t="n">
        <f aca="false">'raw_all dissolved metals ppb'!M15/58.693*1000</f>
        <v>33.3941015112535</v>
      </c>
      <c r="L219" s="34" t="n">
        <f aca="false">'raw_all dissolved metals ppb'!O15/63.546*1000</f>
        <v>21.8739181065685</v>
      </c>
      <c r="M219" s="34" t="n">
        <f aca="false">'raw_all dissolved metals ppb'!Q15/65.38*1000</f>
        <v>1150.50474151117</v>
      </c>
      <c r="N219" s="45" t="n">
        <f aca="false">'raw_all dissolved metals ppb'!S15/95.95*1000</f>
        <v>8.75455966649297</v>
      </c>
      <c r="O219" s="34" t="n">
        <f aca="false">'raw_all dissolved metals ppb'!U15/54.938*1000</f>
        <v>5.82474789763006</v>
      </c>
      <c r="P219" s="34" t="n">
        <f aca="false">'raw_all dissolved metals ppb'!W15/50.9415*1000</f>
        <v>20.0229675215689</v>
      </c>
      <c r="Q219" s="30"/>
      <c r="R219" s="30"/>
    </row>
    <row r="220" customFormat="false" ht="13.8" hidden="false" customHeight="false" outlineLevel="0" collapsed="false">
      <c r="A220" s="1" t="s">
        <v>195</v>
      </c>
      <c r="B220" s="1" t="s">
        <v>161</v>
      </c>
      <c r="C220" s="14" t="s">
        <v>166</v>
      </c>
      <c r="D220" s="14" t="s">
        <v>196</v>
      </c>
      <c r="E220" s="14" t="s">
        <v>197</v>
      </c>
      <c r="F220" s="15" t="n">
        <v>43001</v>
      </c>
      <c r="G220" s="14" t="n">
        <v>1</v>
      </c>
      <c r="H220" s="14"/>
      <c r="I220" s="34" t="n">
        <f aca="false">'raw_all dissolved metals ppb'!I16/55.845*1000</f>
        <v>54.9735876085594</v>
      </c>
      <c r="J220" s="34" t="n">
        <f aca="false">'raw_all dissolved metals ppb'!K16/58.933*1000</f>
        <v>2.88463170040555</v>
      </c>
      <c r="K220" s="34" t="n">
        <f aca="false">'raw_all dissolved metals ppb'!M16/58.693*1000</f>
        <v>23.0010393062205</v>
      </c>
      <c r="L220" s="34" t="n">
        <f aca="false">'raw_all dissolved metals ppb'!O16/63.546*1000</f>
        <v>26.5949076259717</v>
      </c>
      <c r="M220" s="34" t="n">
        <f aca="false">'raw_all dissolved metals ppb'!Q16/65.38*1000</f>
        <v>1206.79106760477</v>
      </c>
      <c r="N220" s="45" t="n">
        <f aca="false">'raw_all dissolved metals ppb'!S16/95.95*1000</f>
        <v>18.1344450234497</v>
      </c>
      <c r="O220" s="34" t="n">
        <f aca="false">'raw_all dissolved metals ppb'!U16/54.938*1000</f>
        <v>8.91914521824602</v>
      </c>
      <c r="P220" s="34" t="n">
        <f aca="false">'raw_all dissolved metals ppb'!W16/50.9415*1000</f>
        <v>21.9860035530952</v>
      </c>
      <c r="Q220" s="30"/>
      <c r="R220" s="30"/>
    </row>
    <row r="221" customFormat="false" ht="13.8" hidden="false" customHeight="false" outlineLevel="0" collapsed="false">
      <c r="A221" s="1" t="s">
        <v>202</v>
      </c>
      <c r="B221" s="1" t="s">
        <v>161</v>
      </c>
      <c r="C221" s="14" t="s">
        <v>166</v>
      </c>
      <c r="D221" s="14" t="n">
        <v>31</v>
      </c>
      <c r="E221" s="14" t="s">
        <v>203</v>
      </c>
      <c r="F221" s="15" t="n">
        <v>43002</v>
      </c>
      <c r="G221" s="14" t="n">
        <v>1</v>
      </c>
      <c r="H221" s="14"/>
      <c r="I221" s="34" t="n">
        <f aca="false">'raw_all dissolved metals ppb'!I19/55.845*1000</f>
        <v>85.056853791745</v>
      </c>
      <c r="J221" s="34" t="n">
        <f aca="false">'raw_all dissolved metals ppb'!K19/58.933*1000</f>
        <v>2.03621061205097</v>
      </c>
      <c r="K221" s="34" t="n">
        <f aca="false">'raw_all dissolved metals ppb'!M19/58.693*1000</f>
        <v>26.0678445470499</v>
      </c>
      <c r="L221" s="34" t="n">
        <f aca="false">'raw_all dissolved metals ppb'!O19/63.546*1000</f>
        <v>21.5591854719416</v>
      </c>
      <c r="M221" s="34" t="n">
        <f aca="false">'raw_all dissolved metals ppb'!Q19/65.38*1000</f>
        <v>1845.51850718874</v>
      </c>
      <c r="N221" s="45" t="n">
        <f aca="false">'raw_all dissolved metals ppb'!S19/95.95*1000</f>
        <v>12.9233976029182</v>
      </c>
      <c r="O221" s="34" t="n">
        <f aca="false">'raw_all dissolved metals ppb'!U19/54.938*1000</f>
        <v>6.73486475663475</v>
      </c>
      <c r="P221" s="34" t="n">
        <f aca="false">'raw_all dissolved metals ppb'!W19/50.9415*1000</f>
        <v>16.4895026648214</v>
      </c>
      <c r="Q221" s="30"/>
      <c r="R221" s="30"/>
    </row>
    <row r="222" customFormat="false" ht="13.8" hidden="false" customHeight="false" outlineLevel="0" collapsed="false">
      <c r="A222" s="1" t="s">
        <v>204</v>
      </c>
      <c r="B222" s="1" t="s">
        <v>161</v>
      </c>
      <c r="C222" s="14" t="s">
        <v>166</v>
      </c>
      <c r="D222" s="14" t="s">
        <v>205</v>
      </c>
      <c r="E222" s="14" t="s">
        <v>206</v>
      </c>
      <c r="F222" s="15" t="n">
        <v>43002</v>
      </c>
      <c r="G222" s="14" t="n">
        <v>1</v>
      </c>
      <c r="H222" s="14"/>
      <c r="I222" s="34" t="n">
        <f aca="false">'raw_all dissolved metals ppb'!I20/55.845*1000</f>
        <v>53.3619840630316</v>
      </c>
      <c r="J222" s="34" t="n">
        <f aca="false">'raw_all dissolved metals ppb'!K20/58.933*1000</f>
        <v>1.86652639438006</v>
      </c>
      <c r="K222" s="34" t="n">
        <f aca="false">'raw_all dissolved metals ppb'!M20/58.693*1000</f>
        <v>29.6457839946842</v>
      </c>
      <c r="L222" s="34" t="n">
        <f aca="false">'raw_all dissolved metals ppb'!O20/63.546*1000</f>
        <v>24.8638781355239</v>
      </c>
      <c r="M222" s="34" t="n">
        <f aca="false">'raw_all dissolved metals ppb'!Q20/65.38*1000</f>
        <v>761.700825940655</v>
      </c>
      <c r="N222" s="45" t="n">
        <f aca="false">'raw_all dissolved metals ppb'!S20/95.95*1000</f>
        <v>8.96300156331423</v>
      </c>
      <c r="O222" s="34" t="n">
        <f aca="false">'raw_all dissolved metals ppb'!U20/54.938*1000</f>
        <v>5.64272452582912</v>
      </c>
      <c r="P222" s="34" t="n">
        <f aca="false">'raw_all dissolved metals ppb'!W20/50.9415*1000</f>
        <v>21.2007891404847</v>
      </c>
      <c r="Q222" s="30"/>
      <c r="R222" s="30"/>
    </row>
    <row r="223" customFormat="false" ht="13.8" hidden="false" customHeight="false" outlineLevel="0" collapsed="false">
      <c r="A223" s="1" t="s">
        <v>209</v>
      </c>
      <c r="B223" s="1" t="s">
        <v>161</v>
      </c>
      <c r="C223" s="14" t="s">
        <v>166</v>
      </c>
      <c r="D223" s="14" t="n">
        <v>28</v>
      </c>
      <c r="E223" s="14" t="s">
        <v>210</v>
      </c>
      <c r="F223" s="15" t="n">
        <v>43003</v>
      </c>
      <c r="G223" s="14" t="n">
        <v>1</v>
      </c>
      <c r="H223" s="14"/>
      <c r="I223" s="34" t="n">
        <f aca="false">'raw_all dissolved metals ppb'!I22/55.845*1000</f>
        <v>70.3733548213806</v>
      </c>
      <c r="J223" s="34" t="n">
        <f aca="false">'raw_all dissolved metals ppb'!K22/58.933*1000</f>
        <v>2.03621061205097</v>
      </c>
      <c r="K223" s="34" t="n">
        <f aca="false">'raw_all dissolved metals ppb'!M22/58.693*1000</f>
        <v>23.0010393062205</v>
      </c>
      <c r="L223" s="34" t="n">
        <f aca="false">'raw_all dissolved metals ppb'!O22/63.546*1000</f>
        <v>20.7723538853744</v>
      </c>
      <c r="M223" s="34" t="n">
        <f aca="false">'raw_all dissolved metals ppb'!Q22/65.38*1000</f>
        <v>5802.23309880698</v>
      </c>
      <c r="N223" s="45" t="n">
        <f aca="false">'raw_all dissolved metals ppb'!S22/95.95*1000</f>
        <v>9.58832725377801</v>
      </c>
      <c r="O223" s="34" t="n">
        <f aca="false">'raw_all dissolved metals ppb'!U22/54.938*1000</f>
        <v>12.9236593978667</v>
      </c>
      <c r="P223" s="34" t="n">
        <f aca="false">'raw_all dissolved metals ppb'!W22/50.9415*1000</f>
        <v>22.1823071562479</v>
      </c>
      <c r="Q223" s="30"/>
      <c r="R223" s="30"/>
    </row>
    <row r="224" customFormat="false" ht="13.8" hidden="false" customHeight="false" outlineLevel="0" collapsed="false">
      <c r="A224" s="1" t="s">
        <v>211</v>
      </c>
      <c r="B224" s="1" t="s">
        <v>161</v>
      </c>
      <c r="C224" s="14" t="s">
        <v>166</v>
      </c>
      <c r="D224" s="14" t="s">
        <v>212</v>
      </c>
      <c r="E224" s="14" t="s">
        <v>213</v>
      </c>
      <c r="F224" s="15" t="n">
        <v>43003</v>
      </c>
      <c r="G224" s="14" t="n">
        <v>1</v>
      </c>
      <c r="H224" s="14"/>
      <c r="I224" s="34" t="n">
        <f aca="false">'raw_all dissolved metals ppb'!I23/55.845*1000</f>
        <v>40.290088638195</v>
      </c>
      <c r="J224" s="34" t="n">
        <f aca="false">'raw_all dissolved metals ppb'!K23/58.933*1000</f>
        <v>2.03621061205097</v>
      </c>
      <c r="K224" s="34" t="n">
        <f aca="false">'raw_all dissolved metals ppb'!M23/58.693*1000</f>
        <v>23.8529296508953</v>
      </c>
      <c r="L224" s="34" t="n">
        <f aca="false">'raw_all dissolved metals ppb'!O23/63.546*1000</f>
        <v>21.4018191546281</v>
      </c>
      <c r="M224" s="34" t="n">
        <f aca="false">'raw_all dissolved metals ppb'!Q23/65.38*1000</f>
        <v>1474.1511165494</v>
      </c>
      <c r="N224" s="45" t="n">
        <f aca="false">'raw_all dissolved metals ppb'!S23/95.95*1000</f>
        <v>10.2136529442418</v>
      </c>
      <c r="O224" s="34" t="n">
        <f aca="false">'raw_all dissolved metals ppb'!U23/54.938*1000</f>
        <v>12.3775892824639</v>
      </c>
      <c r="P224" s="34" t="n">
        <f aca="false">'raw_all dissolved metals ppb'!W23/50.9415*1000</f>
        <v>16.6858062679741</v>
      </c>
      <c r="Q224" s="30"/>
      <c r="R224" s="30"/>
    </row>
    <row r="225" customFormat="false" ht="13.8" hidden="false" customHeight="false" outlineLevel="0" collapsed="false">
      <c r="A225" s="46" t="s">
        <v>219</v>
      </c>
      <c r="B225" s="46" t="s">
        <v>161</v>
      </c>
      <c r="C225" s="47" t="s">
        <v>166</v>
      </c>
      <c r="D225" s="47" t="s">
        <v>220</v>
      </c>
      <c r="E225" s="47" t="s">
        <v>221</v>
      </c>
      <c r="F225" s="48" t="n">
        <v>43005</v>
      </c>
      <c r="G225" s="47" t="n">
        <v>1</v>
      </c>
      <c r="H225" s="47"/>
      <c r="I225" s="50" t="n">
        <f aca="false">'raw_all dissolved metals ppb'!I26/55.845*1000</f>
        <v>122.302802399499</v>
      </c>
      <c r="J225" s="50" t="n">
        <f aca="false">'raw_all dissolved metals ppb'!K26/58.933*1000</f>
        <v>1.86652639438006</v>
      </c>
      <c r="K225" s="50" t="n">
        <f aca="false">'raw_all dissolved metals ppb'!M26/58.693*1000</f>
        <v>21.9787708926107</v>
      </c>
      <c r="L225" s="50" t="n">
        <f aca="false">'raw_all dissolved metals ppb'!O26/63.546*1000</f>
        <v>24.3917791835835</v>
      </c>
      <c r="M225" s="50" t="n">
        <f aca="false">'raw_all dissolved metals ppb'!Q26/65.38*1000</f>
        <v>4879.32089323952</v>
      </c>
      <c r="N225" s="51" t="n">
        <f aca="false">'raw_all dissolved metals ppb'!S26/95.95*1000</f>
        <v>8.02501302761855</v>
      </c>
      <c r="O225" s="50" t="n">
        <f aca="false">'raw_all dissolved metals ppb'!U26/54.938*1000</f>
        <v>25.4832720521315</v>
      </c>
      <c r="P225" s="50" t="n">
        <f aca="false">'raw_all dissolved metals ppb'!W26/50.9415*1000</f>
        <v>25.32316480669</v>
      </c>
      <c r="Q225" s="30"/>
      <c r="R225" s="30"/>
    </row>
    <row r="226" customFormat="false" ht="13.8" hidden="false" customHeight="false" outlineLevel="0" collapsed="false">
      <c r="A226" s="1" t="s">
        <v>223</v>
      </c>
      <c r="B226" s="1" t="s">
        <v>161</v>
      </c>
      <c r="C226" s="14" t="s">
        <v>166</v>
      </c>
      <c r="D226" s="14" t="n">
        <v>59</v>
      </c>
      <c r="E226" s="14" t="s">
        <v>224</v>
      </c>
      <c r="F226" s="15" t="n">
        <v>43010</v>
      </c>
      <c r="G226" s="14" t="n">
        <v>1</v>
      </c>
      <c r="H226" s="14" t="s">
        <v>704</v>
      </c>
      <c r="I226" s="34" t="n">
        <f aca="false">'raw_all dissolved metals ppb'!I28/55.845*1000</f>
        <v>136.270033127406</v>
      </c>
      <c r="J226" s="34" t="n">
        <f aca="false">'raw_all dissolved metals ppb'!K28/58.933*1000</f>
        <v>1.69684217670914</v>
      </c>
      <c r="K226" s="34" t="n">
        <f aca="false">'raw_all dissolved metals ppb'!M28/58.693*1000</f>
        <v>20.7861244100659</v>
      </c>
      <c r="L226" s="34" t="n">
        <f aca="false">'raw_all dissolved metals ppb'!O28/63.546*1000</f>
        <v>25.3359770874642</v>
      </c>
      <c r="M226" s="34" t="n">
        <f aca="false">'raw_all dissolved metals ppb'!Q28/65.38*1000</f>
        <v>7666.87060263077</v>
      </c>
      <c r="N226" s="45" t="n">
        <f aca="false">'raw_all dissolved metals ppb'!S28/95.95*1000</f>
        <v>6.46169880145909</v>
      </c>
      <c r="O226" s="34" t="n">
        <f aca="false">'raw_all dissolved metals ppb'!U28/54.938*1000</f>
        <v>13.4697295132695</v>
      </c>
      <c r="P226" s="34" t="n">
        <f aca="false">'raw_all dissolved metals ppb'!W28/50.9415*1000</f>
        <v>32.3900945201849</v>
      </c>
      <c r="Q226" s="30"/>
      <c r="R226" s="30"/>
    </row>
    <row r="227" customFormat="false" ht="13.8" hidden="false" customHeight="false" outlineLevel="0" collapsed="false">
      <c r="A227" s="1" t="s">
        <v>225</v>
      </c>
      <c r="B227" s="1" t="s">
        <v>161</v>
      </c>
      <c r="C227" s="14" t="s">
        <v>166</v>
      </c>
      <c r="D227" s="14" t="s">
        <v>226</v>
      </c>
      <c r="E227" s="14" t="s">
        <v>227</v>
      </c>
      <c r="F227" s="15" t="n">
        <v>43010</v>
      </c>
      <c r="G227" s="14" t="n">
        <v>1</v>
      </c>
      <c r="H227" s="14"/>
      <c r="I227" s="34" t="n">
        <f aca="false">'raw_all dissolved metals ppb'!I29/55.845*1000</f>
        <v>86.4893902766586</v>
      </c>
      <c r="J227" s="34" t="n">
        <f aca="false">'raw_all dissolved metals ppb'!K29/58.933*1000</f>
        <v>2.88463170040555</v>
      </c>
      <c r="K227" s="34" t="n">
        <f aca="false">'raw_all dissolved metals ppb'!M29/58.693*1000</f>
        <v>32.8829673044486</v>
      </c>
      <c r="L227" s="34" t="n">
        <f aca="false">'raw_all dissolved metals ppb'!O29/63.546*1000</f>
        <v>33.6763919050766</v>
      </c>
      <c r="M227" s="34" t="n">
        <f aca="false">'raw_all dissolved metals ppb'!Q29/65.38*1000</f>
        <v>6819.97552768431</v>
      </c>
      <c r="N227" s="45" t="n">
        <f aca="false">'raw_all dissolved metals ppb'!S29/95.95*1000</f>
        <v>12.402292860865</v>
      </c>
      <c r="O227" s="34" t="n">
        <f aca="false">'raw_all dissolved metals ppb'!U29/54.938*1000</f>
        <v>14.5618697440751</v>
      </c>
      <c r="P227" s="34" t="n">
        <f aca="false">'raw_all dissolved metals ppb'!W29/50.9415*1000</f>
        <v>50.8426332165327</v>
      </c>
      <c r="Q227" s="30"/>
      <c r="R227" s="30"/>
    </row>
    <row r="228" customFormat="false" ht="13.8" hidden="false" customHeight="false" outlineLevel="0" collapsed="false">
      <c r="A228" s="1" t="s">
        <v>232</v>
      </c>
      <c r="B228" s="1" t="s">
        <v>161</v>
      </c>
      <c r="C228" s="14" t="s">
        <v>166</v>
      </c>
      <c r="D228" s="14" t="s">
        <v>233</v>
      </c>
      <c r="E228" s="14" t="s">
        <v>234</v>
      </c>
      <c r="F228" s="15" t="n">
        <v>43011</v>
      </c>
      <c r="G228" s="14" t="n">
        <v>1</v>
      </c>
      <c r="H228" s="14"/>
      <c r="I228" s="34" t="n">
        <f aca="false">'raw_all dissolved metals ppb'!I32/55.845*1000</f>
        <v>502.462172083445</v>
      </c>
      <c r="J228" s="34" t="n">
        <f aca="false">'raw_all dissolved metals ppb'!K32/58.933*1000</f>
        <v>1.1877895236964</v>
      </c>
      <c r="K228" s="34" t="n">
        <f aca="false">'raw_all dissolved metals ppb'!M32/58.693*1000</f>
        <v>13.2894893769274</v>
      </c>
      <c r="L228" s="34" t="n">
        <f aca="false">'raw_all dissolved metals ppb'!O32/63.546*1000</f>
        <v>25.0212444528373</v>
      </c>
      <c r="M228" s="34" t="n">
        <f aca="false">'raw_all dissolved metals ppb'!Q32/65.38*1000</f>
        <v>7188.74273478128</v>
      </c>
      <c r="N228" s="45" t="n">
        <f aca="false">'raw_all dissolved metals ppb'!S32/95.95*1000</f>
        <v>2.3970818134445</v>
      </c>
      <c r="O228" s="34" t="n">
        <f aca="false">'raw_all dissolved metals ppb'!U32/54.938*1000</f>
        <v>15.4719866030798</v>
      </c>
      <c r="P228" s="34" t="n">
        <f aca="false">'raw_all dissolved metals ppb'!W32/50.9415*1000</f>
        <v>21.7896999499426</v>
      </c>
      <c r="Q228" s="30"/>
      <c r="R228" s="30"/>
    </row>
    <row r="229" customFormat="false" ht="13.8" hidden="false" customHeight="false" outlineLevel="0" collapsed="false">
      <c r="A229" s="46" t="s">
        <v>235</v>
      </c>
      <c r="B229" s="46" t="s">
        <v>161</v>
      </c>
      <c r="C229" s="47" t="s">
        <v>166</v>
      </c>
      <c r="D229" s="47" t="n">
        <v>7</v>
      </c>
      <c r="E229" s="47" t="s">
        <v>236</v>
      </c>
      <c r="F229" s="48" t="n">
        <v>43011</v>
      </c>
      <c r="G229" s="47" t="n">
        <v>1</v>
      </c>
      <c r="H229" s="47"/>
      <c r="I229" s="50" t="n">
        <f aca="false">'raw_all dissolved metals ppb'!I33/55.845*1000</f>
        <v>666.129465484824</v>
      </c>
      <c r="J229" s="50" t="n">
        <f aca="false">'raw_all dissolved metals ppb'!K33/58.933*1000</f>
        <v>1.35747374136732</v>
      </c>
      <c r="K229" s="50" t="n">
        <f aca="false">'raw_all dissolved metals ppb'!M33/58.693*1000</f>
        <v>12.0968428943826</v>
      </c>
      <c r="L229" s="50" t="n">
        <f aca="false">'raw_all dissolved metals ppb'!O33/63.546*1000</f>
        <v>18.4118591256727</v>
      </c>
      <c r="M229" s="50" t="n">
        <f aca="false">'raw_all dissolved metals ppb'!Q33/65.38*1000</f>
        <v>6435.30131538697</v>
      </c>
      <c r="N229" s="51" t="n">
        <f aca="false">'raw_all dissolved metals ppb'!S33/95.95*1000</f>
        <v>3.54351224596144</v>
      </c>
      <c r="O229" s="50" t="n">
        <f aca="false">'raw_all dissolved metals ppb'!U33/54.938*1000</f>
        <v>16.2000800902836</v>
      </c>
      <c r="P229" s="50" t="n">
        <f aca="false">'raw_all dissolved metals ppb'!W33/50.9415*1000</f>
        <v>16.2931990616688</v>
      </c>
      <c r="Q229" s="30"/>
      <c r="R229" s="30"/>
    </row>
    <row r="230" customFormat="false" ht="13.8" hidden="false" customHeight="false" outlineLevel="0" collapsed="false">
      <c r="A230" s="1" t="s">
        <v>542</v>
      </c>
      <c r="B230" s="1" t="s">
        <v>272</v>
      </c>
      <c r="C230" s="14" t="s">
        <v>537</v>
      </c>
      <c r="D230" s="14" t="n">
        <v>520</v>
      </c>
      <c r="E230" s="14"/>
      <c r="F230" s="15" t="n">
        <v>42895</v>
      </c>
      <c r="G230" s="14" t="n">
        <v>1</v>
      </c>
      <c r="H230" s="14"/>
      <c r="I230" s="34" t="n">
        <f aca="false">'raw_all dissolved metals ppb'!I290/55.845*1000</f>
        <v>1452.03688781449</v>
      </c>
      <c r="J230" s="34" t="n">
        <f aca="false">'raw_all dissolved metals ppb'!K290/58.933*1000</f>
        <v>1.3914105849015</v>
      </c>
      <c r="K230" s="34" t="n">
        <f aca="false">'raw_all dissolved metals ppb'!M290/58.693*1000</f>
        <v>20.0534987136456</v>
      </c>
      <c r="L230" s="34" t="n">
        <f aca="false">'raw_all dissolved metals ppb'!O290/63.546*1000</f>
        <v>17.1529285871652</v>
      </c>
      <c r="M230" s="34" t="n">
        <f aca="false">'raw_all dissolved metals ppb'!Q290/65.38*1000</f>
        <v>6101.45304374426</v>
      </c>
      <c r="N230" s="45" t="n">
        <f aca="false">'raw_all dissolved metals ppb'!S290/95.95*1000</f>
        <v>2.49088066701407</v>
      </c>
      <c r="O230" s="34" t="n">
        <f aca="false">'raw_all dissolved metals ppb'!U290/54.938*1000</f>
        <v>15.3627725799993</v>
      </c>
      <c r="P230" s="34" t="n">
        <f aca="false">'raw_all dissolved metals ppb'!W290/50.9415*1000</f>
        <v>15.4098328474819</v>
      </c>
      <c r="Q230" s="30"/>
      <c r="R230" s="30"/>
    </row>
    <row r="231" customFormat="false" ht="13.8" hidden="false" customHeight="false" outlineLevel="0" collapsed="false">
      <c r="A231" s="1" t="s">
        <v>543</v>
      </c>
      <c r="B231" s="1" t="s">
        <v>272</v>
      </c>
      <c r="C231" s="14" t="s">
        <v>537</v>
      </c>
      <c r="D231" s="14" t="n">
        <v>610</v>
      </c>
      <c r="E231" s="14"/>
      <c r="F231" s="15" t="n">
        <v>42895</v>
      </c>
      <c r="G231" s="14" t="n">
        <v>1</v>
      </c>
      <c r="H231" s="14"/>
      <c r="I231" s="34" t="n">
        <f aca="false">'raw_all dissolved metals ppb'!I291/55.845*1000</f>
        <v>892.989524576954</v>
      </c>
      <c r="J231" s="34" t="n">
        <f aca="false">'raw_all dissolved metals ppb'!K291/58.933*1000</f>
        <v>0.899326353655846</v>
      </c>
      <c r="K231" s="34" t="n">
        <f aca="false">'raw_all dissolved metals ppb'!M291/58.693*1000</f>
        <v>20.1557255550066</v>
      </c>
      <c r="L231" s="34" t="n">
        <f aca="false">'raw_all dissolved metals ppb'!O291/63.546*1000</f>
        <v>43.291473892928</v>
      </c>
      <c r="M231" s="34" t="n">
        <f aca="false">'raw_all dissolved metals ppb'!Q291/65.38*1000</f>
        <v>1226.20067298868</v>
      </c>
      <c r="N231" s="45" t="n">
        <f aca="false">'raw_all dissolved metals ppb'!S291/95.95*1000</f>
        <v>2.43877019280875</v>
      </c>
      <c r="O231" s="34" t="n">
        <f aca="false">'raw_all dissolved metals ppb'!U291/54.938*1000</f>
        <v>25.7381047726528</v>
      </c>
      <c r="P231" s="34" t="n">
        <f aca="false">'raw_all dissolved metals ppb'!W291/50.9415*1000</f>
        <v>9.50109439258758</v>
      </c>
      <c r="Q231" s="30"/>
      <c r="R231" s="30"/>
    </row>
    <row r="232" customFormat="false" ht="13.8" hidden="false" customHeight="false" outlineLevel="0" collapsed="false">
      <c r="A232" s="1" t="s">
        <v>544</v>
      </c>
      <c r="B232" s="1" t="s">
        <v>272</v>
      </c>
      <c r="C232" s="14" t="s">
        <v>537</v>
      </c>
      <c r="D232" s="14" t="n">
        <v>130</v>
      </c>
      <c r="E232" s="14"/>
      <c r="F232" s="15" t="n">
        <v>42897</v>
      </c>
      <c r="G232" s="14" t="n">
        <v>1</v>
      </c>
      <c r="H232" s="14"/>
      <c r="I232" s="34" t="n">
        <f aca="false">'raw_all dissolved metals ppb'!I292/55.845*1000</f>
        <v>330.414540245322</v>
      </c>
      <c r="J232" s="34" t="n">
        <f aca="false">'raw_all dissolved metals ppb'!K292/58.933*1000</f>
        <v>0.882357931888755</v>
      </c>
      <c r="K232" s="34" t="n">
        <f aca="false">'raw_all dissolved metals ppb'!M292/58.693*1000</f>
        <v>19.7127425757756</v>
      </c>
      <c r="L232" s="34" t="n">
        <f aca="false">'raw_all dissolved metals ppb'!O292/63.546*1000</f>
        <v>20.6307241997923</v>
      </c>
      <c r="M232" s="34" t="n">
        <f aca="false">'raw_all dissolved metals ppb'!Q292/65.38*1000</f>
        <v>3783.25175894769</v>
      </c>
      <c r="N232" s="45" t="n">
        <f aca="false">'raw_all dissolved metals ppb'!S292/95.95*1000</f>
        <v>2.26159458051068</v>
      </c>
      <c r="O232" s="34" t="n">
        <f aca="false">'raw_all dissolved metals ppb'!U292/54.938*1000</f>
        <v>47.1076486220831</v>
      </c>
      <c r="P232" s="34" t="n">
        <f aca="false">'raw_all dissolved metals ppb'!W292/50.9415*1000</f>
        <v>12.7793645652366</v>
      </c>
      <c r="Q232" s="30"/>
      <c r="R232" s="30"/>
    </row>
    <row r="233" customFormat="false" ht="13.8" hidden="false" customHeight="false" outlineLevel="0" collapsed="false">
      <c r="A233" s="1" t="s">
        <v>546</v>
      </c>
      <c r="B233" s="1" t="s">
        <v>272</v>
      </c>
      <c r="C233" s="14" t="s">
        <v>537</v>
      </c>
      <c r="D233" s="14" t="n">
        <v>530</v>
      </c>
      <c r="E233" s="14"/>
      <c r="F233" s="15" t="n">
        <v>42898</v>
      </c>
      <c r="G233" s="14" t="n">
        <v>1</v>
      </c>
      <c r="H233" s="14"/>
      <c r="I233" s="34" t="n">
        <f aca="false">'raw_all dissolved metals ppb'!I294/55.845*1000</f>
        <v>973.444354910914</v>
      </c>
      <c r="J233" s="34" t="n">
        <f aca="false">'raw_all dissolved metals ppb'!K294/58.933*1000</f>
        <v>1.10294741486094</v>
      </c>
      <c r="K233" s="34" t="n">
        <f aca="false">'raw_all dissolved metals ppb'!M294/58.693*1000</f>
        <v>25.0796517472271</v>
      </c>
      <c r="L233" s="34" t="n">
        <f aca="false">'raw_all dissolved metals ppb'!O294/63.546*1000</f>
        <v>21.9840745286879</v>
      </c>
      <c r="M233" s="34" t="n">
        <f aca="false">'raw_all dissolved metals ppb'!Q294/65.38*1000</f>
        <v>14177.3019271949</v>
      </c>
      <c r="N233" s="45" t="n">
        <f aca="false">'raw_all dissolved metals ppb'!S294/95.95*1000</f>
        <v>1.87597707139135</v>
      </c>
      <c r="O233" s="34" t="n">
        <f aca="false">'raw_all dissolved metals ppb'!U294/54.938*1000</f>
        <v>40.9734609923914</v>
      </c>
      <c r="P233" s="34" t="n">
        <f aca="false">'raw_all dissolved metals ppb'!W294/50.9415*1000</f>
        <v>29.4259101125801</v>
      </c>
      <c r="Q233" s="30"/>
      <c r="R233" s="30"/>
    </row>
    <row r="234" customFormat="false" ht="13.8" hidden="false" customHeight="false" outlineLevel="0" collapsed="false">
      <c r="A234" s="1" t="s">
        <v>547</v>
      </c>
      <c r="B234" s="1" t="s">
        <v>272</v>
      </c>
      <c r="C234" s="14" t="s">
        <v>537</v>
      </c>
      <c r="D234" s="14" t="n">
        <v>160</v>
      </c>
      <c r="E234" s="14"/>
      <c r="F234" s="15" t="n">
        <v>42899</v>
      </c>
      <c r="G234" s="14" t="n">
        <v>4</v>
      </c>
      <c r="H234" s="14"/>
      <c r="I234" s="34" t="n">
        <f aca="false">'raw_all dissolved metals ppb'!I295/55.845*1000</f>
        <v>84.1794251947354</v>
      </c>
      <c r="J234" s="34" t="n">
        <f aca="false">'raw_all dissolved metals ppb'!K295/58.933*1000</f>
        <v>0.916294775422938</v>
      </c>
      <c r="K234" s="34" t="n">
        <f aca="false">'raw_all dissolved metals ppb'!M295/58.693*1000</f>
        <v>20.1727633619001</v>
      </c>
      <c r="L234" s="34" t="n">
        <f aca="false">'raw_all dissolved metals ppb'!O295/63.546*1000</f>
        <v>13.7538161331949</v>
      </c>
      <c r="M234" s="34" t="n">
        <f aca="false">'raw_all dissolved metals ppb'!Q295/65.38*1000</f>
        <v>10546.3903334353</v>
      </c>
      <c r="N234" s="45" t="n">
        <f aca="false">'raw_all dissolved metals ppb'!S295/95.95*1000</f>
        <v>1.8342886920271</v>
      </c>
      <c r="O234" s="34" t="n">
        <f aca="false">'raw_all dissolved metals ppb'!U295/54.938*1000</f>
        <v>7.42655356947832</v>
      </c>
      <c r="P234" s="34" t="n">
        <f aca="false">'raw_all dissolved metals ppb'!W295/50.9415*1000</f>
        <v>18.9040369835988</v>
      </c>
      <c r="Q234" s="30"/>
      <c r="R234" s="30"/>
    </row>
    <row r="235" customFormat="false" ht="13.8" hidden="false" customHeight="false" outlineLevel="0" collapsed="false">
      <c r="A235" s="1" t="s">
        <v>536</v>
      </c>
      <c r="B235" s="1" t="s">
        <v>272</v>
      </c>
      <c r="C235" s="14" t="s">
        <v>537</v>
      </c>
      <c r="D235" s="14" t="n">
        <v>310</v>
      </c>
      <c r="E235" s="14"/>
      <c r="F235" s="15" t="n">
        <v>42893</v>
      </c>
      <c r="G235" s="14" t="s">
        <v>538</v>
      </c>
      <c r="H235" s="14"/>
      <c r="I235" s="34" t="n">
        <f aca="false">'raw_all dissolved metals ppb'!I287/55.845*1000</f>
        <v>216.330915928015</v>
      </c>
      <c r="J235" s="34" t="n">
        <f aca="false">'raw_all dissolved metals ppb'!K287/58.933*1000</f>
        <v>0.644800027149475</v>
      </c>
      <c r="K235" s="34" t="n">
        <f aca="false">'raw_all dissolved metals ppb'!M287/58.693*1000</f>
        <v>17.3956008382601</v>
      </c>
      <c r="L235" s="34" t="n">
        <f aca="false">'raw_all dissolved metals ppb'!O287/63.546*1000</f>
        <v>29.1757152299122</v>
      </c>
      <c r="M235" s="34" t="n">
        <f aca="false">'raw_all dissolved metals ppb'!Q287/65.38*1000</f>
        <v>5762.40440501682</v>
      </c>
      <c r="N235" s="45" t="n">
        <f aca="false">'raw_all dissolved metals ppb'!S287/95.95*1000</f>
        <v>4.45023449713392</v>
      </c>
      <c r="O235" s="34" t="n">
        <f aca="false">'raw_all dissolved metals ppb'!U287/54.938*1000</f>
        <v>10.6119625759948</v>
      </c>
      <c r="P235" s="34" t="n">
        <f aca="false">'raw_all dissolved metals ppb'!W287/50.9415*1000</f>
        <v>12.4652788001924</v>
      </c>
      <c r="Q235" s="30"/>
      <c r="R235" s="30"/>
    </row>
    <row r="236" customFormat="false" ht="13.8" hidden="false" customHeight="false" outlineLevel="0" collapsed="false">
      <c r="A236" s="46" t="s">
        <v>539</v>
      </c>
      <c r="B236" s="46" t="s">
        <v>272</v>
      </c>
      <c r="C236" s="47" t="s">
        <v>537</v>
      </c>
      <c r="D236" s="47" t="n">
        <v>310</v>
      </c>
      <c r="E236" s="47"/>
      <c r="F236" s="48" t="n">
        <v>42893</v>
      </c>
      <c r="G236" s="47" t="s">
        <v>540</v>
      </c>
      <c r="H236" s="47"/>
      <c r="I236" s="50" t="n">
        <f aca="false">'raw_all dissolved metals ppb'!I288/55.845*1000</f>
        <v>228.328408989166</v>
      </c>
      <c r="J236" s="50" t="n">
        <f aca="false">'raw_all dissolved metals ppb'!K288/58.933*1000</f>
        <v>0.576926340081109</v>
      </c>
      <c r="K236" s="50" t="n">
        <f aca="false">'raw_all dissolved metals ppb'!M288/58.693*1000</f>
        <v>14.1243419147087</v>
      </c>
      <c r="L236" s="50" t="n">
        <f aca="false">'raw_all dissolved metals ppb'!O288/63.546*1000</f>
        <v>16.0985742611651</v>
      </c>
      <c r="M236" s="50" t="n">
        <f aca="false">'raw_all dissolved metals ppb'!Q288/65.38*1000</f>
        <v>1458.77944325482</v>
      </c>
      <c r="N236" s="51" t="n">
        <f aca="false">'raw_all dissolved metals ppb'!S288/95.95*1000</f>
        <v>2.85565398645128</v>
      </c>
      <c r="O236" s="50" t="n">
        <f aca="false">'raw_all dissolved metals ppb'!U288/54.938*1000</f>
        <v>10.848592959336</v>
      </c>
      <c r="P236" s="50" t="n">
        <f aca="false">'raw_all dissolved metals ppb'!W288/50.9415*1000</f>
        <v>5.04500260102274</v>
      </c>
      <c r="Q236" s="30"/>
      <c r="R236" s="30"/>
    </row>
    <row r="237" customFormat="false" ht="13.8" hidden="false" customHeight="false" outlineLevel="0" collapsed="false">
      <c r="A237" s="1" t="s">
        <v>279</v>
      </c>
      <c r="B237" s="1" t="s">
        <v>272</v>
      </c>
      <c r="C237" s="14" t="n">
        <v>227</v>
      </c>
      <c r="D237" s="14"/>
      <c r="F237" s="15" t="n">
        <v>42878</v>
      </c>
      <c r="G237" s="14" t="s">
        <v>280</v>
      </c>
      <c r="H237" s="14"/>
      <c r="I237" s="34" t="n">
        <f aca="false">'raw_all dissolved metals ppb'!I60/55.845*1000</f>
        <v>2146.22616169756</v>
      </c>
      <c r="J237" s="34" t="n">
        <f aca="false">'raw_all dissolved metals ppb'!K60/58.933*1000</f>
        <v>1.25566321076477</v>
      </c>
      <c r="K237" s="34" t="n">
        <f aca="false">'raw_all dissolved metals ppb'!M60/58.693*1000</f>
        <v>23.2736442165165</v>
      </c>
      <c r="L237" s="34" t="n">
        <f aca="false">'raw_all dissolved metals ppb'!O60/63.546*1000</f>
        <v>15.8939980486577</v>
      </c>
      <c r="M237" s="34" t="n">
        <f aca="false">'raw_all dissolved metals ppb'!Q60/65.38*1000</f>
        <v>12580.9115937596</v>
      </c>
      <c r="N237" s="45" t="n">
        <f aca="false">'raw_all dissolved metals ppb'!S60/95.95*1000</f>
        <v>1.66753517457009</v>
      </c>
      <c r="O237" s="34" t="n">
        <f aca="false">'raw_all dissolved metals ppb'!U60/54.938*1000</f>
        <v>23.3353962648804</v>
      </c>
      <c r="P237" s="34" t="n">
        <f aca="false">'raw_all dissolved metals ppb'!W60/50.9415*1000</f>
        <v>43.8934856649294</v>
      </c>
      <c r="Q237" s="30"/>
      <c r="R237" s="30"/>
    </row>
    <row r="238" customFormat="false" ht="13.8" hidden="false" customHeight="false" outlineLevel="0" collapsed="false">
      <c r="A238" s="1" t="s">
        <v>290</v>
      </c>
      <c r="B238" s="1" t="s">
        <v>272</v>
      </c>
      <c r="C238" s="14" t="n">
        <v>227</v>
      </c>
      <c r="D238" s="14" t="s">
        <v>291</v>
      </c>
      <c r="E238" s="14"/>
      <c r="F238" s="15" t="n">
        <v>42905</v>
      </c>
      <c r="G238" s="14" t="s">
        <v>280</v>
      </c>
      <c r="H238" s="14"/>
      <c r="I238" s="34" t="n">
        <f aca="false">'raw_all dissolved metals ppb'!I69/55.845*1000</f>
        <v>906.992568716985</v>
      </c>
      <c r="J238" s="34" t="n">
        <f aca="false">'raw_all dissolved metals ppb'!K69/58.933*1000</f>
        <v>1.03507372779258</v>
      </c>
      <c r="K238" s="34" t="n">
        <f aca="false">'raw_all dissolved metals ppb'!M69/58.693*1000</f>
        <v>4.53205663367011</v>
      </c>
      <c r="L238" s="34" t="n">
        <f aca="false">'raw_all dissolved metals ppb'!O69/63.546*1000</f>
        <v>8.32467818588109</v>
      </c>
      <c r="M238" s="34" t="n">
        <f aca="false">'raw_all dissolved metals ppb'!Q69/65.38*1000</f>
        <v>1468.43071275619</v>
      </c>
      <c r="N238" s="45" t="n">
        <f aca="false">'raw_all dissolved metals ppb'!S69/95.95*1000</f>
        <v>0.802501302761855</v>
      </c>
      <c r="O238" s="34" t="n">
        <f aca="false">'raw_all dissolved metals ppb'!U69/54.938*1000</f>
        <v>57.5921948378172</v>
      </c>
      <c r="P238" s="34" t="n">
        <f aca="false">'raw_all dissolved metals ppb'!W69/50.9415*1000</f>
        <v>9.81518015763179</v>
      </c>
      <c r="Q238" s="30"/>
      <c r="R238" s="30"/>
    </row>
    <row r="239" customFormat="false" ht="13.8" hidden="false" customHeight="false" outlineLevel="0" collapsed="false">
      <c r="A239" s="1" t="s">
        <v>323</v>
      </c>
      <c r="B239" s="1" t="s">
        <v>272</v>
      </c>
      <c r="C239" s="14" t="n">
        <v>227</v>
      </c>
      <c r="F239" s="15" t="n">
        <v>42933</v>
      </c>
      <c r="G239" s="14" t="s">
        <v>280</v>
      </c>
      <c r="H239" s="14"/>
      <c r="I239" s="34" t="n">
        <f aca="false">'raw_all dissolved metals ppb'!I98/55.845*1000</f>
        <v>2581.07261169308</v>
      </c>
      <c r="J239" s="34" t="n">
        <f aca="false">'raw_all dissolved metals ppb'!K98/58.933*1000</f>
        <v>4.00454753703358</v>
      </c>
      <c r="K239" s="34" t="n">
        <f aca="false">'raw_all dissolved metals ppb'!M98/58.693*1000</f>
        <v>19.1164193345033</v>
      </c>
      <c r="L239" s="34" t="n">
        <f aca="false">'raw_all dissolved metals ppb'!O98/63.546*1000</f>
        <v>14.2101784534038</v>
      </c>
      <c r="M239" s="34" t="n">
        <f aca="false">'raw_all dissolved metals ppb'!Q98/65.38*1000</f>
        <v>39538.130926889</v>
      </c>
      <c r="N239" s="45" t="n">
        <f aca="false">'raw_all dissolved metals ppb'!S98/95.95*1000</f>
        <v>0.187597707139135</v>
      </c>
      <c r="O239" s="34" t="n">
        <f aca="false">'raw_all dissolved metals ppb'!U98/54.938*1000</f>
        <v>235.647457133496</v>
      </c>
      <c r="P239" s="34" t="n">
        <f aca="false">'raw_all dissolved metals ppb'!W98/50.9415*1000</f>
        <v>53.8264479844528</v>
      </c>
      <c r="Q239" s="30"/>
      <c r="R239" s="30"/>
    </row>
    <row r="240" customFormat="false" ht="13.8" hidden="false" customHeight="false" outlineLevel="0" collapsed="false">
      <c r="A240" s="1" t="s">
        <v>343</v>
      </c>
      <c r="B240" s="1" t="s">
        <v>272</v>
      </c>
      <c r="C240" s="14" t="n">
        <v>227</v>
      </c>
      <c r="D240" s="14"/>
      <c r="F240" s="15" t="n">
        <v>42968</v>
      </c>
      <c r="G240" s="14" t="s">
        <v>280</v>
      </c>
      <c r="H240" s="14"/>
      <c r="I240" s="34" t="n">
        <f aca="false">'raw_all dissolved metals ppb'!I118/55.845*1000</f>
        <v>1314.29850479004</v>
      </c>
      <c r="J240" s="34" t="n">
        <f aca="false">'raw_all dissolved metals ppb'!K118/58.933*1000</f>
        <v>2.56223168683081</v>
      </c>
      <c r="K240" s="34" t="n">
        <f aca="false">'raw_all dissolved metals ppb'!M118/58.693*1000</f>
        <v>18.1623021484675</v>
      </c>
      <c r="L240" s="34" t="n">
        <f aca="false">'raw_all dissolved metals ppb'!O118/63.546*1000</f>
        <v>6.67233185408995</v>
      </c>
      <c r="M240" s="34" t="n">
        <f aca="false">'raw_all dissolved metals ppb'!Q118/65.38*1000</f>
        <v>9914.6375038238</v>
      </c>
      <c r="N240" s="45" t="n">
        <f aca="false">'raw_all dissolved metals ppb'!S118/95.95*1000</f>
        <v>0.646169880145909</v>
      </c>
      <c r="O240" s="34" t="n">
        <f aca="false">'raw_all dissolved metals ppb'!U118/54.938*1000</f>
        <v>42.1930175834577</v>
      </c>
      <c r="P240" s="34" t="n">
        <f aca="false">'raw_all dissolved metals ppb'!W118/50.9415*1000</f>
        <v>20.6707694119726</v>
      </c>
      <c r="Q240" s="30"/>
      <c r="R240" s="30"/>
    </row>
    <row r="241" customFormat="false" ht="13.8" hidden="false" customHeight="false" outlineLevel="0" collapsed="false">
      <c r="A241" s="1" t="s">
        <v>283</v>
      </c>
      <c r="B241" s="1" t="s">
        <v>272</v>
      </c>
      <c r="C241" s="14" t="n">
        <v>227</v>
      </c>
      <c r="F241" s="15" t="n">
        <v>42891</v>
      </c>
      <c r="G241" s="14" t="n">
        <v>0</v>
      </c>
      <c r="H241" s="14"/>
      <c r="I241" s="34" t="n">
        <f aca="false">'raw_all dissolved metals ppb'!I62/55.845*1000</f>
        <v>1188.79040200555</v>
      </c>
      <c r="J241" s="34" t="n">
        <f aca="false">'raw_all dissolved metals ppb'!K62/58.933*1000</f>
        <v>0.695705292450749</v>
      </c>
      <c r="K241" s="34" t="n">
        <f aca="false">'raw_all dissolved metals ppb'!M62/58.693*1000</f>
        <v>16.6970507556267</v>
      </c>
      <c r="L241" s="34" t="n">
        <f aca="false">'raw_all dissolved metals ppb'!O62/63.546*1000</f>
        <v>14.6822774053442</v>
      </c>
      <c r="M241" s="34" t="n">
        <f aca="false">'raw_all dissolved metals ppb'!Q62/65.38*1000</f>
        <v>177.959620679107</v>
      </c>
      <c r="N241" s="45" t="n">
        <f aca="false">'raw_all dissolved metals ppb'!S62/95.95*1000</f>
        <v>0.969254820218864</v>
      </c>
      <c r="O241" s="34" t="n">
        <f aca="false">'raw_all dissolved metals ppb'!U62/54.938*1000</f>
        <v>21.0236994430085</v>
      </c>
      <c r="P241" s="34" t="n">
        <f aca="false">'raw_all dissolved metals ppb'!W62/50.9415*1000</f>
        <v>2.00229675215689</v>
      </c>
      <c r="Q241" s="30"/>
      <c r="R241" s="30"/>
    </row>
    <row r="242" customFormat="false" ht="13.8" hidden="false" customHeight="false" outlineLevel="0" collapsed="false">
      <c r="A242" s="1" t="s">
        <v>295</v>
      </c>
      <c r="B242" s="1" t="s">
        <v>272</v>
      </c>
      <c r="C242" s="14" t="n">
        <v>227</v>
      </c>
      <c r="D242" s="14" t="s">
        <v>291</v>
      </c>
      <c r="E242" s="14"/>
      <c r="F242" s="15" t="n">
        <v>42908</v>
      </c>
      <c r="G242" s="14" t="n">
        <v>0</v>
      </c>
      <c r="H242" s="14"/>
      <c r="I242" s="34" t="n">
        <f aca="false">'raw_all dissolved metals ppb'!I72/55.845*1000</f>
        <v>928.695496463426</v>
      </c>
      <c r="J242" s="34" t="n">
        <f aca="false">'raw_all dissolved metals ppb'!K72/58.933*1000</f>
        <v>1.08597899309385</v>
      </c>
      <c r="K242" s="34" t="n">
        <f aca="false">'raw_all dissolved metals ppb'!M72/58.693*1000</f>
        <v>4.51501882677662</v>
      </c>
      <c r="L242" s="34" t="n">
        <f aca="false">'raw_all dissolved metals ppb'!O72/63.546*1000</f>
        <v>7.20737733295565</v>
      </c>
      <c r="M242" s="34" t="n">
        <f aca="false">'raw_all dissolved metals ppb'!Q72/65.38*1000</f>
        <v>1111.86907311104</v>
      </c>
      <c r="N242" s="45" t="n">
        <f aca="false">'raw_all dissolved metals ppb'!S72/95.95*1000</f>
        <v>0.51068264721209</v>
      </c>
      <c r="O242" s="34" t="n">
        <f aca="false">'raw_all dissolved metals ppb'!U72/54.938*1000</f>
        <v>20.2592012814445</v>
      </c>
      <c r="P242" s="34" t="n">
        <f aca="false">'raw_all dissolved metals ppb'!W72/50.9415*1000</f>
        <v>6.61543142624383</v>
      </c>
      <c r="Q242" s="30"/>
      <c r="R242" s="30"/>
    </row>
    <row r="243" customFormat="false" ht="13.8" hidden="false" customHeight="false" outlineLevel="0" collapsed="false">
      <c r="A243" s="1" t="s">
        <v>297</v>
      </c>
      <c r="B243" s="1" t="s">
        <v>272</v>
      </c>
      <c r="C243" s="14" t="n">
        <v>227</v>
      </c>
      <c r="D243" s="14" t="s">
        <v>291</v>
      </c>
      <c r="E243" s="14"/>
      <c r="F243" s="15" t="n">
        <v>42913</v>
      </c>
      <c r="G243" s="14" t="n">
        <v>0</v>
      </c>
      <c r="H243" s="14"/>
      <c r="I243" s="34" t="n">
        <f aca="false">'raw_all dissolved metals ppb'!I74/55.845*1000</f>
        <v>1313.31363595667</v>
      </c>
      <c r="J243" s="34" t="n">
        <f aca="false">'raw_all dissolved metals ppb'!K74/58.933*1000</f>
        <v>1.5780632243395</v>
      </c>
      <c r="K243" s="34" t="n">
        <f aca="false">'raw_all dissolved metals ppb'!M74/58.693*1000</f>
        <v>3.28829673044486</v>
      </c>
      <c r="L243" s="34" t="n">
        <f aca="false">'raw_all dissolved metals ppb'!O74/63.546*1000</f>
        <v>3.99710445976143</v>
      </c>
      <c r="M243" s="34" t="n">
        <f aca="false">'raw_all dissolved metals ppb'!Q74/65.38*1000</f>
        <v>79.0302844906699</v>
      </c>
      <c r="N243" s="45" t="n">
        <f aca="false">'raw_all dissolved metals ppb'!S74/95.95*1000</f>
        <v>0.114643043251694</v>
      </c>
      <c r="O243" s="34" t="n">
        <f aca="false">'raw_all dissolved metals ppb'!U74/54.938*1000</f>
        <v>52.4227310786705</v>
      </c>
      <c r="P243" s="34" t="n">
        <f aca="false">'raw_all dissolved metals ppb'!W74/50.9415*1000</f>
        <v>2.72862008382164</v>
      </c>
      <c r="Q243" s="30"/>
      <c r="R243" s="30"/>
    </row>
    <row r="244" customFormat="false" ht="13.8" hidden="false" customHeight="false" outlineLevel="0" collapsed="false">
      <c r="A244" s="1" t="s">
        <v>299</v>
      </c>
      <c r="B244" s="1" t="s">
        <v>272</v>
      </c>
      <c r="C244" s="14" t="n">
        <v>227</v>
      </c>
      <c r="D244" s="14" t="s">
        <v>291</v>
      </c>
      <c r="E244" s="14"/>
      <c r="F244" s="15" t="n">
        <v>42919</v>
      </c>
      <c r="G244" s="14" t="n">
        <v>0</v>
      </c>
      <c r="H244" s="14"/>
      <c r="I244" s="34" t="n">
        <f aca="false">'raw_all dissolved metals ppb'!I76/55.845*1000</f>
        <v>1345.70686722177</v>
      </c>
      <c r="J244" s="34" t="n">
        <f aca="false">'raw_all dissolved metals ppb'!K76/58.933*1000</f>
        <v>2.52829484329662</v>
      </c>
      <c r="K244" s="34" t="n">
        <f aca="false">'raw_all dissolved metals ppb'!M76/58.693*1000</f>
        <v>2.91346497878793</v>
      </c>
      <c r="L244" s="34" t="n">
        <f aca="false">'raw_all dissolved metals ppb'!O76/63.546*1000</f>
        <v>5.52355773770182</v>
      </c>
      <c r="M244" s="34" t="n">
        <f aca="false">'raw_all dissolved metals ppb'!Q76/65.38*1000</f>
        <v>87.0602630773937</v>
      </c>
      <c r="N244" s="45" t="n">
        <f aca="false">'raw_all dissolved metals ppb'!S76/95.95*1000</f>
        <v>4.30432516935904</v>
      </c>
      <c r="O244" s="34" t="n">
        <f aca="false">'raw_all dissolved metals ppb'!U76/54.938*1000</f>
        <v>104.080963995777</v>
      </c>
      <c r="P244" s="34" t="n">
        <f aca="false">'raw_all dissolved metals ppb'!W76/50.9415*1000</f>
        <v>2.27712179657058</v>
      </c>
      <c r="Q244" s="30"/>
      <c r="R244" s="30"/>
    </row>
    <row r="245" customFormat="false" ht="13.8" hidden="false" customHeight="false" outlineLevel="0" collapsed="false">
      <c r="A245" s="1" t="s">
        <v>301</v>
      </c>
      <c r="B245" s="1" t="s">
        <v>272</v>
      </c>
      <c r="C245" s="14" t="n">
        <v>227</v>
      </c>
      <c r="D245" s="14" t="s">
        <v>291</v>
      </c>
      <c r="E245" s="14"/>
      <c r="F245" s="15" t="n">
        <v>42920</v>
      </c>
      <c r="G245" s="14" t="n">
        <v>0</v>
      </c>
      <c r="H245" s="14"/>
      <c r="I245" s="34" t="n">
        <f aca="false">'raw_all dissolved metals ppb'!I78/55.845*1000</f>
        <v>1577.50917718686</v>
      </c>
      <c r="J245" s="34" t="n">
        <f aca="false">'raw_all dissolved metals ppb'!K78/58.933*1000</f>
        <v>1.9853053467497</v>
      </c>
      <c r="K245" s="34" t="n">
        <f aca="false">'raw_all dissolved metals ppb'!M78/58.693*1000</f>
        <v>2.12972586168708</v>
      </c>
      <c r="L245" s="34" t="n">
        <f aca="false">'raw_all dissolved metals ppb'!O78/63.546*1000</f>
        <v>4.84688257325402</v>
      </c>
      <c r="M245" s="34" t="n">
        <f aca="false">'raw_all dissolved metals ppb'!Q78/65.38*1000</f>
        <v>103.548485775467</v>
      </c>
      <c r="N245" s="45" t="n">
        <f aca="false">'raw_all dissolved metals ppb'!S78/95.95*1000</f>
        <v>1.19854090672225</v>
      </c>
      <c r="O245" s="34" t="n">
        <f aca="false">'raw_all dissolved metals ppb'!U78/54.938*1000</f>
        <v>86.0970548618443</v>
      </c>
      <c r="P245" s="34" t="n">
        <f aca="false">'raw_all dissolved metals ppb'!W78/50.9415*1000</f>
        <v>2.59120756161479</v>
      </c>
      <c r="Q245" s="30"/>
      <c r="R245" s="30"/>
    </row>
    <row r="246" customFormat="false" ht="13.8" hidden="false" customHeight="false" outlineLevel="0" collapsed="false">
      <c r="A246" s="1" t="s">
        <v>308</v>
      </c>
      <c r="B246" s="1" t="s">
        <v>272</v>
      </c>
      <c r="C246" s="14" t="n">
        <v>227</v>
      </c>
      <c r="D246" s="14" t="s">
        <v>291</v>
      </c>
      <c r="E246" s="14"/>
      <c r="F246" s="15" t="n">
        <v>42922</v>
      </c>
      <c r="G246" s="14" t="n">
        <v>0</v>
      </c>
      <c r="H246" s="14"/>
      <c r="I246" s="34" t="n">
        <f aca="false">'raw_all dissolved metals ppb'!I85/55.845*1000</f>
        <v>1503.1784403259</v>
      </c>
      <c r="J246" s="34" t="n">
        <f aca="false">'raw_all dissolved metals ppb'!K85/58.933*1000</f>
        <v>2.76585274803591</v>
      </c>
      <c r="K246" s="34" t="n">
        <f aca="false">'raw_all dissolved metals ppb'!M85/58.693*1000</f>
        <v>4.88985057843354</v>
      </c>
      <c r="L246" s="34" t="n">
        <f aca="false">'raw_all dissolved metals ppb'!O85/63.546*1000</f>
        <v>8.5764642935826</v>
      </c>
      <c r="M246" s="34" t="n">
        <f aca="false">'raw_all dissolved metals ppb'!Q85/65.38*1000</f>
        <v>149.495258488834</v>
      </c>
      <c r="N246" s="45" t="n">
        <f aca="false">'raw_all dissolved metals ppb'!S85/95.95*1000</f>
        <v>0.156331422615946</v>
      </c>
      <c r="O246" s="34" t="n">
        <f aca="false">'raw_all dissolved metals ppb'!U85/54.938*1000</f>
        <v>122.374312861771</v>
      </c>
      <c r="P246" s="34" t="n">
        <f aca="false">'raw_all dissolved metals ppb'!W85/50.9415*1000</f>
        <v>2.92492368697427</v>
      </c>
      <c r="Q246" s="30"/>
      <c r="R246" s="30"/>
    </row>
    <row r="247" customFormat="false" ht="13.8" hidden="false" customHeight="false" outlineLevel="0" collapsed="false">
      <c r="A247" s="1" t="s">
        <v>310</v>
      </c>
      <c r="B247" s="1" t="s">
        <v>272</v>
      </c>
      <c r="C247" s="14" t="n">
        <v>227</v>
      </c>
      <c r="D247" s="14" t="s">
        <v>291</v>
      </c>
      <c r="E247" s="14"/>
      <c r="F247" s="15" t="n">
        <v>42926</v>
      </c>
      <c r="G247" s="14" t="n">
        <v>0</v>
      </c>
      <c r="H247" s="14"/>
      <c r="I247" s="34" t="n">
        <f aca="false">'raw_all dissolved metals ppb'!I87/55.845*1000</f>
        <v>2165.61912436207</v>
      </c>
      <c r="J247" s="34" t="n">
        <f aca="false">'raw_all dissolved metals ppb'!K87/58.933*1000</f>
        <v>3.51246330578793</v>
      </c>
      <c r="K247" s="34" t="n">
        <f aca="false">'raw_all dissolved metals ppb'!M87/58.693*1000</f>
        <v>4.34464075784165</v>
      </c>
      <c r="L247" s="34" t="n">
        <f aca="false">'raw_all dissolved metals ppb'!O87/63.546*1000</f>
        <v>15.7366317313442</v>
      </c>
      <c r="M247" s="34" t="n">
        <f aca="false">'raw_all dissolved metals ppb'!Q87/65.38*1000</f>
        <v>1134.18476598348</v>
      </c>
      <c r="N247" s="45" t="n">
        <f aca="false">'raw_all dissolved metals ppb'!S87/95.95*1000</f>
        <v>0.156331422615946</v>
      </c>
      <c r="O247" s="34" t="n">
        <f aca="false">'raw_all dissolved metals ppb'!U87/54.938*1000</f>
        <v>184.335068622811</v>
      </c>
      <c r="P247" s="34" t="n">
        <f aca="false">'raw_all dissolved metals ppb'!W87/50.9415*1000</f>
        <v>14.7227702364477</v>
      </c>
      <c r="Q247" s="30"/>
      <c r="R247" s="30"/>
    </row>
    <row r="248" customFormat="false" ht="13.8" hidden="false" customHeight="false" outlineLevel="0" collapsed="false">
      <c r="A248" s="1" t="s">
        <v>319</v>
      </c>
      <c r="B248" s="1" t="s">
        <v>272</v>
      </c>
      <c r="C248" s="14" t="n">
        <v>227</v>
      </c>
      <c r="D248" s="14" t="s">
        <v>291</v>
      </c>
      <c r="E248" s="14"/>
      <c r="F248" s="15" t="n">
        <v>42928</v>
      </c>
      <c r="G248" s="14" t="n">
        <v>0</v>
      </c>
      <c r="H248" s="14"/>
      <c r="I248" s="34" t="n">
        <f aca="false">'raw_all dissolved metals ppb'!I94/55.845*1000</f>
        <v>2688.7456352404</v>
      </c>
      <c r="J248" s="34" t="n">
        <f aca="false">'raw_all dissolved metals ppb'!K94/58.933*1000</f>
        <v>3.52943172755502</v>
      </c>
      <c r="K248" s="34" t="n">
        <f aca="false">'raw_all dissolved metals ppb'!M94/58.693*1000</f>
        <v>3.61201506142129</v>
      </c>
      <c r="L248" s="34" t="n">
        <f aca="false">'raw_all dissolved metals ppb'!O94/63.546*1000</f>
        <v>4.13873414534353</v>
      </c>
      <c r="M248" s="34" t="n">
        <f aca="false">'raw_all dissolved metals ppb'!Q94/65.38*1000</f>
        <v>1206.2710308963</v>
      </c>
      <c r="N248" s="45" t="n">
        <f aca="false">'raw_all dissolved metals ppb'!S94/95.95*1000</f>
        <v>0.208441896821261</v>
      </c>
      <c r="O248" s="34" t="n">
        <f aca="false">'raw_all dissolved metals ppb'!U94/54.938*1000</f>
        <v>315.009647238705</v>
      </c>
      <c r="P248" s="34" t="n">
        <f aca="false">'raw_all dissolved metals ppb'!W94/50.9415*1000</f>
        <v>2.92492368697427</v>
      </c>
    </row>
    <row r="249" customFormat="false" ht="13.8" hidden="false" customHeight="false" outlineLevel="0" collapsed="false">
      <c r="A249" s="1" t="s">
        <v>321</v>
      </c>
      <c r="B249" s="1" t="s">
        <v>272</v>
      </c>
      <c r="C249" s="14" t="n">
        <v>227</v>
      </c>
      <c r="F249" s="15" t="n">
        <v>42933</v>
      </c>
      <c r="G249" s="14" t="n">
        <v>0</v>
      </c>
      <c r="H249" s="14"/>
      <c r="I249" s="34" t="n">
        <f aca="false">'raw_all dissolved metals ppb'!I96/55.845*1000</f>
        <v>2696.87527979228</v>
      </c>
      <c r="J249" s="34" t="n">
        <f aca="false">'raw_all dissolved metals ppb'!K96/58.933*1000</f>
        <v>3.78395805406139</v>
      </c>
      <c r="K249" s="34" t="n">
        <f aca="false">'raw_all dissolved metals ppb'!M96/58.693*1000</f>
        <v>16.5266726866918</v>
      </c>
      <c r="L249" s="34" t="n">
        <f aca="false">'raw_all dissolved metals ppb'!O96/63.546*1000</f>
        <v>8.67088408397067</v>
      </c>
      <c r="M249" s="34" t="n">
        <f aca="false">'raw_all dissolved metals ppb'!Q96/65.38*1000</f>
        <v>20568.2012847966</v>
      </c>
      <c r="N249" s="45" t="n">
        <f aca="false">'raw_all dissolved metals ppb'!S96/95.95*1000</f>
        <v>0.145909327774883</v>
      </c>
      <c r="O249" s="34" t="n">
        <f aca="false">'raw_all dissolved metals ppb'!U96/54.938*1000</f>
        <v>232.49845280134</v>
      </c>
      <c r="P249" s="34" t="n">
        <f aca="false">'raw_all dissolved metals ppb'!W96/50.9415*1000</f>
        <v>33.8034804628839</v>
      </c>
    </row>
    <row r="250" customFormat="false" ht="13.8" hidden="false" customHeight="false" outlineLevel="0" collapsed="false">
      <c r="A250" s="1" t="s">
        <v>327</v>
      </c>
      <c r="B250" s="1" t="s">
        <v>272</v>
      </c>
      <c r="C250" s="14" t="n">
        <v>227</v>
      </c>
      <c r="D250" s="14"/>
      <c r="F250" s="15" t="n">
        <v>42940</v>
      </c>
      <c r="G250" s="14" t="n">
        <v>0</v>
      </c>
      <c r="H250" s="14"/>
      <c r="I250" s="34" t="n">
        <f aca="false">'raw_all dissolved metals ppb'!I102/55.845*1000</f>
        <v>2503.76936162593</v>
      </c>
      <c r="J250" s="34" t="n">
        <f aca="false">'raw_all dissolved metals ppb'!K102/58.933*1000</f>
        <v>3.20703171398028</v>
      </c>
      <c r="K250" s="34" t="n">
        <f aca="false">'raw_all dissolved metals ppb'!M102/58.693*1000</f>
        <v>19.4060620516927</v>
      </c>
      <c r="L250" s="34" t="n">
        <f aca="false">'raw_all dissolved metals ppb'!O102/63.546*1000</f>
        <v>6.78248827620936</v>
      </c>
      <c r="M250" s="34" t="n">
        <f aca="false">'raw_all dissolved metals ppb'!Q102/65.38*1000</f>
        <v>1052.64606913429</v>
      </c>
      <c r="N250" s="45" t="n">
        <f aca="false">'raw_all dissolved metals ppb'!S102/95.95*1000</f>
        <v>0.187597707139135</v>
      </c>
      <c r="O250" s="34" t="n">
        <f aca="false">'raw_all dissolved metals ppb'!U102/54.938*1000</f>
        <v>84.1676071207543</v>
      </c>
      <c r="P250" s="34" t="n">
        <f aca="false">'raw_all dissolved metals ppb'!W102/50.9415*1000</f>
        <v>5.51613124858907</v>
      </c>
    </row>
    <row r="251" customFormat="false" ht="13.8" hidden="false" customHeight="false" outlineLevel="0" collapsed="false">
      <c r="A251" s="1" t="s">
        <v>329</v>
      </c>
      <c r="B251" s="1" t="s">
        <v>272</v>
      </c>
      <c r="C251" s="14" t="n">
        <v>227</v>
      </c>
      <c r="D251" s="14"/>
      <c r="F251" s="15" t="n">
        <v>42942</v>
      </c>
      <c r="G251" s="14" t="n">
        <v>0</v>
      </c>
      <c r="H251" s="14"/>
      <c r="I251" s="34" t="n">
        <f aca="false">'raw_all dissolved metals ppb'!I104/55.845*1000</f>
        <v>1906.25839376847</v>
      </c>
      <c r="J251" s="34" t="n">
        <f aca="false">'raw_all dissolved metals ppb'!K104/58.933*1000</f>
        <v>2.63010537389917</v>
      </c>
      <c r="K251" s="34" t="n">
        <f aca="false">'raw_all dissolved metals ppb'!M104/58.693*1000</f>
        <v>17.906735045065</v>
      </c>
      <c r="L251" s="34" t="n">
        <f aca="false">'raw_all dissolved metals ppb'!O104/63.546*1000</f>
        <v>5.09866868095553</v>
      </c>
      <c r="M251" s="34" t="n">
        <f aca="false">'raw_all dissolved metals ppb'!Q104/65.38*1000</f>
        <v>623.661670235546</v>
      </c>
      <c r="N251" s="45" t="n">
        <f aca="false">'raw_all dissolved metals ppb'!S104/95.95*1000</f>
        <v>0.281396560708702</v>
      </c>
      <c r="O251" s="34" t="n">
        <f aca="false">'raw_all dissolved metals ppb'!U104/54.938*1000</f>
        <v>78.6340966180058</v>
      </c>
      <c r="P251" s="34" t="n">
        <f aca="false">'raw_all dissolved metals ppb'!W104/50.9415*1000</f>
        <v>3.45494341548639</v>
      </c>
    </row>
    <row r="252" customFormat="false" ht="13.8" hidden="false" customHeight="false" outlineLevel="0" collapsed="false">
      <c r="A252" s="1" t="s">
        <v>331</v>
      </c>
      <c r="B252" s="1" t="s">
        <v>272</v>
      </c>
      <c r="C252" s="14" t="n">
        <v>227</v>
      </c>
      <c r="D252" s="14"/>
      <c r="F252" s="15" t="n">
        <v>42949</v>
      </c>
      <c r="G252" s="14" t="n">
        <v>0</v>
      </c>
      <c r="H252" s="14"/>
      <c r="I252" s="34" t="n">
        <f aca="false">'raw_all dissolved metals ppb'!I106/55.845*1000</f>
        <v>1223.35034470409</v>
      </c>
      <c r="J252" s="34" t="n">
        <f aca="false">'raw_all dissolved metals ppb'!K106/58.933*1000</f>
        <v>2.13802114265352</v>
      </c>
      <c r="K252" s="34" t="n">
        <f aca="false">'raw_all dissolved metals ppb'!M106/58.693*1000</f>
        <v>26.0337689332629</v>
      </c>
      <c r="L252" s="34" t="n">
        <f aca="false">'raw_all dissolved metals ppb'!O106/63.546*1000</f>
        <v>20.205835143046</v>
      </c>
      <c r="M252" s="34" t="n">
        <f aca="false">'raw_all dissolved metals ppb'!Q106/65.38*1000</f>
        <v>53325.2676659529</v>
      </c>
      <c r="N252" s="45" t="n">
        <f aca="false">'raw_all dissolved metals ppb'!S106/95.95*1000</f>
        <v>0.4794163626889</v>
      </c>
      <c r="O252" s="34" t="n">
        <f aca="false">'raw_all dissolved metals ppb'!U106/54.938*1000</f>
        <v>25.8291164585533</v>
      </c>
      <c r="P252" s="34" t="n">
        <f aca="false">'raw_all dissolved metals ppb'!W106/50.9415*1000</f>
        <v>59.7155560790318</v>
      </c>
    </row>
    <row r="253" customFormat="false" ht="13.8" hidden="false" customHeight="false" outlineLevel="0" collapsed="false">
      <c r="A253" s="1" t="s">
        <v>333</v>
      </c>
      <c r="B253" s="1" t="s">
        <v>272</v>
      </c>
      <c r="C253" s="14" t="n">
        <v>227</v>
      </c>
      <c r="D253" s="14"/>
      <c r="F253" s="15" t="n">
        <v>42955</v>
      </c>
      <c r="G253" s="14" t="n">
        <v>0</v>
      </c>
      <c r="H253" s="14"/>
      <c r="I253" s="34" t="n">
        <f aca="false">'raw_all dissolved metals ppb'!I108/55.845*1000</f>
        <v>1167.91118273794</v>
      </c>
      <c r="J253" s="34" t="n">
        <f aca="false">'raw_all dissolved metals ppb'!K108/58.933*1000</f>
        <v>1.88349481614715</v>
      </c>
      <c r="K253" s="34" t="n">
        <f aca="false">'raw_all dissolved metals ppb'!M108/58.693*1000</f>
        <v>19.7979316102431</v>
      </c>
      <c r="L253" s="34" t="n">
        <f aca="false">'raw_all dissolved metals ppb'!O108/63.546*1000</f>
        <v>5.06719541749284</v>
      </c>
      <c r="M253" s="34" t="n">
        <f aca="false">'raw_all dissolved metals ppb'!Q108/65.38*1000</f>
        <v>141.618231875191</v>
      </c>
      <c r="N253" s="45" t="n">
        <f aca="false">'raw_all dissolved metals ppb'!S108/95.95*1000</f>
        <v>4.61698801459093</v>
      </c>
      <c r="O253" s="34" t="n">
        <f aca="false">'raw_all dissolved metals ppb'!U108/54.938*1000</f>
        <v>39.735702064145</v>
      </c>
      <c r="P253" s="34" t="n">
        <f aca="false">'raw_all dissolved metals ppb'!W108/50.9415*1000</f>
        <v>2.59120756161479</v>
      </c>
    </row>
    <row r="254" customFormat="false" ht="13.8" hidden="false" customHeight="false" outlineLevel="0" collapsed="false">
      <c r="A254" s="1" t="s">
        <v>340</v>
      </c>
      <c r="B254" s="1" t="s">
        <v>272</v>
      </c>
      <c r="C254" s="14" t="n">
        <v>227</v>
      </c>
      <c r="D254" s="14"/>
      <c r="F254" s="15" t="n">
        <v>42962</v>
      </c>
      <c r="G254" s="14" t="n">
        <v>0</v>
      </c>
      <c r="H254" s="14"/>
      <c r="I254" s="34"/>
      <c r="J254" s="34"/>
      <c r="K254" s="34" t="n">
        <f aca="false">'raw_all dissolved metals ppb'!M115/58.693*1000</f>
        <v>30.6850902151875</v>
      </c>
      <c r="L254" s="34" t="n">
        <f aca="false">'raw_all dissolved metals ppb'!O115/63.546*1000</f>
        <v>18.7265917602996</v>
      </c>
      <c r="M254" s="34" t="n">
        <f aca="false">'raw_all dissolved metals ppb'!Q115/65.38*1000</f>
        <v>96052.3248699908</v>
      </c>
      <c r="N254" s="45" t="n">
        <f aca="false">'raw_all dissolved metals ppb'!S115/95.95*1000</f>
        <v>1.49035956227202</v>
      </c>
      <c r="O254" s="34"/>
      <c r="P254" s="34" t="n">
        <f aca="false">'raw_all dissolved metals ppb'!W115/50.9415*1000</f>
        <v>124.947243406653</v>
      </c>
    </row>
    <row r="255" customFormat="false" ht="13.8" hidden="false" customHeight="false" outlineLevel="0" collapsed="false">
      <c r="A255" s="1" t="s">
        <v>342</v>
      </c>
      <c r="B255" s="1" t="s">
        <v>272</v>
      </c>
      <c r="C255" s="14" t="n">
        <v>227</v>
      </c>
      <c r="D255" s="14"/>
      <c r="F255" s="15" t="n">
        <v>42968</v>
      </c>
      <c r="G255" s="14" t="n">
        <v>0</v>
      </c>
      <c r="H255" s="14"/>
      <c r="I255" s="34" t="n">
        <f aca="false">'raw_all dissolved metals ppb'!I117/55.845*1000</f>
        <v>1309.01602650193</v>
      </c>
      <c r="J255" s="34" t="n">
        <f aca="false">'raw_all dissolved metals ppb'!K117/58.933*1000</f>
        <v>3.1730948704461</v>
      </c>
      <c r="K255" s="34" t="n">
        <f aca="false">'raw_all dissolved metals ppb'!M117/58.693*1000</f>
        <v>21.6380147547408</v>
      </c>
      <c r="L255" s="34" t="n">
        <f aca="false">'raw_all dissolved metals ppb'!O117/63.546*1000</f>
        <v>22.1414408460013</v>
      </c>
      <c r="M255" s="34" t="n">
        <f aca="false">'raw_all dissolved metals ppb'!Q117/65.38*1000</f>
        <v>116315.73875803</v>
      </c>
      <c r="N255" s="45" t="n">
        <f aca="false">'raw_all dissolved metals ppb'!S117/95.95*1000</f>
        <v>0.719124544033351</v>
      </c>
      <c r="O255" s="34" t="n">
        <f aca="false">'raw_all dissolved metals ppb'!U117/54.938*1000</f>
        <v>46.5433761695002</v>
      </c>
      <c r="P255" s="34" t="n">
        <f aca="false">'raw_all dissolved metals ppb'!W117/50.9415*1000</f>
        <v>109.380367676649</v>
      </c>
    </row>
    <row r="256" customFormat="false" ht="13.8" hidden="false" customHeight="false" outlineLevel="0" collapsed="false">
      <c r="A256" s="1" t="s">
        <v>346</v>
      </c>
      <c r="B256" s="1" t="s">
        <v>272</v>
      </c>
      <c r="C256" s="14" t="n">
        <v>227</v>
      </c>
      <c r="D256" s="14"/>
      <c r="F256" s="15" t="n">
        <v>42970</v>
      </c>
      <c r="G256" s="14" t="n">
        <v>0</v>
      </c>
      <c r="H256" s="14"/>
      <c r="I256" s="34" t="n">
        <f aca="false">'raw_all dissolved metals ppb'!I121/55.845*1000</f>
        <v>1398.92559763631</v>
      </c>
      <c r="J256" s="34" t="n">
        <f aca="false">'raw_all dissolved metals ppb'!K121/58.933*1000</f>
        <v>2.68101063920045</v>
      </c>
      <c r="K256" s="34" t="n">
        <f aca="false">'raw_all dissolved metals ppb'!M121/58.693*1000</f>
        <v>24.8070468369312</v>
      </c>
      <c r="L256" s="34" t="n">
        <f aca="false">'raw_all dissolved metals ppb'!O121/63.546*1000</f>
        <v>10.0242344128663</v>
      </c>
      <c r="M256" s="34" t="n">
        <f aca="false">'raw_all dissolved metals ppb'!Q121/65.38*1000</f>
        <v>20027.6537167329</v>
      </c>
      <c r="N256" s="45" t="n">
        <f aca="false">'raw_all dissolved metals ppb'!S121/95.95*1000</f>
        <v>0.708702449192288</v>
      </c>
      <c r="O256" s="34" t="n">
        <f aca="false">'raw_all dissolved metals ppb'!U121/54.938*1000</f>
        <v>41.0644726782919</v>
      </c>
      <c r="P256" s="34" t="n">
        <f aca="false">'raw_all dissolved metals ppb'!W121/50.9415*1000</f>
        <v>27.6591776842064</v>
      </c>
    </row>
    <row r="257" customFormat="false" ht="13.8" hidden="false" customHeight="false" outlineLevel="0" collapsed="false">
      <c r="A257" s="1" t="s">
        <v>348</v>
      </c>
      <c r="B257" s="1" t="s">
        <v>272</v>
      </c>
      <c r="C257" s="14" t="n">
        <v>227</v>
      </c>
      <c r="D257" s="14"/>
      <c r="F257" s="15" t="n">
        <v>42977</v>
      </c>
      <c r="G257" s="14" t="n">
        <v>0</v>
      </c>
      <c r="H257" s="14"/>
      <c r="I257" s="34" t="n">
        <f aca="false">'raw_all dissolved metals ppb'!I123/55.845*1000</f>
        <v>1396.36493866953</v>
      </c>
      <c r="J257" s="34" t="n">
        <f aca="false">'raw_all dissolved metals ppb'!K123/58.933*1000</f>
        <v>2.69797906096754</v>
      </c>
      <c r="K257" s="34" t="n">
        <f aca="false">'raw_all dissolved metals ppb'!M123/58.693*1000</f>
        <v>24.6537065748897</v>
      </c>
      <c r="L257" s="34" t="n">
        <f aca="false">'raw_all dissolved metals ppb'!O123/63.546*1000</f>
        <v>11.4405312686873</v>
      </c>
      <c r="M257" s="34" t="n">
        <f aca="false">'raw_all dissolved metals ppb'!Q123/65.38*1000</f>
        <v>42885.5766289385</v>
      </c>
      <c r="N257" s="45" t="n">
        <f aca="false">'raw_all dissolved metals ppb'!S123/95.95*1000</f>
        <v>0.625325690463783</v>
      </c>
      <c r="O257" s="34" t="n">
        <f aca="false">'raw_all dissolved metals ppb'!U123/54.938*1000</f>
        <v>46.5979831810404</v>
      </c>
      <c r="P257" s="34" t="n">
        <f aca="false">'raw_all dissolved metals ppb'!W123/50.9415*1000</f>
        <v>59.0088631076823</v>
      </c>
    </row>
    <row r="258" customFormat="false" ht="13.8" hidden="false" customHeight="false" outlineLevel="0" collapsed="false">
      <c r="A258" s="1" t="s">
        <v>350</v>
      </c>
      <c r="B258" s="1" t="s">
        <v>272</v>
      </c>
      <c r="C258" s="14" t="n">
        <v>227</v>
      </c>
      <c r="D258" s="14"/>
      <c r="F258" s="15" t="n">
        <v>42984</v>
      </c>
      <c r="G258" s="14" t="n">
        <v>0</v>
      </c>
      <c r="H258" s="14"/>
      <c r="I258" s="34" t="n">
        <f aca="false">'raw_all dissolved metals ppb'!I125/55.845*1000</f>
        <v>1639.41266004119</v>
      </c>
      <c r="J258" s="34" t="n">
        <f aca="false">'raw_all dissolved metals ppb'!K125/58.933*1000</f>
        <v>2.05317903381806</v>
      </c>
      <c r="K258" s="34" t="n">
        <f aca="false">'raw_all dissolved metals ppb'!M125/58.693*1000</f>
        <v>20.6327841480245</v>
      </c>
      <c r="L258" s="34" t="n">
        <f aca="false">'raw_all dissolved metals ppb'!O125/63.546*1000</f>
        <v>5.74387058194064</v>
      </c>
      <c r="M258" s="34" t="n">
        <f aca="false">'raw_all dissolved metals ppb'!Q125/65.38*1000</f>
        <v>232.425818293056</v>
      </c>
      <c r="N258" s="45" t="n">
        <f aca="false">'raw_all dissolved metals ppb'!S125/95.95*1000</f>
        <v>0.75039082855654</v>
      </c>
      <c r="O258" s="34" t="n">
        <f aca="false">'raw_all dissolved metals ppb'!U125/54.938*1000</f>
        <v>38.4979431358987</v>
      </c>
      <c r="P258" s="34" t="n">
        <f aca="false">'raw_all dissolved metals ppb'!W125/50.9415*1000</f>
        <v>2.532316480669</v>
      </c>
    </row>
    <row r="259" customFormat="false" ht="13.8" hidden="false" customHeight="false" outlineLevel="0" collapsed="false">
      <c r="A259" s="1" t="s">
        <v>352</v>
      </c>
      <c r="B259" s="1" t="s">
        <v>272</v>
      </c>
      <c r="C259" s="14" t="n">
        <v>227</v>
      </c>
      <c r="D259" s="14"/>
      <c r="F259" s="15" t="n">
        <v>42988</v>
      </c>
      <c r="G259" s="14" t="n">
        <v>0</v>
      </c>
      <c r="H259" s="14"/>
      <c r="I259" s="34" t="n">
        <f aca="false">'raw_all dissolved metals ppb'!I127/55.845*1000</f>
        <v>1537.61303608201</v>
      </c>
      <c r="J259" s="34" t="n">
        <f aca="false">'raw_all dissolved metals ppb'!K127/58.933*1000</f>
        <v>2.20589482972189</v>
      </c>
      <c r="K259" s="34" t="n">
        <f aca="false">'raw_all dissolved metals ppb'!M127/58.693*1000</f>
        <v>21.0928049341489</v>
      </c>
      <c r="L259" s="34" t="n">
        <f aca="false">'raw_all dissolved metals ppb'!O127/63.546*1000</f>
        <v>4.42199351650773</v>
      </c>
      <c r="M259" s="34" t="n">
        <f aca="false">'raw_all dissolved metals ppb'!Q127/65.38*1000</f>
        <v>25.328846742123</v>
      </c>
      <c r="N259" s="45" t="n">
        <f aca="false">'raw_all dissolved metals ppb'!S127/95.95*1000</f>
        <v>0.729546638874414</v>
      </c>
      <c r="O259" s="34" t="n">
        <f aca="false">'raw_all dissolved metals ppb'!U127/54.938*1000</f>
        <v>34.5116312934581</v>
      </c>
      <c r="P259" s="34" t="n">
        <f aca="false">'raw_all dissolved metals ppb'!W127/50.9415*1000</f>
        <v>2.84640224571322</v>
      </c>
    </row>
    <row r="260" customFormat="false" ht="13.8" hidden="false" customHeight="false" outlineLevel="0" collapsed="false">
      <c r="A260" s="1" t="s">
        <v>284</v>
      </c>
      <c r="B260" s="1" t="s">
        <v>272</v>
      </c>
      <c r="C260" s="14" t="n">
        <v>227</v>
      </c>
      <c r="F260" s="15" t="n">
        <v>42891</v>
      </c>
      <c r="G260" s="14" t="n">
        <v>1</v>
      </c>
      <c r="H260" s="14"/>
      <c r="I260" s="34" t="n">
        <f aca="false">'raw_all dissolved metals ppb'!I63/55.845*1000</f>
        <v>1316.035455278</v>
      </c>
      <c r="J260" s="34" t="n">
        <f aca="false">'raw_all dissolved metals ppb'!K63/58.933*1000</f>
        <v>0.763578979519115</v>
      </c>
      <c r="K260" s="34" t="n">
        <f aca="false">'raw_all dissolved metals ppb'!M63/58.693*1000</f>
        <v>16.8163154038812</v>
      </c>
      <c r="L260" s="34" t="n">
        <f aca="false">'raw_all dissolved metals ppb'!O63/63.546*1000</f>
        <v>6.48349227331382</v>
      </c>
      <c r="M260" s="34" t="n">
        <f aca="false">'raw_all dissolved metals ppb'!Q63/65.38*1000</f>
        <v>865.035178953809</v>
      </c>
      <c r="N260" s="45" t="n">
        <f aca="false">'raw_all dissolved metals ppb'!S63/95.95*1000</f>
        <v>0.833767587285044</v>
      </c>
      <c r="O260" s="34" t="n">
        <f aca="false">'raw_all dissolved metals ppb'!U63/54.938*1000</f>
        <v>51.1121628017037</v>
      </c>
      <c r="P260" s="34" t="n">
        <f aca="false">'raw_all dissolved metals ppb'!W63/50.9415*1000</f>
        <v>1.8845145902653</v>
      </c>
    </row>
    <row r="261" customFormat="false" ht="13.8" hidden="false" customHeight="false" outlineLevel="0" collapsed="false">
      <c r="A261" s="1" t="s">
        <v>302</v>
      </c>
      <c r="B261" s="1" t="s">
        <v>272</v>
      </c>
      <c r="C261" s="14" t="n">
        <v>227</v>
      </c>
      <c r="D261" s="14" t="s">
        <v>291</v>
      </c>
      <c r="E261" s="14"/>
      <c r="F261" s="15" t="n">
        <v>42920</v>
      </c>
      <c r="G261" s="14" t="n">
        <v>1</v>
      </c>
      <c r="H261" s="14"/>
      <c r="I261" s="34" t="n">
        <f aca="false">'raw_all dissolved metals ppb'!I79/55.845*1000</f>
        <v>1360.1754857194</v>
      </c>
      <c r="J261" s="34" t="n">
        <f aca="false">'raw_all dissolved metals ppb'!K79/58.933*1000</f>
        <v>2.07014745558516</v>
      </c>
      <c r="K261" s="34" t="n">
        <f aca="false">'raw_all dissolved metals ppb'!M79/58.693*1000</f>
        <v>3.98684681307822</v>
      </c>
      <c r="L261" s="34" t="n">
        <f aca="false">'raw_all dissolved metals ppb'!O79/63.546*1000</f>
        <v>4.86261920498537</v>
      </c>
      <c r="M261" s="34" t="n">
        <f aca="false">'raw_all dissolved metals ppb'!Q79/65.38*1000</f>
        <v>157.387580299786</v>
      </c>
      <c r="N261" s="45" t="n">
        <f aca="false">'raw_all dissolved metals ppb'!S79/95.95*1000</f>
        <v>0.948410630536738</v>
      </c>
      <c r="O261" s="34" t="n">
        <f aca="false">'raw_all dissolved metals ppb'!U79/54.938*1000</f>
        <v>73.9014889511813</v>
      </c>
      <c r="P261" s="34" t="n">
        <f aca="false">'raw_all dissolved metals ppb'!W79/50.9415*1000</f>
        <v>4.06348458525956</v>
      </c>
    </row>
    <row r="262" customFormat="false" ht="13.8" hidden="false" customHeight="false" outlineLevel="0" collapsed="false">
      <c r="A262" s="1" t="s">
        <v>311</v>
      </c>
      <c r="B262" s="1" t="s">
        <v>272</v>
      </c>
      <c r="C262" s="14" t="n">
        <v>227</v>
      </c>
      <c r="D262" s="14" t="s">
        <v>291</v>
      </c>
      <c r="E262" s="14"/>
      <c r="F262" s="15" t="n">
        <v>42926</v>
      </c>
      <c r="G262" s="14" t="n">
        <v>1</v>
      </c>
      <c r="H262" s="14"/>
      <c r="I262" s="34" t="n">
        <f aca="false">'raw_all dissolved metals ppb'!I88/55.845*1000</f>
        <v>2030.88906795595</v>
      </c>
      <c r="J262" s="34" t="n">
        <f aca="false">'raw_all dissolved metals ppb'!K88/58.933*1000</f>
        <v>3.41065277518538</v>
      </c>
      <c r="K262" s="34" t="n">
        <f aca="false">'raw_all dissolved metals ppb'!M88/58.693*1000</f>
        <v>5.0943042611555</v>
      </c>
      <c r="L262" s="34" t="n">
        <f aca="false">'raw_all dissolved metals ppb'!O88/63.546*1000</f>
        <v>43.9838856891071</v>
      </c>
      <c r="M262" s="34" t="n">
        <f aca="false">'raw_all dissolved metals ppb'!Q88/65.38*1000</f>
        <v>11220.7708779443</v>
      </c>
      <c r="N262" s="45" t="n">
        <f aca="false">'raw_all dissolved metals ppb'!S88/95.95*1000</f>
        <v>0.187597707139135</v>
      </c>
      <c r="O262" s="34" t="n">
        <f aca="false">'raw_all dissolved metals ppb'!U88/54.938*1000</f>
        <v>221.067385052241</v>
      </c>
      <c r="P262" s="34" t="n">
        <f aca="false">'raw_all dissolved metals ppb'!W88/50.9415*1000</f>
        <v>16.9998920330183</v>
      </c>
    </row>
    <row r="263" customFormat="false" ht="13.8" hidden="false" customHeight="false" outlineLevel="0" collapsed="false">
      <c r="A263" s="1" t="s">
        <v>334</v>
      </c>
      <c r="B263" s="1" t="s">
        <v>272</v>
      </c>
      <c r="C263" s="14" t="n">
        <v>227</v>
      </c>
      <c r="D263" s="14"/>
      <c r="F263" s="15" t="n">
        <v>42955</v>
      </c>
      <c r="G263" s="14" t="n">
        <v>1</v>
      </c>
      <c r="H263" s="14"/>
      <c r="I263" s="34" t="n">
        <f aca="false">'raw_all dissolved metals ppb'!I109/55.845*1000</f>
        <v>617.817172531113</v>
      </c>
      <c r="J263" s="34" t="n">
        <f aca="false">'raw_all dissolved metals ppb'!K109/58.933*1000</f>
        <v>2.25680009502316</v>
      </c>
      <c r="K263" s="34" t="n">
        <f aca="false">'raw_all dissolved metals ppb'!M109/58.693*1000</f>
        <v>29.1516875947728</v>
      </c>
      <c r="L263" s="34" t="n">
        <f aca="false">'raw_all dissolved metals ppb'!O109/63.546*1000</f>
        <v>33.1413464262109</v>
      </c>
      <c r="M263" s="34" t="n">
        <f aca="false">'raw_all dissolved metals ppb'!Q109/65.38*1000</f>
        <v>49729.1526460691</v>
      </c>
      <c r="N263" s="45" t="n">
        <f aca="false">'raw_all dissolved metals ppb'!S109/95.95*1000</f>
        <v>2.09484106305367</v>
      </c>
      <c r="O263" s="34" t="n">
        <f aca="false">'raw_all dissolved metals ppb'!U109/54.938*1000</f>
        <v>33.1282536677709</v>
      </c>
      <c r="P263" s="34" t="n">
        <f aca="false">'raw_all dissolved metals ppb'!W109/50.9415*1000</f>
        <v>60.3633579694355</v>
      </c>
    </row>
    <row r="264" customFormat="false" ht="13.8" hidden="false" customHeight="false" outlineLevel="0" collapsed="false">
      <c r="A264" s="1" t="s">
        <v>353</v>
      </c>
      <c r="B264" s="1" t="s">
        <v>272</v>
      </c>
      <c r="C264" s="14" t="n">
        <v>227</v>
      </c>
      <c r="D264" s="14"/>
      <c r="F264" s="15" t="n">
        <v>42988</v>
      </c>
      <c r="G264" s="14" t="n">
        <v>1</v>
      </c>
      <c r="H264" s="14"/>
      <c r="I264" s="34" t="n">
        <f aca="false">'raw_all dissolved metals ppb'!I128/55.845*1000</f>
        <v>1629.58187841347</v>
      </c>
      <c r="J264" s="34" t="n">
        <f aca="false">'raw_all dissolved metals ppb'!K128/58.933*1000</f>
        <v>2.40951589092698</v>
      </c>
      <c r="K264" s="34" t="n">
        <f aca="false">'raw_all dissolved metals ppb'!M128/58.693*1000</f>
        <v>21.1439183548294</v>
      </c>
      <c r="L264" s="34" t="n">
        <f aca="false">'raw_all dissolved metals ppb'!O128/63.546*1000</f>
        <v>5.85402700406005</v>
      </c>
      <c r="M264" s="34" t="n">
        <f aca="false">'raw_all dissolved metals ppb'!Q128/65.38*1000</f>
        <v>96.5891710003059</v>
      </c>
      <c r="N264" s="45" t="n">
        <f aca="false">'raw_all dissolved metals ppb'!S128/95.95*1000</f>
        <v>0.771235018238666</v>
      </c>
      <c r="O264" s="34" t="n">
        <f aca="false">'raw_all dissolved metals ppb'!U128/54.938*1000</f>
        <v>38.170301066657</v>
      </c>
      <c r="P264" s="34" t="n">
        <f aca="false">'raw_all dissolved metals ppb'!W128/50.9415*1000</f>
        <v>2.47342539972321</v>
      </c>
    </row>
    <row r="265" customFormat="false" ht="13.8" hidden="false" customHeight="false" outlineLevel="0" collapsed="false">
      <c r="A265" s="1" t="s">
        <v>285</v>
      </c>
      <c r="B265" s="1" t="s">
        <v>272</v>
      </c>
      <c r="C265" s="14" t="n">
        <v>227</v>
      </c>
      <c r="F265" s="15" t="n">
        <v>42891</v>
      </c>
      <c r="G265" s="14" t="n">
        <v>3</v>
      </c>
      <c r="H265" s="14"/>
      <c r="I265" s="34" t="n">
        <f aca="false">'raw_all dissolved metals ppb'!I64/55.845*1000</f>
        <v>5176.39896141105</v>
      </c>
      <c r="J265" s="34" t="n">
        <f aca="false">'raw_all dissolved metals ppb'!K64/58.933*1000</f>
        <v>1.86652639438006</v>
      </c>
      <c r="K265" s="34" t="n">
        <f aca="false">'raw_all dissolved metals ppb'!M64/58.693*1000</f>
        <v>19.3719864379057</v>
      </c>
      <c r="L265" s="34" t="n">
        <f aca="false">'raw_all dissolved metals ppb'!O64/63.546*1000</f>
        <v>13.9741289774337</v>
      </c>
      <c r="M265" s="34" t="n">
        <f aca="false">'raw_all dissolved metals ppb'!Q64/65.38*1000</f>
        <v>2770.75558274702</v>
      </c>
      <c r="N265" s="65" t="n">
        <f aca="false">'raw_all dissolved metals ppb'!S64/95.95*1000</f>
        <v>13.9030745179781</v>
      </c>
      <c r="O265" s="34" t="n">
        <f aca="false">'raw_all dissolved metals ppb'!U64/54.938*1000</f>
        <v>22.4980887545961</v>
      </c>
      <c r="P265" s="34" t="n">
        <f aca="false">'raw_all dissolved metals ppb'!W64/50.9415*1000</f>
        <v>40.3992815288125</v>
      </c>
    </row>
    <row r="266" customFormat="false" ht="13.8" hidden="false" customHeight="false" outlineLevel="0" collapsed="false">
      <c r="A266" s="1" t="s">
        <v>303</v>
      </c>
      <c r="B266" s="1" t="s">
        <v>272</v>
      </c>
      <c r="C266" s="14" t="n">
        <v>227</v>
      </c>
      <c r="D266" s="14" t="s">
        <v>291</v>
      </c>
      <c r="E266" s="14"/>
      <c r="F266" s="15" t="n">
        <v>42920</v>
      </c>
      <c r="G266" s="14" t="n">
        <v>3</v>
      </c>
      <c r="H266" s="14"/>
      <c r="I266" s="34" t="n">
        <f aca="false">'raw_all dissolved metals ppb'!I80/55.845*1000</f>
        <v>3317.21729787806</v>
      </c>
      <c r="J266" s="34" t="n">
        <f aca="false">'raw_all dissolved metals ppb'!K80/58.933*1000</f>
        <v>1.06901057132676</v>
      </c>
      <c r="K266" s="34" t="n">
        <f aca="false">'raw_all dissolved metals ppb'!M80/58.693*1000</f>
        <v>4.05499804065221</v>
      </c>
      <c r="L266" s="34" t="n">
        <f aca="false">'raw_all dissolved metals ppb'!O80/63.546*1000</f>
        <v>5.50782110597048</v>
      </c>
      <c r="M266" s="34" t="n">
        <f aca="false">'raw_all dissolved metals ppb'!Q80/65.38*1000</f>
        <v>617.115325787703</v>
      </c>
      <c r="N266" s="45" t="n">
        <f aca="false">'raw_all dissolved metals ppb'!S80/95.95*1000</f>
        <v>1.06305367378843</v>
      </c>
      <c r="O266" s="34" t="n">
        <f aca="false">'raw_all dissolved metals ppb'!U80/54.938*1000</f>
        <v>23.6084313225818</v>
      </c>
      <c r="P266" s="34" t="n">
        <f aca="false">'raw_all dissolved metals ppb'!W80/50.9415*1000</f>
        <v>2.59120756161479</v>
      </c>
    </row>
    <row r="267" customFormat="false" ht="13.8" hidden="false" customHeight="false" outlineLevel="0" collapsed="false">
      <c r="A267" s="1" t="s">
        <v>312</v>
      </c>
      <c r="B267" s="1" t="s">
        <v>272</v>
      </c>
      <c r="C267" s="14" t="n">
        <v>227</v>
      </c>
      <c r="D267" s="14" t="s">
        <v>291</v>
      </c>
      <c r="E267" s="14"/>
      <c r="F267" s="15" t="n">
        <v>42926</v>
      </c>
      <c r="G267" s="14" t="n">
        <v>3</v>
      </c>
      <c r="H267" s="14"/>
      <c r="I267" s="34" t="n">
        <f aca="false">'raw_all dissolved metals ppb'!I89/55.845*1000</f>
        <v>3569.80929358045</v>
      </c>
      <c r="J267" s="34" t="n">
        <f aca="false">'raw_all dissolved metals ppb'!K89/58.933*1000</f>
        <v>1.22172636723058</v>
      </c>
      <c r="K267" s="34" t="n">
        <f aca="false">'raw_all dissolved metals ppb'!M89/58.693*1000</f>
        <v>4.48094321298962</v>
      </c>
      <c r="L267" s="34" t="n">
        <f aca="false">'raw_all dissolved metals ppb'!O89/63.546*1000</f>
        <v>17.9082869102697</v>
      </c>
      <c r="M267" s="34" t="n">
        <f aca="false">'raw_all dissolved metals ppb'!Q89/65.38*1000</f>
        <v>12099.4799632915</v>
      </c>
      <c r="N267" s="45" t="n">
        <f aca="false">'raw_all dissolved metals ppb'!S89/95.95*1000</f>
        <v>0.583637311099531</v>
      </c>
      <c r="O267" s="34" t="n">
        <f aca="false">'raw_all dissolved metals ppb'!U89/54.938*1000</f>
        <v>195.220066256507</v>
      </c>
      <c r="P267" s="34" t="n">
        <f aca="false">'raw_all dissolved metals ppb'!W89/50.9415*1000</f>
        <v>25.0090790416458</v>
      </c>
    </row>
    <row r="268" customFormat="false" ht="13.8" hidden="false" customHeight="false" outlineLevel="0" collapsed="false">
      <c r="A268" s="1" t="s">
        <v>335</v>
      </c>
      <c r="B268" s="1" t="s">
        <v>272</v>
      </c>
      <c r="C268" s="14" t="n">
        <v>227</v>
      </c>
      <c r="D268" s="14"/>
      <c r="F268" s="15" t="n">
        <v>42955</v>
      </c>
      <c r="G268" s="14" t="n">
        <v>3</v>
      </c>
      <c r="H268" s="14"/>
      <c r="I268" s="34" t="n">
        <f aca="false">'raw_all dissolved metals ppb'!I110/55.845*1000</f>
        <v>3115.98173515982</v>
      </c>
      <c r="J268" s="34" t="n">
        <f aca="false">'raw_all dissolved metals ppb'!K110/58.933*1000</f>
        <v>1.56109480257241</v>
      </c>
      <c r="K268" s="34" t="n">
        <f aca="false">'raw_all dissolved metals ppb'!M110/58.693*1000</f>
        <v>22.8306612372855</v>
      </c>
      <c r="L268" s="34" t="n">
        <f aca="false">'raw_all dissolved metals ppb'!O110/63.546*1000</f>
        <v>11.7237906398514</v>
      </c>
      <c r="M268" s="34" t="n">
        <f aca="false">'raw_all dissolved metals ppb'!Q110/65.38*1000</f>
        <v>41153.5637809728</v>
      </c>
      <c r="N268" s="45" t="n">
        <f aca="false">'raw_all dissolved metals ppb'!S110/95.95*1000</f>
        <v>1.32360604481501</v>
      </c>
      <c r="O268" s="34" t="n">
        <f aca="false">'raw_all dissolved metals ppb'!U110/54.938*1000</f>
        <v>70.3338308638829</v>
      </c>
      <c r="P268" s="34" t="n">
        <f aca="false">'raw_all dissolved metals ppb'!W110/50.9415*1000</f>
        <v>53.2179068146796</v>
      </c>
    </row>
    <row r="269" customFormat="false" ht="13.8" hidden="false" customHeight="false" outlineLevel="0" collapsed="false">
      <c r="A269" s="46" t="s">
        <v>354</v>
      </c>
      <c r="B269" s="46" t="s">
        <v>272</v>
      </c>
      <c r="C269" s="47" t="n">
        <v>227</v>
      </c>
      <c r="D269" s="47"/>
      <c r="E269" s="46"/>
      <c r="F269" s="48" t="n">
        <v>42988</v>
      </c>
      <c r="G269" s="47" t="n">
        <v>3</v>
      </c>
      <c r="H269" s="47"/>
      <c r="I269" s="50" t="n">
        <f aca="false">'raw_all dissolved metals ppb'!I129/55.845*1000</f>
        <v>1772.97878055332</v>
      </c>
      <c r="J269" s="50" t="n">
        <f aca="false">'raw_all dissolved metals ppb'!K129/58.933*1000</f>
        <v>2.27376851679025</v>
      </c>
      <c r="K269" s="50" t="n">
        <f aca="false">'raw_all dissolved metals ppb'!M129/58.693*1000</f>
        <v>19.5253266999472</v>
      </c>
      <c r="L269" s="50" t="n">
        <f aca="false">'raw_all dissolved metals ppb'!O129/63.546*1000</f>
        <v>5.99565668964215</v>
      </c>
      <c r="M269" s="50" t="n">
        <f aca="false">'raw_all dissolved metals ppb'!Q129/65.38*1000</f>
        <v>576.200672988682</v>
      </c>
      <c r="N269" s="51" t="n">
        <f aca="false">'raw_all dissolved metals ppb'!S129/95.95*1000</f>
        <v>0.604481500781657</v>
      </c>
      <c r="O269" s="50" t="n">
        <f aca="false">'raw_all dissolved metals ppb'!U129/54.938*1000</f>
        <v>71.7718155011103</v>
      </c>
      <c r="P269" s="50" t="n">
        <f aca="false">'raw_all dissolved metals ppb'!W129/50.9415*1000</f>
        <v>2.02192711247215</v>
      </c>
      <c r="Q269" s="30"/>
      <c r="R269" s="30"/>
    </row>
    <row r="270" customFormat="false" ht="13.8" hidden="false" customHeight="false" outlineLevel="0" collapsed="false">
      <c r="A270" s="1" t="s">
        <v>271</v>
      </c>
      <c r="B270" s="1" t="s">
        <v>272</v>
      </c>
      <c r="C270" s="14" t="n">
        <v>221</v>
      </c>
      <c r="D270" s="14"/>
      <c r="F270" s="15" t="n">
        <v>42991</v>
      </c>
      <c r="G270" s="14" t="n">
        <v>1</v>
      </c>
      <c r="H270" s="14"/>
      <c r="I270" s="34" t="n">
        <f aca="false">'raw_all dissolved metals ppb'!I53/55.845*1000</f>
        <v>2262.63765780285</v>
      </c>
      <c r="J270" s="34" t="n">
        <f aca="false">'raw_all dissolved metals ppb'!K53/58.933*1000</f>
        <v>0.729642135984932</v>
      </c>
      <c r="K270" s="34" t="n">
        <f aca="false">'raw_all dissolved metals ppb'!M53/58.693*1000</f>
        <v>20.445368272196</v>
      </c>
      <c r="L270" s="34" t="n">
        <f aca="false">'raw_all dissolved metals ppb'!O53/63.546*1000</f>
        <v>7.74242281182136</v>
      </c>
      <c r="M270" s="34" t="n">
        <f aca="false">'raw_all dissolved metals ppb'!Q53/65.38*1000</f>
        <v>687.565004588559</v>
      </c>
      <c r="N270" s="45" t="n">
        <f aca="false">'raw_all dissolved metals ppb'!S53/95.95*1000</f>
        <v>0.541948931735279</v>
      </c>
      <c r="O270" s="34" t="n">
        <f aca="false">'raw_all dissolved metals ppb'!U53/54.938*1000</f>
        <v>148.349048017765</v>
      </c>
      <c r="P270" s="34" t="n">
        <f aca="false">'raw_all dissolved metals ppb'!W53/50.9415*1000</f>
        <v>1.76673242837372</v>
      </c>
    </row>
    <row r="271" customFormat="false" ht="13.8" hidden="false" customHeight="false" outlineLevel="0" collapsed="false">
      <c r="A271" s="1" t="s">
        <v>274</v>
      </c>
      <c r="B271" s="1" t="s">
        <v>272</v>
      </c>
      <c r="C271" s="14" t="n">
        <v>222</v>
      </c>
      <c r="D271" s="14"/>
      <c r="F271" s="15" t="n">
        <v>42991</v>
      </c>
      <c r="G271" s="14" t="n">
        <v>1</v>
      </c>
      <c r="H271" s="14"/>
      <c r="I271" s="34" t="n">
        <f aca="false">'raw_all dissolved metals ppb'!I55/55.845*1000</f>
        <v>7131.30987554839</v>
      </c>
      <c r="J271" s="34" t="n">
        <f aca="false">'raw_all dissolved metals ppb'!K55/58.933*1000</f>
        <v>0.373305278876012</v>
      </c>
      <c r="K271" s="34" t="n">
        <f aca="false">'raw_all dissolved metals ppb'!M55/58.693*1000</f>
        <v>19.2527217896512</v>
      </c>
      <c r="L271" s="34" t="n">
        <f aca="false">'raw_all dissolved metals ppb'!O55/63.546*1000</f>
        <v>5.7281339502093</v>
      </c>
      <c r="M271" s="34" t="n">
        <f aca="false">'raw_all dissolved metals ppb'!Q55/65.38*1000</f>
        <v>394.478433771796</v>
      </c>
      <c r="N271" s="45" t="n">
        <f aca="false">'raw_all dissolved metals ppb'!S55/95.95*1000</f>
        <v>1.37571651902032</v>
      </c>
      <c r="O271" s="34" t="n">
        <f aca="false">'raw_all dissolved metals ppb'!U55/54.938*1000</f>
        <v>147.074884415159</v>
      </c>
      <c r="P271" s="34" t="n">
        <f aca="false">'raw_all dissolved metals ppb'!W55/50.9415*1000</f>
        <v>2.9641844076048</v>
      </c>
    </row>
    <row r="272" customFormat="false" ht="13.8" hidden="false" customHeight="false" outlineLevel="0" collapsed="false">
      <c r="A272" s="1" t="s">
        <v>277</v>
      </c>
      <c r="B272" s="1" t="s">
        <v>272</v>
      </c>
      <c r="C272" s="14" t="n">
        <v>224</v>
      </c>
      <c r="D272" s="14"/>
      <c r="F272" s="15" t="n">
        <v>42991</v>
      </c>
      <c r="G272" s="14" t="n">
        <v>1</v>
      </c>
      <c r="H272" s="14"/>
      <c r="I272" s="34" t="n">
        <f aca="false">'raw_all dissolved metals ppb'!I58/55.845*1000</f>
        <v>31.0860417226251</v>
      </c>
      <c r="J272" s="45" t="n">
        <f aca="false">'raw_all dissolved metals ppb'!K58/58.933*1000</f>
        <v>0.0339368435341829</v>
      </c>
      <c r="K272" s="34" t="n">
        <f aca="false">'raw_all dissolved metals ppb'!M58/58.693*1000</f>
        <v>17.6170923278756</v>
      </c>
      <c r="L272" s="34" t="n">
        <f aca="false">'raw_all dissolved metals ppb'!O58/63.546*1000</f>
        <v>3.74531835205992</v>
      </c>
      <c r="M272" s="34" t="n">
        <f aca="false">'raw_all dissolved metals ppb'!Q58/65.38*1000</f>
        <v>26.7665952890792</v>
      </c>
      <c r="N272" s="45" t="n">
        <f aca="false">'raw_all dissolved metals ppb'!S58/95.95*1000</f>
        <v>0.187597707139135</v>
      </c>
      <c r="O272" s="34" t="n">
        <f aca="false">'raw_all dissolved metals ppb'!U58/54.938*1000</f>
        <v>10.0658924605919</v>
      </c>
      <c r="P272" s="34" t="n">
        <f aca="false">'raw_all dissolved metals ppb'!W58/50.9415*1000</f>
        <v>0.353346485674744</v>
      </c>
    </row>
    <row r="273" customFormat="false" ht="13.8" hidden="false" customHeight="false" outlineLevel="0" collapsed="false">
      <c r="A273" s="1" t="s">
        <v>360</v>
      </c>
      <c r="B273" s="1" t="s">
        <v>272</v>
      </c>
      <c r="C273" s="14" t="n">
        <v>239</v>
      </c>
      <c r="D273" s="14" t="s">
        <v>291</v>
      </c>
      <c r="E273" s="14"/>
      <c r="F273" s="15" t="n">
        <v>42900</v>
      </c>
      <c r="G273" s="14" t="s">
        <v>280</v>
      </c>
      <c r="H273" s="14"/>
      <c r="I273" s="34" t="n">
        <f aca="false">'raw_all dissolved metals ppb'!I135/55.845*1000</f>
        <v>239.161966156326</v>
      </c>
      <c r="J273" s="34" t="n">
        <f aca="false">'raw_all dissolved metals ppb'!K135/58.933*1000</f>
        <v>0.593894761848201</v>
      </c>
      <c r="K273" s="34" t="n">
        <f aca="false">'raw_all dissolved metals ppb'!M135/58.693*1000</f>
        <v>7.36033257799056</v>
      </c>
      <c r="L273" s="34" t="n">
        <f aca="false">'raw_all dissolved metals ppb'!O135/63.546*1000</f>
        <v>194.284455355176</v>
      </c>
      <c r="M273" s="34" t="n">
        <f aca="false">'raw_all dissolved metals ppb'!Q135/65.38*1000</f>
        <v>246.940960538391</v>
      </c>
      <c r="N273" s="45" t="n">
        <f aca="false">'raw_all dissolved metals ppb'!S135/95.95*1000</f>
        <v>23.4497133923919</v>
      </c>
      <c r="O273" s="34" t="n">
        <f aca="false">'raw_all dissolved metals ppb'!U135/54.938*1000</f>
        <v>6.84407877971532</v>
      </c>
      <c r="P273" s="34" t="n">
        <f aca="false">'raw_all dissolved metals ppb'!W135/50.9415*1000</f>
        <v>2.39490395846216</v>
      </c>
    </row>
    <row r="274" customFormat="false" ht="13.8" hidden="false" customHeight="false" outlineLevel="0" collapsed="false">
      <c r="A274" s="1" t="s">
        <v>362</v>
      </c>
      <c r="B274" s="1" t="s">
        <v>272</v>
      </c>
      <c r="C274" s="14" t="n">
        <v>239</v>
      </c>
      <c r="D274" s="14"/>
      <c r="F274" s="15" t="n">
        <v>42949</v>
      </c>
      <c r="G274" s="14" t="s">
        <v>363</v>
      </c>
      <c r="H274" s="14"/>
      <c r="I274" s="34" t="n">
        <f aca="false">'raw_all dissolved metals ppb'!I137/55.845*1000</f>
        <v>265.126689945384</v>
      </c>
      <c r="J274" s="34" t="n">
        <f aca="false">'raw_all dissolved metals ppb'!K137/58.933*1000</f>
        <v>0.695705292450749</v>
      </c>
      <c r="K274" s="34" t="n">
        <f aca="false">'raw_all dissolved metals ppb'!M137/58.693*1000</f>
        <v>24.9433492920791</v>
      </c>
      <c r="L274" s="34" t="n">
        <f aca="false">'raw_all dissolved metals ppb'!O137/63.546*1000</f>
        <v>178.909766153652</v>
      </c>
      <c r="M274" s="34" t="n">
        <f aca="false">'raw_all dissolved metals ppb'!Q137/65.38*1000</f>
        <v>50266.2587947385</v>
      </c>
      <c r="N274" s="45" t="n">
        <f aca="false">'raw_all dissolved metals ppb'!S137/95.95*1000</f>
        <v>1.19854090672225</v>
      </c>
      <c r="O274" s="34" t="n">
        <f aca="false">'raw_all dissolved metals ppb'!U137/54.938*1000</f>
        <v>9.97488077469147</v>
      </c>
      <c r="P274" s="34" t="n">
        <f aca="false">'raw_all dissolved metals ppb'!W137/50.9415*1000</f>
        <v>56.9673056348949</v>
      </c>
    </row>
    <row r="275" customFormat="false" ht="13.8" hidden="false" customHeight="false" outlineLevel="0" collapsed="false">
      <c r="A275" s="1" t="s">
        <v>361</v>
      </c>
      <c r="B275" s="1" t="s">
        <v>272</v>
      </c>
      <c r="C275" s="14" t="n">
        <v>239</v>
      </c>
      <c r="D275" s="14" t="s">
        <v>291</v>
      </c>
      <c r="E275" s="14"/>
      <c r="F275" s="15" t="n">
        <v>42916</v>
      </c>
      <c r="G275" s="14" t="n">
        <v>1</v>
      </c>
      <c r="H275" s="14"/>
      <c r="I275" s="34" t="n">
        <f aca="false">'raw_all dissolved metals ppb'!I136/55.845*1000</f>
        <v>284.644999552332</v>
      </c>
      <c r="J275" s="34" t="n">
        <f aca="false">'raw_all dissolved metals ppb'!K136/58.933*1000</f>
        <v>0.47511580947856</v>
      </c>
      <c r="K275" s="34" t="n">
        <f aca="false">'raw_all dissolved metals ppb'!M136/58.693*1000</f>
        <v>8.29741195713288</v>
      </c>
      <c r="L275" s="34" t="n">
        <f aca="false">'raw_all dissolved metals ppb'!O136/63.546*1000</f>
        <v>9.2531394580304</v>
      </c>
      <c r="M275" s="34" t="n">
        <f aca="false">'raw_all dissolved metals ppb'!Q136/65.38*1000</f>
        <v>7113.06209850107</v>
      </c>
      <c r="N275" s="45" t="n">
        <f aca="false">'raw_all dissolved metals ppb'!S136/95.95*1000</f>
        <v>8.89004689942678</v>
      </c>
      <c r="O275" s="34" t="n">
        <f aca="false">'raw_all dissolved metals ppb'!U136/54.938*1000</f>
        <v>133.022680112126</v>
      </c>
      <c r="P275" s="34" t="n">
        <f aca="false">'raw_all dissolved metals ppb'!W136/50.9415*1000</f>
        <v>11.6996947478971</v>
      </c>
    </row>
    <row r="276" customFormat="false" ht="13.8" hidden="false" customHeight="false" outlineLevel="0" collapsed="false">
      <c r="A276" s="1" t="s">
        <v>364</v>
      </c>
      <c r="B276" s="1" t="s">
        <v>272</v>
      </c>
      <c r="C276" s="14" t="n">
        <v>239</v>
      </c>
      <c r="D276" s="14"/>
      <c r="F276" s="15" t="n">
        <v>42987</v>
      </c>
      <c r="G276" s="14" t="n">
        <v>1</v>
      </c>
      <c r="H276" s="14"/>
      <c r="I276" s="34" t="n">
        <f aca="false">'raw_all dissolved metals ppb'!I138/55.845*1000</f>
        <v>163.18381233772</v>
      </c>
      <c r="J276" s="45" t="n">
        <f aca="false">'raw_all dissolved metals ppb'!K138/58.933*1000</f>
        <v>0.135747374136732</v>
      </c>
      <c r="K276" s="34" t="n">
        <f aca="false">'raw_all dissolved metals ppb'!M138/58.693*1000</f>
        <v>15.0443834869576</v>
      </c>
      <c r="L276" s="34" t="n">
        <f aca="false">'raw_all dissolved metals ppb'!O138/63.546*1000</f>
        <v>8.78104050609008</v>
      </c>
      <c r="M276" s="34" t="n">
        <f aca="false">'raw_all dissolved metals ppb'!Q138/65.38*1000</f>
        <v>212.83267054145</v>
      </c>
      <c r="N276" s="45" t="n">
        <f aca="false">'raw_all dissolved metals ppb'!S138/95.95*1000</f>
        <v>1.25065138092757</v>
      </c>
      <c r="O276" s="34" t="n">
        <f aca="false">'raw_all dissolved metals ppb'!U138/54.938*1000</f>
        <v>6.8804834540755</v>
      </c>
      <c r="P276" s="34" t="n">
        <f aca="false">'raw_all dissolved metals ppb'!W138/50.9415*1000</f>
        <v>1.11893053797002</v>
      </c>
    </row>
    <row r="277" customFormat="false" ht="13.8" hidden="false" customHeight="false" outlineLevel="0" collapsed="false">
      <c r="A277" s="1" t="s">
        <v>368</v>
      </c>
      <c r="B277" s="1" t="s">
        <v>272</v>
      </c>
      <c r="C277" s="14" t="n">
        <v>304</v>
      </c>
      <c r="D277" s="14"/>
      <c r="F277" s="15" t="n">
        <v>42990</v>
      </c>
      <c r="G277" s="14" t="n">
        <v>1</v>
      </c>
      <c r="H277" s="14"/>
      <c r="I277" s="34" t="n">
        <f aca="false">'raw_all dissolved metals ppb'!I142/55.845*1000</f>
        <v>830.620467365028</v>
      </c>
      <c r="J277" s="45" t="n">
        <f aca="false">'raw_all dissolved metals ppb'!K142/58.933*1000</f>
        <v>0.11877895236964</v>
      </c>
      <c r="K277" s="34" t="n">
        <f aca="false">'raw_all dissolved metals ppb'!M142/58.693*1000</f>
        <v>14.8740054180226</v>
      </c>
      <c r="L277" s="34" t="n">
        <f aca="false">'raw_all dissolved metals ppb'!O142/63.546*1000</f>
        <v>4.06005098668681</v>
      </c>
      <c r="M277" s="34" t="n">
        <f aca="false">'raw_all dissolved metals ppb'!Q142/65.38*1000</f>
        <v>119.073111043132</v>
      </c>
      <c r="N277" s="66" t="n">
        <f aca="false">'raw_all dissolved metals ppb'!S142/95.95*1000</f>
        <v>0.0208441896821261</v>
      </c>
      <c r="O277" s="34" t="n">
        <f aca="false">'raw_all dissolved metals ppb'!U142/54.938*1000</f>
        <v>12.5414103170847</v>
      </c>
      <c r="P277" s="34" t="n">
        <f aca="false">'raw_all dissolved metals ppb'!W142/50.9415*1000</f>
        <v>0.785214412610543</v>
      </c>
    </row>
    <row r="278" customFormat="false" ht="13.8" hidden="false" customHeight="false" outlineLevel="0" collapsed="false">
      <c r="A278" s="1" t="s">
        <v>371</v>
      </c>
      <c r="B278" s="1" t="s">
        <v>272</v>
      </c>
      <c r="C278" s="14" t="n">
        <v>373</v>
      </c>
      <c r="D278" s="14"/>
      <c r="F278" s="15" t="n">
        <v>42990</v>
      </c>
      <c r="G278" s="14" t="n">
        <v>1</v>
      </c>
      <c r="H278" s="14"/>
      <c r="I278" s="34" t="n">
        <f aca="false">'raw_all dissolved metals ppb'!I145/55.845*1000</f>
        <v>35.3836511773659</v>
      </c>
      <c r="J278" s="45" t="n">
        <f aca="false">'raw_all dissolved metals ppb'!K145/58.933*1000</f>
        <v>0.101810530602549</v>
      </c>
      <c r="K278" s="34" t="n">
        <f aca="false">'raw_all dissolved metals ppb'!M145/58.693*1000</f>
        <v>16.8674288245617</v>
      </c>
      <c r="L278" s="34" t="n">
        <f aca="false">'raw_all dissolved metals ppb'!O145/63.546*1000</f>
        <v>4.15447077707488</v>
      </c>
      <c r="M278" s="34" t="n">
        <f aca="false">'raw_all dissolved metals ppb'!Q145/65.38*1000</f>
        <v>40.547568063628</v>
      </c>
      <c r="N278" s="45" t="n">
        <f aca="false">'raw_all dissolved metals ppb'!S145/95.95*1000</f>
        <v>1.79260031266285</v>
      </c>
      <c r="O278" s="34" t="n">
        <f aca="false">'raw_all dissolved metals ppb'!U145/54.938*1000</f>
        <v>13.1602897812079</v>
      </c>
      <c r="P278" s="34" t="n">
        <f aca="false">'raw_all dissolved metals ppb'!W145/50.9415*1000</f>
        <v>0.804844772925807</v>
      </c>
    </row>
    <row r="279" customFormat="false" ht="13.8" hidden="false" customHeight="false" outlineLevel="0" collapsed="false">
      <c r="A279" s="1" t="s">
        <v>379</v>
      </c>
      <c r="B279" s="1" t="s">
        <v>272</v>
      </c>
      <c r="C279" s="14" t="n">
        <v>442</v>
      </c>
      <c r="F279" s="15" t="n">
        <v>42898</v>
      </c>
      <c r="G279" s="14" t="s">
        <v>280</v>
      </c>
      <c r="H279" s="14"/>
      <c r="I279" s="34" t="n">
        <f aca="false">'raw_all dissolved metals ppb'!I153/55.845*1000</f>
        <v>766.675620019697</v>
      </c>
      <c r="J279" s="34" t="n">
        <f aca="false">'raw_all dissolved metals ppb'!K153/58.933*1000</f>
        <v>0.627831605382383</v>
      </c>
      <c r="K279" s="34" t="n">
        <f aca="false">'raw_all dissolved metals ppb'!M153/58.693*1000</f>
        <v>13.3746784113949</v>
      </c>
      <c r="L279" s="34" t="n">
        <f aca="false">'raw_all dissolved metals ppb'!O153/63.546*1000</f>
        <v>12.0857331696724</v>
      </c>
      <c r="M279" s="34" t="n">
        <f aca="false">'raw_all dissolved metals ppb'!Q153/65.38*1000</f>
        <v>75.8182930559804</v>
      </c>
      <c r="N279" s="45" t="n">
        <f aca="false">'raw_all dissolved metals ppb'!S153/95.95*1000</f>
        <v>0.719124544033351</v>
      </c>
      <c r="O279" s="34" t="n">
        <f aca="false">'raw_all dissolved metals ppb'!U153/54.938*1000</f>
        <v>269.012341184608</v>
      </c>
      <c r="P279" s="34" t="n">
        <f aca="false">'raw_all dissolved metals ppb'!W153/50.9415*1000</f>
        <v>1.21708233954634</v>
      </c>
    </row>
    <row r="280" customFormat="false" ht="13.8" hidden="false" customHeight="false" outlineLevel="0" collapsed="false">
      <c r="A280" s="1" t="s">
        <v>400</v>
      </c>
      <c r="B280" s="1" t="s">
        <v>272</v>
      </c>
      <c r="C280" s="14" t="n">
        <v>442</v>
      </c>
      <c r="D280" s="14"/>
      <c r="F280" s="15" t="n">
        <v>42961</v>
      </c>
      <c r="G280" s="14" t="s">
        <v>280</v>
      </c>
      <c r="H280" s="14"/>
      <c r="I280" s="34" t="n">
        <f aca="false">'raw_all dissolved metals ppb'!I174/55.845*1000</f>
        <v>393.929626645179</v>
      </c>
      <c r="J280" s="34" t="n">
        <f aca="false">'raw_all dissolved metals ppb'!K174/58.933*1000</f>
        <v>0.288463170040555</v>
      </c>
      <c r="K280" s="34" t="n">
        <f aca="false">'raw_all dissolved metals ppb'!M174/58.693*1000</f>
        <v>26.3915628780263</v>
      </c>
      <c r="L280" s="34" t="n">
        <f aca="false">'raw_all dissolved metals ppb'!O174/63.546*1000</f>
        <v>11.2516916879111</v>
      </c>
      <c r="M280" s="34" t="n">
        <f aca="false">'raw_all dissolved metals ppb'!Q174/65.38*1000</f>
        <v>820.449678800857</v>
      </c>
      <c r="N280" s="45" t="n">
        <f aca="false">'raw_all dissolved metals ppb'!S174/95.95*1000</f>
        <v>0.833767587285044</v>
      </c>
      <c r="O280" s="34" t="n">
        <f aca="false">'raw_all dissolved metals ppb'!U174/54.938*1000</f>
        <v>9.86566675161091</v>
      </c>
      <c r="P280" s="34" t="n">
        <f aca="false">'raw_all dissolved metals ppb'!W174/50.9415*1000</f>
        <v>19.4536870724262</v>
      </c>
    </row>
    <row r="281" customFormat="false" ht="13.8" hidden="false" customHeight="false" outlineLevel="0" collapsed="false">
      <c r="A281" s="1" t="s">
        <v>373</v>
      </c>
      <c r="B281" s="1" t="s">
        <v>272</v>
      </c>
      <c r="C281" s="14" t="n">
        <v>442</v>
      </c>
      <c r="F281" s="15" t="n">
        <v>42884</v>
      </c>
      <c r="G281" s="14" t="n">
        <v>0</v>
      </c>
      <c r="H281" s="14"/>
      <c r="I281" s="34" t="n">
        <f aca="false">'raw_all dissolved metals ppb'!I147/55.845*1000</f>
        <v>512.99131524756</v>
      </c>
      <c r="J281" s="34" t="n">
        <f aca="false">'raw_all dissolved metals ppb'!K147/58.933*1000</f>
        <v>1.91743165968133</v>
      </c>
      <c r="K281" s="34" t="n">
        <f aca="false">'raw_all dissolved metals ppb'!M147/58.693*1000</f>
        <v>62.5628269129198</v>
      </c>
      <c r="L281" s="34" t="n">
        <f aca="false">'raw_all dissolved metals ppb'!O147/63.546*1000</f>
        <v>11.1887451609857</v>
      </c>
      <c r="M281" s="34" t="n">
        <f aca="false">'raw_all dissolved metals ppb'!Q147/65.38*1000</f>
        <v>1301.80483328235</v>
      </c>
      <c r="N281" s="45" t="n">
        <f aca="false">'raw_all dissolved metals ppb'!S147/95.95*1000</f>
        <v>3.14747264200104</v>
      </c>
      <c r="O281" s="34" t="n">
        <f aca="false">'raw_all dissolved metals ppb'!U147/54.938*1000</f>
        <v>283.792638974844</v>
      </c>
      <c r="P281" s="34" t="n">
        <f aca="false">'raw_all dissolved metals ppb'!W147/50.9415*1000</f>
        <v>14.153489787305</v>
      </c>
    </row>
    <row r="282" customFormat="false" ht="13.8" hidden="false" customHeight="false" outlineLevel="0" collapsed="false">
      <c r="A282" s="1" t="s">
        <v>382</v>
      </c>
      <c r="B282" s="1" t="s">
        <v>272</v>
      </c>
      <c r="C282" s="14" t="n">
        <v>442</v>
      </c>
      <c r="D282" s="14" t="s">
        <v>291</v>
      </c>
      <c r="E282" s="14"/>
      <c r="F282" s="15" t="n">
        <v>42912</v>
      </c>
      <c r="G282" s="14" t="n">
        <v>0</v>
      </c>
      <c r="H282" s="14"/>
      <c r="I282" s="34" t="n">
        <f aca="false">'raw_all dissolved metals ppb'!I156/55.845*1000</f>
        <v>203.670874742591</v>
      </c>
      <c r="J282" s="34" t="n">
        <f aca="false">'raw_all dissolved metals ppb'!K156/58.933*1000</f>
        <v>0.339368435341829</v>
      </c>
      <c r="K282" s="34" t="n">
        <f aca="false">'raw_all dissolved metals ppb'!M156/58.693*1000</f>
        <v>11.9435026323412</v>
      </c>
      <c r="L282" s="34" t="n">
        <f aca="false">'raw_all dissolved metals ppb'!O156/63.546*1000</f>
        <v>7.82110597047808</v>
      </c>
      <c r="M282" s="34" t="n">
        <f aca="false">'raw_all dissolved metals ppb'!Q156/65.38*1000</f>
        <v>82.3493423065158</v>
      </c>
      <c r="N282" s="45" t="n">
        <f aca="false">'raw_all dissolved metals ppb'!S156/95.95*1000</f>
        <v>4.59614382490881</v>
      </c>
      <c r="O282" s="34" t="n">
        <f aca="false">'raw_all dissolved metals ppb'!U156/54.938*1000</f>
        <v>17.5470530416105</v>
      </c>
      <c r="P282" s="34" t="n">
        <f aca="false">'raw_all dissolved metals ppb'!W156/50.9415*1000</f>
        <v>1.21708233954634</v>
      </c>
    </row>
    <row r="283" customFormat="false" ht="13.8" hidden="false" customHeight="false" outlineLevel="0" collapsed="false">
      <c r="A283" s="1" t="s">
        <v>394</v>
      </c>
      <c r="B283" s="1" t="s">
        <v>272</v>
      </c>
      <c r="C283" s="14" t="n">
        <v>442</v>
      </c>
      <c r="D283" s="14"/>
      <c r="F283" s="15" t="n">
        <v>42947</v>
      </c>
      <c r="G283" s="14" t="n">
        <v>0</v>
      </c>
      <c r="H283" s="14"/>
      <c r="I283" s="34" t="n">
        <f aca="false">'raw_all dissolved metals ppb'!I168/55.845*1000</f>
        <v>249.744829438625</v>
      </c>
      <c r="J283" s="34" t="n">
        <f aca="false">'raw_all dissolved metals ppb'!K168/58.933*1000</f>
        <v>0.203621061205097</v>
      </c>
      <c r="K283" s="34" t="n">
        <f aca="false">'raw_all dissolved metals ppb'!M168/58.693*1000</f>
        <v>25.8974664781149</v>
      </c>
      <c r="L283" s="34" t="n">
        <f aca="false">'raw_all dissolved metals ppb'!O168/63.546*1000</f>
        <v>9.42624240707519</v>
      </c>
      <c r="M283" s="34" t="n">
        <f aca="false">'raw_all dissolved metals ppb'!Q168/65.38*1000</f>
        <v>51.4530437442643</v>
      </c>
      <c r="N283" s="45" t="n">
        <f aca="false">'raw_all dissolved metals ppb'!S168/95.95*1000</f>
        <v>0.385617509119333</v>
      </c>
      <c r="O283" s="34" t="n">
        <f aca="false">'raw_all dissolved metals ppb'!U168/54.938*1000</f>
        <v>11.7041028068004</v>
      </c>
      <c r="P283" s="34" t="n">
        <f aca="false">'raw_all dissolved metals ppb'!W168/50.9415*1000</f>
        <v>1.41338594269898</v>
      </c>
    </row>
    <row r="284" customFormat="false" ht="13.8" hidden="false" customHeight="false" outlineLevel="0" collapsed="false">
      <c r="A284" s="1" t="s">
        <v>403</v>
      </c>
      <c r="B284" s="1" t="s">
        <v>272</v>
      </c>
      <c r="C284" s="14" t="n">
        <v>442</v>
      </c>
      <c r="D284" s="14"/>
      <c r="F284" s="15" t="n">
        <v>42975</v>
      </c>
      <c r="G284" s="14" t="n">
        <v>0</v>
      </c>
      <c r="H284" s="14"/>
      <c r="I284" s="34" t="n">
        <f aca="false">'raw_all dissolved metals ppb'!I177/55.845*1000</f>
        <v>129.841525651356</v>
      </c>
      <c r="J284" s="34" t="n">
        <f aca="false">'raw_all dissolved metals ppb'!K177/58.933*1000</f>
        <v>0.186652639438006</v>
      </c>
      <c r="K284" s="34" t="n">
        <f aca="false">'raw_all dissolved metals ppb'!M177/58.693*1000</f>
        <v>27.2093776089142</v>
      </c>
      <c r="L284" s="34" t="n">
        <f aca="false">'raw_all dissolved metals ppb'!O177/63.546*1000</f>
        <v>14.997010039971</v>
      </c>
      <c r="M284" s="34" t="n">
        <f aca="false">'raw_all dissolved metals ppb'!Q177/65.38*1000</f>
        <v>80.5445090241664</v>
      </c>
      <c r="N284" s="45" t="n">
        <f aca="false">'raw_all dissolved metals ppb'!S177/95.95*1000</f>
        <v>0.604481500781657</v>
      </c>
      <c r="O284" s="34" t="n">
        <f aca="false">'raw_all dissolved metals ppb'!U177/54.938*1000</f>
        <v>4.64159598092395</v>
      </c>
      <c r="P284" s="34" t="n">
        <f aca="false">'raw_all dissolved metals ppb'!W177/50.9415*1000</f>
        <v>0.942257295132652</v>
      </c>
    </row>
    <row r="285" customFormat="false" ht="13.8" hidden="false" customHeight="false" outlineLevel="0" collapsed="false">
      <c r="A285" s="46" t="s">
        <v>388</v>
      </c>
      <c r="B285" s="46" t="s">
        <v>272</v>
      </c>
      <c r="C285" s="47" t="n">
        <v>442</v>
      </c>
      <c r="D285" s="47" t="s">
        <v>291</v>
      </c>
      <c r="E285" s="47"/>
      <c r="F285" s="48" t="n">
        <v>42927</v>
      </c>
      <c r="G285" s="47" t="n">
        <v>1</v>
      </c>
      <c r="H285" s="47"/>
      <c r="I285" s="50" t="n">
        <f aca="false">'raw_all dissolved metals ppb'!I162/55.845*1000</f>
        <v>147.998925597636</v>
      </c>
      <c r="J285" s="50" t="n">
        <f aca="false">'raw_all dissolved metals ppb'!K162/58.933*1000</f>
        <v>0.271494748273463</v>
      </c>
      <c r="K285" s="50" t="n">
        <f aca="false">'raw_all dissolved metals ppb'!M162/58.693*1000</f>
        <v>10.7338183429029</v>
      </c>
      <c r="L285" s="50" t="n">
        <f aca="false">'raw_all dissolved metals ppb'!O162/63.546*1000</f>
        <v>10.1343908349857</v>
      </c>
      <c r="M285" s="50" t="n">
        <f aca="false">'raw_all dissolved metals ppb'!Q162/65.38*1000</f>
        <v>85.2095442031202</v>
      </c>
      <c r="N285" s="51" t="n">
        <f aca="false">'raw_all dissolved metals ppb'!S162/95.95*1000</f>
        <v>0.937988535695675</v>
      </c>
      <c r="O285" s="50" t="n">
        <f aca="false">'raw_all dissolved metals ppb'!U162/54.938*1000</f>
        <v>8.59150314900433</v>
      </c>
      <c r="P285" s="50" t="n">
        <f aca="false">'raw_all dissolved metals ppb'!W162/50.9415*1000</f>
        <v>1.70784134742793</v>
      </c>
      <c r="Q285" s="30"/>
      <c r="R285" s="30"/>
    </row>
    <row r="286" customFormat="false" ht="13.8" hidden="false" customHeight="false" outlineLevel="0" collapsed="false">
      <c r="A286" s="1" t="s">
        <v>617</v>
      </c>
      <c r="B286" s="1" t="s">
        <v>272</v>
      </c>
      <c r="C286" s="14" t="s">
        <v>618</v>
      </c>
      <c r="D286" s="14" t="s">
        <v>619</v>
      </c>
      <c r="E286" s="14"/>
      <c r="F286" s="15" t="n">
        <v>42881</v>
      </c>
      <c r="G286" s="14" t="s">
        <v>584</v>
      </c>
      <c r="H286" s="14"/>
      <c r="I286" s="34" t="n">
        <f aca="false">'raw_all dissolved metals ppb'!I334/55.845*1000</f>
        <v>4817.38741158564</v>
      </c>
      <c r="J286" s="34" t="n">
        <f aca="false">'raw_all dissolved metals ppb'!K334/58.933*1000</f>
        <v>1.5950316461066</v>
      </c>
      <c r="K286" s="34" t="n">
        <f aca="false">'raw_all dissolved metals ppb'!M334/58.693*1000</f>
        <v>18.9290034586748</v>
      </c>
      <c r="L286" s="34" t="n">
        <f aca="false">'raw_all dissolved metals ppb'!O334/63.546*1000</f>
        <v>21.3703458911655</v>
      </c>
      <c r="M286" s="34" t="n">
        <f aca="false">'raw_all dissolved metals ppb'!Q334/65.38*1000</f>
        <v>1522.19333129397</v>
      </c>
      <c r="N286" s="45" t="n">
        <f aca="false">'raw_all dissolved metals ppb'!S334/95.95*1000</f>
        <v>1.26107347576863</v>
      </c>
      <c r="O286" s="34" t="n">
        <f aca="false">'raw_all dissolved metals ppb'!U334/54.938*1000</f>
        <v>320.142706323492</v>
      </c>
      <c r="P286" s="34" t="n">
        <f aca="false">'raw_all dissolved metals ppb'!W334/50.9415*1000</f>
        <v>7.73436196421385</v>
      </c>
    </row>
    <row r="287" customFormat="false" ht="13.8" hidden="false" customHeight="false" outlineLevel="0" collapsed="false">
      <c r="A287" s="1" t="s">
        <v>620</v>
      </c>
      <c r="B287" s="1" t="s">
        <v>272</v>
      </c>
      <c r="C287" s="14" t="s">
        <v>618</v>
      </c>
      <c r="D287" s="14" t="s">
        <v>619</v>
      </c>
      <c r="E287" s="14"/>
      <c r="F287" s="15" t="n">
        <v>42893</v>
      </c>
      <c r="G287" s="14" t="s">
        <v>621</v>
      </c>
      <c r="H287" s="14"/>
      <c r="I287" s="34" t="n">
        <f aca="false">'raw_all dissolved metals ppb'!I335/55.845*1000</f>
        <v>4894.69066165279</v>
      </c>
      <c r="J287" s="34" t="n">
        <f aca="false">'raw_all dissolved metals ppb'!K335/58.933*1000</f>
        <v>1.67987375494205</v>
      </c>
      <c r="K287" s="34" t="n">
        <f aca="false">'raw_all dissolved metals ppb'!M335/58.693*1000</f>
        <v>22.6943587821376</v>
      </c>
      <c r="L287" s="34" t="n">
        <f aca="false">'raw_all dissolved metals ppb'!O335/63.546*1000</f>
        <v>25.4933434047776</v>
      </c>
      <c r="M287" s="34" t="n">
        <f aca="false">'raw_all dissolved metals ppb'!Q335/65.38*1000</f>
        <v>1130.20801468339</v>
      </c>
      <c r="N287" s="45" t="n">
        <f aca="false">'raw_all dissolved metals ppb'!S335/95.95*1000</f>
        <v>1.44867118290776</v>
      </c>
      <c r="O287" s="34" t="n">
        <f aca="false">'raw_all dissolved metals ppb'!U335/54.938*1000</f>
        <v>412.920018930431</v>
      </c>
      <c r="P287" s="34" t="n">
        <f aca="false">'raw_all dissolved metals ppb'!W335/50.9415*1000</f>
        <v>9.52072475290284</v>
      </c>
    </row>
    <row r="288" customFormat="false" ht="13.8" hidden="false" customHeight="false" outlineLevel="0" collapsed="false">
      <c r="A288" s="1" t="s">
        <v>629</v>
      </c>
      <c r="B288" s="1" t="s">
        <v>272</v>
      </c>
      <c r="C288" s="14" t="s">
        <v>630</v>
      </c>
      <c r="D288" s="14" t="s">
        <v>619</v>
      </c>
      <c r="E288" s="14"/>
      <c r="F288" s="15" t="n">
        <v>42921</v>
      </c>
      <c r="G288" s="14" t="s">
        <v>557</v>
      </c>
      <c r="H288" s="14"/>
      <c r="I288" s="34" t="n">
        <f aca="false">'raw_all dissolved metals ppb'!I341/55.845*1000</f>
        <v>5518.29170024174</v>
      </c>
      <c r="J288" s="34" t="n">
        <f aca="false">'raw_all dissolved metals ppb'!K341/58.933*1000</f>
        <v>0.831452666587481</v>
      </c>
      <c r="K288" s="34" t="n">
        <f aca="false">'raw_all dissolved metals ppb'!M341/58.693*1000</f>
        <v>19.3038352103317</v>
      </c>
      <c r="L288" s="34" t="n">
        <f aca="false">'raw_all dissolved metals ppb'!O341/63.546*1000</f>
        <v>26.563434362509</v>
      </c>
      <c r="M288" s="34" t="n">
        <f aca="false">'raw_all dissolved metals ppb'!Q341/65.38*1000</f>
        <v>367.375344141939</v>
      </c>
      <c r="N288" s="45" t="n">
        <f aca="false">'raw_all dissolved metals ppb'!S341/95.95*1000</f>
        <v>1.40698280354351</v>
      </c>
      <c r="O288" s="34" t="n">
        <f aca="false">'raw_all dissolved metals ppb'!U341/54.938*1000</f>
        <v>81.0186027885981</v>
      </c>
      <c r="P288" s="34" t="n">
        <f aca="false">'raw_all dissolved metals ppb'!W341/50.9415*1000</f>
        <v>8.38216385461755</v>
      </c>
    </row>
    <row r="289" customFormat="false" ht="13.8" hidden="false" customHeight="false" outlineLevel="0" collapsed="false">
      <c r="A289" s="1" t="s">
        <v>622</v>
      </c>
      <c r="B289" s="1" t="s">
        <v>272</v>
      </c>
      <c r="C289" s="14" t="s">
        <v>618</v>
      </c>
      <c r="D289" s="14" t="s">
        <v>619</v>
      </c>
      <c r="E289" s="14"/>
      <c r="F289" s="15" t="n">
        <v>42937</v>
      </c>
      <c r="G289" s="14" t="s">
        <v>557</v>
      </c>
      <c r="H289" s="14"/>
      <c r="I289" s="34" t="n">
        <f aca="false">'raw_all dissolved metals ppb'!I336/55.845*1000</f>
        <v>4974.48294386248</v>
      </c>
      <c r="J289" s="34" t="n">
        <f aca="false">'raw_all dissolved metals ppb'!K336/58.933*1000</f>
        <v>1.01810530602549</v>
      </c>
      <c r="K289" s="34" t="n">
        <f aca="false">'raw_all dissolved metals ppb'!M336/58.693*1000</f>
        <v>10.393062205033</v>
      </c>
      <c r="L289" s="34" t="n">
        <f aca="false">'raw_all dissolved metals ppb'!O336/63.546*1000</f>
        <v>14.949800144777</v>
      </c>
      <c r="M289" s="34" t="n">
        <f aca="false">'raw_all dissolved metals ppb'!Q336/65.38*1000</f>
        <v>971.092077087795</v>
      </c>
      <c r="N289" s="45" t="n">
        <f aca="false">'raw_all dissolved metals ppb'!S336/95.95*1000</f>
        <v>1.14643043251694</v>
      </c>
      <c r="O289" s="34" t="n">
        <f aca="false">'raw_all dissolved metals ppb'!U336/54.938*1000</f>
        <v>110.124139939568</v>
      </c>
      <c r="P289" s="34" t="n">
        <f aca="false">'raw_all dissolved metals ppb'!W336/50.9415*1000</f>
        <v>9.02996574502125</v>
      </c>
    </row>
    <row r="290" customFormat="false" ht="13.8" hidden="false" customHeight="false" outlineLevel="0" collapsed="false">
      <c r="A290" s="1" t="s">
        <v>623</v>
      </c>
      <c r="B290" s="1" t="s">
        <v>272</v>
      </c>
      <c r="C290" s="14" t="s">
        <v>618</v>
      </c>
      <c r="D290" s="14" t="s">
        <v>619</v>
      </c>
      <c r="E290" s="14"/>
      <c r="F290" s="15" t="n">
        <v>42949</v>
      </c>
      <c r="G290" s="14" t="s">
        <v>624</v>
      </c>
      <c r="H290" s="14"/>
      <c r="I290" s="34" t="n">
        <f aca="false">'raw_all dissolved metals ppb'!I337/55.845*1000</f>
        <v>5054.70498701764</v>
      </c>
      <c r="J290" s="34" t="n">
        <f aca="false">'raw_all dissolved metals ppb'!K337/58.933*1000</f>
        <v>1.01810530602549</v>
      </c>
      <c r="K290" s="34" t="n">
        <f aca="false">'raw_all dissolved metals ppb'!M337/58.693*1000</f>
        <v>10.222684136098</v>
      </c>
      <c r="L290" s="34" t="n">
        <f aca="false">'raw_all dissolved metals ppb'!O337/63.546*1000</f>
        <v>14.6350675101501</v>
      </c>
      <c r="M290" s="34" t="n">
        <f aca="false">'raw_all dissolved metals ppb'!Q337/65.38*1000</f>
        <v>747.782196390334</v>
      </c>
      <c r="N290" s="45" t="n">
        <f aca="false">'raw_all dissolved metals ppb'!S337/95.95*1000</f>
        <v>1.25065138092757</v>
      </c>
      <c r="O290" s="34" t="n">
        <f aca="false">'raw_all dissolved metals ppb'!U337/54.938*1000</f>
        <v>95.5622701954931</v>
      </c>
      <c r="P290" s="34" t="n">
        <f aca="false">'raw_all dissolved metals ppb'!W337/50.9415*1000</f>
        <v>7.6558405229528</v>
      </c>
    </row>
    <row r="291" customFormat="false" ht="13.8" hidden="false" customHeight="false" outlineLevel="0" collapsed="false">
      <c r="A291" s="1" t="s">
        <v>625</v>
      </c>
      <c r="B291" s="1" t="s">
        <v>272</v>
      </c>
      <c r="C291" s="14" t="s">
        <v>618</v>
      </c>
      <c r="D291" s="14" t="s">
        <v>619</v>
      </c>
      <c r="E291" s="14"/>
      <c r="F291" s="15" t="n">
        <v>42963</v>
      </c>
      <c r="G291" s="14" t="s">
        <v>624</v>
      </c>
      <c r="H291" s="14"/>
      <c r="I291" s="34" t="n">
        <f aca="false">'raw_all dissolved metals ppb'!I338/55.845*1000</f>
        <v>5871.07171635778</v>
      </c>
      <c r="J291" s="34" t="n">
        <f aca="false">'raw_all dissolved metals ppb'!K338/58.933*1000</f>
        <v>1.1877895236964</v>
      </c>
      <c r="K291" s="34" t="n">
        <f aca="false">'raw_all dissolved metals ppb'!M338/58.693*1000</f>
        <v>10.222684136098</v>
      </c>
      <c r="L291" s="34" t="n">
        <f aca="false">'raw_all dissolved metals ppb'!O338/63.546*1000</f>
        <v>14.3203348755232</v>
      </c>
      <c r="M291" s="34" t="n">
        <f aca="false">'raw_all dissolved metals ppb'!Q338/65.38*1000</f>
        <v>422.30039767513</v>
      </c>
      <c r="N291" s="45" t="n">
        <f aca="false">'raw_all dissolved metals ppb'!S338/95.95*1000</f>
        <v>1.3548723293382</v>
      </c>
      <c r="O291" s="34" t="n">
        <f aca="false">'raw_all dissolved metals ppb'!U338/54.938*1000</f>
        <v>176.562670646911</v>
      </c>
      <c r="P291" s="34" t="n">
        <f aca="false">'raw_all dissolved metals ppb'!W338/50.9415*1000</f>
        <v>7.45953691980016</v>
      </c>
    </row>
    <row r="292" customFormat="false" ht="13.8" hidden="false" customHeight="false" outlineLevel="0" collapsed="false">
      <c r="A292" s="1" t="s">
        <v>626</v>
      </c>
      <c r="B292" s="1" t="s">
        <v>272</v>
      </c>
      <c r="C292" s="14" t="s">
        <v>618</v>
      </c>
      <c r="D292" s="14" t="s">
        <v>619</v>
      </c>
      <c r="E292" s="14"/>
      <c r="F292" s="15" t="n">
        <v>42977</v>
      </c>
      <c r="G292" s="14" t="s">
        <v>627</v>
      </c>
      <c r="H292" s="14"/>
      <c r="I292" s="34" t="n">
        <f aca="false">'raw_all dissolved metals ppb'!I339/55.845*1000</f>
        <v>6267.70525561823</v>
      </c>
      <c r="J292" s="34" t="n">
        <f aca="false">'raw_all dissolved metals ppb'!K339/58.933*1000</f>
        <v>1.1877895236964</v>
      </c>
      <c r="K292" s="34" t="n">
        <f aca="false">'raw_all dissolved metals ppb'!M339/58.693*1000</f>
        <v>10.9041964118379</v>
      </c>
      <c r="L292" s="34" t="n">
        <f aca="false">'raw_all dissolved metals ppb'!O339/63.546*1000</f>
        <v>20.9297202026878</v>
      </c>
      <c r="M292" s="34" t="n">
        <f aca="false">'raw_all dissolved metals ppb'!Q339/65.38*1000</f>
        <v>623.432242275925</v>
      </c>
      <c r="N292" s="45" t="n">
        <f aca="false">'raw_all dissolved metals ppb'!S339/95.95*1000</f>
        <v>1.3548723293382</v>
      </c>
      <c r="O292" s="34" t="n">
        <f aca="false">'raw_all dissolved metals ppb'!U339/54.938*1000</f>
        <v>129.78266409407</v>
      </c>
      <c r="P292" s="34" t="n">
        <f aca="false">'raw_all dissolved metals ppb'!W339/50.9415*1000</f>
        <v>8.63735853871598</v>
      </c>
    </row>
    <row r="293" customFormat="false" ht="13.8" hidden="false" customHeight="false" outlineLevel="0" collapsed="false">
      <c r="A293" s="46" t="s">
        <v>628</v>
      </c>
      <c r="B293" s="46" t="s">
        <v>272</v>
      </c>
      <c r="C293" s="47" t="s">
        <v>618</v>
      </c>
      <c r="D293" s="47" t="s">
        <v>619</v>
      </c>
      <c r="E293" s="47"/>
      <c r="F293" s="48" t="n">
        <v>42989</v>
      </c>
      <c r="G293" s="47" t="s">
        <v>627</v>
      </c>
      <c r="H293" s="47"/>
      <c r="I293" s="50" t="n">
        <f aca="false">'raw_all dissolved metals ppb'!I340/55.845*1000</f>
        <v>6129.10735070284</v>
      </c>
      <c r="J293" s="50" t="n">
        <f aca="false">'raw_all dissolved metals ppb'!K340/58.933*1000</f>
        <v>1.1877895236964</v>
      </c>
      <c r="K293" s="50" t="n">
        <f aca="false">'raw_all dissolved metals ppb'!M340/58.693*1000</f>
        <v>10.393062205033</v>
      </c>
      <c r="L293" s="50" t="n">
        <f aca="false">'raw_all dissolved metals ppb'!O340/63.546*1000</f>
        <v>14.1629685582098</v>
      </c>
      <c r="M293" s="50" t="n">
        <f aca="false">'raw_all dissolved metals ppb'!Q340/65.38*1000</f>
        <v>617.314163352707</v>
      </c>
      <c r="N293" s="51" t="n">
        <f aca="false">'raw_all dissolved metals ppb'!S340/95.95*1000</f>
        <v>1.3548723293382</v>
      </c>
      <c r="O293" s="50" t="n">
        <f aca="false">'raw_all dissolved metals ppb'!U340/54.938*1000</f>
        <v>166.73340856966</v>
      </c>
      <c r="P293" s="50" t="n">
        <f aca="false">'raw_all dissolved metals ppb'!W340/50.9415*1000</f>
        <v>8.04844772925807</v>
      </c>
      <c r="Q293" s="30"/>
      <c r="R293" s="30"/>
    </row>
    <row r="294" customFormat="false" ht="13.8" hidden="false" customHeight="false" outlineLevel="0" collapsed="false">
      <c r="A294" s="1" t="s">
        <v>585</v>
      </c>
      <c r="B294" s="1" t="s">
        <v>272</v>
      </c>
      <c r="C294" s="14" t="s">
        <v>567</v>
      </c>
      <c r="D294" s="14" t="s">
        <v>576</v>
      </c>
      <c r="E294" s="14"/>
      <c r="F294" s="15" t="n">
        <v>42882</v>
      </c>
      <c r="G294" s="14" t="s">
        <v>584</v>
      </c>
      <c r="H294" s="14"/>
      <c r="I294" s="34" t="n">
        <f aca="false">'raw_all dissolved metals ppb'!I317/55.845*1000</f>
        <v>2689.10376936163</v>
      </c>
      <c r="J294" s="34" t="n">
        <f aca="false">'raw_all dissolved metals ppb'!K317/58.933*1000</f>
        <v>0.950231618957121</v>
      </c>
      <c r="K294" s="34" t="n">
        <f aca="false">'raw_all dissolved metals ppb'!M317/58.693*1000</f>
        <v>25.3011432368426</v>
      </c>
      <c r="L294" s="34" t="n">
        <f aca="false">'raw_all dissolved metals ppb'!O317/63.546*1000</f>
        <v>23.2744783306581</v>
      </c>
      <c r="M294" s="34" t="n">
        <f aca="false">'raw_all dissolved metals ppb'!Q317/65.38*1000</f>
        <v>7643.36188436831</v>
      </c>
      <c r="N294" s="45" t="n">
        <f aca="false">'raw_all dissolved metals ppb'!S317/95.95*1000</f>
        <v>1.70922355393434</v>
      </c>
      <c r="O294" s="34" t="n">
        <f aca="false">'raw_all dissolved metals ppb'!U317/54.938*1000</f>
        <v>43.3397648258036</v>
      </c>
      <c r="P294" s="34" t="n">
        <f aca="false">'raw_all dissolved metals ppb'!W317/50.9415*1000</f>
        <v>29.5829529951022</v>
      </c>
    </row>
    <row r="295" customFormat="false" ht="13.8" hidden="false" customHeight="false" outlineLevel="0" collapsed="false">
      <c r="A295" s="1" t="s">
        <v>569</v>
      </c>
      <c r="B295" s="1" t="s">
        <v>272</v>
      </c>
      <c r="C295" s="14" t="s">
        <v>567</v>
      </c>
      <c r="D295" s="14" t="s">
        <v>576</v>
      </c>
      <c r="E295" s="14"/>
      <c r="F295" s="15" t="n">
        <v>42894</v>
      </c>
      <c r="G295" s="14" t="s">
        <v>570</v>
      </c>
      <c r="H295" s="14"/>
      <c r="I295" s="34" t="n">
        <f aca="false">'raw_all dissolved metals ppb'!I309/55.845*1000</f>
        <v>2598.54955680903</v>
      </c>
      <c r="J295" s="34" t="n">
        <f aca="false">'raw_all dissolved metals ppb'!K309/58.933*1000</f>
        <v>1.20475794546349</v>
      </c>
      <c r="K295" s="34" t="n">
        <f aca="false">'raw_all dissolved metals ppb'!M309/58.693*1000</f>
        <v>30.633976794507</v>
      </c>
      <c r="L295" s="34" t="n">
        <f aca="false">'raw_all dissolved metals ppb'!O309/63.546*1000</f>
        <v>25.461870141315</v>
      </c>
      <c r="M295" s="34" t="n">
        <f aca="false">'raw_all dissolved metals ppb'!Q309/65.38*1000</f>
        <v>12352.4166411747</v>
      </c>
      <c r="N295" s="45" t="n">
        <f aca="false">'raw_all dissolved metals ppb'!S309/95.95*1000</f>
        <v>1.54247003647733</v>
      </c>
      <c r="O295" s="34" t="n">
        <f aca="false">'raw_all dissolved metals ppb'!U309/54.938*1000</f>
        <v>68.8958462266555</v>
      </c>
      <c r="P295" s="34" t="n">
        <f aca="false">'raw_all dissolved metals ppb'!W309/50.9415*1000</f>
        <v>40.732997654172</v>
      </c>
    </row>
    <row r="296" customFormat="false" ht="13.8" hidden="false" customHeight="false" outlineLevel="0" collapsed="false">
      <c r="A296" s="1" t="s">
        <v>571</v>
      </c>
      <c r="B296" s="1" t="s">
        <v>272</v>
      </c>
      <c r="C296" s="14" t="s">
        <v>567</v>
      </c>
      <c r="D296" s="14" t="s">
        <v>576</v>
      </c>
      <c r="E296" s="14"/>
      <c r="F296" s="15" t="n">
        <v>42921</v>
      </c>
      <c r="G296" s="14" t="s">
        <v>572</v>
      </c>
      <c r="H296" s="14"/>
      <c r="I296" s="34" t="n">
        <f aca="false">'raw_all dissolved metals ppb'!I310/55.845*1000</f>
        <v>2312.06016653237</v>
      </c>
      <c r="J296" s="34" t="n">
        <f aca="false">'raw_all dissolved metals ppb'!K310/58.933*1000</f>
        <v>0.695705292450749</v>
      </c>
      <c r="K296" s="34" t="n">
        <f aca="false">'raw_all dissolved metals ppb'!M310/58.693*1000</f>
        <v>21.8083928236757</v>
      </c>
      <c r="L296" s="34" t="n">
        <f aca="false">'raw_all dissolved metals ppb'!O310/63.546*1000</f>
        <v>25.1156642432254</v>
      </c>
      <c r="M296" s="34" t="n">
        <f aca="false">'raw_all dissolved metals ppb'!Q310/65.38*1000</f>
        <v>3450.74946466809</v>
      </c>
      <c r="N296" s="45" t="n">
        <f aca="false">'raw_all dissolved metals ppb'!S310/95.95*1000</f>
        <v>1.51120375195414</v>
      </c>
      <c r="O296" s="34" t="n">
        <f aca="false">'raw_all dissolved metals ppb'!U310/54.938*1000</f>
        <v>34.5662383049984</v>
      </c>
      <c r="P296" s="34" t="n">
        <f aca="false">'raw_all dissolved metals ppb'!W310/50.9415*1000</f>
        <v>17.5299117615304</v>
      </c>
    </row>
    <row r="297" customFormat="false" ht="13.8" hidden="false" customHeight="false" outlineLevel="0" collapsed="false">
      <c r="A297" s="1" t="s">
        <v>573</v>
      </c>
      <c r="B297" s="1" t="s">
        <v>272</v>
      </c>
      <c r="C297" s="14" t="s">
        <v>567</v>
      </c>
      <c r="D297" s="14" t="s">
        <v>576</v>
      </c>
      <c r="E297" s="14"/>
      <c r="F297" s="15" t="n">
        <v>42927</v>
      </c>
      <c r="G297" s="14" t="s">
        <v>574</v>
      </c>
      <c r="H297" s="14"/>
      <c r="I297" s="34" t="n">
        <f aca="false">'raw_all dissolved metals ppb'!I311/55.845*1000</f>
        <v>2106.06142000179</v>
      </c>
      <c r="J297" s="34" t="n">
        <f aca="false">'raw_all dissolved metals ppb'!K311/58.933*1000</f>
        <v>0.678736870683658</v>
      </c>
      <c r="K297" s="34" t="n">
        <f aca="false">'raw_all dissolved metals ppb'!M311/58.693*1000</f>
        <v>24.1084967542978</v>
      </c>
      <c r="L297" s="34" t="n">
        <f aca="false">'raw_all dissolved metals ppb'!O311/63.546*1000</f>
        <v>28.4518301702704</v>
      </c>
      <c r="M297" s="34" t="n">
        <f aca="false">'raw_all dissolved metals ppb'!Q311/65.38*1000</f>
        <v>366.962373814622</v>
      </c>
      <c r="N297" s="45" t="n">
        <f aca="false">'raw_all dissolved metals ppb'!S311/95.95*1000</f>
        <v>1.73006774361647</v>
      </c>
      <c r="O297" s="34" t="n">
        <f aca="false">'raw_all dissolved metals ppb'!U311/54.938*1000</f>
        <v>22.6255051148568</v>
      </c>
      <c r="P297" s="34" t="n">
        <f aca="false">'raw_all dissolved metals ppb'!W311/50.9415*1000</f>
        <v>9.26553006880441</v>
      </c>
    </row>
    <row r="298" customFormat="false" ht="13.8" hidden="false" customHeight="false" outlineLevel="0" collapsed="false">
      <c r="A298" s="1" t="s">
        <v>575</v>
      </c>
      <c r="B298" s="1" t="s">
        <v>272</v>
      </c>
      <c r="C298" s="14" t="s">
        <v>567</v>
      </c>
      <c r="D298" s="14" t="s">
        <v>576</v>
      </c>
      <c r="E298" s="14"/>
      <c r="F298" s="15" t="n">
        <v>42936</v>
      </c>
      <c r="G298" s="14" t="s">
        <v>577</v>
      </c>
      <c r="H298" s="14"/>
      <c r="I298" s="34" t="n">
        <f aca="false">'raw_all dissolved metals ppb'!I312/55.845*1000</f>
        <v>1768.28722356523</v>
      </c>
      <c r="J298" s="34" t="n">
        <f aca="false">'raw_all dissolved metals ppb'!K312/58.933*1000</f>
        <v>1.1877895236964</v>
      </c>
      <c r="K298" s="34" t="n">
        <f aca="false">'raw_all dissolved metals ppb'!M312/58.693*1000</f>
        <v>15.6747823420169</v>
      </c>
      <c r="L298" s="34" t="n">
        <f aca="false">'raw_all dissolved metals ppb'!O312/63.546*1000</f>
        <v>21.5591854719416</v>
      </c>
      <c r="M298" s="34" t="n">
        <f aca="false">'raw_all dissolved metals ppb'!Q312/65.38*1000</f>
        <v>199.755276843071</v>
      </c>
      <c r="N298" s="45" t="n">
        <f aca="false">'raw_all dissolved metals ppb'!S312/95.95*1000</f>
        <v>10.1094319958312</v>
      </c>
      <c r="O298" s="34" t="n">
        <f aca="false">'raw_all dissolved metals ppb'!U312/54.938*1000</f>
        <v>25.6652954239324</v>
      </c>
      <c r="P298" s="34" t="n">
        <f aca="false">'raw_all dissolved metals ppb'!W312/50.9415*1000</f>
        <v>4.9075900788159</v>
      </c>
    </row>
    <row r="299" customFormat="false" ht="13.8" hidden="false" customHeight="false" outlineLevel="0" collapsed="false">
      <c r="A299" s="1" t="s">
        <v>578</v>
      </c>
      <c r="B299" s="1" t="s">
        <v>272</v>
      </c>
      <c r="C299" s="14" t="s">
        <v>567</v>
      </c>
      <c r="D299" s="14" t="s">
        <v>576</v>
      </c>
      <c r="E299" s="14"/>
      <c r="F299" s="15" t="n">
        <v>42950</v>
      </c>
      <c r="G299" s="14" t="s">
        <v>500</v>
      </c>
      <c r="H299" s="14"/>
      <c r="I299" s="34" t="n">
        <f aca="false">'raw_all dissolved metals ppb'!I313/55.845*1000</f>
        <v>1642.58214701406</v>
      </c>
      <c r="J299" s="34" t="n">
        <f aca="false">'raw_all dissolved metals ppb'!K313/58.933*1000</f>
        <v>1.01810530602549</v>
      </c>
      <c r="K299" s="34" t="n">
        <f aca="false">'raw_all dissolved metals ppb'!M313/58.693*1000</f>
        <v>15.334026204147</v>
      </c>
      <c r="L299" s="34" t="n">
        <f aca="false">'raw_all dissolved metals ppb'!O313/63.546*1000</f>
        <v>23.4475812797029</v>
      </c>
      <c r="M299" s="34" t="n">
        <f aca="false">'raw_all dissolved metals ppb'!Q313/65.38*1000</f>
        <v>658.152340165188</v>
      </c>
      <c r="N299" s="45" t="n">
        <f aca="false">'raw_all dissolved metals ppb'!S313/95.95*1000</f>
        <v>3.12662845231892</v>
      </c>
      <c r="O299" s="34" t="n">
        <f aca="false">'raw_all dissolved metals ppb'!U313/54.938*1000</f>
        <v>26.0293421675343</v>
      </c>
      <c r="P299" s="34" t="n">
        <f aca="false">'raw_all dissolved metals ppb'!W313/50.9415*1000</f>
        <v>5.88910809457908</v>
      </c>
    </row>
    <row r="300" customFormat="false" ht="13.8" hidden="false" customHeight="false" outlineLevel="0" collapsed="false">
      <c r="A300" s="1" t="s">
        <v>579</v>
      </c>
      <c r="B300" s="1" t="s">
        <v>272</v>
      </c>
      <c r="C300" s="14" t="s">
        <v>567</v>
      </c>
      <c r="D300" s="14" t="s">
        <v>576</v>
      </c>
      <c r="E300" s="14"/>
      <c r="F300" s="15" t="n">
        <v>42963</v>
      </c>
      <c r="G300" s="14" t="s">
        <v>580</v>
      </c>
      <c r="H300" s="14"/>
      <c r="I300" s="34" t="n">
        <f aca="false">'raw_all dissolved metals ppb'!I314/55.845*1000</f>
        <v>1616.79649028561</v>
      </c>
      <c r="J300" s="34" t="n">
        <f aca="false">'raw_all dissolved metals ppb'!K314/58.933*1000</f>
        <v>1.01810530602549</v>
      </c>
      <c r="K300" s="34" t="n">
        <f aca="false">'raw_all dissolved metals ppb'!M314/58.693*1000</f>
        <v>13.9710016526673</v>
      </c>
      <c r="L300" s="34" t="n">
        <f aca="false">'raw_all dissolved metals ppb'!O314/63.546*1000</f>
        <v>22.3460170585088</v>
      </c>
      <c r="M300" s="34" t="n">
        <f aca="false">'raw_all dissolved metals ppb'!Q314/65.38*1000</f>
        <v>149.587029672683</v>
      </c>
      <c r="N300" s="45" t="n">
        <f aca="false">'raw_all dissolved metals ppb'!S314/95.95*1000</f>
        <v>2.18863991662324</v>
      </c>
      <c r="O300" s="34" t="n">
        <f aca="false">'raw_all dissolved metals ppb'!U314/54.938*1000</f>
        <v>30.033856347155</v>
      </c>
      <c r="P300" s="34" t="n">
        <f aca="false">'raw_all dissolved metals ppb'!W314/50.9415*1000</f>
        <v>5.30019728512117</v>
      </c>
    </row>
    <row r="301" customFormat="false" ht="13.8" hidden="false" customHeight="false" outlineLevel="0" collapsed="false">
      <c r="A301" s="1" t="s">
        <v>581</v>
      </c>
      <c r="B301" s="1" t="s">
        <v>272</v>
      </c>
      <c r="C301" s="14" t="s">
        <v>567</v>
      </c>
      <c r="D301" s="14" t="s">
        <v>576</v>
      </c>
      <c r="E301" s="14"/>
      <c r="F301" s="15" t="n">
        <v>42977</v>
      </c>
      <c r="G301" s="14" t="s">
        <v>582</v>
      </c>
      <c r="H301" s="14"/>
      <c r="I301" s="34" t="n">
        <f aca="false">'raw_all dissolved metals ppb'!I315/55.845*1000</f>
        <v>1538.36511773659</v>
      </c>
      <c r="J301" s="34" t="n">
        <f aca="false">'raw_all dissolved metals ppb'!K315/58.933*1000</f>
        <v>1.01810530602549</v>
      </c>
      <c r="K301" s="34" t="n">
        <f aca="false">'raw_all dissolved metals ppb'!M315/58.693*1000</f>
        <v>15.334026204147</v>
      </c>
      <c r="L301" s="34" t="n">
        <f aca="false">'raw_all dissolved metals ppb'!O315/63.546*1000</f>
        <v>26.4375413086583</v>
      </c>
      <c r="M301" s="34" t="n">
        <f aca="false">'raw_all dissolved metals ppb'!Q315/65.38*1000</f>
        <v>437.901498929336</v>
      </c>
      <c r="N301" s="45" t="n">
        <f aca="false">'raw_all dissolved metals ppb'!S315/95.95*1000</f>
        <v>2.08441896821261</v>
      </c>
      <c r="O301" s="34" t="n">
        <f aca="false">'raw_all dissolved metals ppb'!U315/54.938*1000</f>
        <v>30.3979030907568</v>
      </c>
      <c r="P301" s="34" t="n">
        <f aca="false">'raw_all dissolved metals ppb'!W315/50.9415*1000</f>
        <v>5.69280449142644</v>
      </c>
    </row>
    <row r="302" customFormat="false" ht="13.8" hidden="false" customHeight="false" outlineLevel="0" collapsed="false">
      <c r="A302" s="1" t="s">
        <v>583</v>
      </c>
      <c r="B302" s="1" t="s">
        <v>272</v>
      </c>
      <c r="C302" s="14" t="s">
        <v>567</v>
      </c>
      <c r="D302" s="14" t="s">
        <v>576</v>
      </c>
      <c r="E302" s="14"/>
      <c r="F302" s="15" t="n">
        <v>42989</v>
      </c>
      <c r="G302" s="14" t="s">
        <v>584</v>
      </c>
      <c r="H302" s="14"/>
      <c r="I302" s="34" t="n">
        <f aca="false">'raw_all dissolved metals ppb'!I316/55.845*1000</f>
        <v>1708.83695944131</v>
      </c>
      <c r="J302" s="34" t="n">
        <f aca="false">'raw_all dissolved metals ppb'!K316/58.933*1000</f>
        <v>1.01810530602549</v>
      </c>
      <c r="K302" s="34" t="n">
        <f aca="false">'raw_all dissolved metals ppb'!M316/58.693*1000</f>
        <v>15.6747823420169</v>
      </c>
      <c r="L302" s="34" t="n">
        <f aca="false">'raw_all dissolved metals ppb'!O316/63.546*1000</f>
        <v>22.6607496931357</v>
      </c>
      <c r="M302" s="34" t="n">
        <f aca="false">'raw_all dissolved metals ppb'!Q316/65.38*1000</f>
        <v>385.13306821658</v>
      </c>
      <c r="N302" s="45" t="n">
        <f aca="false">'raw_all dissolved metals ppb'!S316/95.95*1000</f>
        <v>1.87597707139135</v>
      </c>
      <c r="O302" s="34" t="n">
        <f aca="false">'raw_all dissolved metals ppb'!U316/54.938*1000</f>
        <v>40.5912119116095</v>
      </c>
      <c r="P302" s="34" t="n">
        <f aca="false">'raw_all dissolved metals ppb'!W316/50.9415*1000</f>
        <v>6.08541169773171</v>
      </c>
    </row>
    <row r="303" customFormat="false" ht="13.8" hidden="false" customHeight="false" outlineLevel="0" collapsed="false">
      <c r="A303" s="46" t="s">
        <v>566</v>
      </c>
      <c r="B303" s="46" t="s">
        <v>272</v>
      </c>
      <c r="C303" s="47" t="s">
        <v>567</v>
      </c>
      <c r="D303" s="47" t="s">
        <v>576</v>
      </c>
      <c r="E303" s="47"/>
      <c r="F303" s="48" t="n">
        <v>43006</v>
      </c>
      <c r="G303" s="47" t="s">
        <v>414</v>
      </c>
      <c r="H303" s="47"/>
      <c r="I303" s="50" t="n">
        <f aca="false">'raw_all dissolved metals ppb'!I308/55.845*1000</f>
        <v>1577.84940460202</v>
      </c>
      <c r="J303" s="50" t="n">
        <f aca="false">'raw_all dissolved metals ppb'!K308/58.933*1000</f>
        <v>0.559957918314018</v>
      </c>
      <c r="K303" s="50" t="n">
        <f aca="false">'raw_all dissolved metals ppb'!M308/58.693*1000</f>
        <v>32.8318538837681</v>
      </c>
      <c r="L303" s="50" t="n">
        <f aca="false">'raw_all dissolved metals ppb'!O308/63.546*1000</f>
        <v>31.772259465584</v>
      </c>
      <c r="M303" s="50" t="n">
        <f aca="false">'raw_all dissolved metals ppb'!Q308/65.38*1000</f>
        <v>478.969103701438</v>
      </c>
      <c r="N303" s="51" t="n">
        <f aca="false">'raw_all dissolved metals ppb'!S308/95.95*1000</f>
        <v>2.01146430432517</v>
      </c>
      <c r="O303" s="50" t="n">
        <f aca="false">'raw_all dissolved metals ppb'!U308/54.938*1000</f>
        <v>43.3215624886235</v>
      </c>
      <c r="P303" s="50" t="n">
        <f aca="false">'raw_all dissolved metals ppb'!W308/50.9415*1000</f>
        <v>5.51613124858907</v>
      </c>
    </row>
    <row r="304" customFormat="false" ht="13.8" hidden="false" customHeight="false" outlineLevel="0" collapsed="false">
      <c r="A304" s="1" t="s">
        <v>558</v>
      </c>
      <c r="B304" s="1" t="s">
        <v>272</v>
      </c>
      <c r="C304" s="14" t="s">
        <v>73</v>
      </c>
      <c r="D304" s="14" t="s">
        <v>559</v>
      </c>
      <c r="F304" s="15" t="n">
        <v>42968</v>
      </c>
      <c r="G304" s="14" t="n">
        <v>1</v>
      </c>
      <c r="H304" s="14"/>
      <c r="I304" s="34" t="n">
        <f aca="false">'raw_all dissolved metals ppb'!I302/55.845*1000</f>
        <v>379.084967320261</v>
      </c>
      <c r="J304" s="34" t="n">
        <f aca="false">'raw_all dissolved metals ppb'!K302/58.933*1000</f>
        <v>0.848421088354572</v>
      </c>
      <c r="K304" s="34" t="n">
        <f aca="false">'raw_all dissolved metals ppb'!M302/58.693*1000</f>
        <v>20.1046121343261</v>
      </c>
      <c r="L304" s="34" t="n">
        <f aca="false">'raw_all dissolved metals ppb'!O302/63.546*1000</f>
        <v>14.3203348755232</v>
      </c>
      <c r="M304" s="34" t="n">
        <f aca="false">'raw_all dissolved metals ppb'!Q302/65.38*1000</f>
        <v>2853.47200978893</v>
      </c>
      <c r="N304" s="45" t="n">
        <f aca="false">'raw_all dissolved metals ppb'!S302/95.95*1000</f>
        <v>15.5289213131839</v>
      </c>
      <c r="O304" s="34" t="n">
        <f aca="false">'raw_all dissolved metals ppb'!U302/54.938*1000</f>
        <v>210.054971058284</v>
      </c>
      <c r="P304" s="34" t="n">
        <f aca="false">'raw_all dissolved metals ppb'!W302/50.9415*1000</f>
        <v>1.76673242837372</v>
      </c>
    </row>
    <row r="305" customFormat="false" ht="13.8" hidden="false" customHeight="false" outlineLevel="0" collapsed="false">
      <c r="A305" s="1" t="s">
        <v>562</v>
      </c>
      <c r="B305" s="1" t="s">
        <v>272</v>
      </c>
      <c r="C305" s="14" t="s">
        <v>73</v>
      </c>
      <c r="D305" s="14" t="s">
        <v>563</v>
      </c>
      <c r="F305" s="15" t="n">
        <v>42969</v>
      </c>
      <c r="G305" s="14" t="n">
        <v>1</v>
      </c>
      <c r="H305" s="14"/>
      <c r="I305" s="34" t="n">
        <f aca="false">'raw_all dissolved metals ppb'!I305/55.845*1000</f>
        <v>403.079953442564</v>
      </c>
      <c r="J305" s="34" t="n">
        <f aca="false">'raw_all dissolved metals ppb'!K305/58.933*1000</f>
        <v>0.678736870683658</v>
      </c>
      <c r="K305" s="34" t="n">
        <f aca="false">'raw_all dissolved metals ppb'!M305/58.693*1000</f>
        <v>20.445368272196</v>
      </c>
      <c r="L305" s="34" t="n">
        <f aca="false">'raw_all dissolved metals ppb'!O305/63.546*1000</f>
        <v>19.5134233468668</v>
      </c>
      <c r="M305" s="34" t="n">
        <f aca="false">'raw_all dissolved metals ppb'!Q305/65.38*1000</f>
        <v>574.487610890181</v>
      </c>
      <c r="N305" s="45" t="n">
        <f aca="false">'raw_all dissolved metals ppb'!S305/95.95*1000</f>
        <v>10.9431995831162</v>
      </c>
      <c r="O305" s="34" t="n">
        <f aca="false">'raw_all dissolved metals ppb'!U305/54.938*1000</f>
        <v>49.3283337580545</v>
      </c>
      <c r="P305" s="34" t="n">
        <f aca="false">'raw_all dissolved metals ppb'!W305/50.9415*1000</f>
        <v>1.37412522206845</v>
      </c>
    </row>
    <row r="306" customFormat="false" ht="13.8" hidden="false" customHeight="false" outlineLevel="0" collapsed="false">
      <c r="A306" s="1" t="s">
        <v>560</v>
      </c>
      <c r="B306" s="1" t="s">
        <v>272</v>
      </c>
      <c r="C306" s="14" t="s">
        <v>73</v>
      </c>
      <c r="D306" s="14" t="s">
        <v>559</v>
      </c>
      <c r="F306" s="15" t="n">
        <v>42968</v>
      </c>
      <c r="G306" s="14" t="n">
        <v>3.5</v>
      </c>
      <c r="H306" s="14"/>
      <c r="I306" s="34" t="n">
        <f aca="false">'raw_all dissolved metals ppb'!I303/55.845*1000</f>
        <v>307.458143074581</v>
      </c>
      <c r="J306" s="34" t="n">
        <f aca="false">'raw_all dissolved metals ppb'!K303/58.933*1000</f>
        <v>1.86652639438006</v>
      </c>
      <c r="K306" s="34" t="n">
        <f aca="false">'raw_all dissolved metals ppb'!M303/58.693*1000</f>
        <v>22.1491489615457</v>
      </c>
      <c r="L306" s="34" t="n">
        <f aca="false">'raw_all dissolved metals ppb'!O303/63.546*1000</f>
        <v>20.1428886161206</v>
      </c>
      <c r="M306" s="34" t="n">
        <f aca="false">'raw_all dissolved metals ppb'!Q303/65.38*1000</f>
        <v>24233.0988069746</v>
      </c>
      <c r="N306" s="45" t="n">
        <f aca="false">'raw_all dissolved metals ppb'!S303/95.95*1000</f>
        <v>26.784783741532</v>
      </c>
      <c r="O306" s="34" t="n">
        <f aca="false">'raw_all dissolved metals ppb'!U303/54.938*1000</f>
        <v>41.6833521424151</v>
      </c>
      <c r="P306" s="34" t="n">
        <f aca="false">'raw_all dissolved metals ppb'!W303/50.9415*1000</f>
        <v>15.115377442753</v>
      </c>
    </row>
    <row r="307" customFormat="false" ht="13.8" hidden="false" customHeight="false" outlineLevel="0" collapsed="false">
      <c r="A307" s="46" t="s">
        <v>564</v>
      </c>
      <c r="B307" s="46" t="s">
        <v>272</v>
      </c>
      <c r="C307" s="47" t="s">
        <v>73</v>
      </c>
      <c r="D307" s="47" t="s">
        <v>563</v>
      </c>
      <c r="E307" s="46"/>
      <c r="F307" s="48" t="n">
        <v>42969</v>
      </c>
      <c r="G307" s="47" t="n">
        <v>3.5</v>
      </c>
      <c r="H307" s="47"/>
      <c r="I307" s="50" t="n">
        <f aca="false">'raw_all dissolved metals ppb'!I306/55.845*1000</f>
        <v>501.566836780374</v>
      </c>
      <c r="J307" s="50" t="n">
        <f aca="false">'raw_all dissolved metals ppb'!K306/58.933*1000</f>
        <v>0.848421088354572</v>
      </c>
      <c r="K307" s="50" t="n">
        <f aca="false">'raw_all dissolved metals ppb'!M306/58.693*1000</f>
        <v>19.2527217896512</v>
      </c>
      <c r="L307" s="50" t="n">
        <f aca="false">'raw_all dissolved metals ppb'!O306/63.546*1000</f>
        <v>15.4218990967173</v>
      </c>
      <c r="M307" s="50" t="n">
        <f aca="false">'raw_all dissolved metals ppb'!Q306/65.38*1000</f>
        <v>2366.62587947385</v>
      </c>
      <c r="N307" s="51" t="n">
        <f aca="false">'raw_all dissolved metals ppb'!S306/95.95*1000</f>
        <v>8.44189682126107</v>
      </c>
      <c r="O307" s="50" t="n">
        <f aca="false">'raw_all dissolved metals ppb'!U306/54.938*1000</f>
        <v>80.6363537078161</v>
      </c>
      <c r="P307" s="50" t="n">
        <f aca="false">'raw_all dissolved metals ppb'!W306/50.9415*1000</f>
        <v>1.57042882522109</v>
      </c>
      <c r="Q307" s="30"/>
      <c r="R307" s="30"/>
    </row>
    <row r="308" customFormat="false" ht="13.8" hidden="false" customHeight="false" outlineLevel="0" collapsed="false">
      <c r="A308" s="1" t="s">
        <v>413</v>
      </c>
      <c r="B308" s="1" t="s">
        <v>272</v>
      </c>
      <c r="C308" s="14" t="s">
        <v>66</v>
      </c>
      <c r="F308" s="15" t="n">
        <v>42930</v>
      </c>
      <c r="G308" s="41" t="s">
        <v>280</v>
      </c>
      <c r="H308" s="14" t="s">
        <v>414</v>
      </c>
      <c r="I308" s="34" t="n">
        <f aca="false">'raw_all dissolved metals ppb'!I184/55.845*1000</f>
        <v>219.124362073597</v>
      </c>
      <c r="J308" s="34" t="n">
        <f aca="false">'raw_all dissolved metals ppb'!K184/58.933*1000</f>
        <v>0.288463170040555</v>
      </c>
      <c r="K308" s="34" t="n">
        <f aca="false">'raw_all dissolved metals ppb'!M184/58.693*1000</f>
        <v>1.80600753071065</v>
      </c>
      <c r="L308" s="34" t="n">
        <f aca="false">'raw_all dissolved metals ppb'!O184/63.546*1000</f>
        <v>8.29320492241841</v>
      </c>
      <c r="M308" s="34" t="n">
        <f aca="false">'raw_all dissolved metals ppb'!Q184/65.38*1000</f>
        <v>41.4040991128786</v>
      </c>
      <c r="N308" s="45" t="n">
        <f aca="false">'raw_all dissolved metals ppb'!S184/95.95*1000</f>
        <v>80.0729546638874</v>
      </c>
      <c r="O308" s="34" t="n">
        <f aca="false">'raw_all dissolved metals ppb'!U184/54.938*1000</f>
        <v>48.4182168990498</v>
      </c>
      <c r="P308" s="34" t="n">
        <f aca="false">'raw_all dissolved metals ppb'!W184/50.9415*1000</f>
        <v>0.647801890403698</v>
      </c>
    </row>
    <row r="309" customFormat="false" ht="13.8" hidden="false" customHeight="false" outlineLevel="0" collapsed="false">
      <c r="A309" s="1" t="s">
        <v>417</v>
      </c>
      <c r="B309" s="1" t="s">
        <v>272</v>
      </c>
      <c r="C309" s="14" t="s">
        <v>66</v>
      </c>
      <c r="F309" s="15" t="n">
        <v>42956</v>
      </c>
      <c r="G309" s="41" t="s">
        <v>280</v>
      </c>
      <c r="H309" s="14" t="s">
        <v>414</v>
      </c>
      <c r="I309" s="34" t="n">
        <f aca="false">'raw_all dissolved metals ppb'!I186/55.845*1000</f>
        <v>71.5014773032501</v>
      </c>
      <c r="J309" s="34" t="n">
        <f aca="false">'raw_all dissolved metals ppb'!K186/58.933*1000</f>
        <v>0.610863183615292</v>
      </c>
      <c r="K309" s="34" t="n">
        <f aca="false">'raw_all dissolved metals ppb'!M186/58.693*1000</f>
        <v>4.0720358475457</v>
      </c>
      <c r="L309" s="34" t="n">
        <f aca="false">'raw_all dissolved metals ppb'!O186/63.546*1000</f>
        <v>7.11295754256759</v>
      </c>
      <c r="M309" s="34" t="n">
        <f aca="false">'raw_all dissolved metals ppb'!Q186/65.38*1000</f>
        <v>93.912511471398</v>
      </c>
      <c r="N309" s="45" t="n">
        <f aca="false">'raw_all dissolved metals ppb'!S186/95.95*1000</f>
        <v>78.4783741532048</v>
      </c>
      <c r="O309" s="34" t="n">
        <f aca="false">'raw_all dissolved metals ppb'!U186/54.938*1000</f>
        <v>11.3036513888383</v>
      </c>
      <c r="P309" s="34" t="n">
        <f aca="false">'raw_all dissolved metals ppb'!W186/50.9415*1000</f>
        <v>1.45264666332951</v>
      </c>
    </row>
    <row r="310" customFormat="false" ht="13.8" hidden="false" customHeight="false" outlineLevel="0" collapsed="false">
      <c r="A310" s="46" t="s">
        <v>420</v>
      </c>
      <c r="B310" s="46" t="s">
        <v>272</v>
      </c>
      <c r="C310" s="47" t="s">
        <v>66</v>
      </c>
      <c r="D310" s="46"/>
      <c r="E310" s="46"/>
      <c r="F310" s="48" t="n">
        <v>43000</v>
      </c>
      <c r="G310" s="53" t="s">
        <v>280</v>
      </c>
      <c r="H310" s="47" t="s">
        <v>421</v>
      </c>
      <c r="I310" s="50" t="n">
        <f aca="false">'raw_all dissolved metals ppb'!I188/55.845*1000</f>
        <v>66.2906258393769</v>
      </c>
      <c r="J310" s="50" t="n">
        <f aca="false">'raw_all dissolved metals ppb'!K188/58.933*1000</f>
        <v>0.526021074779835</v>
      </c>
      <c r="K310" s="50" t="n">
        <f aca="false">'raw_all dissolved metals ppb'!M188/58.693*1000</f>
        <v>2.70901129606597</v>
      </c>
      <c r="L310" s="50" t="n">
        <f aca="false">'raw_all dissolved metals ppb'!O188/63.546*1000</f>
        <v>9.41050577534385</v>
      </c>
      <c r="M310" s="50" t="n">
        <f aca="false">'raw_all dissolved metals ppb'!Q188/65.38*1000</f>
        <v>214.224533496482</v>
      </c>
      <c r="N310" s="51" t="n">
        <f aca="false">'raw_all dissolved metals ppb'!S188/95.95*1000</f>
        <v>72.0479416362689</v>
      </c>
      <c r="O310" s="50" t="n">
        <f aca="false">'raw_all dissolved metals ppb'!U188/54.938*1000</f>
        <v>13.3605154901889</v>
      </c>
      <c r="P310" s="50" t="n">
        <f aca="false">'raw_all dissolved metals ppb'!W188/50.9415*1000</f>
        <v>1.11893053797002</v>
      </c>
      <c r="Q310" s="30"/>
      <c r="R310" s="30"/>
    </row>
    <row r="311" customFormat="false" ht="13.8" hidden="false" customHeight="false" outlineLevel="0" collapsed="false">
      <c r="A311" s="1" t="s">
        <v>521</v>
      </c>
      <c r="B311" s="1" t="s">
        <v>272</v>
      </c>
      <c r="C311" s="14" t="s">
        <v>522</v>
      </c>
      <c r="F311" s="15" t="n">
        <v>42881</v>
      </c>
      <c r="G311" s="41" t="s">
        <v>280</v>
      </c>
      <c r="H311" s="14" t="s">
        <v>497</v>
      </c>
      <c r="I311" s="34" t="n">
        <f aca="false">'raw_all dissolved metals ppb'!I275/55.845*1000</f>
        <v>478.144865252037</v>
      </c>
      <c r="J311" s="34" t="n">
        <f aca="false">'raw_all dissolved metals ppb'!K275/58.933*1000</f>
        <v>2.1889264079548</v>
      </c>
      <c r="K311" s="34" t="n">
        <f aca="false">'raw_all dissolved metals ppb'!M275/58.693*1000</f>
        <v>13.0168844666315</v>
      </c>
      <c r="L311" s="34" t="n">
        <f aca="false">'raw_all dissolved metals ppb'!O275/63.546*1000</f>
        <v>23.8567337047178</v>
      </c>
      <c r="M311" s="34" t="n">
        <f aca="false">'raw_all dissolved metals ppb'!Q275/65.38*1000</f>
        <v>2506.57693484246</v>
      </c>
      <c r="N311" s="45" t="n">
        <f aca="false">'raw_all dissolved metals ppb'!S275/95.95*1000</f>
        <v>62.9598749348619</v>
      </c>
      <c r="O311" s="34" t="n">
        <f aca="false">'raw_all dissolved metals ppb'!U275/54.938*1000</f>
        <v>27.8495758855437</v>
      </c>
      <c r="P311" s="34" t="n">
        <f aca="false">'raw_all dissolved metals ppb'!W275/50.9415*1000</f>
        <v>4.27941854872746</v>
      </c>
    </row>
    <row r="312" customFormat="false" ht="13.8" hidden="false" customHeight="false" outlineLevel="0" collapsed="false">
      <c r="A312" s="1" t="s">
        <v>525</v>
      </c>
      <c r="B312" s="1" t="s">
        <v>272</v>
      </c>
      <c r="C312" s="14" t="s">
        <v>522</v>
      </c>
      <c r="F312" s="15" t="n">
        <v>42898</v>
      </c>
      <c r="G312" s="41" t="s">
        <v>280</v>
      </c>
      <c r="H312" s="14" t="s">
        <v>705</v>
      </c>
      <c r="I312" s="34" t="n">
        <f aca="false">'raw_all dissolved metals ppb'!I277/55.845*1000</f>
        <v>294.565314710359</v>
      </c>
      <c r="J312" s="34" t="n">
        <f aca="false">'raw_all dissolved metals ppb'!K277/58.933*1000</f>
        <v>0.559957918314018</v>
      </c>
      <c r="K312" s="34" t="n">
        <f aca="false">'raw_all dissolved metals ppb'!M277/58.693*1000</f>
        <v>8.97892423287274</v>
      </c>
      <c r="L312" s="34" t="n">
        <f aca="false">'raw_all dissolved metals ppb'!O277/63.546*1000</f>
        <v>16.6178831082995</v>
      </c>
      <c r="M312" s="34" t="n">
        <f aca="false">'raw_all dissolved metals ppb'!Q277/65.38*1000</f>
        <v>453.51789538085</v>
      </c>
      <c r="N312" s="45" t="n">
        <f aca="false">'raw_all dissolved metals ppb'!S277/95.95*1000</f>
        <v>55.3621677957269</v>
      </c>
      <c r="O312" s="34" t="n">
        <f aca="false">'raw_all dissolved metals ppb'!U277/54.938*1000</f>
        <v>6.93509046561579</v>
      </c>
      <c r="P312" s="34" t="n">
        <f aca="false">'raw_all dissolved metals ppb'!W277/50.9415*1000</f>
        <v>4.12237566620535</v>
      </c>
    </row>
    <row r="313" customFormat="false" ht="13.8" hidden="false" customHeight="false" outlineLevel="0" collapsed="false">
      <c r="A313" s="1" t="s">
        <v>528</v>
      </c>
      <c r="B313" s="1" t="s">
        <v>272</v>
      </c>
      <c r="C313" s="14" t="s">
        <v>522</v>
      </c>
      <c r="F313" s="15" t="n">
        <v>42914</v>
      </c>
      <c r="G313" s="41" t="s">
        <v>280</v>
      </c>
      <c r="H313" s="14" t="s">
        <v>497</v>
      </c>
      <c r="I313" s="34" t="n">
        <f aca="false">'raw_all dissolved metals ppb'!I279/55.845*1000</f>
        <v>445.626287044498</v>
      </c>
      <c r="J313" s="34" t="n">
        <f aca="false">'raw_all dissolved metals ppb'!K279/58.933*1000</f>
        <v>0.576926340081109</v>
      </c>
      <c r="K313" s="34" t="n">
        <f aca="false">'raw_all dissolved metals ppb'!M279/58.693*1000</f>
        <v>8.1781473088784</v>
      </c>
      <c r="L313" s="34" t="n">
        <f aca="false">'raw_all dissolved metals ppb'!O279/63.546*1000</f>
        <v>15.4691089919114</v>
      </c>
      <c r="M313" s="34" t="n">
        <f aca="false">'raw_all dissolved metals ppb'!Q279/65.38*1000</f>
        <v>445.013765677577</v>
      </c>
      <c r="N313" s="45" t="n">
        <f aca="false">'raw_all dissolved metals ppb'!S279/95.95*1000</f>
        <v>54.2053152683689</v>
      </c>
      <c r="O313" s="34" t="n">
        <f aca="false">'raw_all dissolved metals ppb'!U279/54.938*1000</f>
        <v>9.01015690414649</v>
      </c>
      <c r="P313" s="34" t="n">
        <f aca="false">'raw_all dissolved metals ppb'!W279/50.9415*1000</f>
        <v>2.51268612035374</v>
      </c>
    </row>
    <row r="314" customFormat="false" ht="13.8" hidden="false" customHeight="false" outlineLevel="0" collapsed="false">
      <c r="A314" s="1" t="s">
        <v>530</v>
      </c>
      <c r="B314" s="1" t="s">
        <v>272</v>
      </c>
      <c r="C314" s="14" t="s">
        <v>522</v>
      </c>
      <c r="F314" s="15" t="n">
        <v>42929</v>
      </c>
      <c r="G314" s="41" t="s">
        <v>280</v>
      </c>
      <c r="H314" s="14" t="s">
        <v>497</v>
      </c>
      <c r="I314" s="34" t="n">
        <f aca="false">'raw_all dissolved metals ppb'!I281/55.845*1000</f>
        <v>335.929805712239</v>
      </c>
      <c r="J314" s="34" t="n">
        <f aca="false">'raw_all dissolved metals ppb'!K281/58.933*1000</f>
        <v>0.509052653012743</v>
      </c>
      <c r="K314" s="34" t="n">
        <f aca="false">'raw_all dissolved metals ppb'!M281/58.693*1000</f>
        <v>8.2122229226654</v>
      </c>
      <c r="L314" s="34" t="n">
        <f aca="false">'raw_all dissolved metals ppb'!O281/63.546*1000</f>
        <v>17.8610770150757</v>
      </c>
      <c r="M314" s="34" t="n">
        <f aca="false">'raw_all dissolved metals ppb'!Q281/65.38*1000</f>
        <v>396.176200672989</v>
      </c>
      <c r="N314" s="45" t="n">
        <f aca="false">'raw_all dissolved metals ppb'!S281/95.95*1000</f>
        <v>43.3454924439812</v>
      </c>
      <c r="O314" s="34" t="n">
        <f aca="false">'raw_all dissolved metals ppb'!U281/54.938*1000</f>
        <v>10.848592959336</v>
      </c>
      <c r="P314" s="34" t="n">
        <f aca="false">'raw_all dissolved metals ppb'!W281/50.9415*1000</f>
        <v>3.29790053296428</v>
      </c>
    </row>
    <row r="315" customFormat="false" ht="13.8" hidden="false" customHeight="false" outlineLevel="0" collapsed="false">
      <c r="A315" s="1" t="s">
        <v>532</v>
      </c>
      <c r="B315" s="1" t="s">
        <v>272</v>
      </c>
      <c r="C315" s="14" t="s">
        <v>522</v>
      </c>
      <c r="F315" s="15" t="n">
        <v>42949</v>
      </c>
      <c r="G315" s="41" t="s">
        <v>280</v>
      </c>
      <c r="H315" s="14" t="s">
        <v>497</v>
      </c>
      <c r="I315" s="34" t="n">
        <f aca="false">'raw_all dissolved metals ppb'!I283/55.845*1000</f>
        <v>255.224281493419</v>
      </c>
      <c r="J315" s="34" t="n">
        <f aca="false">'raw_all dissolved metals ppb'!K283/58.933*1000</f>
        <v>0.441178965944378</v>
      </c>
      <c r="K315" s="34" t="n">
        <f aca="false">'raw_all dissolved metals ppb'!M283/58.693*1000</f>
        <v>7.18995450905559</v>
      </c>
      <c r="L315" s="34" t="n">
        <f aca="false">'raw_all dissolved metals ppb'!O283/63.546*1000</f>
        <v>15.7681049948069</v>
      </c>
      <c r="M315" s="34" t="n">
        <f aca="false">'raw_all dissolved metals ppb'!Q283/65.38*1000</f>
        <v>293.071275619455</v>
      </c>
      <c r="N315" s="45" t="n">
        <f aca="false">'raw_all dissolved metals ppb'!S283/95.95*1000</f>
        <v>30.9848879624805</v>
      </c>
      <c r="O315" s="34" t="n">
        <f aca="false">'raw_all dissolved metals ppb'!U283/54.938*1000</f>
        <v>9.61083403108959</v>
      </c>
      <c r="P315" s="34" t="n">
        <f aca="false">'raw_all dissolved metals ppb'!W283/50.9415*1000</f>
        <v>2.29675215688584</v>
      </c>
    </row>
    <row r="316" customFormat="false" ht="13.8" hidden="false" customHeight="false" outlineLevel="0" collapsed="false">
      <c r="A316" s="46" t="s">
        <v>534</v>
      </c>
      <c r="B316" s="46" t="s">
        <v>272</v>
      </c>
      <c r="C316" s="47" t="s">
        <v>522</v>
      </c>
      <c r="D316" s="46"/>
      <c r="E316" s="46"/>
      <c r="F316" s="48" t="n">
        <v>42976</v>
      </c>
      <c r="G316" s="53" t="s">
        <v>280</v>
      </c>
      <c r="H316" s="47" t="s">
        <v>497</v>
      </c>
      <c r="I316" s="50" t="n">
        <f aca="false">'raw_all dissolved metals ppb'!I285/55.845*1000</f>
        <v>777.240576595935</v>
      </c>
      <c r="J316" s="50" t="n">
        <f aca="false">'raw_all dissolved metals ppb'!K285/58.933*1000</f>
        <v>0.831452666587481</v>
      </c>
      <c r="K316" s="50" t="n">
        <f aca="false">'raw_all dissolved metals ppb'!M285/58.693*1000</f>
        <v>8.16110950198491</v>
      </c>
      <c r="L316" s="50" t="n">
        <f aca="false">'raw_all dissolved metals ppb'!O285/63.546*1000</f>
        <v>15.909734680389</v>
      </c>
      <c r="M316" s="50" t="n">
        <f aca="false">'raw_all dissolved metals ppb'!Q285/65.38*1000</f>
        <v>425.497093912512</v>
      </c>
      <c r="N316" s="51" t="n">
        <f aca="false">'raw_all dissolved metals ppb'!S285/95.95*1000</f>
        <v>24.0125065138093</v>
      </c>
      <c r="O316" s="50" t="n">
        <f aca="false">'raw_all dissolved metals ppb'!U285/54.938*1000</f>
        <v>47.8903491208271</v>
      </c>
      <c r="P316" s="50" t="n">
        <f aca="false">'raw_all dissolved metals ppb'!W285/50.9415*1000</f>
        <v>4.24015782809694</v>
      </c>
      <c r="Q316" s="30"/>
      <c r="R316" s="30"/>
    </row>
    <row r="317" customFormat="false" ht="13.8" hidden="false" customHeight="false" outlineLevel="0" collapsed="false">
      <c r="A317" s="1" t="s">
        <v>606</v>
      </c>
      <c r="B317" s="1" t="s">
        <v>272</v>
      </c>
      <c r="C317" s="14" t="s">
        <v>607</v>
      </c>
      <c r="D317" s="1" t="s">
        <v>608</v>
      </c>
      <c r="F317" s="15" t="n">
        <v>42880</v>
      </c>
      <c r="G317" s="41" t="s">
        <v>609</v>
      </c>
      <c r="H317" s="14" t="s">
        <v>557</v>
      </c>
      <c r="I317" s="34" t="n">
        <f aca="false">'raw_all dissolved metals ppb'!I328/55.845*1000</f>
        <v>1059.07422329662</v>
      </c>
      <c r="J317" s="34" t="n">
        <f aca="false">'raw_all dissolved metals ppb'!K328/58.933*1000</f>
        <v>0.509052653012743</v>
      </c>
      <c r="K317" s="34" t="n">
        <f aca="false">'raw_all dissolved metals ppb'!M328/58.693*1000</f>
        <v>5.23060671630348</v>
      </c>
      <c r="L317" s="34" t="n">
        <f aca="false">'raw_all dissolved metals ppb'!O328/63.546*1000</f>
        <v>11.5978975860007</v>
      </c>
      <c r="M317" s="34" t="n">
        <f aca="false">'raw_all dissolved metals ppb'!Q328/65.38*1000</f>
        <v>2890.37932089324</v>
      </c>
      <c r="N317" s="45" t="n">
        <f aca="false">'raw_all dissolved metals ppb'!S328/95.95*1000</f>
        <v>2810.34914017718</v>
      </c>
      <c r="O317" s="34" t="n">
        <f aca="false">'raw_all dissolved metals ppb'!U328/54.938*1000</f>
        <v>15.9452473697623</v>
      </c>
      <c r="P317" s="34" t="n">
        <f aca="false">'raw_all dissolved metals ppb'!W328/50.9415*1000</f>
        <v>8.61772817840071</v>
      </c>
    </row>
    <row r="318" customFormat="false" ht="13.8" hidden="false" customHeight="false" outlineLevel="0" collapsed="false">
      <c r="A318" s="1" t="s">
        <v>613</v>
      </c>
      <c r="B318" s="1" t="s">
        <v>272</v>
      </c>
      <c r="C318" s="14" t="s">
        <v>607</v>
      </c>
      <c r="D318" s="1" t="s">
        <v>608</v>
      </c>
      <c r="F318" s="15" t="n">
        <v>42914</v>
      </c>
      <c r="G318" s="41" t="s">
        <v>280</v>
      </c>
      <c r="H318" s="14"/>
      <c r="I318" s="34" t="n">
        <f aca="false">'raw_all dissolved metals ppb'!I330/55.845*1000</f>
        <v>661.330468260364</v>
      </c>
      <c r="J318" s="34" t="n">
        <f aca="false">'raw_all dissolved metals ppb'!K330/58.933*1000</f>
        <v>0.712673714217841</v>
      </c>
      <c r="K318" s="34" t="n">
        <f aca="false">'raw_all dissolved metals ppb'!M330/58.693*1000</f>
        <v>5.99730802651083</v>
      </c>
      <c r="L318" s="34" t="n">
        <f aca="false">'raw_all dissolved metals ppb'!O330/63.546*1000</f>
        <v>15.862524785195</v>
      </c>
      <c r="M318" s="34" t="n">
        <f aca="false">'raw_all dissolved metals ppb'!Q330/65.38*1000</f>
        <v>770.128479657388</v>
      </c>
      <c r="N318" s="45" t="n">
        <f aca="false">'raw_all dissolved metals ppb'!S330/95.95*1000</f>
        <v>967.514330380407</v>
      </c>
      <c r="O318" s="34" t="n">
        <f aca="false">'raw_all dissolved metals ppb'!U330/54.938*1000</f>
        <v>16.5459244967054</v>
      </c>
      <c r="P318" s="34" t="n">
        <f aca="false">'raw_all dissolved metals ppb'!W330/50.9415*1000</f>
        <v>4.37757035030378</v>
      </c>
    </row>
    <row r="319" customFormat="false" ht="13.8" hidden="false" customHeight="false" outlineLevel="0" collapsed="false">
      <c r="A319" s="46" t="s">
        <v>615</v>
      </c>
      <c r="B319" s="46" t="s">
        <v>272</v>
      </c>
      <c r="C319" s="47" t="s">
        <v>607</v>
      </c>
      <c r="D319" s="46" t="s">
        <v>608</v>
      </c>
      <c r="E319" s="46"/>
      <c r="F319" s="48" t="n">
        <v>42935</v>
      </c>
      <c r="G319" s="53" t="s">
        <v>280</v>
      </c>
      <c r="H319" s="47"/>
      <c r="I319" s="50" t="n">
        <f aca="false">'raw_all dissolved metals ppb'!I332/55.845*1000</f>
        <v>792.174769451159</v>
      </c>
      <c r="J319" s="50" t="n">
        <f aca="false">'raw_all dissolved metals ppb'!K332/58.933*1000</f>
        <v>0.644800027149475</v>
      </c>
      <c r="K319" s="50" t="n">
        <f aca="false">'raw_all dissolved metals ppb'!M332/58.693*1000</f>
        <v>6.6617824953572</v>
      </c>
      <c r="L319" s="50" t="n">
        <f aca="false">'raw_all dissolved metals ppb'!O332/63.546*1000</f>
        <v>14.5878576149561</v>
      </c>
      <c r="M319" s="50" t="n">
        <f aca="false">'raw_all dissolved metals ppb'!Q332/65.38*1000</f>
        <v>733.680024472316</v>
      </c>
      <c r="N319" s="51" t="n">
        <f aca="false">'raw_all dissolved metals ppb'!S332/95.95*1000</f>
        <v>197.811360083377</v>
      </c>
      <c r="O319" s="50" t="n">
        <f aca="false">'raw_all dissolved metals ppb'!U332/54.938*1000</f>
        <v>15.3627725799993</v>
      </c>
      <c r="P319" s="50" t="n">
        <f aca="false">'raw_all dissolved metals ppb'!W332/50.9415*1000</f>
        <v>4.59350431377168</v>
      </c>
      <c r="Q319" s="30"/>
      <c r="R319" s="30"/>
    </row>
    <row r="320" customFormat="false" ht="13.8" hidden="false" customHeight="false" outlineLevel="0" collapsed="false">
      <c r="A320" s="55" t="s">
        <v>556</v>
      </c>
      <c r="B320" s="55"/>
      <c r="C320" s="56" t="s">
        <v>706</v>
      </c>
      <c r="D320" s="55"/>
      <c r="E320" s="55"/>
      <c r="F320" s="57" t="n">
        <v>42955</v>
      </c>
      <c r="G320" s="67" t="s">
        <v>557</v>
      </c>
      <c r="H320" s="56"/>
      <c r="I320" s="58" t="n">
        <v>166.496552959083</v>
      </c>
      <c r="J320" s="58" t="n">
        <v>2.15498956442061</v>
      </c>
      <c r="K320" s="58" t="n">
        <v>33.37706370436</v>
      </c>
      <c r="L320" s="58" t="n">
        <v>30.6234853491959</v>
      </c>
      <c r="M320" s="58" t="n">
        <v>11569.8072805139</v>
      </c>
      <c r="N320" s="59" t="n">
        <v>1.53204794163627</v>
      </c>
      <c r="O320" s="58" t="n">
        <v>140.922494448287</v>
      </c>
      <c r="P320" s="58" t="n">
        <v>29.0333029062748</v>
      </c>
      <c r="Q320" s="30"/>
      <c r="R320" s="30"/>
    </row>
    <row r="321" customFormat="false" ht="13.8" hidden="false" customHeight="false" outlineLevel="0" collapsed="false">
      <c r="A321" s="1" t="s">
        <v>496</v>
      </c>
      <c r="B321" s="1" t="s">
        <v>272</v>
      </c>
      <c r="C321" s="14" t="s">
        <v>88</v>
      </c>
      <c r="D321" s="14" t="n">
        <v>1001</v>
      </c>
      <c r="E321" s="14"/>
      <c r="F321" s="15" t="n">
        <v>42927</v>
      </c>
      <c r="G321" s="14" t="s">
        <v>497</v>
      </c>
      <c r="H321" s="14"/>
      <c r="I321" s="34" t="n">
        <f aca="false">'raw_all dissolved metals ppb'!I254/55.845*1000</f>
        <v>184.403259020503</v>
      </c>
      <c r="J321" s="34" t="n">
        <f aca="false">'raw_all dissolved metals ppb'!K254/58.933*1000</f>
        <v>3.25793697928156</v>
      </c>
      <c r="K321" s="34" t="n">
        <f aca="false">'raw_all dissolved metals ppb'!M254/58.693*1000</f>
        <v>58.797471589457</v>
      </c>
      <c r="L321" s="34" t="n">
        <f aca="false">'raw_all dissolved metals ppb'!O254/63.546*1000</f>
        <v>47.5718377238536</v>
      </c>
      <c r="M321" s="34" t="n">
        <f aca="false">'raw_all dissolved metals ppb'!Q254/65.38*1000</f>
        <v>666.855307433466</v>
      </c>
      <c r="N321" s="45" t="n">
        <f aca="false">'raw_all dissolved metals ppb'!S254/95.95*1000</f>
        <v>62.7201667535175</v>
      </c>
      <c r="O321" s="34" t="n">
        <f aca="false">'raw_all dissolved metals ppb'!U254/54.938*1000</f>
        <v>33.6925261203539</v>
      </c>
      <c r="P321" s="34" t="n">
        <f aca="false">'raw_all dissolved metals ppb'!W254/50.9415*1000</f>
        <v>16.7250669886046</v>
      </c>
    </row>
    <row r="322" customFormat="false" ht="13.8" hidden="false" customHeight="false" outlineLevel="0" collapsed="false">
      <c r="A322" s="1" t="s">
        <v>499</v>
      </c>
      <c r="B322" s="1" t="s">
        <v>272</v>
      </c>
      <c r="C322" s="14" t="s">
        <v>88</v>
      </c>
      <c r="D322" s="14" t="n">
        <v>1001</v>
      </c>
      <c r="E322" s="14"/>
      <c r="F322" s="15" t="n">
        <v>42935</v>
      </c>
      <c r="G322" s="14" t="s">
        <v>500</v>
      </c>
      <c r="H322" s="14"/>
      <c r="I322" s="34" t="n">
        <f aca="false">'raw_all dissolved metals ppb'!I256/55.845*1000</f>
        <v>154.212552600949</v>
      </c>
      <c r="J322" s="34" t="n">
        <f aca="false">'raw_all dissolved metals ppb'!K256/58.933*1000</f>
        <v>2.969473809241</v>
      </c>
      <c r="K322" s="34" t="n">
        <f aca="false">'raw_all dissolved metals ppb'!M256/58.693*1000</f>
        <v>50.9941560322355</v>
      </c>
      <c r="L322" s="34" t="n">
        <f aca="false">'raw_all dissolved metals ppb'!O256/63.546*1000</f>
        <v>39.3887892235546</v>
      </c>
      <c r="M322" s="34" t="n">
        <f aca="false">'raw_all dissolved metals ppb'!Q256/65.38*1000</f>
        <v>4066.24349954114</v>
      </c>
      <c r="N322" s="45" t="n">
        <f aca="false">'raw_all dissolved metals ppb'!S256/95.95*1000</f>
        <v>52.558624283481</v>
      </c>
      <c r="O322" s="34" t="n">
        <f aca="false">'raw_all dissolved metals ppb'!U256/54.938*1000</f>
        <v>10.848592959336</v>
      </c>
      <c r="P322" s="34" t="n">
        <f aca="false">'raw_all dissolved metals ppb'!W256/50.9415*1000</f>
        <v>18.1384529313036</v>
      </c>
    </row>
    <row r="323" customFormat="false" ht="13.8" hidden="false" customHeight="false" outlineLevel="0" collapsed="false">
      <c r="A323" s="46" t="s">
        <v>494</v>
      </c>
      <c r="B323" s="46" t="s">
        <v>272</v>
      </c>
      <c r="C323" s="47" t="s">
        <v>88</v>
      </c>
      <c r="D323" s="47" t="n">
        <v>1001</v>
      </c>
      <c r="E323" s="47"/>
      <c r="F323" s="48" t="n">
        <v>42921</v>
      </c>
      <c r="G323" s="47" t="s">
        <v>421</v>
      </c>
      <c r="H323" s="47"/>
      <c r="I323" s="50" t="n">
        <f aca="false">'raw_all dissolved metals ppb'!I252/55.845*1000</f>
        <v>164.956576237801</v>
      </c>
      <c r="J323" s="50" t="n">
        <f aca="false">'raw_all dissolved metals ppb'!K252/58.933*1000</f>
        <v>3.24096855751447</v>
      </c>
      <c r="K323" s="50" t="n">
        <f aca="false">'raw_all dissolved metals ppb'!M252/58.693*1000</f>
        <v>58.6100557136285</v>
      </c>
      <c r="L323" s="50" t="n">
        <f aca="false">'raw_all dissolved metals ppb'!O252/63.546*1000</f>
        <v>52.8593459855852</v>
      </c>
      <c r="M323" s="50" t="n">
        <f aca="false">'raw_all dissolved metals ppb'!Q252/65.38*1000</f>
        <v>1082.30345671459</v>
      </c>
      <c r="N323" s="51" t="n">
        <f aca="false">'raw_all dissolved metals ppb'!S252/95.95*1000</f>
        <v>63.5226680562793</v>
      </c>
      <c r="O323" s="50" t="n">
        <f aca="false">'raw_all dissolved metals ppb'!U252/54.938*1000</f>
        <v>52.3863264043103</v>
      </c>
      <c r="P323" s="50" t="n">
        <f aca="false">'raw_all dissolved metals ppb'!W252/50.9415*1000</f>
        <v>18.1580832916188</v>
      </c>
      <c r="Q323" s="30"/>
      <c r="R323" s="30"/>
    </row>
    <row r="324" customFormat="false" ht="13.8" hidden="false" customHeight="false" outlineLevel="0" collapsed="false">
      <c r="A324" s="1" t="s">
        <v>429</v>
      </c>
      <c r="B324" s="1" t="s">
        <v>272</v>
      </c>
      <c r="C324" s="14" t="s">
        <v>425</v>
      </c>
      <c r="D324" s="14" t="s">
        <v>430</v>
      </c>
      <c r="E324" s="14"/>
      <c r="F324" s="15" t="n">
        <v>42921</v>
      </c>
      <c r="G324" s="14" t="n">
        <v>2</v>
      </c>
      <c r="H324" s="14"/>
      <c r="I324" s="34" t="n">
        <f aca="false">'raw_all dissolved metals ppb'!I193/55.845*1000</f>
        <v>363.738920225624</v>
      </c>
      <c r="J324" s="34" t="n">
        <f aca="false">'raw_all dissolved metals ppb'!K193/58.933*1000</f>
        <v>3.86880016289685</v>
      </c>
      <c r="K324" s="34" t="n">
        <f aca="false">'raw_all dissolved metals ppb'!M193/58.693*1000</f>
        <v>54.0439234661714</v>
      </c>
      <c r="L324" s="34" t="n">
        <f aca="false">'raw_all dissolved metals ppb'!O193/63.546*1000</f>
        <v>37.57907657445</v>
      </c>
      <c r="M324" s="34" t="n">
        <f aca="false">'raw_all dissolved metals ppb'!Q193/65.38*1000</f>
        <v>186.861425512389</v>
      </c>
      <c r="N324" s="45" t="n">
        <f aca="false">'raw_all dissolved metals ppb'!S193/95.95*1000</f>
        <v>8.04585721730068</v>
      </c>
      <c r="O324" s="34" t="n">
        <f aca="false">'raw_all dissolved metals ppb'!U193/54.938*1000</f>
        <v>25.19203465725</v>
      </c>
      <c r="P324" s="34" t="n">
        <f aca="false">'raw_all dissolved metals ppb'!W193/50.9415*1000</f>
        <v>23.1441948116958</v>
      </c>
    </row>
    <row r="325" customFormat="false" ht="13.8" hidden="false" customHeight="false" outlineLevel="0" collapsed="false">
      <c r="A325" s="1" t="s">
        <v>435</v>
      </c>
      <c r="B325" s="1" t="s">
        <v>272</v>
      </c>
      <c r="C325" s="14" t="s">
        <v>425</v>
      </c>
      <c r="D325" s="14" t="s">
        <v>430</v>
      </c>
      <c r="E325" s="14"/>
      <c r="F325" s="15" t="n">
        <v>42927</v>
      </c>
      <c r="G325" s="14" t="n">
        <v>2</v>
      </c>
      <c r="H325" s="14"/>
      <c r="I325" s="34" t="n">
        <f aca="false">'raw_all dissolved metals ppb'!I198/55.845*1000</f>
        <v>328.480615990689</v>
      </c>
      <c r="J325" s="34" t="n">
        <f aca="false">'raw_all dissolved metals ppb'!K198/58.933*1000</f>
        <v>3.07128433984355</v>
      </c>
      <c r="K325" s="34" t="n">
        <f aca="false">'raw_all dissolved metals ppb'!M198/58.693*1000</f>
        <v>34.5015589593308</v>
      </c>
      <c r="L325" s="34" t="n">
        <f aca="false">'raw_all dissolved metals ppb'!O198/63.546*1000</f>
        <v>25.099927611494</v>
      </c>
      <c r="M325" s="34" t="n">
        <f aca="false">'raw_all dissolved metals ppb'!Q198/65.38*1000</f>
        <v>195.120832058734</v>
      </c>
      <c r="N325" s="45" t="n">
        <f aca="false">'raw_all dissolved metals ppb'!S198/95.95*1000</f>
        <v>3.48097967691506</v>
      </c>
      <c r="O325" s="34" t="n">
        <f aca="false">'raw_all dissolved metals ppb'!U198/54.938*1000</f>
        <v>41.2282937129127</v>
      </c>
      <c r="P325" s="34" t="n">
        <f aca="false">'raw_all dissolved metals ppb'!W198/50.9415*1000</f>
        <v>27.5806562429453</v>
      </c>
    </row>
    <row r="326" customFormat="false" ht="13.8" hidden="false" customHeight="false" outlineLevel="0" collapsed="false">
      <c r="A326" s="1" t="s">
        <v>448</v>
      </c>
      <c r="B326" s="1" t="s">
        <v>272</v>
      </c>
      <c r="C326" s="14" t="s">
        <v>425</v>
      </c>
      <c r="D326" s="14" t="s">
        <v>430</v>
      </c>
      <c r="E326" s="14"/>
      <c r="F326" s="15" t="n">
        <v>42935</v>
      </c>
      <c r="G326" s="14" t="n">
        <v>2</v>
      </c>
      <c r="H326" s="14"/>
      <c r="I326" s="34" t="n">
        <f aca="false">'raw_all dissolved metals ppb'!I209/55.845*1000</f>
        <v>284.322678843227</v>
      </c>
      <c r="J326" s="34" t="n">
        <f aca="false">'raw_all dissolved metals ppb'!K209/58.933*1000</f>
        <v>3.80092647582848</v>
      </c>
      <c r="K326" s="34" t="n">
        <f aca="false">'raw_all dissolved metals ppb'!M209/58.693*1000</f>
        <v>55.2876833693967</v>
      </c>
      <c r="L326" s="34" t="n">
        <f aca="false">'raw_all dissolved metals ppb'!O209/63.546*1000</f>
        <v>30.9854278790168</v>
      </c>
      <c r="M326" s="34" t="n">
        <f aca="false">'raw_all dissolved metals ppb'!Q209/65.38*1000</f>
        <v>98.1339859284185</v>
      </c>
      <c r="N326" s="45" t="n">
        <f aca="false">'raw_all dissolved metals ppb'!S209/95.95*1000</f>
        <v>3.8353309015112</v>
      </c>
      <c r="O326" s="34" t="n">
        <f aca="false">'raw_all dissolved metals ppb'!U209/54.938*1000</f>
        <v>63.0710983290254</v>
      </c>
      <c r="P326" s="34" t="n">
        <f aca="false">'raw_all dissolved metals ppb'!W209/50.9415*1000</f>
        <v>23.2816073339026</v>
      </c>
    </row>
    <row r="327" customFormat="false" ht="13.8" hidden="false" customHeight="false" outlineLevel="0" collapsed="false">
      <c r="A327" s="1" t="s">
        <v>453</v>
      </c>
      <c r="B327" s="1" t="s">
        <v>272</v>
      </c>
      <c r="C327" s="14" t="s">
        <v>425</v>
      </c>
      <c r="D327" s="14" t="s">
        <v>430</v>
      </c>
      <c r="E327" s="14"/>
      <c r="F327" s="15" t="n">
        <v>42941</v>
      </c>
      <c r="G327" s="14" t="n">
        <v>2</v>
      </c>
      <c r="H327" s="14"/>
      <c r="I327" s="34" t="n">
        <f aca="false">'raw_all dissolved metals ppb'!I214/55.845*1000</f>
        <v>270.552421881995</v>
      </c>
      <c r="J327" s="34" t="n">
        <f aca="false">'raw_all dissolved metals ppb'!K214/58.933*1000</f>
        <v>3.73305278876012</v>
      </c>
      <c r="K327" s="34" t="n">
        <f aca="false">'raw_all dissolved metals ppb'!M214/58.693*1000</f>
        <v>40.3966401444806</v>
      </c>
      <c r="L327" s="34" t="n">
        <f aca="false">'raw_all dissolved metals ppb'!O214/63.546*1000</f>
        <v>27.3660025808076</v>
      </c>
      <c r="M327" s="34" t="n">
        <f aca="false">'raw_all dissolved metals ppb'!Q214/65.38*1000</f>
        <v>217.467115325788</v>
      </c>
      <c r="N327" s="45" t="n">
        <f aca="false">'raw_all dissolved metals ppb'!S214/95.95*1000</f>
        <v>6.01354872329338</v>
      </c>
      <c r="O327" s="34" t="n">
        <f aca="false">'raw_all dissolved metals ppb'!U214/54.938*1000</f>
        <v>27.5037314791219</v>
      </c>
      <c r="P327" s="34" t="n">
        <f aca="false">'raw_all dissolved metals ppb'!W214/50.9415*1000</f>
        <v>27.9732634492506</v>
      </c>
    </row>
    <row r="328" customFormat="false" ht="13.8" hidden="false" customHeight="false" outlineLevel="0" collapsed="false">
      <c r="A328" s="1" t="s">
        <v>464</v>
      </c>
      <c r="B328" s="1" t="s">
        <v>272</v>
      </c>
      <c r="C328" s="14" t="s">
        <v>425</v>
      </c>
      <c r="D328" s="14" t="s">
        <v>430</v>
      </c>
      <c r="F328" s="15" t="n">
        <v>42957</v>
      </c>
      <c r="G328" s="14" t="n">
        <v>2</v>
      </c>
      <c r="I328" s="34" t="n">
        <f aca="false">'raw_all dissolved metals ppb'!I225/55.845*1000</f>
        <v>170.436028292596</v>
      </c>
      <c r="J328" s="34" t="n">
        <f aca="false">'raw_all dissolved metals ppb'!K225/58.933*1000</f>
        <v>4.19120017647159</v>
      </c>
      <c r="K328" s="34" t="n">
        <f aca="false">'raw_all dissolved metals ppb'!M225/58.693*1000</f>
        <v>113.642171979623</v>
      </c>
      <c r="L328" s="34" t="n">
        <f aca="false">'raw_all dissolved metals ppb'!O225/63.546*1000</f>
        <v>30.7336417713153</v>
      </c>
      <c r="M328" s="34" t="n">
        <f aca="false">'raw_all dissolved metals ppb'!Q225/65.38*1000</f>
        <v>356.576934842459</v>
      </c>
      <c r="N328" s="45" t="n">
        <f aca="false">'raw_all dissolved metals ppb'!S225/95.95*1000</f>
        <v>15.4455445544554</v>
      </c>
      <c r="O328" s="34" t="n">
        <f aca="false">'raw_all dissolved metals ppb'!U225/54.938*1000</f>
        <v>24.1909061123448</v>
      </c>
      <c r="P328" s="34" t="n">
        <f aca="false">'raw_all dissolved metals ppb'!W225/50.9415*1000</f>
        <v>21.5541356261594</v>
      </c>
    </row>
    <row r="329" customFormat="false" ht="13.8" hidden="false" customHeight="false" outlineLevel="0" collapsed="false">
      <c r="A329" s="1" t="s">
        <v>473</v>
      </c>
      <c r="B329" s="1" t="s">
        <v>272</v>
      </c>
      <c r="C329" s="14" t="s">
        <v>425</v>
      </c>
      <c r="D329" s="14" t="s">
        <v>430</v>
      </c>
      <c r="F329" s="15" t="n">
        <v>42964</v>
      </c>
      <c r="G329" s="14" t="n">
        <v>2</v>
      </c>
      <c r="H329" s="14"/>
      <c r="I329" s="34" t="n">
        <f aca="false">'raw_all dissolved metals ppb'!I233/55.845*1000</f>
        <v>104.41400304414</v>
      </c>
      <c r="J329" s="34" t="n">
        <f aca="false">'raw_all dissolved metals ppb'!K233/58.933*1000</f>
        <v>2.88463170040555</v>
      </c>
      <c r="K329" s="34" t="n">
        <f aca="false">'raw_all dissolved metals ppb'!M233/58.693*1000</f>
        <v>30.770279249655</v>
      </c>
      <c r="L329" s="34" t="n">
        <f aca="false">'raw_all dissolved metals ppb'!O233/63.546*1000</f>
        <v>24.4389890787776</v>
      </c>
      <c r="M329" s="34" t="n">
        <f aca="false">'raw_all dissolved metals ppb'!Q233/65.38*1000</f>
        <v>91.1287855613337</v>
      </c>
      <c r="N329" s="45" t="n">
        <f aca="false">'raw_all dissolved metals ppb'!S233/95.95*1000</f>
        <v>4.09588327253778</v>
      </c>
      <c r="O329" s="34" t="n">
        <f aca="false">'raw_all dissolved metals ppb'!U233/54.938*1000</f>
        <v>18.7302049583166</v>
      </c>
      <c r="P329" s="34" t="n">
        <f aca="false">'raw_all dissolved metals ppb'!W233/50.9415*1000</f>
        <v>27.2862008382164</v>
      </c>
    </row>
    <row r="330" customFormat="false" ht="13.8" hidden="false" customHeight="false" outlineLevel="0" collapsed="false">
      <c r="A330" s="1" t="s">
        <v>424</v>
      </c>
      <c r="B330" s="1" t="s">
        <v>272</v>
      </c>
      <c r="C330" s="14" t="s">
        <v>425</v>
      </c>
      <c r="D330" s="14" t="s">
        <v>426</v>
      </c>
      <c r="E330" s="14"/>
      <c r="F330" s="15" t="n">
        <v>42907</v>
      </c>
      <c r="G330" s="14" t="n">
        <v>2</v>
      </c>
      <c r="H330" s="14"/>
      <c r="I330" s="34" t="n">
        <f aca="false">'raw_all dissolved metals ppb'!I190/55.845*1000</f>
        <v>318.166353299311</v>
      </c>
      <c r="J330" s="34" t="n">
        <f aca="false">'raw_all dissolved metals ppb'!K190/58.933*1000</f>
        <v>4.24210544177286</v>
      </c>
      <c r="K330" s="34" t="n">
        <f aca="false">'raw_all dissolved metals ppb'!M190/58.693*1000</f>
        <v>66.9074676707614</v>
      </c>
      <c r="L330" s="34" t="n">
        <f aca="false">'raw_all dissolved metals ppb'!O190/63.546*1000</f>
        <v>28.1685707991062</v>
      </c>
      <c r="M330" s="34" t="n">
        <f aca="false">'raw_all dissolved metals ppb'!Q190/65.38*1000</f>
        <v>198.654022636892</v>
      </c>
      <c r="N330" s="45" t="n">
        <f aca="false">'raw_all dissolved metals ppb'!S190/95.95*1000</f>
        <v>3.32464825429911</v>
      </c>
      <c r="O330" s="34" t="n">
        <f aca="false">'raw_all dissolved metals ppb'!U190/54.938*1000</f>
        <v>60.3225454148313</v>
      </c>
      <c r="P330" s="34" t="n">
        <f aca="false">'raw_all dissolved metals ppb'!W190/50.9415*1000</f>
        <v>15.4294632077972</v>
      </c>
    </row>
    <row r="331" customFormat="false" ht="13.8" hidden="false" customHeight="false" outlineLevel="0" collapsed="false">
      <c r="A331" s="1" t="s">
        <v>431</v>
      </c>
      <c r="B331" s="1" t="s">
        <v>272</v>
      </c>
      <c r="C331" s="14" t="s">
        <v>425</v>
      </c>
      <c r="D331" s="14" t="s">
        <v>426</v>
      </c>
      <c r="E331" s="14"/>
      <c r="F331" s="15" t="n">
        <v>42921</v>
      </c>
      <c r="G331" s="14" t="n">
        <v>2</v>
      </c>
      <c r="H331" s="14"/>
      <c r="I331" s="34" t="n">
        <f aca="false">'raw_all dissolved metals ppb'!I194/55.845*1000</f>
        <v>458.823529411765</v>
      </c>
      <c r="J331" s="34" t="n">
        <f aca="false">'raw_all dissolved metals ppb'!K194/58.933*1000</f>
        <v>3.44458961871956</v>
      </c>
      <c r="K331" s="34" t="n">
        <f aca="false">'raw_all dissolved metals ppb'!M194/58.693*1000</f>
        <v>50.8237779633006</v>
      </c>
      <c r="L331" s="34" t="n">
        <f aca="false">'raw_all dissolved metals ppb'!O194/63.546*1000</f>
        <v>31.866679255972</v>
      </c>
      <c r="M331" s="34" t="n">
        <f aca="false">'raw_all dissolved metals ppb'!Q194/65.38*1000</f>
        <v>530.376261853778</v>
      </c>
      <c r="N331" s="45" t="n">
        <f aca="false">'raw_all dissolved metals ppb'!S194/95.95*1000</f>
        <v>5.02344971339239</v>
      </c>
      <c r="O331" s="34" t="n">
        <f aca="false">'raw_all dissolved metals ppb'!U194/54.938*1000</f>
        <v>25.392260366231</v>
      </c>
      <c r="P331" s="34" t="n">
        <f aca="false">'raw_all dissolved metals ppb'!W194/50.9415*1000</f>
        <v>21.004485537332</v>
      </c>
    </row>
    <row r="332" customFormat="false" ht="13.8" hidden="false" customHeight="false" outlineLevel="0" collapsed="false">
      <c r="A332" s="1" t="s">
        <v>454</v>
      </c>
      <c r="B332" s="1" t="s">
        <v>272</v>
      </c>
      <c r="C332" s="14" t="s">
        <v>425</v>
      </c>
      <c r="D332" s="14" t="s">
        <v>426</v>
      </c>
      <c r="E332" s="14"/>
      <c r="F332" s="15" t="n">
        <v>42941</v>
      </c>
      <c r="G332" s="14" t="n">
        <v>2</v>
      </c>
      <c r="H332" s="14"/>
      <c r="I332" s="34" t="n">
        <f aca="false">'raw_all dissolved metals ppb'!I215/55.845*1000</f>
        <v>323.681618766228</v>
      </c>
      <c r="J332" s="34" t="n">
        <f aca="false">'raw_all dissolved metals ppb'!K215/58.933*1000</f>
        <v>3.10522118337773</v>
      </c>
      <c r="K332" s="34" t="n">
        <f aca="false">'raw_all dissolved metals ppb'!M215/58.693*1000</f>
        <v>45.1331504608727</v>
      </c>
      <c r="L332" s="34" t="n">
        <f aca="false">'raw_all dissolved metals ppb'!O215/63.546*1000</f>
        <v>23.4003713845089</v>
      </c>
      <c r="M332" s="34" t="n">
        <f aca="false">'raw_all dissolved metals ppb'!Q215/65.38*1000</f>
        <v>73.8605078005506</v>
      </c>
      <c r="N332" s="45" t="n">
        <f aca="false">'raw_all dissolved metals ppb'!S215/95.95*1000</f>
        <v>3.92912975508077</v>
      </c>
      <c r="O332" s="34" t="n">
        <f aca="false">'raw_all dissolved metals ppb'!U215/54.938*1000</f>
        <v>14.343441697914</v>
      </c>
      <c r="P332" s="34" t="n">
        <f aca="false">'raw_all dissolved metals ppb'!W215/50.9415*1000</f>
        <v>25.8139238145716</v>
      </c>
    </row>
    <row r="333" customFormat="false" ht="13.8" hidden="false" customHeight="false" outlineLevel="0" collapsed="false">
      <c r="A333" s="1" t="s">
        <v>461</v>
      </c>
      <c r="B333" s="1" t="s">
        <v>272</v>
      </c>
      <c r="C333" s="14" t="s">
        <v>425</v>
      </c>
      <c r="D333" s="14" t="s">
        <v>426</v>
      </c>
      <c r="E333" s="14"/>
      <c r="F333" s="15" t="n">
        <v>42948</v>
      </c>
      <c r="G333" s="14" t="n">
        <v>2</v>
      </c>
      <c r="H333" s="14"/>
      <c r="I333" s="34" t="n">
        <f aca="false">'raw_all dissolved metals ppb'!I222/55.845*1000</f>
        <v>191.637568269317</v>
      </c>
      <c r="J333" s="34" t="n">
        <f aca="false">'raw_all dissolved metals ppb'!K222/58.933*1000</f>
        <v>3.9706106934994</v>
      </c>
      <c r="K333" s="34" t="n">
        <f aca="false">'raw_all dissolved metals ppb'!M222/58.693*1000</f>
        <v>53.686129521408</v>
      </c>
      <c r="L333" s="34" t="n">
        <f aca="false">'raw_all dissolved metals ppb'!O222/63.546*1000</f>
        <v>31.8352059925094</v>
      </c>
      <c r="M333" s="34" t="n">
        <f aca="false">'raw_all dissolved metals ppb'!Q222/65.38*1000</f>
        <v>157.58641786479</v>
      </c>
      <c r="N333" s="45" t="n">
        <f aca="false">'raw_all dissolved metals ppb'!S222/95.95*1000</f>
        <v>4.00208441896821</v>
      </c>
      <c r="O333" s="34" t="n">
        <f aca="false">'raw_all dissolved metals ppb'!U222/54.938*1000</f>
        <v>14.2888346863737</v>
      </c>
      <c r="P333" s="34" t="n">
        <f aca="false">'raw_all dissolved metals ppb'!W222/50.9415*1000</f>
        <v>23.9294092243063</v>
      </c>
    </row>
    <row r="334" customFormat="false" ht="13.8" hidden="false" customHeight="false" outlineLevel="0" collapsed="false">
      <c r="A334" s="1" t="s">
        <v>442</v>
      </c>
      <c r="B334" s="1" t="s">
        <v>272</v>
      </c>
      <c r="C334" s="14" t="s">
        <v>425</v>
      </c>
      <c r="D334" s="14" t="s">
        <v>426</v>
      </c>
      <c r="E334" s="14"/>
      <c r="F334" s="15" t="n">
        <v>42930</v>
      </c>
      <c r="G334" s="14" t="n">
        <v>2</v>
      </c>
      <c r="H334" s="14"/>
      <c r="I334" s="34" t="n">
        <f aca="false">'raw_all dissolved metals ppb'!I203/55.845*1000</f>
        <v>410.278449279255</v>
      </c>
      <c r="J334" s="34" t="n">
        <f aca="false">'raw_all dissolved metals ppb'!K203/58.933*1000</f>
        <v>4.20816859823868</v>
      </c>
      <c r="K334" s="34" t="n">
        <f aca="false">'raw_all dissolved metals ppb'!M203/58.693*1000</f>
        <v>71.5758267595795</v>
      </c>
      <c r="L334" s="34" t="n">
        <f aca="false">'raw_all dissolved metals ppb'!O203/63.546*1000</f>
        <v>31.9768356780915</v>
      </c>
      <c r="M334" s="34" t="n">
        <f aca="false">'raw_all dissolved metals ppb'!Q203/65.38*1000</f>
        <v>248.149281125727</v>
      </c>
      <c r="N334" s="45" t="n">
        <f aca="false">'raw_all dissolved metals ppb'!S203/95.95*1000</f>
        <v>4.05419489317353</v>
      </c>
      <c r="O334" s="34" t="n">
        <f aca="false">'raw_all dissolved metals ppb'!U203/54.938*1000</f>
        <v>23.2079799046198</v>
      </c>
      <c r="P334" s="34" t="n">
        <f aca="false">'raw_all dissolved metals ppb'!W203/50.9415*1000</f>
        <v>18.5114297772936</v>
      </c>
    </row>
    <row r="335" customFormat="false" ht="13.8" hidden="false" customHeight="false" outlineLevel="0" collapsed="false">
      <c r="A335" s="1" t="s">
        <v>445</v>
      </c>
      <c r="B335" s="1" t="s">
        <v>272</v>
      </c>
      <c r="C335" s="14" t="s">
        <v>425</v>
      </c>
      <c r="D335" s="14" t="s">
        <v>426</v>
      </c>
      <c r="E335" s="14"/>
      <c r="F335" s="15" t="n">
        <v>42934</v>
      </c>
      <c r="G335" s="14" t="n">
        <v>2</v>
      </c>
      <c r="H335" s="14"/>
      <c r="I335" s="34" t="n">
        <f aca="false">'raw_all dissolved metals ppb'!I206/55.845*1000</f>
        <v>464.804369236279</v>
      </c>
      <c r="J335" s="34" t="n">
        <f aca="false">'raw_all dissolved metals ppb'!K206/58.933*1000</f>
        <v>3.83486331936267</v>
      </c>
      <c r="K335" s="34" t="n">
        <f aca="false">'raw_all dissolved metals ppb'!M206/58.693*1000</f>
        <v>51.0282316460225</v>
      </c>
      <c r="L335" s="34" t="n">
        <f aca="false">'raw_all dissolved metals ppb'!O206/63.546*1000</f>
        <v>31.4103169357631</v>
      </c>
      <c r="M335" s="34" t="n">
        <f aca="false">'raw_all dissolved metals ppb'!Q206/65.38*1000</f>
        <v>1646.66564698685</v>
      </c>
      <c r="N335" s="45" t="n">
        <f aca="false">'raw_all dissolved metals ppb'!S206/95.95*1000</f>
        <v>4.5127670661803</v>
      </c>
      <c r="O335" s="34" t="n">
        <f aca="false">'raw_all dissolved metals ppb'!U206/54.938*1000</f>
        <v>534.347810258837</v>
      </c>
      <c r="P335" s="34" t="n">
        <f aca="false">'raw_all dissolved metals ppb'!W206/50.9415*1000</f>
        <v>27.3843526397927</v>
      </c>
    </row>
    <row r="336" customFormat="false" ht="13.8" hidden="false" customHeight="false" outlineLevel="0" collapsed="false">
      <c r="A336" s="1" t="s">
        <v>465</v>
      </c>
      <c r="B336" s="1" t="s">
        <v>272</v>
      </c>
      <c r="C336" s="14" t="s">
        <v>425</v>
      </c>
      <c r="D336" s="14" t="s">
        <v>426</v>
      </c>
      <c r="F336" s="15" t="n">
        <v>42957</v>
      </c>
      <c r="G336" s="14" t="n">
        <v>2</v>
      </c>
      <c r="H336" s="14"/>
      <c r="I336" s="34" t="n">
        <f aca="false">'raw_all dissolved metals ppb'!I226/55.845*1000</f>
        <v>89.65887724953</v>
      </c>
      <c r="J336" s="34" t="n">
        <f aca="false">'raw_all dissolved metals ppb'!K226/58.933*1000</f>
        <v>3.05431591807646</v>
      </c>
      <c r="K336" s="34" t="n">
        <f aca="false">'raw_all dissolved metals ppb'!M226/58.693*1000</f>
        <v>36.051999386639</v>
      </c>
      <c r="L336" s="34" t="n">
        <f aca="false">'raw_all dissolved metals ppb'!O226/63.546*1000</f>
        <v>25.4933434047776</v>
      </c>
      <c r="M336" s="34" t="n">
        <f aca="false">'raw_all dissolved metals ppb'!Q226/65.38*1000</f>
        <v>60.9054756806363</v>
      </c>
      <c r="N336" s="45" t="n">
        <f aca="false">'raw_all dissolved metals ppb'!S226/95.95*1000</f>
        <v>6.37832204273059</v>
      </c>
      <c r="O336" s="34" t="n">
        <f aca="false">'raw_all dissolved metals ppb'!U226/54.938*1000</f>
        <v>18.4935745749754</v>
      </c>
      <c r="P336" s="34" t="n">
        <f aca="false">'raw_all dissolved metals ppb'!W226/50.9415*1000</f>
        <v>27.1487883160095</v>
      </c>
    </row>
    <row r="337" customFormat="false" ht="13.8" hidden="false" customHeight="false" outlineLevel="0" collapsed="false">
      <c r="A337" s="1" t="s">
        <v>474</v>
      </c>
      <c r="B337" s="1" t="s">
        <v>272</v>
      </c>
      <c r="C337" s="14" t="s">
        <v>425</v>
      </c>
      <c r="D337" s="14" t="s">
        <v>426</v>
      </c>
      <c r="F337" s="15" t="n">
        <v>42964</v>
      </c>
      <c r="G337" s="14" t="n">
        <v>2</v>
      </c>
      <c r="H337" s="14"/>
      <c r="I337" s="34" t="n">
        <f aca="false">'raw_all dissolved metals ppb'!I234/55.845*1000</f>
        <v>105.309338347211</v>
      </c>
      <c r="J337" s="34" t="n">
        <f aca="false">'raw_all dissolved metals ppb'!K234/58.933*1000</f>
        <v>2.69797906096754</v>
      </c>
      <c r="K337" s="34" t="n">
        <f aca="false">'raw_all dissolved metals ppb'!M234/58.693*1000</f>
        <v>34.1608028214608</v>
      </c>
      <c r="L337" s="34" t="n">
        <f aca="false">'raw_all dissolved metals ppb'!O234/63.546*1000</f>
        <v>32.8895603185094</v>
      </c>
      <c r="M337" s="34" t="n">
        <f aca="false">'raw_all dissolved metals ppb'!Q234/65.38*1000</f>
        <v>535.68369531967</v>
      </c>
      <c r="N337" s="45" t="n">
        <f aca="false">'raw_all dissolved metals ppb'!S234/95.95*1000</f>
        <v>3.85617509119333</v>
      </c>
      <c r="O337" s="34" t="n">
        <f aca="false">'raw_all dissolved metals ppb'!U234/54.938*1000</f>
        <v>14.2160253376534</v>
      </c>
      <c r="P337" s="34" t="n">
        <f aca="false">'raw_all dissolved metals ppb'!W234/50.9415*1000</f>
        <v>23.3797591354789</v>
      </c>
    </row>
    <row r="338" customFormat="false" ht="13.8" hidden="false" customHeight="false" outlineLevel="0" collapsed="false">
      <c r="A338" s="1" t="s">
        <v>436</v>
      </c>
      <c r="B338" s="1" t="s">
        <v>272</v>
      </c>
      <c r="C338" s="14" t="s">
        <v>425</v>
      </c>
      <c r="D338" s="14" t="s">
        <v>437</v>
      </c>
      <c r="E338" s="14"/>
      <c r="F338" s="15" t="n">
        <v>42927</v>
      </c>
      <c r="G338" s="14" t="n">
        <v>2</v>
      </c>
      <c r="H338" s="14"/>
      <c r="I338" s="34" t="n">
        <f aca="false">'raw_all dissolved metals ppb'!I199/55.845*1000</f>
        <v>273.220521085146</v>
      </c>
      <c r="J338" s="34" t="n">
        <f aca="false">'raw_all dissolved metals ppb'!K199/58.933*1000</f>
        <v>3.83486331936267</v>
      </c>
      <c r="K338" s="34" t="n">
        <f aca="false">'raw_all dissolved metals ppb'!M199/58.693*1000</f>
        <v>49.0518460463769</v>
      </c>
      <c r="L338" s="34" t="n">
        <f aca="false">'raw_all dissolved metals ppb'!O199/63.546*1000</f>
        <v>34.1012809618229</v>
      </c>
      <c r="M338" s="34" t="n">
        <f aca="false">'raw_all dissolved metals ppb'!Q199/65.38*1000</f>
        <v>132.242275925359</v>
      </c>
      <c r="N338" s="45" t="n">
        <f aca="false">'raw_all dissolved metals ppb'!S199/95.95*1000</f>
        <v>4.17926003126629</v>
      </c>
      <c r="O338" s="34" t="n">
        <f aca="false">'raw_all dissolved metals ppb'!U199/54.938*1000</f>
        <v>20.1135825840038</v>
      </c>
      <c r="P338" s="34" t="n">
        <f aca="false">'raw_all dissolved metals ppb'!W199/50.9415*1000</f>
        <v>22.790848326021</v>
      </c>
    </row>
    <row r="339" customFormat="false" ht="13.8" hidden="false" customHeight="false" outlineLevel="0" collapsed="false">
      <c r="A339" s="1" t="s">
        <v>449</v>
      </c>
      <c r="B339" s="1" t="s">
        <v>272</v>
      </c>
      <c r="C339" s="14" t="s">
        <v>425</v>
      </c>
      <c r="D339" s="14" t="s">
        <v>437</v>
      </c>
      <c r="E339" s="14"/>
      <c r="F339" s="15" t="n">
        <v>42935</v>
      </c>
      <c r="G339" s="14" t="n">
        <v>2</v>
      </c>
      <c r="H339" s="14"/>
      <c r="I339" s="34" t="n">
        <f aca="false">'raw_all dissolved metals ppb'!I210/55.845*1000</f>
        <v>279.595308443012</v>
      </c>
      <c r="J339" s="34" t="n">
        <f aca="false">'raw_all dissolved metals ppb'!K210/58.933*1000</f>
        <v>3.49549488402084</v>
      </c>
      <c r="K339" s="34" t="n">
        <f aca="false">'raw_all dissolved metals ppb'!M210/58.693*1000</f>
        <v>49.9207741979452</v>
      </c>
      <c r="L339" s="34" t="n">
        <f aca="false">'raw_all dissolved metals ppb'!O210/63.546*1000</f>
        <v>27.7594183740912</v>
      </c>
      <c r="M339" s="34" t="n">
        <f aca="false">'raw_all dissolved metals ppb'!Q210/65.38*1000</f>
        <v>121.382685836647</v>
      </c>
      <c r="N339" s="45" t="n">
        <f aca="false">'raw_all dissolved metals ppb'!S210/95.95*1000</f>
        <v>3.54351224596144</v>
      </c>
      <c r="O339" s="34" t="n">
        <f aca="false">'raw_all dissolved metals ppb'!U210/54.938*1000</f>
        <v>21.6789835814919</v>
      </c>
      <c r="P339" s="34" t="n">
        <f aca="false">'raw_all dissolved metals ppb'!W210/50.9415*1000</f>
        <v>21.8289606705731</v>
      </c>
    </row>
    <row r="340" customFormat="false" ht="13.8" hidden="false" customHeight="false" outlineLevel="0" collapsed="false">
      <c r="A340" s="1" t="s">
        <v>455</v>
      </c>
      <c r="B340" s="1" t="s">
        <v>272</v>
      </c>
      <c r="C340" s="14" t="s">
        <v>425</v>
      </c>
      <c r="D340" s="14" t="s">
        <v>437</v>
      </c>
      <c r="E340" s="14"/>
      <c r="F340" s="15" t="n">
        <v>42941</v>
      </c>
      <c r="G340" s="14" t="n">
        <v>2</v>
      </c>
      <c r="H340" s="14"/>
      <c r="I340" s="34" t="n">
        <f aca="false">'raw_all dissolved metals ppb'!I216/55.845*1000</f>
        <v>305.380965171457</v>
      </c>
      <c r="J340" s="34" t="n">
        <f aca="false">'raw_all dissolved metals ppb'!K216/58.933*1000</f>
        <v>3.75002121052721</v>
      </c>
      <c r="K340" s="34" t="n">
        <f aca="false">'raw_all dissolved metals ppb'!M216/58.693*1000</f>
        <v>56.088460293391</v>
      </c>
      <c r="L340" s="34" t="n">
        <f aca="false">'raw_all dissolved metals ppb'!O216/63.546*1000</f>
        <v>32.5276177886885</v>
      </c>
      <c r="M340" s="34" t="n">
        <f aca="false">'raw_all dissolved metals ppb'!Q216/65.38*1000</f>
        <v>176.29244417253</v>
      </c>
      <c r="N340" s="45" t="n">
        <f aca="false">'raw_all dissolved metals ppb'!S216/95.95*1000</f>
        <v>8.40020844189682</v>
      </c>
      <c r="O340" s="34" t="n">
        <f aca="false">'raw_all dissolved metals ppb'!U216/54.938*1000</f>
        <v>19.3308820852598</v>
      </c>
      <c r="P340" s="34" t="n">
        <f aca="false">'raw_all dissolved metals ppb'!W216/50.9415*1000</f>
        <v>23.536802018001</v>
      </c>
    </row>
    <row r="341" customFormat="false" ht="77.25" hidden="false" customHeight="false" outlineLevel="0" collapsed="false">
      <c r="A341" s="1" t="s">
        <v>466</v>
      </c>
      <c r="B341" s="1" t="s">
        <v>272</v>
      </c>
      <c r="C341" s="14" t="s">
        <v>425</v>
      </c>
      <c r="D341" s="14" t="s">
        <v>439</v>
      </c>
      <c r="F341" s="15" t="n">
        <v>42957</v>
      </c>
      <c r="G341" s="14" t="n">
        <v>2</v>
      </c>
      <c r="H341" s="41" t="s">
        <v>467</v>
      </c>
      <c r="I341" s="34" t="n">
        <f aca="false">'raw_all dissolved metals ppb'!I227/55.845*1000</f>
        <v>166.424926134838</v>
      </c>
      <c r="J341" s="34" t="n">
        <f aca="false">'raw_all dissolved metals ppb'!K227/58.933*1000</f>
        <v>5.42989496546926</v>
      </c>
      <c r="K341" s="34" t="n">
        <f aca="false">'raw_all dissolved metals ppb'!M227/58.693*1000</f>
        <v>69.7527814219754</v>
      </c>
      <c r="L341" s="34" t="n">
        <f aca="false">'raw_all dissolved metals ppb'!O227/63.546*1000</f>
        <v>48.4373524690775</v>
      </c>
      <c r="M341" s="34" t="n">
        <f aca="false">'raw_all dissolved metals ppb'!Q227/65.38*1000</f>
        <v>322.116855307433</v>
      </c>
      <c r="N341" s="45" t="n">
        <f aca="false">'raw_all dissolved metals ppb'!S227/95.95*1000</f>
        <v>8.9421573736321</v>
      </c>
      <c r="O341" s="34" t="n">
        <f aca="false">'raw_all dissolved metals ppb'!U227/54.938*1000</f>
        <v>20.6414503622265</v>
      </c>
      <c r="P341" s="34" t="n">
        <f aca="false">'raw_all dissolved metals ppb'!W227/50.9415*1000</f>
        <v>46.6417361090663</v>
      </c>
    </row>
    <row r="342" customFormat="false" ht="13.8" hidden="false" customHeight="false" outlineLevel="0" collapsed="false">
      <c r="A342" s="46" t="s">
        <v>475</v>
      </c>
      <c r="B342" s="46" t="s">
        <v>272</v>
      </c>
      <c r="C342" s="47" t="s">
        <v>425</v>
      </c>
      <c r="D342" s="47" t="s">
        <v>439</v>
      </c>
      <c r="E342" s="46"/>
      <c r="F342" s="48" t="n">
        <v>42964</v>
      </c>
      <c r="G342" s="47" t="n">
        <v>2</v>
      </c>
      <c r="H342" s="47"/>
      <c r="I342" s="50" t="n">
        <f aca="false">'raw_all dissolved metals ppb'!I235/55.845*1000</f>
        <v>94.6727549467276</v>
      </c>
      <c r="J342" s="50" t="n">
        <f aca="false">'raw_all dissolved metals ppb'!K235/58.933*1000</f>
        <v>3.00341065277519</v>
      </c>
      <c r="K342" s="50" t="n">
        <f aca="false">'raw_all dissolved metals ppb'!M235/58.693*1000</f>
        <v>38.0454227931781</v>
      </c>
      <c r="L342" s="50" t="n">
        <f aca="false">'raw_all dissolved metals ppb'!O235/63.546*1000</f>
        <v>29.0655588077928</v>
      </c>
      <c r="M342" s="50" t="n">
        <f aca="false">'raw_all dissolved metals ppb'!Q235/65.38*1000</f>
        <v>130.192719486081</v>
      </c>
      <c r="N342" s="51" t="n">
        <f aca="false">'raw_all dissolved metals ppb'!S235/95.95*1000</f>
        <v>4.21052631578947</v>
      </c>
      <c r="O342" s="50" t="n">
        <f aca="false">'raw_all dissolved metals ppb'!U235/54.938*1000</f>
        <v>12.5414103170847</v>
      </c>
      <c r="P342" s="50" t="n">
        <f aca="false">'raw_all dissolved metals ppb'!W235/50.9415*1000</f>
        <v>32.5667677630223</v>
      </c>
      <c r="Q342" s="30"/>
      <c r="R342" s="30"/>
    </row>
    <row r="343" customFormat="false" ht="39.5" hidden="false" customHeight="false" outlineLevel="0" collapsed="false">
      <c r="A343" s="1" t="s">
        <v>600</v>
      </c>
      <c r="B343" s="1" t="s">
        <v>272</v>
      </c>
      <c r="C343" s="40" t="s">
        <v>707</v>
      </c>
      <c r="D343" s="14"/>
      <c r="E343" s="14"/>
      <c r="F343" s="15" t="n">
        <v>42887</v>
      </c>
      <c r="G343" s="14"/>
      <c r="H343" s="14"/>
      <c r="I343" s="34" t="n">
        <f aca="false">'raw_all dissolved metals ppb'!I324/55.845*1000</f>
        <v>764.258214701406</v>
      </c>
      <c r="J343" s="34" t="n">
        <f aca="false">'raw_all dissolved metals ppb'!K324/58.933*1000</f>
        <v>2.71494748273463</v>
      </c>
      <c r="K343" s="34" t="n">
        <f aca="false">'raw_all dissolved metals ppb'!M324/58.693*1000</f>
        <v>33.3941015112535</v>
      </c>
      <c r="L343" s="34" t="n">
        <f aca="false">'raw_all dissolved metals ppb'!O324/63.546*1000</f>
        <v>46.1083309728386</v>
      </c>
      <c r="M343" s="34" t="n">
        <f aca="false">'raw_all dissolved metals ppb'!Q324/65.38*1000</f>
        <v>11035.1789538085</v>
      </c>
      <c r="N343" s="45" t="n">
        <f aca="false">'raw_all dissolved metals ppb'!S324/95.95*1000</f>
        <v>38.353309015112</v>
      </c>
      <c r="O343" s="34" t="n">
        <f aca="false">'raw_all dissolved metals ppb'!U324/54.938*1000</f>
        <v>103.025228439332</v>
      </c>
      <c r="P343" s="34" t="n">
        <f aca="false">'raw_all dissolved metals ppb'!W324/50.9415*1000</f>
        <v>29.8381476792006</v>
      </c>
    </row>
    <row r="344" customFormat="false" ht="39.5" hidden="false" customHeight="false" outlineLevel="0" collapsed="false">
      <c r="A344" s="1" t="s">
        <v>602</v>
      </c>
      <c r="B344" s="1" t="s">
        <v>272</v>
      </c>
      <c r="C344" s="40" t="s">
        <v>708</v>
      </c>
      <c r="D344" s="14"/>
      <c r="E344" s="14"/>
      <c r="F344" s="15" t="n">
        <v>42887</v>
      </c>
      <c r="G344" s="14"/>
      <c r="H344" s="14"/>
      <c r="I344" s="34" t="n">
        <f aca="false">'raw_all dissolved metals ppb'!I325/55.845*1000</f>
        <v>399.140478109052</v>
      </c>
      <c r="J344" s="34" t="n">
        <f aca="false">'raw_all dissolved metals ppb'!K325/58.933*1000</f>
        <v>2.71494748273463</v>
      </c>
      <c r="K344" s="34" t="n">
        <f aca="false">'raw_all dissolved metals ppb'!M325/58.693*1000</f>
        <v>40.0388461997172</v>
      </c>
      <c r="L344" s="34" t="n">
        <f aca="false">'raw_all dissolved metals ppb'!O325/63.546*1000</f>
        <v>33.2042929531363</v>
      </c>
      <c r="M344" s="34" t="n">
        <f aca="false">'raw_all dissolved metals ppb'!Q325/65.38*1000</f>
        <v>10120.0672988682</v>
      </c>
      <c r="N344" s="45" t="n">
        <f aca="false">'raw_all dissolved metals ppb'!S325/95.95*1000</f>
        <v>35.3309015112037</v>
      </c>
      <c r="O344" s="34" t="n">
        <f aca="false">'raw_all dissolved metals ppb'!U325/54.938*1000</f>
        <v>32.5821835523681</v>
      </c>
      <c r="P344" s="34" t="n">
        <f aca="false">'raw_all dissolved metals ppb'!W325/50.9415*1000</f>
        <v>20.6118783310268</v>
      </c>
    </row>
    <row r="345" customFormat="false" ht="39.5" hidden="false" customHeight="false" outlineLevel="0" collapsed="false">
      <c r="A345" s="1" t="s">
        <v>604</v>
      </c>
      <c r="B345" s="1" t="s">
        <v>272</v>
      </c>
      <c r="C345" s="40" t="s">
        <v>707</v>
      </c>
      <c r="D345" s="14"/>
      <c r="E345" s="14"/>
      <c r="F345" s="15" t="n">
        <v>42971</v>
      </c>
      <c r="G345" s="14"/>
      <c r="H345" s="14"/>
      <c r="I345" s="34" t="n">
        <f aca="false">'raw_all dissolved metals ppb'!I326/55.845*1000</f>
        <v>1681.97690034918</v>
      </c>
      <c r="J345" s="34" t="n">
        <f aca="false">'raw_all dissolved metals ppb'!K326/58.933*1000</f>
        <v>4.07242122410195</v>
      </c>
      <c r="K345" s="34" t="n">
        <f aca="false">'raw_all dissolved metals ppb'!M326/58.693*1000</f>
        <v>131.020735010989</v>
      </c>
      <c r="L345" s="34" t="n">
        <f aca="false">'raw_all dissolved metals ppb'!O326/63.546*1000</f>
        <v>157.681049948069</v>
      </c>
      <c r="M345" s="34" t="n">
        <f aca="false">'raw_all dissolved metals ppb'!Q326/65.38*1000</f>
        <v>16716.4270419088</v>
      </c>
      <c r="N345" s="45" t="n">
        <f aca="false">'raw_all dissolved metals ppb'!S326/95.95*1000</f>
        <v>36.0604481500782</v>
      </c>
      <c r="O345" s="34" t="n">
        <f aca="false">'raw_all dissolved metals ppb'!U326/54.938*1000</f>
        <v>579.016345698788</v>
      </c>
      <c r="P345" s="34" t="n">
        <f aca="false">'raw_all dissolved metals ppb'!W326/50.9415*1000</f>
        <v>50.2537224070748</v>
      </c>
    </row>
    <row r="346" customFormat="false" ht="39.5" hidden="false" customHeight="false" outlineLevel="0" collapsed="false">
      <c r="A346" s="1" t="s">
        <v>605</v>
      </c>
      <c r="B346" s="1" t="s">
        <v>272</v>
      </c>
      <c r="C346" s="40" t="s">
        <v>708</v>
      </c>
      <c r="D346" s="14"/>
      <c r="E346" s="14"/>
      <c r="F346" s="15" t="n">
        <v>42971</v>
      </c>
      <c r="G346" s="14"/>
      <c r="H346" s="14"/>
      <c r="I346" s="34" t="n">
        <f aca="false">'raw_all dissolved metals ppb'!I327/55.845*1000</f>
        <v>663.264392514997</v>
      </c>
      <c r="J346" s="34" t="n">
        <f aca="false">'raw_all dissolved metals ppb'!K327/58.933*1000</f>
        <v>2.3755790473928</v>
      </c>
      <c r="K346" s="34" t="n">
        <f aca="false">'raw_all dissolved metals ppb'!M327/58.693*1000</f>
        <v>34.4163699248633</v>
      </c>
      <c r="L346" s="34" t="n">
        <f aca="false">'raw_all dissolved metals ppb'!O327/63.546*1000</f>
        <v>28.6406697510465</v>
      </c>
      <c r="M346" s="34" t="n">
        <f aca="false">'raw_all dissolved metals ppb'!Q327/65.38*1000</f>
        <v>3908.99357601713</v>
      </c>
      <c r="N346" s="45" t="n">
        <f aca="false">'raw_all dissolved metals ppb'!S327/95.95*1000</f>
        <v>31.3705054715998</v>
      </c>
      <c r="O346" s="34" t="n">
        <f aca="false">'raw_all dissolved metals ppb'!U327/54.938*1000</f>
        <v>21.114711128909</v>
      </c>
      <c r="P346" s="34" t="n">
        <f aca="false">'raw_all dissolved metals ppb'!W327/50.9415*1000</f>
        <v>14.7227702364477</v>
      </c>
    </row>
    <row r="347" customFormat="false" ht="13.8" hidden="false" customHeight="false" outlineLevel="0" collapsed="false">
      <c r="A347" s="1" t="s">
        <v>411</v>
      </c>
      <c r="B347" s="1" t="s">
        <v>272</v>
      </c>
      <c r="C347" s="14" t="s">
        <v>412</v>
      </c>
      <c r="D347" s="14"/>
      <c r="F347" s="15" t="n">
        <v>42961</v>
      </c>
      <c r="G347" s="14"/>
      <c r="H347" s="14"/>
      <c r="I347" s="34" t="n">
        <f aca="false">'raw_all dissolved metals ppb'!I183/55.845*1000</f>
        <v>170.292774644104</v>
      </c>
      <c r="J347" s="34" t="n">
        <f aca="false">'raw_all dissolved metals ppb'!K183/58.933*1000</f>
        <v>2.03621061205097</v>
      </c>
      <c r="K347" s="34" t="n">
        <f aca="false">'raw_all dissolved metals ppb'!M183/58.693*1000</f>
        <v>54.1802259213194</v>
      </c>
      <c r="L347" s="34" t="n">
        <f aca="false">'raw_all dissolved metals ppb'!O183/63.546*1000</f>
        <v>32.2600950492557</v>
      </c>
      <c r="M347" s="34" t="n">
        <f aca="false">'raw_all dissolved metals ppb'!Q183/65.38*1000</f>
        <v>3863.8727439584</v>
      </c>
      <c r="N347" s="45" t="n">
        <f aca="false">'raw_all dissolved metals ppb'!S183/95.95*1000</f>
        <v>169.254820218864</v>
      </c>
      <c r="O347" s="34" t="n">
        <f aca="false">'raw_all dissolved metals ppb'!U183/54.938*1000</f>
        <v>22.5708981033165</v>
      </c>
      <c r="P347" s="34" t="n">
        <f aca="false">'raw_all dissolved metals ppb'!W183/50.9415*1000</f>
        <v>13.3486450143792</v>
      </c>
    </row>
    <row r="348" customFormat="false" ht="13.8" hidden="false" customHeight="false" outlineLevel="0" collapsed="false">
      <c r="A348" s="1" t="s">
        <v>481</v>
      </c>
      <c r="B348" s="1" t="s">
        <v>272</v>
      </c>
      <c r="C348" s="14" t="s">
        <v>482</v>
      </c>
      <c r="D348" s="14"/>
      <c r="F348" s="15" t="n">
        <v>42880</v>
      </c>
      <c r="G348" s="14"/>
      <c r="H348" s="14"/>
      <c r="I348" s="34" t="n">
        <f aca="false">'raw_all dissolved metals ppb'!I241/55.845*1000</f>
        <v>814.934192855224</v>
      </c>
      <c r="J348" s="34" t="n">
        <f aca="false">'raw_all dissolved metals ppb'!K241/58.933*1000</f>
        <v>1.86652639438006</v>
      </c>
      <c r="K348" s="34" t="n">
        <f aca="false">'raw_all dissolved metals ppb'!M241/58.693*1000</f>
        <v>32.0310769597737</v>
      </c>
      <c r="L348" s="34" t="n">
        <f aca="false">'raw_all dissolved metals ppb'!O241/63.546*1000</f>
        <v>20.7723538853744</v>
      </c>
      <c r="M348" s="34" t="n">
        <f aca="false">'raw_all dissolved metals ppb'!Q241/65.38*1000</f>
        <v>18869.2260630162</v>
      </c>
      <c r="N348" s="45" t="n">
        <f aca="false">'raw_all dissolved metals ppb'!S241/95.95*1000</f>
        <v>1211.98540906722</v>
      </c>
      <c r="O348" s="34" t="n">
        <f aca="false">'raw_all dissolved metals ppb'!U241/54.938*1000</f>
        <v>93.1959663620809</v>
      </c>
      <c r="P348" s="34" t="n">
        <f aca="false">'raw_all dissolved metals ppb'!W241/50.9415*1000</f>
        <v>35.1383449643218</v>
      </c>
    </row>
    <row r="349" customFormat="false" ht="13.8" hidden="false" customHeight="false" outlineLevel="0" collapsed="false">
      <c r="A349" s="46" t="s">
        <v>586</v>
      </c>
      <c r="B349" s="46" t="s">
        <v>272</v>
      </c>
      <c r="C349" s="47" t="s">
        <v>587</v>
      </c>
      <c r="D349" s="47"/>
      <c r="E349" s="46"/>
      <c r="F349" s="48" t="n">
        <v>42961</v>
      </c>
      <c r="G349" s="47"/>
      <c r="H349" s="47"/>
      <c r="I349" s="50" t="n">
        <f aca="false">'raw_all dissolved metals ppb'!I318/55.845*1000</f>
        <v>186.050675978154</v>
      </c>
      <c r="J349" s="50" t="n">
        <f aca="false">'raw_all dissolved metals ppb'!K318/58.933*1000</f>
        <v>2.03621061205097</v>
      </c>
      <c r="K349" s="50" t="n">
        <f aca="false">'raw_all dissolved metals ppb'!M318/58.693*1000</f>
        <v>40.3796023375871</v>
      </c>
      <c r="L349" s="50" t="n">
        <f aca="false">'raw_all dissolved metals ppb'!O318/63.546*1000</f>
        <v>17.1529285871652</v>
      </c>
      <c r="M349" s="50" t="n">
        <f aca="false">'raw_all dissolved metals ppb'!Q318/65.38*1000</f>
        <v>14634.7506882839</v>
      </c>
      <c r="N349" s="51" t="n">
        <f aca="false">'raw_all dissolved metals ppb'!S318/95.95*1000</f>
        <v>353.830119854091</v>
      </c>
      <c r="O349" s="50" t="n">
        <f aca="false">'raw_all dissolved metals ppb'!U318/54.938*1000</f>
        <v>10.9214023080564</v>
      </c>
      <c r="P349" s="50" t="n">
        <f aca="false">'raw_all dissolved metals ppb'!W318/50.9415*1000</f>
        <v>9.22626934817389</v>
      </c>
      <c r="Q349" s="30"/>
      <c r="R349" s="30"/>
    </row>
    <row r="350" customFormat="false" ht="13.8" hidden="false" customHeight="false" outlineLevel="0" collapsed="false">
      <c r="A350" s="1" t="s">
        <v>631</v>
      </c>
      <c r="B350" s="1" t="s">
        <v>107</v>
      </c>
      <c r="C350" s="14" t="s">
        <v>105</v>
      </c>
      <c r="D350" s="14" t="s">
        <v>632</v>
      </c>
      <c r="E350" s="14"/>
      <c r="F350" s="15" t="n">
        <v>42876</v>
      </c>
      <c r="G350" s="14"/>
      <c r="H350" s="14"/>
      <c r="I350" s="34" t="n">
        <f aca="false">'raw_all dissolved metals ppb'!I342/55.845*1000</f>
        <v>408.093831139762</v>
      </c>
      <c r="J350" s="34" t="n">
        <f aca="false">'raw_all dissolved metals ppb'!K342/58.933*1000</f>
        <v>1.01810530602549</v>
      </c>
      <c r="K350" s="34" t="n">
        <f aca="false">'raw_all dissolved metals ppb'!M342/58.693*1000</f>
        <v>15.8451604109519</v>
      </c>
      <c r="L350" s="34" t="n">
        <f aca="false">'raw_all dissolved metals ppb'!O342/63.546*1000</f>
        <v>9.59934535611998</v>
      </c>
      <c r="M350" s="34" t="n">
        <f aca="false">'raw_all dissolved metals ppb'!Q342/65.38*1000</f>
        <v>1644.99847048027</v>
      </c>
      <c r="N350" s="45" t="n">
        <f aca="false">'raw_all dissolved metals ppb'!S342/95.95*1000</f>
        <v>102.240750390829</v>
      </c>
      <c r="O350" s="34" t="n">
        <f aca="false">'raw_all dissolved metals ppb'!U342/54.938*1000</f>
        <v>88.8274054388583</v>
      </c>
      <c r="P350" s="34" t="n">
        <f aca="false">'raw_all dissolved metals ppb'!W342/50.9415*1000</f>
        <v>6.87062611034226</v>
      </c>
    </row>
    <row r="351" customFormat="false" ht="13.8" hidden="false" customHeight="false" outlineLevel="0" collapsed="false">
      <c r="A351" s="1" t="s">
        <v>633</v>
      </c>
      <c r="B351" s="1" t="s">
        <v>107</v>
      </c>
      <c r="C351" s="14" t="s">
        <v>105</v>
      </c>
      <c r="D351" s="14" t="s">
        <v>634</v>
      </c>
      <c r="E351" s="14"/>
      <c r="F351" s="15" t="n">
        <v>42876</v>
      </c>
      <c r="G351" s="14"/>
      <c r="H351" s="14"/>
      <c r="I351" s="34" t="n">
        <f aca="false">'raw_all dissolved metals ppb'!I343/55.845*1000</f>
        <v>405.945026412392</v>
      </c>
      <c r="J351" s="34" t="n">
        <f aca="false">'raw_all dissolved metals ppb'!K343/58.933*1000</f>
        <v>1.01810530602549</v>
      </c>
      <c r="K351" s="34" t="n">
        <f aca="false">'raw_all dissolved metals ppb'!M343/58.693*1000</f>
        <v>17.2081849624316</v>
      </c>
      <c r="L351" s="34" t="n">
        <f aca="false">'raw_all dissolved metals ppb'!O343/63.546*1000</f>
        <v>14.4777011928367</v>
      </c>
      <c r="M351" s="34" t="n">
        <f aca="false">'raw_all dissolved metals ppb'!Q343/65.38*1000</f>
        <v>523.55460385439</v>
      </c>
      <c r="N351" s="45" t="n">
        <f aca="false">'raw_all dissolved metals ppb'!S343/95.95*1000</f>
        <v>68.8900468994268</v>
      </c>
      <c r="O351" s="34" t="n">
        <f aca="false">'raw_all dissolved metals ppb'!U343/54.938*1000</f>
        <v>89.3734755542612</v>
      </c>
      <c r="P351" s="34" t="n">
        <f aca="false">'raw_all dissolved metals ppb'!W343/50.9415*1000</f>
        <v>6.08541169773171</v>
      </c>
    </row>
    <row r="352" customFormat="false" ht="13.8" hidden="false" customHeight="false" outlineLevel="0" collapsed="false">
      <c r="A352" s="1" t="s">
        <v>635</v>
      </c>
      <c r="B352" s="1" t="s">
        <v>107</v>
      </c>
      <c r="C352" s="14" t="s">
        <v>105</v>
      </c>
      <c r="D352" s="14" t="s">
        <v>636</v>
      </c>
      <c r="E352" s="14"/>
      <c r="F352" s="15" t="n">
        <v>42967</v>
      </c>
      <c r="G352" s="14"/>
      <c r="H352" s="14"/>
      <c r="I352" s="34" t="n">
        <f aca="false">'raw_all dissolved metals ppb'!I344/55.845*1000</f>
        <v>652.520368878145</v>
      </c>
      <c r="J352" s="34" t="n">
        <f aca="false">'raw_all dissolved metals ppb'!K344/58.933*1000</f>
        <v>1.01810530602549</v>
      </c>
      <c r="K352" s="34" t="n">
        <f aca="false">'raw_all dissolved metals ppb'!M344/58.693*1000</f>
        <v>16.5266726866918</v>
      </c>
      <c r="L352" s="34" t="n">
        <f aca="false">'raw_all dissolved metals ppb'!O344/63.546*1000</f>
        <v>16.9955622698518</v>
      </c>
      <c r="M352" s="34" t="n">
        <f aca="false">'raw_all dissolved metals ppb'!Q344/65.38*1000</f>
        <v>629.397369226063</v>
      </c>
      <c r="N352" s="45" t="n">
        <f aca="false">'raw_all dissolved metals ppb'!S344/95.95*1000</f>
        <v>68.1605002605524</v>
      </c>
      <c r="O352" s="34" t="n">
        <f aca="false">'raw_all dissolved metals ppb'!U344/54.938*1000</f>
        <v>11.4674724234592</v>
      </c>
      <c r="P352" s="34" t="n">
        <f aca="false">'raw_all dissolved metals ppb'!W344/50.9415*1000</f>
        <v>10.2077873639371</v>
      </c>
    </row>
    <row r="353" customFormat="false" ht="13.8" hidden="false" customHeight="false" outlineLevel="0" collapsed="false">
      <c r="A353" s="46" t="s">
        <v>637</v>
      </c>
      <c r="B353" s="46" t="s">
        <v>107</v>
      </c>
      <c r="C353" s="47" t="s">
        <v>105</v>
      </c>
      <c r="D353" s="47" t="s">
        <v>638</v>
      </c>
      <c r="E353" s="47"/>
      <c r="F353" s="48" t="n">
        <v>42967</v>
      </c>
      <c r="G353" s="47"/>
      <c r="H353" s="47"/>
      <c r="I353" s="50" t="n">
        <f aca="false">'raw_all dissolved metals ppb'!I345/55.845*1000</f>
        <v>764.258214701406</v>
      </c>
      <c r="J353" s="50" t="n">
        <f aca="false">'raw_all dissolved metals ppb'!K345/58.933*1000</f>
        <v>1.01810530602549</v>
      </c>
      <c r="K353" s="50" t="n">
        <f aca="false">'raw_all dissolved metals ppb'!M345/58.693*1000</f>
        <v>15.8451604109519</v>
      </c>
      <c r="L353" s="50" t="n">
        <f aca="false">'raw_all dissolved metals ppb'!O345/63.546*1000</f>
        <v>10.7009095773141</v>
      </c>
      <c r="M353" s="50" t="n">
        <f aca="false">'raw_all dissolved metals ppb'!Q345/65.38*1000</f>
        <v>423.524013459774</v>
      </c>
      <c r="N353" s="51" t="n">
        <f aca="false">'raw_all dissolved metals ppb'!S345/95.95*1000</f>
        <v>38.353309015112</v>
      </c>
      <c r="O353" s="50" t="n">
        <f aca="false">'raw_all dissolved metals ppb'!U345/54.938*1000</f>
        <v>10.0112854490517</v>
      </c>
      <c r="P353" s="50" t="n">
        <f aca="false">'raw_all dissolved metals ppb'!W345/50.9415*1000</f>
        <v>10.9930017765476</v>
      </c>
      <c r="Q353" s="30"/>
      <c r="R353" s="30"/>
    </row>
    <row r="354" customFormat="false" ht="13.8" hidden="false" customHeight="false" outlineLevel="0" collapsed="false">
      <c r="A354" s="1" t="s">
        <v>241</v>
      </c>
      <c r="B354" s="1" t="s">
        <v>242</v>
      </c>
      <c r="C354" s="14" t="s">
        <v>243</v>
      </c>
      <c r="D354" s="14"/>
      <c r="E354" s="14"/>
      <c r="F354" s="15" t="n">
        <v>43005</v>
      </c>
      <c r="G354" s="14" t="n">
        <v>1</v>
      </c>
      <c r="H354" s="14"/>
      <c r="I354" s="34" t="n">
        <f aca="false">'raw_all dissolved metals ppb'!I36/55.845*1000</f>
        <v>92.0404691556988</v>
      </c>
      <c r="J354" s="34" t="n">
        <f aca="false">'raw_all dissolved metals ppb'!K36/58.933*1000</f>
        <v>1.01810530602549</v>
      </c>
      <c r="K354" s="34" t="n">
        <f aca="false">'raw_all dissolved metals ppb'!M36/58.693*1000</f>
        <v>3.0668052408294</v>
      </c>
      <c r="L354" s="34" t="n">
        <f aca="false">'raw_all dissolved metals ppb'!O36/63.546*1000</f>
        <v>9.44197903880654</v>
      </c>
      <c r="M354" s="34" t="n">
        <f aca="false">'raw_all dissolved metals ppb'!Q36/65.38*1000</f>
        <v>2385.13306821658</v>
      </c>
      <c r="N354" s="45" t="n">
        <f aca="false">'raw_all dissolved metals ppb'!S36/95.95*1000</f>
        <v>1.14643043251694</v>
      </c>
      <c r="O354" s="34" t="n">
        <f aca="false">'raw_all dissolved metals ppb'!U36/54.938*1000</f>
        <v>10.1933088208526</v>
      </c>
      <c r="P354" s="34" t="n">
        <f aca="false">'raw_all dissolved metals ppb'!W36/50.9415*1000</f>
        <v>3.53346485674745</v>
      </c>
    </row>
    <row r="355" customFormat="false" ht="13.8" hidden="false" customHeight="false" outlineLevel="0" collapsed="false">
      <c r="A355" s="1" t="s">
        <v>245</v>
      </c>
      <c r="B355" s="1" t="s">
        <v>242</v>
      </c>
      <c r="C355" s="14" t="s">
        <v>246</v>
      </c>
      <c r="D355" s="14"/>
      <c r="E355" s="14"/>
      <c r="F355" s="15" t="n">
        <v>43004</v>
      </c>
      <c r="G355" s="14" t="n">
        <v>1</v>
      </c>
      <c r="H355" s="14"/>
      <c r="I355" s="34" t="n">
        <f aca="false">'raw_all dissolved metals ppb'!I38/55.845*1000</f>
        <v>77.894171367177</v>
      </c>
      <c r="J355" s="34" t="n">
        <f aca="false">'raw_all dissolved metals ppb'!K38/58.933*1000</f>
        <v>0.848421088354572</v>
      </c>
      <c r="K355" s="34" t="n">
        <v>0</v>
      </c>
      <c r="L355" s="34" t="n">
        <f aca="false">'raw_all dissolved metals ppb'!O38/63.546*1000</f>
        <v>8.96988008686621</v>
      </c>
      <c r="M355" s="34" t="n">
        <f aca="false">'raw_all dissolved metals ppb'!Q38/65.38*1000</f>
        <v>79.2291220556745</v>
      </c>
      <c r="N355" s="45" t="n">
        <f aca="false">'raw_all dissolved metals ppb'!S38/95.95*1000</f>
        <v>3.23084940072955</v>
      </c>
      <c r="O355" s="34" t="n">
        <f aca="false">'raw_all dissolved metals ppb'!U38/54.938*1000</f>
        <v>7.82700498744039</v>
      </c>
      <c r="P355" s="34" t="n">
        <f aca="false">'raw_all dissolved metals ppb'!W38/50.9415*1000</f>
        <v>1.96303603152636</v>
      </c>
    </row>
    <row r="356" customFormat="false" ht="13.8" hidden="false" customHeight="false" outlineLevel="0" collapsed="false">
      <c r="A356" s="1" t="s">
        <v>248</v>
      </c>
      <c r="B356" s="1" t="s">
        <v>242</v>
      </c>
      <c r="C356" s="14" t="s">
        <v>249</v>
      </c>
      <c r="D356" s="14"/>
      <c r="E356" s="14"/>
      <c r="F356" s="15" t="n">
        <v>42990</v>
      </c>
      <c r="G356" s="14" t="n">
        <v>1</v>
      </c>
      <c r="H356" s="14"/>
      <c r="I356" s="34" t="n">
        <f aca="false">'raw_all dissolved metals ppb'!I40/55.845*1000</f>
        <v>889.247023010117</v>
      </c>
      <c r="J356" s="34" t="n">
        <f aca="false">'raw_all dissolved metals ppb'!K40/58.933*1000</f>
        <v>1.1877895236964</v>
      </c>
      <c r="K356" s="34" t="n">
        <f aca="false">'raw_all dissolved metals ppb'!M40/58.693*1000</f>
        <v>11.9264648254477</v>
      </c>
      <c r="L356" s="34" t="n">
        <f aca="false">'raw_all dissolved metals ppb'!O40/63.546*1000</f>
        <v>12.4319390677619</v>
      </c>
      <c r="M356" s="34" t="n">
        <f aca="false">'raw_all dissolved metals ppb'!Q40/65.38*1000</f>
        <v>15310.6454573264</v>
      </c>
      <c r="N356" s="45" t="n">
        <f aca="false">'raw_all dissolved metals ppb'!S40/95.95*1000</f>
        <v>5.94059405940594</v>
      </c>
      <c r="O356" s="34" t="n">
        <f aca="false">'raw_all dissolved metals ppb'!U40/54.938*1000</f>
        <v>35.6765808729841</v>
      </c>
      <c r="P356" s="34" t="n">
        <f aca="false">'raw_all dissolved metals ppb'!W40/50.9415*1000</f>
        <v>25.5194684098427</v>
      </c>
    </row>
    <row r="357" customFormat="false" ht="13.8" hidden="false" customHeight="false" outlineLevel="0" collapsed="false">
      <c r="A357" s="1" t="s">
        <v>250</v>
      </c>
      <c r="B357" s="1" t="s">
        <v>242</v>
      </c>
      <c r="C357" s="14" t="s">
        <v>251</v>
      </c>
      <c r="D357" s="14"/>
      <c r="E357" s="14"/>
      <c r="F357" s="15" t="n">
        <v>42991</v>
      </c>
      <c r="G357" s="14" t="n">
        <v>0.5</v>
      </c>
      <c r="H357" s="14"/>
      <c r="I357" s="34" t="n">
        <f aca="false">'raw_all dissolved metals ppb'!I41/55.845*1000</f>
        <v>358.313188289014</v>
      </c>
      <c r="J357" s="34" t="n">
        <f aca="false">'raw_all dissolved metals ppb'!K41/58.933*1000</f>
        <v>1.01810530602549</v>
      </c>
      <c r="K357" s="34" t="n">
        <f aca="false">'raw_all dissolved metals ppb'!M41/58.693*1000</f>
        <v>12.9487332390575</v>
      </c>
      <c r="L357" s="34" t="n">
        <f aca="false">'raw_all dissolved metals ppb'!O41/63.546*1000</f>
        <v>13.533503288956</v>
      </c>
      <c r="M357" s="34" t="n">
        <f aca="false">'raw_all dissolved metals ppb'!Q41/65.38*1000</f>
        <v>62094.0654634445</v>
      </c>
      <c r="N357" s="45" t="n">
        <f aca="false">'raw_all dissolved metals ppb'!S41/95.95*1000</f>
        <v>0.729546638874414</v>
      </c>
      <c r="O357" s="34" t="n">
        <f aca="false">'raw_all dissolved metals ppb'!U41/54.938*1000</f>
        <v>26.939459026539</v>
      </c>
      <c r="P357" s="34" t="n">
        <f aca="false">'raw_all dissolved metals ppb'!W41/50.9415*1000</f>
        <v>12.1708233954634</v>
      </c>
    </row>
    <row r="358" customFormat="false" ht="13.8" hidden="false" customHeight="false" outlineLevel="0" collapsed="false">
      <c r="A358" s="1" t="s">
        <v>252</v>
      </c>
      <c r="B358" s="1" t="s">
        <v>242</v>
      </c>
      <c r="C358" s="14" t="s">
        <v>253</v>
      </c>
      <c r="D358" s="28"/>
      <c r="E358" s="14"/>
      <c r="F358" s="15" t="n">
        <v>42990</v>
      </c>
      <c r="G358" s="14" t="n">
        <v>1</v>
      </c>
      <c r="H358" s="14"/>
      <c r="I358" s="34" t="n">
        <f aca="false">'raw_all dissolved metals ppb'!I42/55.845*1000</f>
        <v>169.934640522876</v>
      </c>
      <c r="J358" s="34" t="n">
        <f aca="false">'raw_all dissolved metals ppb'!K42/58.933*1000</f>
        <v>0.848421088354572</v>
      </c>
      <c r="K358" s="34" t="n">
        <f aca="false">'raw_all dissolved metals ppb'!M42/58.693*1000</f>
        <v>5.45209820591894</v>
      </c>
      <c r="L358" s="34" t="n">
        <f aca="false">'raw_all dissolved metals ppb'!O42/63.546*1000</f>
        <v>9.91407799074686</v>
      </c>
      <c r="M358" s="34" t="n">
        <f aca="false">'raw_all dissolved metals ppb'!Q42/65.38*1000</f>
        <v>10990.9758335883</v>
      </c>
      <c r="N358" s="45" t="n">
        <f aca="false">'raw_all dissolved metals ppb'!S42/95.95*1000</f>
        <v>1.87597707139135</v>
      </c>
      <c r="O358" s="34" t="n">
        <f aca="false">'raw_all dissolved metals ppb'!U42/54.938*1000</f>
        <v>22.2068513597146</v>
      </c>
      <c r="P358" s="34" t="n">
        <f aca="false">'raw_all dissolved metals ppb'!W42/50.9415*1000</f>
        <v>7.45953691980016</v>
      </c>
    </row>
    <row r="359" customFormat="false" ht="13.8" hidden="false" customHeight="false" outlineLevel="0" collapsed="false">
      <c r="A359" s="1" t="s">
        <v>254</v>
      </c>
      <c r="B359" s="1" t="s">
        <v>242</v>
      </c>
      <c r="C359" s="14" t="s">
        <v>255</v>
      </c>
      <c r="D359" s="14"/>
      <c r="E359" s="14"/>
      <c r="F359" s="15" t="n">
        <v>42991</v>
      </c>
      <c r="G359" s="14" t="n">
        <v>0.5</v>
      </c>
      <c r="H359" s="14"/>
      <c r="I359" s="34" t="n">
        <f aca="false">'raw_all dissolved metals ppb'!I43/55.845*1000</f>
        <v>503.536574447131</v>
      </c>
      <c r="J359" s="34" t="n">
        <f aca="false">'raw_all dissolved metals ppb'!K43/58.933*1000</f>
        <v>0.848421088354572</v>
      </c>
      <c r="K359" s="34" t="n">
        <f aca="false">'raw_all dissolved metals ppb'!M43/58.693*1000</f>
        <v>4.42982979230913</v>
      </c>
      <c r="L359" s="34" t="n">
        <f aca="false">'raw_all dissolved metals ppb'!O43/63.546*1000</f>
        <v>14.0056022408964</v>
      </c>
      <c r="M359" s="34" t="n">
        <f aca="false">'raw_all dissolved metals ppb'!Q43/65.38*1000</f>
        <v>5907.92291220557</v>
      </c>
      <c r="N359" s="45" t="n">
        <f aca="false">'raw_all dissolved metals ppb'!S43/95.95*1000</f>
        <v>2.3970818134445</v>
      </c>
      <c r="O359" s="34" t="n">
        <f aca="false">'raw_all dissolved metals ppb'!U43/54.938*1000</f>
        <v>29.3057628599512</v>
      </c>
      <c r="P359" s="34" t="n">
        <f aca="false">'raw_all dissolved metals ppb'!W43/50.9415*1000</f>
        <v>25.7157720129953</v>
      </c>
    </row>
    <row r="360" customFormat="false" ht="13.8" hidden="false" customHeight="false" outlineLevel="0" collapsed="false">
      <c r="A360" s="1" t="s">
        <v>256</v>
      </c>
      <c r="B360" s="1" t="s">
        <v>242</v>
      </c>
      <c r="C360" s="14" t="s">
        <v>257</v>
      </c>
      <c r="D360" s="14"/>
      <c r="E360" s="14"/>
      <c r="F360" s="15" t="n">
        <v>43021</v>
      </c>
      <c r="G360" s="14" t="n">
        <v>1</v>
      </c>
      <c r="H360" s="29"/>
      <c r="I360" s="34" t="n">
        <f aca="false">'raw_all dissolved metals ppb'!I44/55.845*1000</f>
        <v>99.0240845196526</v>
      </c>
      <c r="J360" s="34" t="n">
        <f aca="false">'raw_all dissolved metals ppb'!K44/58.933*1000</f>
        <v>0.678736870683658</v>
      </c>
      <c r="K360" s="34" t="n">
        <v>0</v>
      </c>
      <c r="L360" s="34" t="n">
        <f aca="false">'raw_all dissolved metals ppb'!O44/63.546*1000</f>
        <v>8.02568218298556</v>
      </c>
      <c r="M360" s="34" t="n">
        <f aca="false">'raw_all dissolved metals ppb'!Q44/65.38*1000</f>
        <v>82.2881615172836</v>
      </c>
      <c r="N360" s="45" t="n">
        <f aca="false">'raw_all dissolved metals ppb'!S44/95.95*1000</f>
        <v>0.312662845231892</v>
      </c>
      <c r="O360" s="34" t="n">
        <f aca="false">'raw_all dissolved metals ppb'!U44/54.938*1000</f>
        <v>10.9214023080564</v>
      </c>
      <c r="P360" s="34" t="n">
        <f aca="false">'raw_all dissolved metals ppb'!W44/50.9415*1000</f>
        <v>1.37412522206845</v>
      </c>
    </row>
    <row r="361" customFormat="false" ht="13.8" hidden="false" customHeight="false" outlineLevel="0" collapsed="false">
      <c r="A361" s="1" t="s">
        <v>258</v>
      </c>
      <c r="B361" s="1" t="s">
        <v>242</v>
      </c>
      <c r="C361" s="14" t="s">
        <v>259</v>
      </c>
      <c r="D361" s="14"/>
      <c r="E361" s="14"/>
      <c r="F361" s="15" t="n">
        <v>43013</v>
      </c>
      <c r="G361" s="14" t="n">
        <v>1</v>
      </c>
      <c r="H361" s="14"/>
      <c r="I361" s="34" t="n">
        <f aca="false">'raw_all dissolved metals ppb'!I45/55.845*1000</f>
        <v>1026.94959262244</v>
      </c>
      <c r="J361" s="34" t="n">
        <f aca="false">'raw_all dissolved metals ppb'!K45/58.933*1000</f>
        <v>0.848421088354572</v>
      </c>
      <c r="K361" s="34" t="n">
        <v>0</v>
      </c>
      <c r="L361" s="34" t="n">
        <f aca="false">'raw_all dissolved metals ppb'!O45/63.546*1000</f>
        <v>5.19308847134359</v>
      </c>
      <c r="M361" s="34" t="n">
        <f aca="false">'raw_all dissolved metals ppb'!Q45/65.38*1000</f>
        <v>1400.88712144387</v>
      </c>
      <c r="N361" s="45" t="n">
        <f aca="false">'raw_all dissolved metals ppb'!S45/95.95*1000</f>
        <v>1.14643043251694</v>
      </c>
      <c r="O361" s="34" t="n">
        <f aca="false">'raw_all dissolved metals ppb'!U45/54.938*1000</f>
        <v>23.845061705923</v>
      </c>
      <c r="P361" s="34" t="n">
        <f aca="false">'raw_all dissolved metals ppb'!W45/50.9415*1000</f>
        <v>4.12237566620535</v>
      </c>
    </row>
    <row r="362" customFormat="false" ht="13.8" hidden="false" customHeight="false" outlineLevel="0" collapsed="false">
      <c r="A362" s="1" t="s">
        <v>260</v>
      </c>
      <c r="B362" s="1" t="s">
        <v>242</v>
      </c>
      <c r="C362" s="14" t="s">
        <v>261</v>
      </c>
      <c r="D362" s="14"/>
      <c r="E362" s="14"/>
      <c r="F362" s="15" t="n">
        <v>43005</v>
      </c>
      <c r="G362" s="14" t="n">
        <v>1</v>
      </c>
      <c r="H362" s="14"/>
      <c r="I362" s="34" t="n">
        <f aca="false">'raw_all dissolved metals ppb'!I46/55.845*1000</f>
        <v>1712.23923359298</v>
      </c>
      <c r="J362" s="34" t="n">
        <f aca="false">'raw_all dissolved metals ppb'!K46/58.933*1000</f>
        <v>1.69684217670914</v>
      </c>
      <c r="K362" s="34" t="n">
        <f aca="false">'raw_all dissolved metals ppb'!M46/58.693*1000</f>
        <v>2.21491489615457</v>
      </c>
      <c r="L362" s="34" t="n">
        <f aca="false">'raw_all dissolved metals ppb'!O46/63.546*1000</f>
        <v>9.44197903880654</v>
      </c>
      <c r="M362" s="34" t="n">
        <f aca="false">'raw_all dissolved metals ppb'!Q46/65.38*1000</f>
        <v>243.805445090242</v>
      </c>
      <c r="N362" s="45" t="n">
        <f aca="false">'raw_all dissolved metals ppb'!S46/95.95*1000</f>
        <v>0.833767587285044</v>
      </c>
      <c r="O362" s="34" t="n">
        <f aca="false">'raw_all dissolved metals ppb'!U46/54.938*1000</f>
        <v>380.610870435764</v>
      </c>
      <c r="P362" s="34" t="n">
        <f aca="false">'raw_all dissolved metals ppb'!W46/50.9415*1000</f>
        <v>3.92607206305272</v>
      </c>
    </row>
    <row r="363" customFormat="false" ht="13.8" hidden="false" customHeight="false" outlineLevel="0" collapsed="false">
      <c r="A363" s="1" t="s">
        <v>262</v>
      </c>
      <c r="B363" s="1" t="s">
        <v>242</v>
      </c>
      <c r="C363" s="14" t="s">
        <v>263</v>
      </c>
      <c r="D363" s="14"/>
      <c r="E363" s="14"/>
      <c r="F363" s="15" t="n">
        <v>43004</v>
      </c>
      <c r="G363" s="14" t="n">
        <v>1</v>
      </c>
      <c r="H363" s="14"/>
      <c r="I363" s="34" t="n">
        <f aca="false">'raw_all dissolved metals ppb'!I47/55.845*1000</f>
        <v>1078.52090607933</v>
      </c>
      <c r="J363" s="34" t="n">
        <f aca="false">'raw_all dissolved metals ppb'!K47/58.933*1000</f>
        <v>0.509052653012743</v>
      </c>
      <c r="K363" s="34" t="n">
        <v>0</v>
      </c>
      <c r="L363" s="34" t="n">
        <f aca="false">'raw_all dissolved metals ppb'!O47/63.546*1000</f>
        <v>8.34041481761244</v>
      </c>
      <c r="M363" s="34" t="n">
        <f aca="false">'raw_all dissolved metals ppb'!Q47/65.38*1000</f>
        <v>498.470480269196</v>
      </c>
      <c r="N363" s="45" t="n">
        <f aca="false">'raw_all dissolved metals ppb'!S47/95.95*1000</f>
        <v>1.66753517457009</v>
      </c>
      <c r="O363" s="34" t="n">
        <f aca="false">'raw_all dissolved metals ppb'!U47/54.938*1000</f>
        <v>171.830062980087</v>
      </c>
      <c r="P363" s="34" t="n">
        <f aca="false">'raw_all dissolved metals ppb'!W47/50.9415*1000</f>
        <v>2.15933963467899</v>
      </c>
    </row>
    <row r="364" customFormat="false" ht="13.8" hidden="false" customHeight="false" outlineLevel="0" collapsed="false">
      <c r="A364" s="1" t="s">
        <v>265</v>
      </c>
      <c r="B364" s="1" t="s">
        <v>242</v>
      </c>
      <c r="C364" s="14" t="s">
        <v>266</v>
      </c>
      <c r="D364" s="14"/>
      <c r="E364" s="14"/>
      <c r="F364" s="15" t="n">
        <v>43003</v>
      </c>
      <c r="G364" s="14" t="n">
        <v>1</v>
      </c>
      <c r="H364" s="14"/>
      <c r="I364" s="34" t="n">
        <f aca="false">'raw_all dissolved metals ppb'!I49/55.845*1000</f>
        <v>277.733011012624</v>
      </c>
      <c r="J364" s="34" t="n">
        <f aca="false">'raw_all dissolved metals ppb'!K49/58.933*1000</f>
        <v>0.678736870683658</v>
      </c>
      <c r="K364" s="34" t="n">
        <v>0</v>
      </c>
      <c r="L364" s="34" t="n">
        <f aca="false">'raw_all dissolved metals ppb'!O49/63.546*1000</f>
        <v>25.6507097220911</v>
      </c>
      <c r="M364" s="34" t="n">
        <f aca="false">'raw_all dissolved metals ppb'!Q49/65.38*1000</f>
        <v>205.720403793209</v>
      </c>
      <c r="N364" s="45" t="n">
        <f aca="false">'raw_all dissolved metals ppb'!S49/95.95*1000</f>
        <v>0.312662845231892</v>
      </c>
      <c r="O364" s="34" t="n">
        <f aca="false">'raw_all dissolved metals ppb'!U49/54.938*1000</f>
        <v>49.1463103862536</v>
      </c>
      <c r="P364" s="34" t="n">
        <f aca="false">'raw_all dissolved metals ppb'!W49/50.9415*1000</f>
        <v>2.55194684098427</v>
      </c>
    </row>
    <row r="365" customFormat="false" ht="13.8" hidden="false" customHeight="false" outlineLevel="0" collapsed="false">
      <c r="A365" s="46" t="s">
        <v>268</v>
      </c>
      <c r="B365" s="46" t="s">
        <v>242</v>
      </c>
      <c r="C365" s="47" t="s">
        <v>269</v>
      </c>
      <c r="D365" s="47"/>
      <c r="E365" s="47"/>
      <c r="F365" s="48" t="n">
        <v>42996</v>
      </c>
      <c r="G365" s="47" t="n">
        <v>1</v>
      </c>
      <c r="H365" s="47"/>
      <c r="I365" s="50" t="n">
        <f aca="false">'raw_all dissolved metals ppb'!I51/55.845*1000</f>
        <v>117.467991762915</v>
      </c>
      <c r="J365" s="50" t="n">
        <f aca="false">'raw_all dissolved metals ppb'!K51/58.933*1000</f>
        <v>0.678736870683658</v>
      </c>
      <c r="K365" s="50" t="n">
        <f aca="false">'raw_all dissolved metals ppb'!M51/58.693*1000</f>
        <v>6.98550082633363</v>
      </c>
      <c r="L365" s="50" t="n">
        <f aca="false">'raw_all dissolved metals ppb'!O51/63.546*1000</f>
        <v>31.9453624146288</v>
      </c>
      <c r="M365" s="50" t="n">
        <f aca="false">'raw_all dissolved metals ppb'!Q51/65.38*1000</f>
        <v>17931.630468033</v>
      </c>
      <c r="N365" s="51" t="n">
        <f aca="false">'raw_all dissolved metals ppb'!S51/95.95*1000</f>
        <v>0.208441896821261</v>
      </c>
      <c r="O365" s="50" t="n">
        <f aca="false">'raw_all dissolved metals ppb'!U51/54.938*1000</f>
        <v>23.845061705923</v>
      </c>
      <c r="P365" s="50" t="n">
        <f aca="false">'raw_all dissolved metals ppb'!W51/50.9415*1000</f>
        <v>5.88910809457908</v>
      </c>
      <c r="Q365" s="30"/>
      <c r="R365" s="30"/>
    </row>
    <row r="366" customFormat="false" ht="13.8" hidden="false" customHeight="false" outlineLevel="0" collapsed="false">
      <c r="C366" s="14"/>
      <c r="D366" s="14"/>
      <c r="E366" s="14"/>
      <c r="G366" s="14"/>
      <c r="H366" s="14" t="s">
        <v>709</v>
      </c>
      <c r="J366" s="45" t="n">
        <f aca="false">MIN(J187:J365)</f>
        <v>0.0339368435341829</v>
      </c>
      <c r="K366" s="34"/>
      <c r="L366" s="34"/>
      <c r="M366" s="34"/>
      <c r="N366" s="45"/>
      <c r="O366" s="34"/>
      <c r="P366" s="34"/>
    </row>
    <row r="367" customFormat="false" ht="13.8" hidden="false" customHeight="false" outlineLevel="0" collapsed="false">
      <c r="C367" s="14"/>
      <c r="D367" s="14"/>
      <c r="E367" s="14"/>
      <c r="G367" s="14"/>
      <c r="H367" s="14" t="s">
        <v>710</v>
      </c>
      <c r="J367" s="45" t="n">
        <f aca="false">MAX(J187:J365)</f>
        <v>11.5385268016222</v>
      </c>
      <c r="K367" s="34"/>
      <c r="L367" s="34"/>
      <c r="M367" s="34"/>
      <c r="N367" s="45"/>
      <c r="O367" s="34"/>
      <c r="P367" s="34"/>
    </row>
    <row r="368" customFormat="false" ht="13.8" hidden="false" customHeight="false" outlineLevel="0" collapsed="false">
      <c r="A368" s="1" t="s">
        <v>588</v>
      </c>
      <c r="B368" s="1" t="s">
        <v>272</v>
      </c>
      <c r="C368" s="14" t="s">
        <v>589</v>
      </c>
      <c r="D368" s="14" t="s">
        <v>590</v>
      </c>
      <c r="F368" s="15" t="n">
        <v>42990</v>
      </c>
      <c r="G368" s="14" t="n">
        <v>0</v>
      </c>
      <c r="H368" s="14"/>
      <c r="I368" s="34" t="n">
        <f aca="false">'raw_all dissolved metals ppb'!I319/55.845*1000</f>
        <v>259.110036708747</v>
      </c>
      <c r="J368" s="34" t="n">
        <f aca="false">'raw_all dissolved metals ppb'!K319/58.933*1000</f>
        <v>4.7511580947856</v>
      </c>
      <c r="K368" s="34" t="n">
        <f aca="false">'raw_all dissolved metals ppb'!M319/58.693*1000</f>
        <v>35.2682602695381</v>
      </c>
      <c r="L368" s="34" t="n">
        <f aca="false">'raw_all dissolved metals ppb'!O319/63.546*1000</f>
        <v>190.413243949265</v>
      </c>
      <c r="M368" s="34" t="n">
        <f aca="false">'raw_all dissolved metals ppb'!Q319/65.38*1000</f>
        <v>1803.6096665647</v>
      </c>
      <c r="N368" s="60" t="n">
        <f aca="false">'raw_all dissolved metals ppb'!S319/95.95*1000</f>
        <v>169617.821782178</v>
      </c>
      <c r="O368" s="34" t="n">
        <f aca="false">'raw_all dissolved metals ppb'!U319/54.938*1000</f>
        <v>417.743638283156</v>
      </c>
      <c r="P368" s="34" t="n">
        <f aca="false">'raw_all dissolved metals ppb'!W319/50.9415*1000</f>
        <v>66.9395286750488</v>
      </c>
    </row>
    <row r="369" customFormat="false" ht="26.85" hidden="false" customHeight="false" outlineLevel="0" collapsed="false">
      <c r="A369" s="1" t="s">
        <v>591</v>
      </c>
      <c r="B369" s="1" t="s">
        <v>272</v>
      </c>
      <c r="C369" s="14" t="s">
        <v>592</v>
      </c>
      <c r="F369" s="15" t="n">
        <v>43080</v>
      </c>
      <c r="G369" s="41" t="s">
        <v>593</v>
      </c>
      <c r="H369" s="14"/>
      <c r="I369" s="34" t="n">
        <f aca="false">'raw_all dissolved metals ppb'!I320/55.845*1000</f>
        <v>1755.00044766765</v>
      </c>
      <c r="J369" s="34" t="n">
        <f aca="false">'raw_all dissolved metals ppb'!K320/58.933*1000</f>
        <v>14.7794953591366</v>
      </c>
      <c r="K369" s="34" t="n">
        <f aca="false">'raw_all dissolved metals ppb'!M320/58.693*1000</f>
        <v>39.4425229584448</v>
      </c>
      <c r="L369" s="34" t="n">
        <f aca="false">'raw_all dissolved metals ppb'!O320/63.546*1000</f>
        <v>91.9019293110503</v>
      </c>
      <c r="M369" s="34" t="n">
        <f aca="false">'raw_all dissolved metals ppb'!Q320/65.38*1000</f>
        <v>5621.81095136127</v>
      </c>
      <c r="N369" s="60" t="n">
        <f aca="false">'raw_all dissolved metals ppb'!S320/95.95*1000</f>
        <v>48813.6321000521</v>
      </c>
      <c r="O369" s="34" t="n">
        <f aca="false">'raw_all dissolved metals ppb'!U320/54.938*1000</f>
        <v>341.985510939605</v>
      </c>
      <c r="P369" s="34" t="n">
        <f aca="false">'raw_all dissolved metals ppb'!W320/50.9415*1000</f>
        <v>36.7087737895429</v>
      </c>
    </row>
    <row r="370" customFormat="false" ht="26.85" hidden="false" customHeight="false" outlineLevel="0" collapsed="false">
      <c r="A370" s="1" t="s">
        <v>594</v>
      </c>
      <c r="B370" s="1" t="s">
        <v>272</v>
      </c>
      <c r="C370" s="14" t="s">
        <v>595</v>
      </c>
      <c r="F370" s="15" t="n">
        <v>43080</v>
      </c>
      <c r="G370" s="41" t="s">
        <v>593</v>
      </c>
      <c r="H370" s="14"/>
      <c r="I370" s="34" t="n">
        <f aca="false">'raw_all dissolved metals ppb'!I321/55.845*1000</f>
        <v>1925.56182290268</v>
      </c>
      <c r="J370" s="34" t="n">
        <f aca="false">'raw_all dissolved metals ppb'!K321/58.933*1000</f>
        <v>18.6143586784993</v>
      </c>
      <c r="K370" s="34" t="n">
        <f aca="false">'raw_all dissolved metals ppb'!M321/58.693*1000</f>
        <v>51.6756683079754</v>
      </c>
      <c r="L370" s="34" t="n">
        <f aca="false">'raw_all dissolved metals ppb'!O321/63.546*1000</f>
        <v>112.658546564693</v>
      </c>
      <c r="M370" s="34" t="n">
        <f aca="false">'raw_all dissolved metals ppb'!Q321/65.38*1000</f>
        <v>1791.34291832365</v>
      </c>
      <c r="N370" s="60" t="n">
        <f aca="false">'raw_all dissolved metals ppb'!S321/95.95*1000</f>
        <v>66730.9431995831</v>
      </c>
      <c r="O370" s="34" t="n">
        <f aca="false">'raw_all dissolved metals ppb'!U321/54.938*1000</f>
        <v>421.256689358914</v>
      </c>
      <c r="P370" s="34" t="n">
        <f aca="false">'raw_all dissolved metals ppb'!W321/50.9415*1000</f>
        <v>38.3773544163403</v>
      </c>
    </row>
    <row r="371" customFormat="false" ht="26.85" hidden="false" customHeight="false" outlineLevel="0" collapsed="false">
      <c r="A371" s="1" t="s">
        <v>596</v>
      </c>
      <c r="B371" s="1" t="s">
        <v>272</v>
      </c>
      <c r="C371" s="14" t="s">
        <v>597</v>
      </c>
      <c r="F371" s="15" t="n">
        <v>43080</v>
      </c>
      <c r="G371" s="41" t="s">
        <v>593</v>
      </c>
      <c r="H371" s="14"/>
      <c r="I371" s="34" t="n">
        <f aca="false">'raw_all dissolved metals ppb'!I322/55.845*1000</f>
        <v>1259.70095800877</v>
      </c>
      <c r="J371" s="34" t="n">
        <f aca="false">'raw_all dissolved metals ppb'!K322/58.933*1000</f>
        <v>17.5114112636384</v>
      </c>
      <c r="K371" s="34" t="n">
        <f aca="false">'raw_all dissolved metals ppb'!M322/58.693*1000</f>
        <v>48.608863067146</v>
      </c>
      <c r="L371" s="34" t="n">
        <f aca="false">'raw_all dissolved metals ppb'!O322/63.546*1000</f>
        <v>101.013439083499</v>
      </c>
      <c r="M371" s="34" t="n">
        <f aca="false">'raw_all dissolved metals ppb'!Q322/65.38*1000</f>
        <v>856.332211685531</v>
      </c>
      <c r="N371" s="60" t="n">
        <f aca="false">'raw_all dissolved metals ppb'!S322/95.95*1000</f>
        <v>61410.9119332986</v>
      </c>
      <c r="O371" s="34" t="n">
        <f aca="false">'raw_all dissolved metals ppb'!U322/54.938*1000</f>
        <v>390.876988605337</v>
      </c>
      <c r="P371" s="34" t="n">
        <f aca="false">'raw_all dissolved metals ppb'!W322/50.9415*1000</f>
        <v>35.1383449643218</v>
      </c>
    </row>
    <row r="372" customFormat="false" ht="26.85" hidden="false" customHeight="false" outlineLevel="0" collapsed="false">
      <c r="A372" s="46" t="s">
        <v>598</v>
      </c>
      <c r="B372" s="46" t="s">
        <v>272</v>
      </c>
      <c r="C372" s="47" t="s">
        <v>599</v>
      </c>
      <c r="D372" s="46"/>
      <c r="E372" s="46"/>
      <c r="F372" s="48" t="n">
        <v>43080</v>
      </c>
      <c r="G372" s="53" t="s">
        <v>593</v>
      </c>
      <c r="H372" s="47"/>
      <c r="I372" s="50" t="n">
        <f aca="false">'raw_all dissolved metals ppb'!I323/55.845*1000</f>
        <v>1306.36583400483</v>
      </c>
      <c r="J372" s="50" t="n">
        <f aca="false">'raw_all dissolved metals ppb'!K323/58.933*1000</f>
        <v>20.3451376987426</v>
      </c>
      <c r="K372" s="50" t="n">
        <f aca="false">'raw_all dissolved metals ppb'!M323/58.693*1000</f>
        <v>57.3322201966163</v>
      </c>
      <c r="L372" s="50" t="n">
        <f aca="false">'raw_all dissolved metals ppb'!O323/63.546*1000</f>
        <v>116.325181758097</v>
      </c>
      <c r="M372" s="50" t="n">
        <f aca="false">'raw_all dissolved metals ppb'!Q323/65.38*1000</f>
        <v>86.0507800550627</v>
      </c>
      <c r="N372" s="61" t="n">
        <f aca="false">'raw_all dissolved metals ppb'!S323/95.95*1000</f>
        <v>71593.246482543</v>
      </c>
      <c r="O372" s="50" t="n">
        <f aca="false">'raw_all dissolved metals ppb'!U323/54.938*1000</f>
        <v>454.657978084386</v>
      </c>
      <c r="P372" s="50" t="n">
        <f aca="false">'raw_all dissolved metals ppb'!W323/50.9415*1000</f>
        <v>38.2203115338182</v>
      </c>
      <c r="Q372" s="30"/>
      <c r="R372" s="3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2" min="1" style="1" width="8.67"/>
    <col collapsed="false" customWidth="true" hidden="false" outlineLevel="0" max="3" min="3" style="1" width="26.36"/>
    <col collapsed="false" customWidth="true" hidden="false" outlineLevel="0" max="4" min="4" style="1" width="33.18"/>
    <col collapsed="false" customWidth="true" hidden="false" outlineLevel="0" max="5" min="5" style="1" width="14.36"/>
    <col collapsed="false" customWidth="true" hidden="false" outlineLevel="0" max="6" min="6" style="1" width="9.18"/>
    <col collapsed="false" customWidth="true" hidden="false" outlineLevel="0" max="22" min="7" style="1" width="8.67"/>
  </cols>
  <sheetData>
    <row r="1" customFormat="false" ht="13.8" hidden="false" customHeight="false" outlineLevel="0" collapsed="false">
      <c r="A1" s="2" t="s">
        <v>673</v>
      </c>
      <c r="B1" s="2"/>
      <c r="C1" s="14"/>
      <c r="D1" s="14"/>
      <c r="E1" s="14"/>
      <c r="G1" s="2"/>
      <c r="K1" s="68"/>
      <c r="L1" s="68"/>
      <c r="N1" s="68"/>
      <c r="O1" s="68"/>
      <c r="P1" s="68"/>
      <c r="Q1" s="68"/>
      <c r="R1" s="68"/>
    </row>
    <row r="2" customFormat="false" ht="39.5" hidden="false" customHeight="false" outlineLevel="0" collapsed="false">
      <c r="A2" s="19" t="s">
        <v>5</v>
      </c>
      <c r="B2" s="19" t="s">
        <v>711</v>
      </c>
      <c r="C2" s="19" t="s">
        <v>140</v>
      </c>
      <c r="D2" s="19" t="s">
        <v>141</v>
      </c>
      <c r="E2" s="19" t="s">
        <v>712</v>
      </c>
      <c r="F2" s="2" t="s">
        <v>674</v>
      </c>
      <c r="G2" s="2" t="s">
        <v>675</v>
      </c>
      <c r="H2" s="2" t="s">
        <v>676</v>
      </c>
      <c r="I2" s="2" t="s">
        <v>677</v>
      </c>
      <c r="J2" s="2" t="s">
        <v>678</v>
      </c>
      <c r="K2" s="2" t="s">
        <v>679</v>
      </c>
      <c r="L2" s="2" t="s">
        <v>680</v>
      </c>
      <c r="M2" s="2" t="s">
        <v>681</v>
      </c>
      <c r="O2" s="2" t="s">
        <v>674</v>
      </c>
      <c r="P2" s="2" t="s">
        <v>675</v>
      </c>
      <c r="Q2" s="2" t="s">
        <v>676</v>
      </c>
      <c r="R2" s="2" t="s">
        <v>677</v>
      </c>
      <c r="S2" s="2" t="s">
        <v>678</v>
      </c>
      <c r="T2" s="2" t="s">
        <v>679</v>
      </c>
      <c r="U2" s="2" t="s">
        <v>680</v>
      </c>
      <c r="V2" s="2" t="s">
        <v>681</v>
      </c>
    </row>
    <row r="3" customFormat="false" ht="13.8" hidden="false" customHeight="false" outlineLevel="0" collapsed="false">
      <c r="A3" s="19"/>
      <c r="B3" s="19"/>
      <c r="C3" s="19"/>
      <c r="D3" s="19"/>
      <c r="E3" s="19"/>
      <c r="F3" s="2" t="s">
        <v>713</v>
      </c>
      <c r="G3" s="2" t="s">
        <v>713</v>
      </c>
      <c r="H3" s="2" t="s">
        <v>713</v>
      </c>
      <c r="I3" s="2" t="s">
        <v>713</v>
      </c>
      <c r="J3" s="2" t="s">
        <v>713</v>
      </c>
      <c r="K3" s="2" t="s">
        <v>713</v>
      </c>
      <c r="L3" s="2" t="s">
        <v>713</v>
      </c>
      <c r="M3" s="2" t="s">
        <v>713</v>
      </c>
      <c r="O3" s="2" t="s">
        <v>714</v>
      </c>
      <c r="P3" s="2" t="s">
        <v>714</v>
      </c>
      <c r="Q3" s="2" t="s">
        <v>714</v>
      </c>
      <c r="R3" s="2" t="s">
        <v>714</v>
      </c>
      <c r="S3" s="2" t="s">
        <v>714</v>
      </c>
      <c r="T3" s="2" t="s">
        <v>714</v>
      </c>
      <c r="U3" s="2" t="s">
        <v>714</v>
      </c>
      <c r="V3" s="2" t="s">
        <v>714</v>
      </c>
    </row>
    <row r="4" customFormat="false" ht="13.8" hidden="false" customHeight="false" outlineLevel="0" collapsed="false">
      <c r="A4" s="69" t="s">
        <v>715</v>
      </c>
      <c r="B4" s="69"/>
      <c r="C4" s="22"/>
      <c r="D4" s="22"/>
      <c r="E4" s="22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="1" customFormat="true" ht="14" hidden="false" customHeight="false" outlineLevel="0" collapsed="false">
      <c r="A5" s="1" t="s">
        <v>716</v>
      </c>
      <c r="B5" s="1" t="n">
        <v>1</v>
      </c>
      <c r="C5" s="1" t="s">
        <v>717</v>
      </c>
      <c r="D5" s="70" t="s">
        <v>718</v>
      </c>
      <c r="E5" s="1" t="n">
        <v>17</v>
      </c>
      <c r="F5" s="34" t="n">
        <v>134.64723789059</v>
      </c>
      <c r="G5" s="34" t="n">
        <v>3.75426331596898</v>
      </c>
      <c r="H5" s="34" t="n">
        <v>49.2712078101307</v>
      </c>
      <c r="I5" s="34" t="n">
        <v>50.4752462782866</v>
      </c>
      <c r="J5" s="34" t="n">
        <v>1548.08427653717</v>
      </c>
      <c r="K5" s="34" t="n">
        <v>27.970297029703</v>
      </c>
      <c r="L5" s="34" t="n">
        <v>12.4799774291019</v>
      </c>
      <c r="M5" s="34" t="n">
        <v>39.9968591423496</v>
      </c>
      <c r="N5" s="34"/>
      <c r="O5" s="34" t="n">
        <v>87.0590942584386</v>
      </c>
      <c r="P5" s="34" t="n">
        <v>1.22184419781071</v>
      </c>
      <c r="Q5" s="34" t="n">
        <v>24.1372447101231</v>
      </c>
      <c r="R5" s="34" t="n">
        <v>23.5751690945642</v>
      </c>
      <c r="S5" s="34" t="n">
        <v>2220.23803329754</v>
      </c>
      <c r="T5" s="34" t="n">
        <v>8.83540223105256</v>
      </c>
      <c r="U5" s="34" t="n">
        <v>5.59415945957542</v>
      </c>
      <c r="V5" s="34" t="n">
        <v>11.7903153635798</v>
      </c>
    </row>
    <row r="6" s="1" customFormat="true" ht="13.8" hidden="false" customHeight="false" outlineLevel="0" collapsed="false">
      <c r="A6" s="1" t="s">
        <v>716</v>
      </c>
      <c r="B6" s="1" t="n">
        <v>2</v>
      </c>
      <c r="C6" s="1" t="s">
        <v>670</v>
      </c>
      <c r="E6" s="1" t="n">
        <v>3</v>
      </c>
      <c r="F6" s="34" t="n">
        <v>181.932133584027</v>
      </c>
      <c r="G6" s="34" t="n">
        <v>9.3891933777906</v>
      </c>
      <c r="H6" s="34" t="n">
        <v>142.095309491762</v>
      </c>
      <c r="I6" s="34" t="n">
        <v>66.8282294191085</v>
      </c>
      <c r="J6" s="34" t="n">
        <v>241.613133476088</v>
      </c>
      <c r="K6" s="34" t="n">
        <v>40.3682473510509</v>
      </c>
      <c r="L6" s="34" t="n">
        <v>27.1821568556069</v>
      </c>
      <c r="M6" s="34" t="n">
        <v>180.403011297272</v>
      </c>
      <c r="N6" s="34"/>
      <c r="O6" s="34" t="n">
        <v>123.139953195254</v>
      </c>
      <c r="P6" s="34" t="n">
        <v>0.765148516590518</v>
      </c>
      <c r="Q6" s="34" t="n">
        <v>29.8686895985143</v>
      </c>
      <c r="R6" s="34" t="n">
        <v>5.98061022122984</v>
      </c>
      <c r="S6" s="34" t="n">
        <v>208.782599382788</v>
      </c>
      <c r="T6" s="34" t="n">
        <v>2.18698499017365</v>
      </c>
      <c r="U6" s="34" t="n">
        <v>2.2758988112067</v>
      </c>
      <c r="V6" s="34" t="n">
        <v>27.6439805298537</v>
      </c>
    </row>
    <row r="7" s="1" customFormat="true" ht="13.8" hidden="false" customHeight="false" outlineLevel="0" collapsed="false">
      <c r="A7" s="1" t="s">
        <v>716</v>
      </c>
      <c r="B7" s="1" t="n">
        <v>3</v>
      </c>
      <c r="C7" s="1" t="s">
        <v>661</v>
      </c>
      <c r="E7" s="1" t="n">
        <v>4</v>
      </c>
      <c r="F7" s="34" t="n">
        <v>158.653415704181</v>
      </c>
      <c r="G7" s="34" t="n">
        <v>5.64200023755791</v>
      </c>
      <c r="H7" s="34" t="n">
        <v>68.5345782290904</v>
      </c>
      <c r="I7" s="34" t="n">
        <v>90.1708998206024</v>
      </c>
      <c r="J7" s="34" t="n">
        <v>380.085653104925</v>
      </c>
      <c r="K7" s="34" t="n">
        <v>39.7863470557582</v>
      </c>
      <c r="L7" s="34" t="n">
        <v>34.4024172703775</v>
      </c>
      <c r="M7" s="34" t="n">
        <v>53.100124652788</v>
      </c>
      <c r="N7" s="34"/>
      <c r="O7" s="34" t="n">
        <v>185.232620097165</v>
      </c>
      <c r="P7" s="34" t="n">
        <v>0.776046399245028</v>
      </c>
      <c r="Q7" s="34" t="n">
        <v>15.269129433928</v>
      </c>
      <c r="R7" s="34" t="n">
        <v>7.48552165438295</v>
      </c>
      <c r="S7" s="34" t="n">
        <v>587.923364257505</v>
      </c>
      <c r="T7" s="34" t="n">
        <v>7.39717924843761</v>
      </c>
      <c r="U7" s="34" t="n">
        <v>7.72831595766896</v>
      </c>
      <c r="V7" s="34" t="n">
        <v>0.968342679802569</v>
      </c>
    </row>
    <row r="8" s="1" customFormat="true" ht="13.8" hidden="false" customHeight="false" outlineLevel="0" collapsed="false">
      <c r="A8" s="1" t="s">
        <v>716</v>
      </c>
      <c r="B8" s="1" t="n">
        <v>4</v>
      </c>
      <c r="C8" s="1" t="s">
        <v>666</v>
      </c>
      <c r="E8" s="1" t="n">
        <v>3</v>
      </c>
      <c r="F8" s="34" t="n">
        <v>100.038797863133</v>
      </c>
      <c r="G8" s="34" t="n">
        <v>10.8597899309385</v>
      </c>
      <c r="H8" s="34" t="n">
        <v>84.2235587435185</v>
      </c>
      <c r="I8" s="34" t="n">
        <v>79.3650793650794</v>
      </c>
      <c r="J8" s="34" t="n">
        <v>84.7863770775976</v>
      </c>
      <c r="K8" s="34" t="n">
        <v>67.8478374153205</v>
      </c>
      <c r="L8" s="34" t="n">
        <v>60.2497360661109</v>
      </c>
      <c r="M8" s="34" t="n">
        <v>89.841615709523</v>
      </c>
      <c r="N8" s="34"/>
      <c r="O8" s="34" t="n">
        <v>5.41461997608934</v>
      </c>
      <c r="P8" s="34" t="n">
        <v>1.03214880123161</v>
      </c>
      <c r="Q8" s="34" t="n">
        <v>7.43702385173512</v>
      </c>
      <c r="R8" s="34" t="n">
        <v>3.95090801574723</v>
      </c>
      <c r="S8" s="34" t="n">
        <v>93.3999859574908</v>
      </c>
      <c r="T8" s="34" t="n">
        <v>2.29286086503387</v>
      </c>
      <c r="U8" s="34" t="n">
        <v>27.1135406186835</v>
      </c>
      <c r="V8" s="34" t="n">
        <v>6.42825615369742</v>
      </c>
    </row>
    <row r="9" s="1" customFormat="true" ht="13.8" hidden="false" customHeight="false" outlineLevel="0" collapsed="false">
      <c r="A9" s="1" t="s">
        <v>719</v>
      </c>
      <c r="B9" s="1" t="n">
        <v>5</v>
      </c>
      <c r="C9" s="1" t="s">
        <v>720</v>
      </c>
      <c r="E9" s="1" t="n">
        <v>11</v>
      </c>
      <c r="F9" s="34" t="n">
        <v>83.6243173068314</v>
      </c>
      <c r="G9" s="34" t="n">
        <v>2.05163645002106</v>
      </c>
      <c r="H9" s="34" t="n">
        <v>24.8442202337897</v>
      </c>
      <c r="I9" s="34" t="n">
        <v>23.9625983181832</v>
      </c>
      <c r="J9" s="34" t="n">
        <v>2123.4183375511</v>
      </c>
      <c r="K9" s="34" t="n">
        <v>10.0336349424416</v>
      </c>
      <c r="L9" s="34" t="n">
        <v>11.1696159968758</v>
      </c>
      <c r="M9" s="34" t="n">
        <v>23.3422829930589</v>
      </c>
      <c r="N9" s="34"/>
      <c r="O9" s="34" t="n">
        <v>40.0491797807583</v>
      </c>
      <c r="P9" s="34" t="n">
        <v>0.288508536584838</v>
      </c>
      <c r="Q9" s="34" t="n">
        <v>4.04971013934571</v>
      </c>
      <c r="R9" s="34" t="n">
        <v>3.4799602632415</v>
      </c>
      <c r="S9" s="34" t="n">
        <v>1653.88458321218</v>
      </c>
      <c r="T9" s="34" t="n">
        <v>3.05176694892282</v>
      </c>
      <c r="U9" s="34" t="n">
        <v>6.62738709264776</v>
      </c>
      <c r="V9" s="34" t="n">
        <v>7.58578416487294</v>
      </c>
    </row>
    <row r="10" s="1" customFormat="true" ht="13.8" hidden="false" customHeight="false" outlineLevel="0" collapsed="false">
      <c r="A10" s="1" t="s">
        <v>719</v>
      </c>
      <c r="B10" s="1" t="n">
        <v>6</v>
      </c>
      <c r="C10" s="1" t="s">
        <v>721</v>
      </c>
      <c r="E10" s="1" t="n">
        <v>2</v>
      </c>
      <c r="F10" s="34" t="n">
        <v>81.6545796400752</v>
      </c>
      <c r="G10" s="34" t="n">
        <v>2.12105272088643</v>
      </c>
      <c r="H10" s="34" t="n">
        <v>29.6457839946842</v>
      </c>
      <c r="I10" s="34" t="n">
        <v>30.4503824001511</v>
      </c>
      <c r="J10" s="34" t="n">
        <v>1234.32242275925</v>
      </c>
      <c r="K10" s="34" t="n">
        <v>8.38978634705576</v>
      </c>
      <c r="L10" s="34" t="n">
        <v>76.2677927845935</v>
      </c>
      <c r="M10" s="34" t="n">
        <v>39.8496314399851</v>
      </c>
      <c r="N10" s="34"/>
      <c r="O10" s="34" t="n">
        <v>12.1554751533545</v>
      </c>
      <c r="P10" s="34" t="n">
        <v>0.119984860975438</v>
      </c>
      <c r="Q10" s="34" t="n">
        <v>0.722852927456305</v>
      </c>
      <c r="R10" s="34" t="n">
        <v>1.44657227133495</v>
      </c>
      <c r="S10" s="34" t="n">
        <v>35.2580010197024</v>
      </c>
      <c r="T10" s="34" t="n">
        <v>0.22108601808855</v>
      </c>
      <c r="U10" s="34" t="n">
        <v>40.4149276079536</v>
      </c>
      <c r="V10" s="34" t="n">
        <v>4.16422826881746</v>
      </c>
    </row>
    <row r="11" s="1" customFormat="true" ht="13.8" hidden="false" customHeight="false" outlineLevel="0" collapsed="false">
      <c r="A11" s="1" t="s">
        <v>719</v>
      </c>
      <c r="B11" s="1" t="n">
        <v>7</v>
      </c>
      <c r="C11" s="1" t="s">
        <v>722</v>
      </c>
      <c r="E11" s="1" t="n">
        <v>4</v>
      </c>
      <c r="F11" s="34" t="n">
        <v>347.837765243084</v>
      </c>
      <c r="G11" s="34" t="n">
        <v>1.7816842855446</v>
      </c>
      <c r="H11" s="34" t="n">
        <v>19.7638559964561</v>
      </c>
      <c r="I11" s="34" t="n">
        <v>25.6113681427627</v>
      </c>
      <c r="J11" s="34" t="n">
        <v>7027.72254512083</v>
      </c>
      <c r="K11" s="34" t="n">
        <v>6.20114643043252</v>
      </c>
      <c r="L11" s="34" t="n">
        <v>14.925916487677</v>
      </c>
      <c r="M11" s="34" t="n">
        <v>30.3289066870822</v>
      </c>
      <c r="N11" s="34"/>
      <c r="O11" s="34" t="n">
        <v>281.828666630203</v>
      </c>
      <c r="P11" s="34" t="n">
        <v>0.765148516590517</v>
      </c>
      <c r="Q11" s="34" t="n">
        <v>9.55434678130664</v>
      </c>
      <c r="R11" s="34" t="n">
        <v>6.25304258145846</v>
      </c>
      <c r="S11" s="34" t="n">
        <v>525.534482722169</v>
      </c>
      <c r="T11" s="34" t="n">
        <v>4.47422364432844</v>
      </c>
      <c r="U11" s="34" t="n">
        <v>1.17964627369177</v>
      </c>
      <c r="V11" s="34" t="n">
        <v>15.2203877705104</v>
      </c>
    </row>
    <row r="12" s="1" customFormat="true" ht="13.8" hidden="false" customHeight="false" outlineLevel="0" collapsed="false">
      <c r="A12" s="1" t="s">
        <v>723</v>
      </c>
      <c r="B12" s="1" t="n">
        <v>8</v>
      </c>
      <c r="C12" s="1" t="s">
        <v>36</v>
      </c>
      <c r="D12" s="1" t="s">
        <v>724</v>
      </c>
      <c r="E12" s="1" t="n">
        <v>9</v>
      </c>
      <c r="F12" s="34" t="n">
        <v>596.817722522799</v>
      </c>
      <c r="G12" s="34" t="n">
        <v>0.916294775422938</v>
      </c>
      <c r="H12" s="34" t="n">
        <v>19.5277606723605</v>
      </c>
      <c r="I12" s="34" t="n">
        <v>23.1553295475494</v>
      </c>
      <c r="J12" s="34" t="n">
        <v>6150.82594065464</v>
      </c>
      <c r="K12" s="34" t="n">
        <v>2.60105709819102</v>
      </c>
      <c r="L12" s="34" t="n">
        <v>22.581299438848</v>
      </c>
      <c r="M12" s="34" t="n">
        <v>14.7900743289572</v>
      </c>
      <c r="N12" s="34"/>
      <c r="O12" s="34" t="n">
        <v>512.394451055434</v>
      </c>
      <c r="P12" s="34" t="n">
        <v>0.274133243198268</v>
      </c>
      <c r="Q12" s="34" t="n">
        <v>3.30876415730187</v>
      </c>
      <c r="R12" s="34" t="n">
        <v>10.1953411769369</v>
      </c>
      <c r="S12" s="34" t="n">
        <v>4756.94674366633</v>
      </c>
      <c r="T12" s="34" t="n">
        <v>0.889912181883071</v>
      </c>
      <c r="U12" s="34" t="n">
        <v>15.8769944124252</v>
      </c>
      <c r="V12" s="34" t="n">
        <v>7.78785205929339</v>
      </c>
    </row>
    <row r="13" s="1" customFormat="true" ht="13.8" hidden="false" customHeight="false" outlineLevel="0" collapsed="false">
      <c r="A13" s="1" t="s">
        <v>723</v>
      </c>
      <c r="B13" s="1" t="n">
        <v>9</v>
      </c>
      <c r="C13" s="1" t="s">
        <v>41</v>
      </c>
      <c r="E13" s="1" t="n">
        <v>1</v>
      </c>
      <c r="F13" s="34" t="n">
        <v>2262.63765780285</v>
      </c>
      <c r="G13" s="34" t="n">
        <v>0.729642135984932</v>
      </c>
      <c r="H13" s="34" t="n">
        <v>20.445368272196</v>
      </c>
      <c r="I13" s="34" t="n">
        <v>7.74242281182136</v>
      </c>
      <c r="J13" s="34" t="n">
        <v>687.565004588559</v>
      </c>
      <c r="K13" s="34" t="n">
        <v>0.541948931735279</v>
      </c>
      <c r="L13" s="34" t="n">
        <v>148.349048017765</v>
      </c>
      <c r="M13" s="34" t="n">
        <v>1.76673242837372</v>
      </c>
      <c r="N13" s="34"/>
      <c r="O13" s="34"/>
      <c r="P13" s="34"/>
      <c r="Q13" s="34"/>
      <c r="R13" s="34"/>
      <c r="S13" s="34"/>
      <c r="T13" s="34"/>
      <c r="U13" s="34"/>
      <c r="V13" s="34"/>
    </row>
    <row r="14" s="1" customFormat="true" ht="13.8" hidden="false" customHeight="false" outlineLevel="0" collapsed="false">
      <c r="A14" s="1" t="s">
        <v>723</v>
      </c>
      <c r="B14" s="1" t="n">
        <v>10</v>
      </c>
      <c r="C14" s="1" t="s">
        <v>44</v>
      </c>
      <c r="E14" s="1" t="n">
        <v>1</v>
      </c>
      <c r="F14" s="34" t="n">
        <v>7131.30987554839</v>
      </c>
      <c r="G14" s="34" t="n">
        <v>0.373305278876012</v>
      </c>
      <c r="H14" s="34" t="n">
        <v>19.2527217896512</v>
      </c>
      <c r="I14" s="34" t="n">
        <v>5.7281339502093</v>
      </c>
      <c r="J14" s="34" t="n">
        <v>394.478433771796</v>
      </c>
      <c r="K14" s="34" t="n">
        <v>1.37571651902032</v>
      </c>
      <c r="L14" s="34" t="n">
        <v>147.074884415159</v>
      </c>
      <c r="M14" s="34" t="n">
        <v>2.9641844076048</v>
      </c>
      <c r="N14" s="34"/>
      <c r="O14" s="34"/>
      <c r="P14" s="34"/>
      <c r="Q14" s="34"/>
      <c r="R14" s="34"/>
      <c r="S14" s="34"/>
      <c r="T14" s="34"/>
      <c r="U14" s="34"/>
      <c r="V14" s="34"/>
    </row>
    <row r="15" s="1" customFormat="true" ht="13.8" hidden="false" customHeight="false" outlineLevel="0" collapsed="false">
      <c r="A15" s="1" t="s">
        <v>723</v>
      </c>
      <c r="B15" s="1" t="n">
        <v>11</v>
      </c>
      <c r="C15" s="1" t="s">
        <v>725</v>
      </c>
      <c r="E15" s="1" t="n">
        <v>1</v>
      </c>
      <c r="F15" s="34" t="n">
        <v>31.0860417226251</v>
      </c>
      <c r="G15" s="34" t="n">
        <v>0.0339368435341829</v>
      </c>
      <c r="H15" s="34" t="n">
        <v>17.6170923278756</v>
      </c>
      <c r="I15" s="34" t="n">
        <v>3.74531835205992</v>
      </c>
      <c r="J15" s="34" t="n">
        <v>26.7665952890792</v>
      </c>
      <c r="K15" s="34" t="n">
        <v>0.187597707139135</v>
      </c>
      <c r="L15" s="34" t="n">
        <v>10.0658924605919</v>
      </c>
      <c r="M15" s="34" t="n">
        <v>0.353346485674744</v>
      </c>
      <c r="N15" s="34"/>
      <c r="O15" s="34"/>
      <c r="P15" s="34"/>
      <c r="Q15" s="34"/>
      <c r="R15" s="34"/>
      <c r="S15" s="34"/>
      <c r="T15" s="34"/>
      <c r="U15" s="34"/>
      <c r="V15" s="34"/>
    </row>
    <row r="16" s="1" customFormat="true" ht="13.8" hidden="false" customHeight="false" outlineLevel="0" collapsed="false">
      <c r="A16" s="1" t="s">
        <v>723</v>
      </c>
      <c r="B16" s="1" t="n">
        <v>12</v>
      </c>
      <c r="C16" s="1" t="s">
        <v>51</v>
      </c>
      <c r="E16" s="1" t="n">
        <v>4</v>
      </c>
      <c r="F16" s="34" t="n">
        <v>262.977885218014</v>
      </c>
      <c r="G16" s="34" t="n">
        <v>0.58823862125917</v>
      </c>
      <c r="H16" s="34" t="n">
        <v>13.5336979424009</v>
      </c>
      <c r="I16" s="34" t="n">
        <v>127.48245365562</v>
      </c>
      <c r="J16" s="34" t="n">
        <v>19208.7539512593</v>
      </c>
      <c r="K16" s="34" t="n">
        <v>11.179433732847</v>
      </c>
      <c r="L16" s="34" t="n">
        <v>49.9472132221777</v>
      </c>
      <c r="M16" s="34" t="n">
        <v>23.6873014470847</v>
      </c>
      <c r="N16" s="34"/>
      <c r="O16" s="34" t="n">
        <v>22.8175284166109</v>
      </c>
      <c r="P16" s="34" t="n">
        <v>0.110403459838252</v>
      </c>
      <c r="Q16" s="34" t="n">
        <v>9.8921502910952</v>
      </c>
      <c r="R16" s="34" t="n">
        <v>102.677764480607</v>
      </c>
      <c r="S16" s="34" t="n">
        <v>27114.7996525392</v>
      </c>
      <c r="T16" s="34" t="n">
        <v>11.3008689179874</v>
      </c>
      <c r="U16" s="34" t="n">
        <v>71.9624928662158</v>
      </c>
      <c r="V16" s="34" t="n">
        <v>29.1944137116039</v>
      </c>
    </row>
    <row r="17" s="1" customFormat="true" ht="13.8" hidden="false" customHeight="false" outlineLevel="0" collapsed="false">
      <c r="A17" s="1" t="s">
        <v>723</v>
      </c>
      <c r="B17" s="1" t="n">
        <v>13</v>
      </c>
      <c r="C17" s="1" t="s">
        <v>54</v>
      </c>
      <c r="E17" s="1" t="n">
        <v>1</v>
      </c>
      <c r="F17" s="34" t="n">
        <v>163.18381233772</v>
      </c>
      <c r="G17" s="34" t="n">
        <v>0.135747374136732</v>
      </c>
      <c r="H17" s="34" t="n">
        <v>15.0443834869576</v>
      </c>
      <c r="I17" s="34" t="n">
        <v>8.78104050609008</v>
      </c>
      <c r="J17" s="34" t="n">
        <v>212.83267054145</v>
      </c>
      <c r="K17" s="34" t="n">
        <v>1.25065138092757</v>
      </c>
      <c r="L17" s="34" t="n">
        <v>6.8804834540755</v>
      </c>
      <c r="M17" s="34" t="n">
        <v>1.11893053797002</v>
      </c>
      <c r="N17" s="34"/>
      <c r="O17" s="34"/>
      <c r="P17" s="34"/>
      <c r="Q17" s="34"/>
      <c r="R17" s="34"/>
      <c r="S17" s="34"/>
      <c r="T17" s="34"/>
      <c r="U17" s="34"/>
      <c r="V17" s="34"/>
    </row>
    <row r="18" s="1" customFormat="true" ht="13.8" hidden="false" customHeight="false" outlineLevel="0" collapsed="false">
      <c r="A18" s="1" t="s">
        <v>723</v>
      </c>
      <c r="B18" s="1" t="n">
        <v>14</v>
      </c>
      <c r="C18" s="1" t="s">
        <v>57</v>
      </c>
      <c r="E18" s="1" t="n">
        <v>1</v>
      </c>
      <c r="F18" s="34" t="n">
        <v>35.3836511773659</v>
      </c>
      <c r="G18" s="34" t="n">
        <v>0.101810530602549</v>
      </c>
      <c r="H18" s="34" t="n">
        <v>16.8674288245617</v>
      </c>
      <c r="I18" s="34" t="n">
        <v>4.15447077707488</v>
      </c>
      <c r="J18" s="34" t="n">
        <v>40.547568063628</v>
      </c>
      <c r="K18" s="34" t="n">
        <v>1.79260031266285</v>
      </c>
      <c r="L18" s="34" t="n">
        <v>13.1602897812079</v>
      </c>
      <c r="M18" s="34" t="n">
        <v>0.804844772925807</v>
      </c>
      <c r="N18" s="34"/>
      <c r="O18" s="34"/>
      <c r="P18" s="34"/>
      <c r="Q18" s="34"/>
      <c r="R18" s="34"/>
      <c r="S18" s="34"/>
      <c r="T18" s="34"/>
      <c r="U18" s="34"/>
      <c r="V18" s="34"/>
    </row>
    <row r="19" s="1" customFormat="true" ht="13.8" hidden="false" customHeight="false" outlineLevel="0" collapsed="false">
      <c r="A19" s="1" t="s">
        <v>723</v>
      </c>
      <c r="B19" s="1" t="n">
        <v>15</v>
      </c>
      <c r="C19" s="1" t="s">
        <v>59</v>
      </c>
      <c r="E19" s="1" t="n">
        <v>7</v>
      </c>
      <c r="F19" s="34" t="n">
        <v>343.550388191806</v>
      </c>
      <c r="G19" s="34" t="n">
        <v>0.547837617051809</v>
      </c>
      <c r="H19" s="34" t="n">
        <v>25.4447476092306</v>
      </c>
      <c r="I19" s="34" t="n">
        <v>10.9864170387256</v>
      </c>
      <c r="J19" s="34" t="n">
        <v>356.804177773893</v>
      </c>
      <c r="K19" s="34" t="n">
        <v>1.60351373483213</v>
      </c>
      <c r="L19" s="34" t="n">
        <v>86.4507002699147</v>
      </c>
      <c r="M19" s="34" t="n">
        <v>5.72926087486907</v>
      </c>
      <c r="N19" s="34"/>
      <c r="O19" s="34" t="n">
        <v>231.862340921253</v>
      </c>
      <c r="P19" s="34" t="n">
        <v>0.621587536039513</v>
      </c>
      <c r="Q19" s="34" t="n">
        <v>17.9180949973466</v>
      </c>
      <c r="R19" s="34" t="n">
        <v>2.2577255213242</v>
      </c>
      <c r="S19" s="34" t="n">
        <v>500.931511997302</v>
      </c>
      <c r="T19" s="34" t="n">
        <v>1.61444302818272</v>
      </c>
      <c r="U19" s="34" t="n">
        <v>129.889319177804</v>
      </c>
      <c r="V19" s="34" t="n">
        <v>7.72184144930035</v>
      </c>
    </row>
    <row r="20" s="1" customFormat="true" ht="13.8" hidden="false" customHeight="false" outlineLevel="0" collapsed="false">
      <c r="A20" s="1" t="s">
        <v>723</v>
      </c>
      <c r="B20" s="1" t="n">
        <v>16</v>
      </c>
      <c r="C20" s="1" t="s">
        <v>726</v>
      </c>
      <c r="D20" s="1" t="s">
        <v>727</v>
      </c>
      <c r="E20" s="1" t="n">
        <v>9</v>
      </c>
      <c r="F20" s="34" t="n">
        <v>1885.82908049064</v>
      </c>
      <c r="G20" s="34" t="n">
        <v>2.24672509459895</v>
      </c>
      <c r="H20" s="34" t="n">
        <v>15.064002779744</v>
      </c>
      <c r="I20" s="34" t="n">
        <v>11.4414850039437</v>
      </c>
      <c r="J20" s="34" t="n">
        <v>16305.6976927427</v>
      </c>
      <c r="K20" s="34" t="n">
        <v>1.33244903437712</v>
      </c>
      <c r="L20" s="34" t="n">
        <v>85.4144672175907</v>
      </c>
      <c r="M20" s="34" t="n">
        <v>24.408271044118</v>
      </c>
      <c r="N20" s="34"/>
      <c r="O20" s="34" t="n">
        <v>939.141625504311</v>
      </c>
      <c r="P20" s="34" t="n">
        <v>0.898658516286226</v>
      </c>
      <c r="Q20" s="34" t="n">
        <v>9.06114049241232</v>
      </c>
      <c r="R20" s="34" t="n">
        <v>8.80840472469791</v>
      </c>
      <c r="S20" s="34" t="n">
        <v>28374.7916064572</v>
      </c>
      <c r="T20" s="34" t="n">
        <v>2.47779841845602</v>
      </c>
      <c r="U20" s="34" t="n">
        <v>77.2054302324899</v>
      </c>
      <c r="V20" s="34" t="n">
        <v>31.4458447705005</v>
      </c>
    </row>
    <row r="21" s="1" customFormat="true" ht="27.2" hidden="false" customHeight="false" outlineLevel="0" collapsed="false">
      <c r="A21" s="1" t="s">
        <v>723</v>
      </c>
      <c r="B21" s="1" t="n">
        <v>17</v>
      </c>
      <c r="C21" s="1" t="s">
        <v>567</v>
      </c>
      <c r="D21" s="70" t="s">
        <v>728</v>
      </c>
      <c r="E21" s="1" t="n">
        <v>10</v>
      </c>
      <c r="F21" s="34" t="n">
        <v>1955.84922553496</v>
      </c>
      <c r="G21" s="34" t="n">
        <v>0.934960039366738</v>
      </c>
      <c r="H21" s="34" t="n">
        <v>21.0672482238086</v>
      </c>
      <c r="I21" s="34" t="n">
        <v>25.0527177163</v>
      </c>
      <c r="J21" s="34" t="n">
        <v>2612.2988681554</v>
      </c>
      <c r="K21" s="34" t="n">
        <v>2.78895257946847</v>
      </c>
      <c r="L21" s="34" t="n">
        <v>36.5466525901926</v>
      </c>
      <c r="M21" s="34" t="n">
        <v>13.0502635375872</v>
      </c>
      <c r="N21" s="34"/>
      <c r="O21" s="34" t="n">
        <v>438.005620023975</v>
      </c>
      <c r="P21" s="34" t="n">
        <v>0.21810271733512</v>
      </c>
      <c r="Q21" s="34" t="n">
        <v>6.9274522992684</v>
      </c>
      <c r="R21" s="34" t="n">
        <v>3.15852315100738</v>
      </c>
      <c r="S21" s="34" t="n">
        <v>4161.58886346794</v>
      </c>
      <c r="T21" s="34" t="n">
        <v>2.61346113079879</v>
      </c>
      <c r="U21" s="34" t="n">
        <v>13.5885423239121</v>
      </c>
      <c r="V21" s="34" t="n">
        <v>12.5215741106481</v>
      </c>
    </row>
    <row r="22" s="1" customFormat="true" ht="13.8" hidden="false" customHeight="false" outlineLevel="0" collapsed="false">
      <c r="A22" s="1" t="s">
        <v>723</v>
      </c>
      <c r="B22" s="1" t="n">
        <v>18</v>
      </c>
      <c r="C22" s="1" t="s">
        <v>618</v>
      </c>
      <c r="D22" s="1" t="s">
        <v>729</v>
      </c>
      <c r="E22" s="1" t="n">
        <v>6</v>
      </c>
      <c r="F22" s="34" t="n">
        <v>5635.89399230012</v>
      </c>
      <c r="G22" s="34" t="n">
        <v>1.07183864162128</v>
      </c>
      <c r="H22" s="34" t="n">
        <v>11.9065873840719</v>
      </c>
      <c r="I22" s="34" t="n">
        <v>17.5935542756428</v>
      </c>
      <c r="J22" s="34" t="n">
        <v>624.882736820639</v>
      </c>
      <c r="K22" s="34" t="n">
        <v>1.3114469341671</v>
      </c>
      <c r="L22" s="34" t="n">
        <v>126.63062603905</v>
      </c>
      <c r="M22" s="34" t="n">
        <v>8.20221888506097</v>
      </c>
      <c r="N22" s="34"/>
      <c r="O22" s="34" t="n">
        <v>545.312568204596</v>
      </c>
      <c r="P22" s="34" t="n">
        <v>0.144148382483776</v>
      </c>
      <c r="Q22" s="34" t="n">
        <v>3.63253741333977</v>
      </c>
      <c r="R22" s="34" t="n">
        <v>5.09536486068614</v>
      </c>
      <c r="S22" s="34" t="n">
        <v>220.170040244968</v>
      </c>
      <c r="T22" s="34" t="n">
        <v>0.0956147920411526</v>
      </c>
      <c r="U22" s="34" t="n">
        <v>38.5474800019227</v>
      </c>
      <c r="V22" s="34" t="n">
        <v>0.59676510603192</v>
      </c>
    </row>
    <row r="23" s="1" customFormat="true" ht="13.8" hidden="false" customHeight="false" outlineLevel="0" collapsed="false">
      <c r="A23" s="1" t="s">
        <v>723</v>
      </c>
      <c r="B23" s="1" t="n">
        <v>19</v>
      </c>
      <c r="C23" s="1" t="s">
        <v>730</v>
      </c>
      <c r="E23" s="1" t="n">
        <v>4</v>
      </c>
      <c r="F23" s="34" t="n">
        <v>397.797475154445</v>
      </c>
      <c r="G23" s="34" t="n">
        <v>1.06052636044322</v>
      </c>
      <c r="H23" s="34" t="n">
        <v>20.4879627894297</v>
      </c>
      <c r="I23" s="34" t="n">
        <v>17.349636483807</v>
      </c>
      <c r="J23" s="34" t="n">
        <v>7506.92107678189</v>
      </c>
      <c r="K23" s="34" t="n">
        <v>15.4247003647733</v>
      </c>
      <c r="L23" s="34" t="n">
        <v>95.4257526666424</v>
      </c>
      <c r="M23" s="34" t="n">
        <v>4.95666597960406</v>
      </c>
      <c r="N23" s="34"/>
      <c r="O23" s="34" t="n">
        <v>80.2233088721676</v>
      </c>
      <c r="P23" s="34" t="n">
        <v>0.543254563439232</v>
      </c>
      <c r="Q23" s="34" t="n">
        <v>1.21574830778274</v>
      </c>
      <c r="R23" s="34" t="n">
        <v>2.90844005903271</v>
      </c>
      <c r="S23" s="34" t="n">
        <v>11193.7613302467</v>
      </c>
      <c r="T23" s="34" t="n">
        <v>8.12210463111374</v>
      </c>
      <c r="U23" s="34" t="n">
        <v>78.2555677993208</v>
      </c>
      <c r="V23" s="34" t="n">
        <v>6.77437069642894</v>
      </c>
    </row>
    <row r="24" s="1" customFormat="true" ht="13.8" hidden="false" customHeight="false" outlineLevel="0" collapsed="false">
      <c r="A24" s="1" t="s">
        <v>723</v>
      </c>
      <c r="B24" s="1" t="n">
        <v>20</v>
      </c>
      <c r="C24" s="1" t="s">
        <v>66</v>
      </c>
      <c r="E24" s="1" t="n">
        <v>3</v>
      </c>
      <c r="F24" s="34" t="n">
        <v>118.972155072074</v>
      </c>
      <c r="G24" s="34" t="n">
        <v>0.47511580947856</v>
      </c>
      <c r="H24" s="34" t="n">
        <v>2.86235155810744</v>
      </c>
      <c r="I24" s="34" t="n">
        <v>8.27222274677662</v>
      </c>
      <c r="J24" s="34" t="n">
        <v>116.513714693586</v>
      </c>
      <c r="K24" s="34" t="n">
        <v>76.8664234844537</v>
      </c>
      <c r="L24" s="34" t="n">
        <v>24.3607945926924</v>
      </c>
      <c r="M24" s="34" t="n">
        <v>1.07312636390108</v>
      </c>
      <c r="N24" s="34"/>
      <c r="O24" s="34" t="n">
        <v>86.7734790630261</v>
      </c>
      <c r="P24" s="34" t="n">
        <v>0.167119573104986</v>
      </c>
      <c r="Q24" s="34" t="n">
        <v>1.14076991989918</v>
      </c>
      <c r="R24" s="34" t="n">
        <v>1.14891782093164</v>
      </c>
      <c r="S24" s="34" t="n">
        <v>88.5993026239617</v>
      </c>
      <c r="T24" s="34" t="n">
        <v>4.24841114326605</v>
      </c>
      <c r="U24" s="34" t="n">
        <v>20.859706337882</v>
      </c>
      <c r="V24" s="34" t="n">
        <v>0.404372716559986</v>
      </c>
    </row>
    <row r="25" s="1" customFormat="true" ht="13.8" hidden="false" customHeight="false" outlineLevel="0" collapsed="false">
      <c r="A25" s="1" t="s">
        <v>723</v>
      </c>
      <c r="B25" s="1" t="n">
        <v>21</v>
      </c>
      <c r="C25" s="1" t="s">
        <v>522</v>
      </c>
      <c r="E25" s="1" t="n">
        <v>6</v>
      </c>
      <c r="F25" s="34" t="n">
        <v>431.121855134748</v>
      </c>
      <c r="G25" s="34" t="n">
        <v>0.851249158649087</v>
      </c>
      <c r="H25" s="34" t="n">
        <v>8.95620715701475</v>
      </c>
      <c r="I25" s="34" t="n">
        <v>17.5804404158667</v>
      </c>
      <c r="J25" s="34" t="n">
        <v>753.30886101764</v>
      </c>
      <c r="K25" s="34" t="n">
        <v>45.1450408198715</v>
      </c>
      <c r="L25" s="34" t="n">
        <v>18.6907665610931</v>
      </c>
      <c r="M25" s="34" t="n">
        <v>3.4582151422056</v>
      </c>
      <c r="N25" s="34"/>
      <c r="O25" s="34" t="n">
        <v>190.194049744089</v>
      </c>
      <c r="P25" s="34" t="n">
        <v>0.668600318771336</v>
      </c>
      <c r="Q25" s="34" t="n">
        <v>2.06883226212618</v>
      </c>
      <c r="R25" s="34" t="n">
        <v>3.19157229695997</v>
      </c>
      <c r="S25" s="34" t="n">
        <v>860.893995139025</v>
      </c>
      <c r="T25" s="34" t="n">
        <v>15.1932806251068</v>
      </c>
      <c r="U25" s="34" t="n">
        <v>16.2009530290401</v>
      </c>
      <c r="V25" s="34" t="n">
        <v>0.893939681623982</v>
      </c>
    </row>
    <row r="26" s="1" customFormat="true" ht="13.8" hidden="false" customHeight="false" outlineLevel="0" collapsed="false">
      <c r="A26" s="1" t="s">
        <v>723</v>
      </c>
      <c r="B26" s="1" t="n">
        <v>22</v>
      </c>
      <c r="C26" s="1" t="s">
        <v>731</v>
      </c>
      <c r="D26" s="1" t="s">
        <v>732</v>
      </c>
      <c r="E26" s="1" t="n">
        <v>3</v>
      </c>
      <c r="F26" s="34" t="n">
        <v>837.526487002716</v>
      </c>
      <c r="G26" s="34" t="n">
        <v>0.622175464793353</v>
      </c>
      <c r="H26" s="34" t="n">
        <v>5.96323241272383</v>
      </c>
      <c r="I26" s="34" t="n">
        <v>14.0160933287173</v>
      </c>
      <c r="J26" s="34" t="n">
        <v>1464.72927500765</v>
      </c>
      <c r="K26" s="34" t="n">
        <v>1325.22494354699</v>
      </c>
      <c r="L26" s="34" t="n">
        <v>15.951314815489</v>
      </c>
      <c r="M26" s="34" t="n">
        <v>5.86293428082539</v>
      </c>
      <c r="N26" s="34"/>
      <c r="O26" s="34" t="n">
        <v>202.71311595761</v>
      </c>
      <c r="P26" s="34" t="n">
        <v>0.103678769562177</v>
      </c>
      <c r="Q26" s="34" t="n">
        <v>0.716196124136906</v>
      </c>
      <c r="R26" s="34" t="n">
        <v>2.189051640846</v>
      </c>
      <c r="S26" s="34" t="n">
        <v>1234.7836500665</v>
      </c>
      <c r="T26" s="34" t="n">
        <v>1342.49993489138</v>
      </c>
      <c r="U26" s="34" t="n">
        <v>0.591599294222507</v>
      </c>
      <c r="V26" s="34" t="n">
        <v>2.38816329691531</v>
      </c>
    </row>
    <row r="27" s="1" customFormat="true" ht="14" hidden="false" customHeight="false" outlineLevel="0" collapsed="false">
      <c r="A27" s="1" t="s">
        <v>723</v>
      </c>
      <c r="B27" s="1" t="n">
        <v>23</v>
      </c>
      <c r="C27" s="1" t="s">
        <v>733</v>
      </c>
      <c r="D27" s="70" t="s">
        <v>734</v>
      </c>
      <c r="E27" s="1" t="n">
        <v>1</v>
      </c>
      <c r="F27" s="34" t="n">
        <v>328.480615990689</v>
      </c>
      <c r="G27" s="34" t="n">
        <v>3.07128433984355</v>
      </c>
      <c r="H27" s="34" t="n">
        <v>34.5015589593308</v>
      </c>
      <c r="I27" s="34" t="n">
        <v>25.099927611494</v>
      </c>
      <c r="J27" s="34" t="n">
        <v>195.120832058734</v>
      </c>
      <c r="K27" s="34" t="n">
        <v>3.48097967691506</v>
      </c>
      <c r="L27" s="34" t="n">
        <v>41.2282937129127</v>
      </c>
      <c r="M27" s="34" t="n">
        <v>27.5806562429453</v>
      </c>
      <c r="N27" s="34"/>
      <c r="O27" s="34"/>
      <c r="P27" s="34"/>
      <c r="Q27" s="34"/>
      <c r="R27" s="34"/>
      <c r="S27" s="34"/>
      <c r="T27" s="34"/>
      <c r="U27" s="34"/>
      <c r="V27" s="34"/>
    </row>
    <row r="28" s="1" customFormat="true" ht="13.8" hidden="false" customHeight="false" outlineLevel="0" collapsed="false">
      <c r="A28" s="1" t="s">
        <v>723</v>
      </c>
      <c r="B28" s="1" t="n">
        <v>24</v>
      </c>
      <c r="C28" s="1" t="s">
        <v>88</v>
      </c>
      <c r="E28" s="1" t="n">
        <v>3</v>
      </c>
      <c r="F28" s="34" t="n">
        <v>167.857462619751</v>
      </c>
      <c r="G28" s="34" t="n">
        <v>3.15612644867901</v>
      </c>
      <c r="H28" s="34" t="n">
        <v>56.133894445107</v>
      </c>
      <c r="I28" s="34" t="n">
        <v>46.6066576443311</v>
      </c>
      <c r="J28" s="34" t="n">
        <v>1938.46742122973</v>
      </c>
      <c r="K28" s="34" t="n">
        <v>59.6004863644259</v>
      </c>
      <c r="L28" s="34" t="n">
        <v>32.3091484946667</v>
      </c>
      <c r="M28" s="34" t="n">
        <v>17.6738677371757</v>
      </c>
      <c r="N28" s="34"/>
      <c r="O28" s="34" t="n">
        <v>15.3029750335895</v>
      </c>
      <c r="P28" s="34" t="n">
        <v>0.161868427098052</v>
      </c>
      <c r="Q28" s="34" t="n">
        <v>4.45213032066541</v>
      </c>
      <c r="R28" s="34" t="n">
        <v>6.78694734834462</v>
      </c>
      <c r="S28" s="34" t="n">
        <v>1854.37929527942</v>
      </c>
      <c r="T28" s="34" t="n">
        <v>6.11161748316444</v>
      </c>
      <c r="U28" s="34" t="n">
        <v>20.8033921555566</v>
      </c>
      <c r="V28" s="34" t="n">
        <v>0.821744171338196</v>
      </c>
    </row>
    <row r="29" s="1" customFormat="true" ht="13.8" hidden="false" customHeight="false" outlineLevel="0" collapsed="false">
      <c r="A29" s="1" t="s">
        <v>723</v>
      </c>
      <c r="B29" s="1" t="n">
        <v>25</v>
      </c>
      <c r="C29" s="1" t="s">
        <v>735</v>
      </c>
      <c r="E29" s="1" t="n">
        <v>6</v>
      </c>
      <c r="F29" s="34" t="n">
        <v>253.657444713045</v>
      </c>
      <c r="G29" s="34" t="n">
        <v>3.59164927403436</v>
      </c>
      <c r="H29" s="34" t="n">
        <v>54.7737095281096</v>
      </c>
      <c r="I29" s="34" t="n">
        <v>29.3671775826435</v>
      </c>
      <c r="J29" s="34" t="n">
        <v>190.881513204854</v>
      </c>
      <c r="K29" s="34" t="n">
        <v>6.81952405766893</v>
      </c>
      <c r="L29" s="34" t="n">
        <v>33.3193782081619</v>
      </c>
      <c r="M29" s="34" t="n">
        <v>25.136676383695</v>
      </c>
      <c r="N29" s="34"/>
      <c r="O29" s="34" t="n">
        <v>98.1240481034838</v>
      </c>
      <c r="P29" s="34" t="n">
        <v>0.504126832282017</v>
      </c>
      <c r="Q29" s="34" t="n">
        <v>30.5290599465116</v>
      </c>
      <c r="R29" s="34" t="n">
        <v>4.86667050633495</v>
      </c>
      <c r="S29" s="34" t="n">
        <v>96.6939609380151</v>
      </c>
      <c r="T29" s="34" t="n">
        <v>4.5613863105632</v>
      </c>
      <c r="U29" s="34" t="n">
        <v>16.3936831346781</v>
      </c>
      <c r="V29" s="34" t="n">
        <v>2.7887481559704</v>
      </c>
    </row>
    <row r="30" s="1" customFormat="true" ht="13.8" hidden="false" customHeight="false" outlineLevel="0" collapsed="false">
      <c r="A30" s="1" t="s">
        <v>723</v>
      </c>
      <c r="B30" s="1" t="n">
        <v>26</v>
      </c>
      <c r="C30" s="1" t="s">
        <v>736</v>
      </c>
      <c r="E30" s="1" t="n">
        <v>8</v>
      </c>
      <c r="F30" s="34" t="n">
        <v>295.295012982362</v>
      </c>
      <c r="G30" s="34" t="n">
        <v>3.56973172925186</v>
      </c>
      <c r="H30" s="34" t="n">
        <v>51.1709232787556</v>
      </c>
      <c r="I30" s="34" t="n">
        <v>29.6301104711547</v>
      </c>
      <c r="J30" s="34" t="n">
        <v>431.485163658611</v>
      </c>
      <c r="K30" s="34" t="n">
        <v>4.38509640437728</v>
      </c>
      <c r="L30" s="34" t="n">
        <v>88.0765590301795</v>
      </c>
      <c r="M30" s="34" t="n">
        <v>22.8252014565727</v>
      </c>
      <c r="N30" s="34"/>
      <c r="O30" s="34" t="n">
        <v>150.784012269123</v>
      </c>
      <c r="P30" s="34" t="n">
        <v>0.579127856244568</v>
      </c>
      <c r="Q30" s="34" t="n">
        <v>13.227929364504</v>
      </c>
      <c r="R30" s="34" t="n">
        <v>3.52994420859518</v>
      </c>
      <c r="S30" s="34" t="n">
        <v>524.454546441876</v>
      </c>
      <c r="T30" s="34" t="n">
        <v>0.946055782204938</v>
      </c>
      <c r="U30" s="34" t="n">
        <v>180.967218744217</v>
      </c>
      <c r="V30" s="34" t="n">
        <v>4.25204337421164</v>
      </c>
    </row>
    <row r="31" s="1" customFormat="true" ht="13.8" hidden="false" customHeight="false" outlineLevel="0" collapsed="false">
      <c r="A31" s="1" t="s">
        <v>723</v>
      </c>
      <c r="B31" s="1" t="n">
        <v>27</v>
      </c>
      <c r="C31" s="1" t="s">
        <v>737</v>
      </c>
      <c r="E31" s="1" t="n">
        <v>7</v>
      </c>
      <c r="F31" s="34" t="n">
        <v>211.518488674008</v>
      </c>
      <c r="G31" s="34" t="n">
        <v>3.91970542819812</v>
      </c>
      <c r="H31" s="34" t="n">
        <v>53.4518596766224</v>
      </c>
      <c r="I31" s="34" t="n">
        <v>34.4474868599125</v>
      </c>
      <c r="J31" s="34" t="n">
        <v>187.496176200673</v>
      </c>
      <c r="K31" s="34" t="n">
        <v>6.27410109431996</v>
      </c>
      <c r="L31" s="34" t="n">
        <v>18.5481815865157</v>
      </c>
      <c r="M31" s="34" t="n">
        <v>31.1435666401657</v>
      </c>
      <c r="N31" s="34"/>
      <c r="O31" s="34" t="n">
        <v>98.5409775285324</v>
      </c>
      <c r="P31" s="34" t="n">
        <v>1.05340968185355</v>
      </c>
      <c r="Q31" s="34" t="n">
        <v>13.1972039293903</v>
      </c>
      <c r="R31" s="34" t="n">
        <v>9.5410978865532</v>
      </c>
      <c r="S31" s="34" t="n">
        <v>92.9209890428045</v>
      </c>
      <c r="T31" s="34" t="n">
        <v>2.79006051836182</v>
      </c>
      <c r="U31" s="34" t="n">
        <v>4.11815559254012</v>
      </c>
      <c r="V31" s="34" t="n">
        <v>11.3555201071057</v>
      </c>
    </row>
    <row r="32" s="1" customFormat="true" ht="13.8" hidden="false" customHeight="false" outlineLevel="0" collapsed="false">
      <c r="A32" s="1" t="s">
        <v>723</v>
      </c>
      <c r="B32" s="1" t="n">
        <v>28</v>
      </c>
      <c r="C32" s="1" t="s">
        <v>482</v>
      </c>
      <c r="E32" s="1" t="n">
        <v>1</v>
      </c>
      <c r="F32" s="34" t="n">
        <v>814.934192855224</v>
      </c>
      <c r="G32" s="34" t="n">
        <v>1.86652639438006</v>
      </c>
      <c r="H32" s="34" t="n">
        <v>32.0310769597737</v>
      </c>
      <c r="I32" s="34" t="n">
        <v>20.7723538853744</v>
      </c>
      <c r="J32" s="34" t="n">
        <v>18869.2260630162</v>
      </c>
      <c r="K32" s="34" t="n">
        <v>1211.98540906722</v>
      </c>
      <c r="L32" s="34" t="n">
        <v>93.1959663620809</v>
      </c>
      <c r="M32" s="34" t="n">
        <v>35.1383449643218</v>
      </c>
      <c r="N32" s="34"/>
      <c r="O32" s="34"/>
      <c r="P32" s="34"/>
      <c r="Q32" s="34"/>
      <c r="R32" s="34"/>
      <c r="S32" s="34"/>
      <c r="T32" s="34"/>
      <c r="U32" s="34"/>
      <c r="V32" s="34"/>
    </row>
    <row r="33" s="1" customFormat="true" ht="13.8" hidden="false" customHeight="false" outlineLevel="0" collapsed="false">
      <c r="A33" s="1" t="s">
        <v>723</v>
      </c>
      <c r="B33" s="1" t="n">
        <v>29</v>
      </c>
      <c r="C33" s="1" t="s">
        <v>412</v>
      </c>
      <c r="E33" s="1" t="n">
        <v>1</v>
      </c>
      <c r="F33" s="34" t="n">
        <v>170.292774644104</v>
      </c>
      <c r="G33" s="34" t="n">
        <v>2.03621061205097</v>
      </c>
      <c r="H33" s="34" t="n">
        <v>54.1802259213194</v>
      </c>
      <c r="I33" s="34" t="n">
        <v>32.2600950492557</v>
      </c>
      <c r="J33" s="34" t="n">
        <v>3863.8727439584</v>
      </c>
      <c r="K33" s="34" t="n">
        <v>169.254820218864</v>
      </c>
      <c r="L33" s="34" t="n">
        <v>22.5708981033165</v>
      </c>
      <c r="M33" s="34" t="n">
        <v>13.3486450143792</v>
      </c>
      <c r="N33" s="34"/>
      <c r="O33" s="34"/>
      <c r="P33" s="34"/>
      <c r="Q33" s="34"/>
      <c r="R33" s="34"/>
      <c r="S33" s="34"/>
      <c r="T33" s="34"/>
      <c r="U33" s="34"/>
      <c r="V33" s="34"/>
    </row>
    <row r="34" s="1" customFormat="true" ht="13.8" hidden="false" customHeight="false" outlineLevel="0" collapsed="false">
      <c r="A34" s="1" t="s">
        <v>723</v>
      </c>
      <c r="B34" s="1" t="n">
        <v>30</v>
      </c>
      <c r="C34" s="1" t="s">
        <v>587</v>
      </c>
      <c r="E34" s="1" t="n">
        <v>1</v>
      </c>
      <c r="F34" s="34" t="n">
        <v>186.050675978154</v>
      </c>
      <c r="G34" s="34" t="n">
        <v>2.03621061205097</v>
      </c>
      <c r="H34" s="34" t="n">
        <v>40.3796023375871</v>
      </c>
      <c r="I34" s="34" t="n">
        <v>17.1529285871652</v>
      </c>
      <c r="J34" s="34" t="n">
        <v>14634.7506882839</v>
      </c>
      <c r="K34" s="34" t="n">
        <v>353.830119854091</v>
      </c>
      <c r="L34" s="34" t="n">
        <v>10.9214023080564</v>
      </c>
      <c r="M34" s="34" t="n">
        <v>9.22626934817389</v>
      </c>
      <c r="N34" s="34"/>
      <c r="O34" s="34"/>
      <c r="P34" s="34"/>
      <c r="Q34" s="34"/>
      <c r="R34" s="34"/>
      <c r="S34" s="34"/>
      <c r="T34" s="34"/>
      <c r="U34" s="34"/>
      <c r="V34" s="34"/>
    </row>
    <row r="35" s="1" customFormat="true" ht="13.8" hidden="false" customHeight="false" outlineLevel="0" collapsed="false">
      <c r="A35" s="1" t="s">
        <v>738</v>
      </c>
      <c r="B35" s="1" t="n">
        <v>31</v>
      </c>
      <c r="C35" s="1" t="s">
        <v>105</v>
      </c>
      <c r="E35" s="1" t="n">
        <v>4</v>
      </c>
      <c r="F35" s="34" t="n">
        <v>557.704360282926</v>
      </c>
      <c r="G35" s="34" t="n">
        <v>1.01810530602549</v>
      </c>
      <c r="H35" s="34" t="n">
        <v>16.3562946177568</v>
      </c>
      <c r="I35" s="34" t="n">
        <v>12.9433795990306</v>
      </c>
      <c r="J35" s="34" t="n">
        <v>805.368614255124</v>
      </c>
      <c r="K35" s="34" t="n">
        <v>69.4111516414799</v>
      </c>
      <c r="L35" s="34" t="n">
        <v>49.9199097164076</v>
      </c>
      <c r="M35" s="34" t="n">
        <v>8.53920673713966</v>
      </c>
      <c r="N35" s="34"/>
      <c r="O35" s="34" t="n">
        <v>179.878455360265</v>
      </c>
      <c r="P35" s="34" t="n">
        <v>0</v>
      </c>
      <c r="Q35" s="34" t="n">
        <v>0.652498327062058</v>
      </c>
      <c r="R35" s="34" t="n">
        <v>3.41494577638647</v>
      </c>
      <c r="S35" s="34" t="n">
        <v>566.029625301374</v>
      </c>
      <c r="T35" s="34" t="n">
        <v>26.1036895328117</v>
      </c>
      <c r="U35" s="34" t="n">
        <v>45.2462348540203</v>
      </c>
      <c r="V35" s="34" t="n">
        <v>2.42284562770677</v>
      </c>
    </row>
    <row r="36" s="1" customFormat="true" ht="13.8" hidden="false" customHeight="false" outlineLevel="0" collapsed="false">
      <c r="A36" s="1" t="s">
        <v>242</v>
      </c>
      <c r="B36" s="1" t="n">
        <v>32</v>
      </c>
      <c r="C36" s="1" t="s">
        <v>243</v>
      </c>
      <c r="E36" s="1" t="n">
        <v>12</v>
      </c>
      <c r="F36" s="34" t="n">
        <v>533.575073865163</v>
      </c>
      <c r="G36" s="34" t="n">
        <v>0.904982494244877</v>
      </c>
      <c r="H36" s="34" t="n">
        <v>3.91869558550423</v>
      </c>
      <c r="I36" s="34" t="n">
        <v>13.0745181967918</v>
      </c>
      <c r="J36" s="34" t="n">
        <v>9760.89782808198</v>
      </c>
      <c r="K36" s="34" t="n">
        <v>1.65016501650165</v>
      </c>
      <c r="L36" s="34" t="n">
        <v>66.0289781207907</v>
      </c>
      <c r="M36" s="34" t="n">
        <v>8.03208909566202</v>
      </c>
      <c r="N36" s="34"/>
      <c r="O36" s="34" t="n">
        <v>526.568845251558</v>
      </c>
      <c r="P36" s="34" t="n">
        <v>0.309799578903257</v>
      </c>
      <c r="Q36" s="34" t="n">
        <v>4.6524019762974</v>
      </c>
      <c r="R36" s="34" t="n">
        <v>7.8567074975245</v>
      </c>
      <c r="S36" s="34" t="n">
        <v>17663.6514684904</v>
      </c>
      <c r="T36" s="34" t="n">
        <v>1.62909488798935</v>
      </c>
      <c r="U36" s="34" t="n">
        <v>108.401524233376</v>
      </c>
      <c r="V36" s="34" t="n">
        <v>8.73153256559294</v>
      </c>
    </row>
    <row r="37" s="1" customFormat="true" ht="13.8" hidden="false" customHeight="false" outlineLevel="0" collapsed="false">
      <c r="A37" s="1" t="s">
        <v>242</v>
      </c>
      <c r="B37" s="1" t="n">
        <v>33</v>
      </c>
      <c r="C37" s="1" t="s">
        <v>246</v>
      </c>
      <c r="E37" s="1" t="n">
        <v>1</v>
      </c>
      <c r="F37" s="34" t="n">
        <v>92.0404691556988</v>
      </c>
      <c r="G37" s="34" t="n">
        <v>1.01810530602549</v>
      </c>
      <c r="H37" s="34" t="n">
        <v>3.0668052408294</v>
      </c>
      <c r="I37" s="34" t="n">
        <v>9.44197903880654</v>
      </c>
      <c r="J37" s="34" t="n">
        <v>2385.13306821658</v>
      </c>
      <c r="K37" s="34" t="n">
        <v>1.14643043251694</v>
      </c>
      <c r="L37" s="34" t="n">
        <v>10.1933088208526</v>
      </c>
      <c r="M37" s="34" t="n">
        <v>3.53346485674745</v>
      </c>
      <c r="N37" s="34"/>
      <c r="O37" s="34"/>
      <c r="P37" s="34"/>
      <c r="Q37" s="34"/>
      <c r="R37" s="34"/>
      <c r="S37" s="34"/>
      <c r="T37" s="34"/>
      <c r="U37" s="34"/>
      <c r="V37" s="34"/>
    </row>
    <row r="38" s="1" customFormat="true" ht="13.8" hidden="false" customHeight="false" outlineLevel="0" collapsed="false">
      <c r="A38" s="1" t="s">
        <v>242</v>
      </c>
      <c r="B38" s="1" t="n">
        <v>34</v>
      </c>
      <c r="C38" s="1" t="s">
        <v>249</v>
      </c>
      <c r="E38" s="1" t="n">
        <v>1</v>
      </c>
      <c r="F38" s="34" t="n">
        <v>77.894171367177</v>
      </c>
      <c r="G38" s="34" t="n">
        <v>0.848421088354572</v>
      </c>
      <c r="H38" s="34" t="n">
        <v>0.09</v>
      </c>
      <c r="I38" s="34" t="n">
        <v>8.96988008686621</v>
      </c>
      <c r="J38" s="34" t="n">
        <v>79.2291220556745</v>
      </c>
      <c r="K38" s="34" t="n">
        <v>3.23084940072955</v>
      </c>
      <c r="L38" s="34" t="n">
        <v>7.82700498744039</v>
      </c>
      <c r="M38" s="34" t="n">
        <v>1.96303603152636</v>
      </c>
      <c r="N38" s="34"/>
      <c r="O38" s="34"/>
      <c r="P38" s="34"/>
      <c r="Q38" s="34"/>
      <c r="R38" s="34"/>
      <c r="S38" s="34"/>
      <c r="T38" s="34"/>
      <c r="U38" s="34"/>
      <c r="V38" s="34"/>
    </row>
    <row r="39" s="1" customFormat="true" ht="13.8" hidden="false" customHeight="false" outlineLevel="0" collapsed="false">
      <c r="A39" s="1" t="s">
        <v>242</v>
      </c>
      <c r="B39" s="1" t="n">
        <v>35</v>
      </c>
      <c r="C39" s="1" t="s">
        <v>251</v>
      </c>
      <c r="E39" s="1" t="n">
        <v>1</v>
      </c>
      <c r="F39" s="34" t="n">
        <v>889.247023010117</v>
      </c>
      <c r="G39" s="34" t="n">
        <v>1.1877895236964</v>
      </c>
      <c r="H39" s="34" t="n">
        <v>11.9264648254477</v>
      </c>
      <c r="I39" s="34" t="n">
        <v>12.4319390677619</v>
      </c>
      <c r="J39" s="34" t="n">
        <v>15310.6454573264</v>
      </c>
      <c r="K39" s="34" t="n">
        <v>5.94059405940594</v>
      </c>
      <c r="L39" s="34" t="n">
        <v>35.6765808729841</v>
      </c>
      <c r="M39" s="34" t="n">
        <v>25.5194684098427</v>
      </c>
      <c r="N39" s="34"/>
      <c r="O39" s="34"/>
      <c r="P39" s="34"/>
      <c r="Q39" s="34"/>
      <c r="R39" s="34"/>
      <c r="S39" s="34"/>
      <c r="T39" s="34"/>
      <c r="U39" s="34"/>
      <c r="V39" s="34"/>
    </row>
    <row r="40" s="1" customFormat="true" ht="13.8" hidden="false" customHeight="false" outlineLevel="0" collapsed="false">
      <c r="A40" s="1" t="s">
        <v>242</v>
      </c>
      <c r="B40" s="1" t="n">
        <v>36</v>
      </c>
      <c r="C40" s="1" t="s">
        <v>253</v>
      </c>
      <c r="E40" s="1" t="n">
        <v>1</v>
      </c>
      <c r="F40" s="34" t="n">
        <v>358.313188289014</v>
      </c>
      <c r="G40" s="34" t="n">
        <v>1.01810530602549</v>
      </c>
      <c r="H40" s="34" t="n">
        <v>12.9487332390575</v>
      </c>
      <c r="I40" s="34" t="n">
        <v>13.533503288956</v>
      </c>
      <c r="J40" s="34" t="n">
        <v>62094.0654634445</v>
      </c>
      <c r="K40" s="34" t="n">
        <v>0.729546638874414</v>
      </c>
      <c r="L40" s="34" t="n">
        <v>26.939459026539</v>
      </c>
      <c r="M40" s="34" t="n">
        <v>12.1708233954634</v>
      </c>
      <c r="N40" s="34"/>
      <c r="O40" s="34"/>
      <c r="P40" s="34"/>
      <c r="Q40" s="34"/>
      <c r="R40" s="34"/>
      <c r="S40" s="34"/>
      <c r="T40" s="34"/>
      <c r="U40" s="34"/>
      <c r="V40" s="34"/>
    </row>
    <row r="41" s="1" customFormat="true" ht="13.8" hidden="false" customHeight="false" outlineLevel="0" collapsed="false">
      <c r="A41" s="1" t="s">
        <v>242</v>
      </c>
      <c r="B41" s="1" t="n">
        <v>37</v>
      </c>
      <c r="C41" s="1" t="s">
        <v>255</v>
      </c>
      <c r="E41" s="1" t="n">
        <v>1</v>
      </c>
      <c r="F41" s="34" t="n">
        <v>169.934640522876</v>
      </c>
      <c r="G41" s="34" t="n">
        <v>0.848421088354572</v>
      </c>
      <c r="H41" s="34" t="n">
        <v>5.45209820591894</v>
      </c>
      <c r="I41" s="34" t="n">
        <v>9.91407799074686</v>
      </c>
      <c r="J41" s="34" t="n">
        <v>10990.9758335883</v>
      </c>
      <c r="K41" s="34" t="n">
        <v>1.87597707139135</v>
      </c>
      <c r="L41" s="34" t="n">
        <v>22.2068513597146</v>
      </c>
      <c r="M41" s="34" t="n">
        <v>7.45953691980016</v>
      </c>
      <c r="N41" s="34"/>
      <c r="O41" s="34"/>
      <c r="P41" s="34"/>
      <c r="Q41" s="34"/>
      <c r="R41" s="34"/>
      <c r="S41" s="34"/>
      <c r="T41" s="34"/>
      <c r="U41" s="34"/>
      <c r="V41" s="34"/>
    </row>
    <row r="42" s="1" customFormat="true" ht="13.8" hidden="false" customHeight="false" outlineLevel="0" collapsed="false">
      <c r="A42" s="1" t="s">
        <v>242</v>
      </c>
      <c r="B42" s="1" t="n">
        <v>38</v>
      </c>
      <c r="C42" s="1" t="s">
        <v>257</v>
      </c>
      <c r="E42" s="1" t="n">
        <v>1</v>
      </c>
      <c r="F42" s="34" t="n">
        <v>503.536574447131</v>
      </c>
      <c r="G42" s="34" t="n">
        <v>0.848421088354572</v>
      </c>
      <c r="H42" s="34" t="n">
        <v>4.42982979230913</v>
      </c>
      <c r="I42" s="34" t="n">
        <v>14.0056022408964</v>
      </c>
      <c r="J42" s="34" t="n">
        <v>5907.92291220557</v>
      </c>
      <c r="K42" s="34" t="n">
        <v>2.3970818134445</v>
      </c>
      <c r="L42" s="34" t="n">
        <v>29.3057628599512</v>
      </c>
      <c r="M42" s="34" t="n">
        <v>25.7157720129953</v>
      </c>
      <c r="N42" s="34"/>
      <c r="O42" s="34"/>
      <c r="P42" s="34"/>
      <c r="Q42" s="34"/>
      <c r="R42" s="34"/>
      <c r="S42" s="34"/>
      <c r="T42" s="34"/>
      <c r="U42" s="34"/>
      <c r="V42" s="34"/>
    </row>
    <row r="43" s="1" customFormat="true" ht="13.8" hidden="false" customHeight="false" outlineLevel="0" collapsed="false">
      <c r="A43" s="1" t="s">
        <v>242</v>
      </c>
      <c r="B43" s="1" t="n">
        <v>39</v>
      </c>
      <c r="C43" s="1" t="s">
        <v>259</v>
      </c>
      <c r="E43" s="1" t="n">
        <v>1</v>
      </c>
      <c r="F43" s="34" t="n">
        <v>99.0240845196526</v>
      </c>
      <c r="G43" s="34" t="n">
        <v>0.678736870683658</v>
      </c>
      <c r="H43" s="34" t="n">
        <v>0.09</v>
      </c>
      <c r="I43" s="34" t="n">
        <v>8.02568218298556</v>
      </c>
      <c r="J43" s="34" t="n">
        <v>82.2881615172836</v>
      </c>
      <c r="K43" s="34" t="n">
        <v>0.312662845231892</v>
      </c>
      <c r="L43" s="34" t="n">
        <v>10.9214023080564</v>
      </c>
      <c r="M43" s="34" t="n">
        <v>1.37412522206845</v>
      </c>
      <c r="N43" s="34"/>
      <c r="O43" s="34"/>
      <c r="P43" s="34"/>
      <c r="Q43" s="34"/>
      <c r="R43" s="34"/>
      <c r="S43" s="34"/>
      <c r="T43" s="34"/>
      <c r="U43" s="34"/>
      <c r="V43" s="34"/>
    </row>
    <row r="44" s="1" customFormat="true" ht="13.8" hidden="false" customHeight="false" outlineLevel="0" collapsed="false">
      <c r="A44" s="1" t="s">
        <v>242</v>
      </c>
      <c r="B44" s="1" t="n">
        <v>40</v>
      </c>
      <c r="C44" s="1" t="s">
        <v>261</v>
      </c>
      <c r="E44" s="1" t="n">
        <v>1</v>
      </c>
      <c r="F44" s="34" t="n">
        <v>1026.94959262244</v>
      </c>
      <c r="G44" s="34" t="n">
        <v>0.848421088354572</v>
      </c>
      <c r="H44" s="34" t="n">
        <v>0.09</v>
      </c>
      <c r="I44" s="34" t="n">
        <v>5.19308847134359</v>
      </c>
      <c r="J44" s="34" t="n">
        <v>1400.88712144387</v>
      </c>
      <c r="K44" s="34" t="n">
        <v>1.14643043251694</v>
      </c>
      <c r="L44" s="34" t="n">
        <v>23.845061705923</v>
      </c>
      <c r="M44" s="34" t="n">
        <v>4.12237566620535</v>
      </c>
      <c r="N44" s="34"/>
      <c r="O44" s="34"/>
      <c r="P44" s="34"/>
      <c r="Q44" s="34"/>
      <c r="R44" s="34"/>
      <c r="S44" s="34"/>
      <c r="T44" s="34"/>
      <c r="U44" s="34"/>
      <c r="V44" s="34"/>
    </row>
    <row r="45" s="1" customFormat="true" ht="13.8" hidden="false" customHeight="false" outlineLevel="0" collapsed="false">
      <c r="A45" s="1" t="s">
        <v>242</v>
      </c>
      <c r="B45" s="1" t="n">
        <v>41</v>
      </c>
      <c r="C45" s="1" t="s">
        <v>263</v>
      </c>
      <c r="E45" s="1" t="n">
        <v>1</v>
      </c>
      <c r="F45" s="34" t="n">
        <v>1712.23923359298</v>
      </c>
      <c r="G45" s="34" t="n">
        <v>1.69684217670914</v>
      </c>
      <c r="H45" s="34" t="n">
        <v>2.21491489615457</v>
      </c>
      <c r="I45" s="34" t="n">
        <v>9.44197903880654</v>
      </c>
      <c r="J45" s="34" t="n">
        <v>243.805445090242</v>
      </c>
      <c r="K45" s="34" t="n">
        <v>0.833767587285044</v>
      </c>
      <c r="L45" s="34" t="n">
        <v>380.610870435764</v>
      </c>
      <c r="M45" s="34" t="n">
        <v>3.92607206305272</v>
      </c>
      <c r="N45" s="34"/>
      <c r="O45" s="34"/>
      <c r="P45" s="34"/>
      <c r="Q45" s="34"/>
      <c r="R45" s="34"/>
      <c r="S45" s="34"/>
      <c r="T45" s="34"/>
      <c r="U45" s="34"/>
      <c r="V45" s="34"/>
    </row>
    <row r="46" s="1" customFormat="true" ht="13.8" hidden="false" customHeight="false" outlineLevel="0" collapsed="false">
      <c r="A46" s="1" t="s">
        <v>242</v>
      </c>
      <c r="B46" s="1" t="n">
        <v>42</v>
      </c>
      <c r="C46" s="1" t="s">
        <v>266</v>
      </c>
      <c r="E46" s="1" t="n">
        <v>1</v>
      </c>
      <c r="F46" s="34" t="n">
        <v>1078.52090607933</v>
      </c>
      <c r="G46" s="34" t="n">
        <v>0.509052653012743</v>
      </c>
      <c r="H46" s="34" t="n">
        <v>0.09</v>
      </c>
      <c r="I46" s="34" t="n">
        <v>8.34041481761244</v>
      </c>
      <c r="J46" s="34" t="n">
        <v>498.470480269196</v>
      </c>
      <c r="K46" s="34" t="n">
        <v>1.66753517457009</v>
      </c>
      <c r="L46" s="34" t="n">
        <v>171.830062980087</v>
      </c>
      <c r="M46" s="34" t="n">
        <v>2.15933963467899</v>
      </c>
      <c r="N46" s="34"/>
      <c r="O46" s="34"/>
      <c r="P46" s="34"/>
      <c r="Q46" s="34"/>
      <c r="R46" s="34"/>
      <c r="S46" s="34"/>
      <c r="T46" s="34"/>
      <c r="U46" s="34"/>
      <c r="V46" s="34"/>
    </row>
    <row r="47" s="1" customFormat="true" ht="13.8" hidden="false" customHeight="false" outlineLevel="0" collapsed="false">
      <c r="A47" s="1" t="s">
        <v>242</v>
      </c>
      <c r="B47" s="1" t="n">
        <v>43</v>
      </c>
      <c r="C47" s="1" t="s">
        <v>269</v>
      </c>
      <c r="E47" s="1" t="n">
        <v>1</v>
      </c>
      <c r="F47" s="34" t="n">
        <v>277.733011012624</v>
      </c>
      <c r="G47" s="34" t="n">
        <v>0.678736870683658</v>
      </c>
      <c r="H47" s="34" t="n">
        <v>0.09</v>
      </c>
      <c r="I47" s="34" t="n">
        <v>25.6507097220911</v>
      </c>
      <c r="J47" s="34" t="n">
        <v>205.720403793209</v>
      </c>
      <c r="K47" s="34" t="n">
        <v>0.312662845231892</v>
      </c>
      <c r="L47" s="34" t="n">
        <v>49.1463103862536</v>
      </c>
      <c r="M47" s="34" t="n">
        <v>2.55194684098427</v>
      </c>
      <c r="N47" s="34"/>
      <c r="O47" s="34"/>
      <c r="P47" s="34"/>
      <c r="Q47" s="34"/>
      <c r="R47" s="34"/>
      <c r="S47" s="34"/>
      <c r="T47" s="34"/>
      <c r="U47" s="34"/>
      <c r="V47" s="34"/>
    </row>
    <row r="48" s="1" customFormat="true" ht="13.8" hidden="false" customHeight="false" outlineLevel="0" collapsed="false"/>
    <row r="49" customFormat="false" ht="13.8" hidden="false" customHeight="false" outlineLevel="0" collapsed="false">
      <c r="A49" s="69" t="s">
        <v>739</v>
      </c>
      <c r="B49" s="69"/>
      <c r="C49" s="22"/>
      <c r="D49" s="22"/>
      <c r="E49" s="22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</row>
    <row r="50" s="1" customFormat="true" ht="13.8" hidden="false" customHeight="false" outlineLevel="0" collapsed="false">
      <c r="A50" s="1" t="s">
        <v>716</v>
      </c>
      <c r="C50" s="1" t="s">
        <v>740</v>
      </c>
      <c r="E50" s="1" t="n">
        <v>1</v>
      </c>
      <c r="F50" s="34" t="n">
        <v>2413.6449100188</v>
      </c>
      <c r="G50" s="34" t="n">
        <v>311.031170990786</v>
      </c>
      <c r="H50" s="34" t="n">
        <v>443.494113437718</v>
      </c>
      <c r="I50" s="34" t="n">
        <v>175.148711169861</v>
      </c>
      <c r="J50" s="34" t="n">
        <v>1892.93361884368</v>
      </c>
      <c r="K50" s="34" t="n">
        <v>34.4971339239187</v>
      </c>
      <c r="L50" s="34" t="n">
        <v>65.89246059194</v>
      </c>
      <c r="M50" s="34" t="n">
        <v>36.3161665832376</v>
      </c>
      <c r="N50" s="34"/>
      <c r="O50" s="34"/>
      <c r="P50" s="34"/>
      <c r="Q50" s="34"/>
      <c r="R50" s="34"/>
      <c r="S50" s="34"/>
      <c r="T50" s="34"/>
      <c r="U50" s="34"/>
      <c r="V50" s="34"/>
    </row>
    <row r="51" s="1" customFormat="true" ht="13.8" hidden="false" customHeight="false" outlineLevel="0" collapsed="false">
      <c r="A51" s="1" t="s">
        <v>723</v>
      </c>
      <c r="C51" s="1" t="s">
        <v>741</v>
      </c>
      <c r="E51" s="1" t="n">
        <v>5</v>
      </c>
      <c r="F51" s="34" t="n">
        <v>1301.14781985854</v>
      </c>
      <c r="G51" s="34" t="n">
        <v>15.2003122189605</v>
      </c>
      <c r="H51" s="34" t="n">
        <v>46.4655069599441</v>
      </c>
      <c r="I51" s="34" t="n">
        <v>122.462468133321</v>
      </c>
      <c r="J51" s="34" t="n">
        <v>2031.82930559804</v>
      </c>
      <c r="K51" s="34" t="n">
        <v>83633.311099531</v>
      </c>
      <c r="L51" s="34" t="n">
        <v>405.304161054279</v>
      </c>
      <c r="M51" s="34" t="n">
        <v>43.0768626758144</v>
      </c>
      <c r="N51" s="34"/>
      <c r="O51" s="34" t="n">
        <v>648.741640891695</v>
      </c>
      <c r="P51" s="34" t="n">
        <v>6.18118172317982</v>
      </c>
      <c r="Q51" s="34" t="n">
        <v>9.0073005247686</v>
      </c>
      <c r="R51" s="34" t="n">
        <v>39.1953392524279</v>
      </c>
      <c r="S51" s="34" t="n">
        <v>2131.06391335893</v>
      </c>
      <c r="T51" s="34" t="n">
        <v>48811.4595773135</v>
      </c>
      <c r="U51" s="34" t="n">
        <v>42.0190961519142</v>
      </c>
      <c r="V51" s="34" t="n">
        <v>13.4040191266076</v>
      </c>
    </row>
    <row r="52" s="1" customFormat="true" ht="13.8" hidden="false" customHeight="false" outlineLevel="0" collapsed="false">
      <c r="A52" s="1" t="s">
        <v>723</v>
      </c>
      <c r="C52" s="1" t="s">
        <v>742</v>
      </c>
      <c r="D52" s="1" t="s">
        <v>743</v>
      </c>
      <c r="E52" s="1" t="n">
        <v>4</v>
      </c>
      <c r="F52" s="34" t="n">
        <v>877.159996418659</v>
      </c>
      <c r="G52" s="34" t="n">
        <v>2.969473809241</v>
      </c>
      <c r="H52" s="34" t="n">
        <v>59.7175131617058</v>
      </c>
      <c r="I52" s="34" t="n">
        <v>66.4085859062726</v>
      </c>
      <c r="J52" s="34" t="n">
        <v>10445.1667176507</v>
      </c>
      <c r="K52" s="34" t="n">
        <v>35.2787910369984</v>
      </c>
      <c r="L52" s="34" t="n">
        <v>183.934617204849</v>
      </c>
      <c r="M52" s="34" t="n">
        <v>28.8566296634375</v>
      </c>
      <c r="N52" s="34"/>
      <c r="O52" s="34" t="n">
        <v>558.190842640013</v>
      </c>
      <c r="P52" s="34" t="n">
        <v>0.75250056253995</v>
      </c>
      <c r="Q52" s="34" t="n">
        <v>47.6251657197446</v>
      </c>
      <c r="R52" s="34" t="n">
        <v>61.2962848353507</v>
      </c>
      <c r="S52" s="34" t="n">
        <v>5244.1735752781</v>
      </c>
      <c r="T52" s="34" t="n">
        <v>2.90637576157415</v>
      </c>
      <c r="U52" s="34" t="n">
        <v>265.86574454492</v>
      </c>
      <c r="V52" s="34" t="n">
        <v>15.5621427651666</v>
      </c>
    </row>
    <row r="53" s="1" customFormat="true" ht="13.8" hidden="false" customHeight="false" outlineLevel="0" collapsed="false"/>
    <row r="54" s="1" customFormat="true" ht="13.8" hidden="false" customHeight="false" outlineLevel="0" collapsed="false"/>
    <row r="55" s="1" customFormat="true" ht="13.8" hidden="false" customHeight="false" outlineLevel="0" collapsed="false">
      <c r="A55" s="1" t="s">
        <v>744</v>
      </c>
    </row>
    <row r="56" s="1" customFormat="true" ht="13.8" hidden="false" customHeight="false" outlineLevel="0" collapsed="false">
      <c r="B56" s="1" t="s">
        <v>674</v>
      </c>
      <c r="C56" s="1" t="s">
        <v>675</v>
      </c>
      <c r="D56" s="1" t="s">
        <v>676</v>
      </c>
      <c r="E56" s="1" t="s">
        <v>677</v>
      </c>
      <c r="F56" s="1" t="s">
        <v>678</v>
      </c>
      <c r="G56" s="1" t="s">
        <v>679</v>
      </c>
      <c r="H56" s="1" t="s">
        <v>680</v>
      </c>
      <c r="I56" s="1" t="s">
        <v>681</v>
      </c>
    </row>
    <row r="57" s="1" customFormat="true" ht="13.8" hidden="false" customHeight="false" outlineLevel="0" collapsed="false">
      <c r="A57" s="1" t="s">
        <v>709</v>
      </c>
      <c r="B57" s="34" t="n">
        <v>31.0860417226251</v>
      </c>
      <c r="C57" s="34" t="n">
        <v>0.0339368435341829</v>
      </c>
      <c r="D57" s="34" t="n">
        <v>0.09</v>
      </c>
      <c r="E57" s="34" t="n">
        <v>3.74531835205992</v>
      </c>
      <c r="F57" s="34" t="n">
        <v>26.7665952890792</v>
      </c>
      <c r="G57" s="34" t="n">
        <v>0.187597707139135</v>
      </c>
      <c r="H57" s="34" t="n">
        <v>6.8804834540755</v>
      </c>
      <c r="I57" s="34" t="n">
        <v>0.353346485674744</v>
      </c>
    </row>
    <row r="58" s="1" customFormat="true" ht="13.8" hidden="false" customHeight="false" outlineLevel="0" collapsed="false">
      <c r="A58" s="1" t="s">
        <v>710</v>
      </c>
      <c r="B58" s="34" t="n">
        <v>7131.30987554839</v>
      </c>
      <c r="C58" s="34" t="n">
        <v>10.8597899309385</v>
      </c>
      <c r="D58" s="34" t="n">
        <v>142.095309491762</v>
      </c>
      <c r="E58" s="34" t="n">
        <v>127.48245365562</v>
      </c>
      <c r="F58" s="34" t="n">
        <v>62094.0654634445</v>
      </c>
      <c r="G58" s="34" t="n">
        <v>1325.22494354699</v>
      </c>
      <c r="H58" s="34" t="n">
        <v>380.610870435764</v>
      </c>
      <c r="I58" s="34" t="n">
        <v>180.403011297272</v>
      </c>
    </row>
    <row r="59" s="1" customFormat="true" ht="13.8" hidden="false" customHeight="false" outlineLevel="0" collapsed="false">
      <c r="A59" s="1" t="s">
        <v>745</v>
      </c>
      <c r="B59" s="34" t="n">
        <v>295.295012982362</v>
      </c>
      <c r="C59" s="34" t="n">
        <v>1.01810530602549</v>
      </c>
      <c r="D59" s="34" t="n">
        <v>17.6170923278756</v>
      </c>
      <c r="E59" s="34" t="n">
        <v>17.1529285871652</v>
      </c>
      <c r="F59" s="34" t="n">
        <v>805.368614255124</v>
      </c>
      <c r="G59" s="34" t="n">
        <v>3.48097967691506</v>
      </c>
      <c r="H59" s="34" t="n">
        <v>32.3091484946667</v>
      </c>
      <c r="I59" s="34" t="n">
        <v>9.22626934817389</v>
      </c>
    </row>
    <row r="60" s="1" customFormat="true" ht="13.8" hidden="false" customHeight="false" outlineLevel="0" collapsed="false">
      <c r="A60" s="1" t="s">
        <v>746</v>
      </c>
      <c r="B60" s="34" t="n">
        <v>767.049408131806</v>
      </c>
      <c r="C60" s="34" t="n">
        <v>1.89861883171027</v>
      </c>
      <c r="D60" s="34" t="n">
        <v>25.3443254706779</v>
      </c>
      <c r="E60" s="34" t="n">
        <v>24.5639309718234</v>
      </c>
      <c r="F60" s="34" t="n">
        <v>5097.2016238532</v>
      </c>
      <c r="G60" s="34" t="n">
        <v>83.6164921965182</v>
      </c>
      <c r="H60" s="34" t="n">
        <v>54.6239346469648</v>
      </c>
      <c r="I60" s="34" t="n">
        <v>19.9588206305213</v>
      </c>
    </row>
    <row r="61" s="1" customFormat="true" ht="13.8" hidden="false" customHeight="false" outlineLevel="0" collapsed="false">
      <c r="A61" s="1" t="s">
        <v>747</v>
      </c>
      <c r="B61" s="34" t="n">
        <v>160.918614020951</v>
      </c>
      <c r="C61" s="34" t="n">
        <v>0.704189503334295</v>
      </c>
      <c r="D61" s="34" t="n">
        <v>5.70766530932138</v>
      </c>
      <c r="E61" s="34" t="n">
        <v>9.44197903880654</v>
      </c>
      <c r="F61" s="34" t="n">
        <v>227.222902008769</v>
      </c>
      <c r="G61" s="34" t="n">
        <v>1.35408277669872</v>
      </c>
      <c r="H61" s="34" t="n">
        <v>17.2497482010023</v>
      </c>
      <c r="I61" s="34" t="n">
        <v>3.49583999947652</v>
      </c>
    </row>
    <row r="62" s="1" customFormat="true" ht="13.8" hidden="false" customHeight="false" outlineLevel="0" collapsed="false">
      <c r="A62" s="1" t="s">
        <v>748</v>
      </c>
      <c r="B62" s="34" t="n">
        <v>705.875957689012</v>
      </c>
      <c r="C62" s="34" t="n">
        <v>2.08634458545374</v>
      </c>
      <c r="D62" s="34" t="n">
        <v>33.2663179595522</v>
      </c>
      <c r="E62" s="34" t="n">
        <v>27.5089436523673</v>
      </c>
      <c r="F62" s="34" t="n">
        <v>6029.3744264301</v>
      </c>
      <c r="G62" s="34" t="n">
        <v>33.8783220427306</v>
      </c>
      <c r="H62" s="34" t="n">
        <v>71.1483854526921</v>
      </c>
      <c r="I62" s="34" t="n">
        <v>25.3280723967688</v>
      </c>
    </row>
    <row r="63" s="1" customFormat="true" ht="13.8" hidden="false" customHeight="false" outlineLevel="0" collapsed="false">
      <c r="A63" s="1" t="s">
        <v>749</v>
      </c>
      <c r="B63" s="34" t="n">
        <v>1523.3119731911</v>
      </c>
      <c r="C63" s="34" t="n">
        <v>4.15957720863292</v>
      </c>
      <c r="D63" s="34" t="n">
        <v>74.6042969348985</v>
      </c>
      <c r="E63" s="34" t="n">
        <v>54.6093905727085</v>
      </c>
      <c r="F63" s="34" t="n">
        <v>14732.6017130621</v>
      </c>
      <c r="G63" s="34" t="n">
        <v>82.6646809417784</v>
      </c>
      <c r="H63" s="34" t="n">
        <v>151.996341330227</v>
      </c>
      <c r="I63" s="34" t="n">
        <v>58.0764209927073</v>
      </c>
    </row>
    <row r="64" s="1" customFormat="true" ht="13.8" hidden="false" customHeight="false" outlineLevel="0" collapsed="false">
      <c r="A64" s="1" t="s">
        <v>750</v>
      </c>
      <c r="B64" s="34" t="n">
        <v>-656.517401481141</v>
      </c>
      <c r="C64" s="34" t="n">
        <v>-1.36904311984488</v>
      </c>
      <c r="D64" s="34" t="n">
        <v>-35.6303136660249</v>
      </c>
      <c r="E64" s="34" t="n">
        <v>-17.6584678815346</v>
      </c>
      <c r="F64" s="34" t="n">
        <v>-8476.00438462323</v>
      </c>
      <c r="G64" s="34" t="n">
        <v>-47.4322761223491</v>
      </c>
      <c r="H64" s="34" t="n">
        <v>-63.5982076765323</v>
      </c>
      <c r="I64" s="34" t="n">
        <v>-29.252508596462</v>
      </c>
    </row>
    <row r="65" s="1" customFormat="true" ht="13.8" hidden="false" customHeight="false" outlineLevel="0" collapsed="false">
      <c r="A65" s="1" t="s">
        <v>751</v>
      </c>
      <c r="B65" s="1" t="n">
        <v>6</v>
      </c>
      <c r="C65" s="1" t="n">
        <v>3</v>
      </c>
      <c r="D65" s="1" t="n">
        <v>2</v>
      </c>
      <c r="E65" s="1" t="n">
        <v>4</v>
      </c>
      <c r="F65" s="1" t="n">
        <v>5</v>
      </c>
      <c r="G65" s="1" t="n">
        <v>4</v>
      </c>
      <c r="H65" s="1" t="n">
        <v>2</v>
      </c>
      <c r="I65" s="1" t="n">
        <v>2</v>
      </c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1" min="1" style="1" width="12.1"/>
    <col collapsed="false" customWidth="true" hidden="false" outlineLevel="0" max="2" min="2" style="1" width="8.67"/>
    <col collapsed="false" customWidth="true" hidden="false" outlineLevel="0" max="3" min="3" style="1" width="21.56"/>
    <col collapsed="false" customWidth="true" hidden="false" outlineLevel="0" max="4" min="4" style="1" width="15.91"/>
    <col collapsed="false" customWidth="true" hidden="false" outlineLevel="0" max="5" min="5" style="1" width="8.67"/>
    <col collapsed="false" customWidth="true" hidden="false" outlineLevel="0" max="6" min="6" style="1" width="12.64"/>
    <col collapsed="false" customWidth="true" hidden="false" outlineLevel="0" max="7" min="7" style="1" width="11.38"/>
    <col collapsed="false" customWidth="true" hidden="false" outlineLevel="0" max="15" min="8" style="1" width="8.67"/>
    <col collapsed="false" customWidth="true" hidden="false" outlineLevel="0" max="16" min="16" style="1" width="11.38"/>
    <col collapsed="false" customWidth="true" hidden="false" outlineLevel="0" max="23" min="17" style="1" width="8.67"/>
  </cols>
  <sheetData>
    <row r="1" customFormat="false" ht="13.8" hidden="false" customHeight="false" outlineLevel="0" collapsed="false">
      <c r="A1" s="2" t="s">
        <v>752</v>
      </c>
      <c r="B1" s="2"/>
      <c r="C1" s="2"/>
      <c r="D1" s="14"/>
      <c r="E1" s="14"/>
      <c r="H1" s="2"/>
    </row>
    <row r="2" customFormat="false" ht="52.65" hidden="false" customHeight="false" outlineLevel="0" collapsed="false">
      <c r="A2" s="19" t="s">
        <v>5</v>
      </c>
      <c r="B2" s="19" t="s">
        <v>753</v>
      </c>
      <c r="C2" s="19" t="s">
        <v>140</v>
      </c>
      <c r="D2" s="19" t="s">
        <v>141</v>
      </c>
      <c r="E2" s="19" t="s">
        <v>712</v>
      </c>
      <c r="F2" s="18" t="s">
        <v>143</v>
      </c>
      <c r="G2" s="18" t="s">
        <v>674</v>
      </c>
      <c r="H2" s="2" t="s">
        <v>675</v>
      </c>
      <c r="I2" s="2" t="s">
        <v>676</v>
      </c>
      <c r="J2" s="2" t="s">
        <v>677</v>
      </c>
      <c r="K2" s="2" t="s">
        <v>678</v>
      </c>
      <c r="L2" s="2" t="s">
        <v>679</v>
      </c>
      <c r="M2" s="2" t="s">
        <v>680</v>
      </c>
      <c r="N2" s="2" t="s">
        <v>681</v>
      </c>
      <c r="O2" s="2"/>
      <c r="P2" s="18" t="s">
        <v>674</v>
      </c>
      <c r="Q2" s="2" t="s">
        <v>675</v>
      </c>
      <c r="R2" s="2" t="s">
        <v>676</v>
      </c>
      <c r="S2" s="2" t="s">
        <v>677</v>
      </c>
      <c r="T2" s="2" t="s">
        <v>678</v>
      </c>
      <c r="U2" s="2" t="s">
        <v>679</v>
      </c>
      <c r="V2" s="2" t="s">
        <v>680</v>
      </c>
      <c r="W2" s="2" t="s">
        <v>681</v>
      </c>
    </row>
    <row r="3" customFormat="false" ht="13.8" hidden="false" customHeight="false" outlineLevel="0" collapsed="false">
      <c r="A3" s="21"/>
      <c r="B3" s="21"/>
      <c r="C3" s="21"/>
      <c r="D3" s="22"/>
      <c r="E3" s="22"/>
      <c r="F3" s="24"/>
      <c r="G3" s="64" t="s">
        <v>754</v>
      </c>
      <c r="H3" s="64" t="s">
        <v>754</v>
      </c>
      <c r="I3" s="64" t="s">
        <v>754</v>
      </c>
      <c r="J3" s="64" t="s">
        <v>754</v>
      </c>
      <c r="K3" s="64" t="s">
        <v>754</v>
      </c>
      <c r="L3" s="64" t="s">
        <v>754</v>
      </c>
      <c r="M3" s="64" t="s">
        <v>754</v>
      </c>
      <c r="N3" s="64" t="s">
        <v>754</v>
      </c>
      <c r="O3" s="64"/>
      <c r="P3" s="64" t="s">
        <v>755</v>
      </c>
      <c r="Q3" s="64" t="s">
        <v>755</v>
      </c>
      <c r="R3" s="64" t="s">
        <v>755</v>
      </c>
      <c r="S3" s="64" t="s">
        <v>755</v>
      </c>
      <c r="T3" s="64" t="s">
        <v>755</v>
      </c>
      <c r="U3" s="64" t="s">
        <v>755</v>
      </c>
      <c r="V3" s="64" t="s">
        <v>755</v>
      </c>
      <c r="W3" s="64" t="s">
        <v>755</v>
      </c>
    </row>
    <row r="4" customFormat="false" ht="13.8" hidden="false" customHeight="false" outlineLevel="0" collapsed="false">
      <c r="A4" s="69" t="s">
        <v>756</v>
      </c>
      <c r="B4" s="69"/>
      <c r="C4" s="21"/>
      <c r="D4" s="22"/>
      <c r="E4" s="22"/>
      <c r="F4" s="24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</row>
    <row r="5" customFormat="false" ht="13.8" hidden="false" customHeight="false" outlineLevel="0" collapsed="false">
      <c r="A5" s="71" t="s">
        <v>719</v>
      </c>
      <c r="B5" s="71" t="n">
        <v>5</v>
      </c>
      <c r="C5" s="71" t="s">
        <v>720</v>
      </c>
      <c r="D5" s="71"/>
      <c r="E5" s="72" t="n">
        <v>2</v>
      </c>
      <c r="F5" s="73"/>
      <c r="G5" s="74" t="n">
        <v>363.774733637747</v>
      </c>
      <c r="H5" s="74" t="n">
        <v>1.61200006787369</v>
      </c>
      <c r="I5" s="74" t="n">
        <v>19.5934779275212</v>
      </c>
      <c r="J5" s="74" t="n">
        <v>19.749472822837</v>
      </c>
      <c r="K5" s="74" t="n">
        <v>3398.43988987458</v>
      </c>
      <c r="L5" s="74" t="n">
        <v>6.04481500781657</v>
      </c>
      <c r="M5" s="74" t="n">
        <v>19.0214423531982</v>
      </c>
      <c r="N5" s="74" t="n">
        <v>16.0968954585161</v>
      </c>
      <c r="O5" s="74"/>
      <c r="P5" s="74" t="n">
        <v>447.853287681407</v>
      </c>
      <c r="Q5" s="74" t="n">
        <v>0.599924304877188</v>
      </c>
      <c r="R5" s="74" t="n">
        <v>11.5656468393009</v>
      </c>
      <c r="S5" s="74" t="n">
        <v>3.44951849318337</v>
      </c>
      <c r="T5" s="74" t="n">
        <v>2437.77712571808</v>
      </c>
      <c r="U5" s="74" t="n">
        <v>5.89562714902802</v>
      </c>
      <c r="V5" s="74" t="n">
        <v>1.15838964481396</v>
      </c>
      <c r="W5" s="74" t="n">
        <v>3.60899783297512</v>
      </c>
    </row>
    <row r="6" customFormat="false" ht="13.8" hidden="false" customHeight="false" outlineLevel="0" collapsed="false">
      <c r="A6" s="71" t="s">
        <v>719</v>
      </c>
      <c r="B6" s="71" t="n">
        <v>7</v>
      </c>
      <c r="C6" s="71" t="s">
        <v>722</v>
      </c>
      <c r="D6" s="71"/>
      <c r="E6" s="72" t="n">
        <v>4</v>
      </c>
      <c r="F6" s="72"/>
      <c r="G6" s="74" t="n">
        <v>380.920404691557</v>
      </c>
      <c r="H6" s="74" t="n">
        <v>1.99378955763324</v>
      </c>
      <c r="I6" s="74" t="n">
        <v>20.274990203261</v>
      </c>
      <c r="J6" s="74" t="n">
        <v>25.6900513014194</v>
      </c>
      <c r="K6" s="74" t="n">
        <v>6995.29672682778</v>
      </c>
      <c r="L6" s="74" t="n">
        <v>8.31162063574778</v>
      </c>
      <c r="M6" s="74" t="n">
        <v>18.0658196512432</v>
      </c>
      <c r="N6" s="74" t="n">
        <v>31.3104247028454</v>
      </c>
      <c r="O6" s="74"/>
      <c r="P6" s="74" t="n">
        <v>310.595842908088</v>
      </c>
      <c r="Q6" s="74" t="n">
        <v>0.788316668350294</v>
      </c>
      <c r="R6" s="74" t="n">
        <v>11.3110166244704</v>
      </c>
      <c r="S6" s="74" t="n">
        <v>6.7470521801324</v>
      </c>
      <c r="T6" s="74" t="n">
        <v>1287.99528721506</v>
      </c>
      <c r="U6" s="74" t="n">
        <v>4.95561203050796</v>
      </c>
      <c r="V6" s="74" t="n">
        <v>1.96818250674197</v>
      </c>
      <c r="W6" s="74" t="n">
        <v>19.7961907663072</v>
      </c>
    </row>
    <row r="7" customFormat="false" ht="13.8" hidden="false" customHeight="false" outlineLevel="0" collapsed="false">
      <c r="A7" s="71" t="s">
        <v>723</v>
      </c>
      <c r="B7" s="71" t="n">
        <v>8</v>
      </c>
      <c r="C7" s="71" t="s">
        <v>537</v>
      </c>
      <c r="D7" s="71"/>
      <c r="E7" s="72" t="n">
        <v>2</v>
      </c>
      <c r="F7" s="71"/>
      <c r="G7" s="74" t="n">
        <v>1166.9084071985</v>
      </c>
      <c r="H7" s="74" t="n">
        <v>0.967200040724212</v>
      </c>
      <c r="I7" s="74" t="n">
        <v>29.9780212291074</v>
      </c>
      <c r="J7" s="74" t="n">
        <v>36.1313064551663</v>
      </c>
      <c r="K7" s="74" t="n">
        <v>9001.56775772408</v>
      </c>
      <c r="L7" s="74" t="n">
        <v>2.61073475768629</v>
      </c>
      <c r="M7" s="74" t="n">
        <v>43.2487531399032</v>
      </c>
      <c r="N7" s="74" t="n">
        <v>19.5322085136873</v>
      </c>
      <c r="O7" s="74"/>
      <c r="P7" s="74" t="n">
        <v>1113.99864999181</v>
      </c>
      <c r="Q7" s="74" t="n">
        <v>0.0959878887803503</v>
      </c>
      <c r="R7" s="74" t="n">
        <v>4.27687982078312</v>
      </c>
      <c r="S7" s="74" t="n">
        <v>9.59188690685176</v>
      </c>
      <c r="T7" s="74" t="n">
        <v>3051.66651095713</v>
      </c>
      <c r="U7" s="74" t="n">
        <v>0.552715045221375</v>
      </c>
      <c r="V7" s="74" t="n">
        <v>7.33646775048842</v>
      </c>
      <c r="W7" s="74" t="n">
        <v>4.19198979060959</v>
      </c>
    </row>
    <row r="8" customFormat="false" ht="13.8" hidden="false" customHeight="false" outlineLevel="0" collapsed="false">
      <c r="A8" s="71" t="s">
        <v>723</v>
      </c>
      <c r="B8" s="71" t="n">
        <v>9</v>
      </c>
      <c r="C8" s="71" t="s">
        <v>757</v>
      </c>
      <c r="D8" s="71" t="s">
        <v>758</v>
      </c>
      <c r="E8" s="72" t="n">
        <v>38</v>
      </c>
      <c r="F8" s="72"/>
      <c r="G8" s="75" t="n">
        <v>36505.8258779451</v>
      </c>
      <c r="H8" s="74" t="n">
        <v>5.60697567467968</v>
      </c>
      <c r="I8" s="74" t="n">
        <v>24.2771273558591</v>
      </c>
      <c r="J8" s="74" t="n">
        <v>12.7317420774129</v>
      </c>
      <c r="K8" s="74" t="n">
        <v>9978.71928214541</v>
      </c>
      <c r="L8" s="74" t="n">
        <v>1.67742280300905</v>
      </c>
      <c r="M8" s="74" t="n">
        <v>9230.68428652905</v>
      </c>
      <c r="N8" s="74" t="n">
        <v>16.5317834408851</v>
      </c>
      <c r="O8" s="74"/>
      <c r="P8" s="74" t="n">
        <v>77351.2251011454</v>
      </c>
      <c r="Q8" s="74" t="n">
        <v>7.89862674692468</v>
      </c>
      <c r="R8" s="74" t="n">
        <v>10.6450746608144</v>
      </c>
      <c r="S8" s="74" t="n">
        <v>14.8527405089925</v>
      </c>
      <c r="T8" s="74" t="n">
        <v>17818.6752608392</v>
      </c>
      <c r="U8" s="74" t="n">
        <v>2.4605624485383</v>
      </c>
      <c r="V8" s="74" t="n">
        <v>15256.6164338368</v>
      </c>
      <c r="W8" s="74" t="n">
        <v>21.7848306941881</v>
      </c>
    </row>
    <row r="9" customFormat="false" ht="13.8" hidden="false" customHeight="false" outlineLevel="0" collapsed="false">
      <c r="A9" s="71" t="s">
        <v>723</v>
      </c>
      <c r="B9" s="71" t="n">
        <v>10</v>
      </c>
      <c r="C9" s="76" t="s">
        <v>726</v>
      </c>
      <c r="D9" s="71"/>
      <c r="E9" s="72" t="n">
        <v>42</v>
      </c>
      <c r="F9" s="76" t="s">
        <v>759</v>
      </c>
      <c r="G9" s="75" t="n">
        <v>45639.949861223</v>
      </c>
      <c r="H9" s="74" t="n">
        <v>23.1873483447305</v>
      </c>
      <c r="I9" s="74" t="n">
        <v>17.1043354727951</v>
      </c>
      <c r="J9" s="74" t="n">
        <v>12.2786942492353</v>
      </c>
      <c r="K9" s="74" t="n">
        <v>17417.5450479978</v>
      </c>
      <c r="L9" s="74" t="n">
        <v>2.87848333705551</v>
      </c>
      <c r="M9" s="74" t="n">
        <v>5498.66299499522</v>
      </c>
      <c r="N9" s="74" t="n">
        <v>29.0604114990912</v>
      </c>
      <c r="O9" s="74"/>
      <c r="P9" s="74" t="n">
        <v>68608.8533038635</v>
      </c>
      <c r="Q9" s="74" t="n">
        <v>30.0060058739362</v>
      </c>
      <c r="R9" s="74" t="n">
        <v>9.97468815633977</v>
      </c>
      <c r="S9" s="74" t="n">
        <v>13.1117045011066</v>
      </c>
      <c r="T9" s="74" t="n">
        <v>28128.1941372191</v>
      </c>
      <c r="U9" s="74" t="n">
        <v>4.95253342070143</v>
      </c>
      <c r="V9" s="74" t="n">
        <v>7672.55679806566</v>
      </c>
      <c r="W9" s="74" t="n">
        <v>36.0158106160517</v>
      </c>
    </row>
    <row r="10" customFormat="false" ht="13.8" hidden="false" customHeight="false" outlineLevel="0" collapsed="false">
      <c r="A10" s="71" t="s">
        <v>723</v>
      </c>
      <c r="B10" s="71" t="n">
        <v>13</v>
      </c>
      <c r="C10" s="71" t="s">
        <v>730</v>
      </c>
      <c r="D10" s="71"/>
      <c r="E10" s="72" t="n">
        <v>2</v>
      </c>
      <c r="F10" s="76"/>
      <c r="G10" s="74" t="n">
        <v>14404.960157579</v>
      </c>
      <c r="H10" s="74" t="n">
        <v>16.5442112229142</v>
      </c>
      <c r="I10" s="74" t="n">
        <v>26.1530335815174</v>
      </c>
      <c r="J10" s="74" t="n">
        <v>23.6836307556731</v>
      </c>
      <c r="K10" s="74" t="n">
        <v>1417.10003059039</v>
      </c>
      <c r="L10" s="74" t="n">
        <v>10.5263157894737</v>
      </c>
      <c r="M10" s="74" t="n">
        <v>12346.5542975718</v>
      </c>
      <c r="N10" s="74" t="n">
        <v>3.33716125359481</v>
      </c>
      <c r="O10" s="74"/>
      <c r="P10" s="74" t="n">
        <v>12323.2460343774</v>
      </c>
      <c r="Q10" s="74" t="n">
        <v>4.4394398560912</v>
      </c>
      <c r="R10" s="74" t="n">
        <v>2.2890342702783</v>
      </c>
      <c r="S10" s="74" t="n">
        <v>4.33971681400485</v>
      </c>
      <c r="T10" s="74" t="n">
        <v>870.202074247011</v>
      </c>
      <c r="U10" s="74" t="n">
        <v>4.71650171922242</v>
      </c>
      <c r="V10" s="74" t="n">
        <v>5977.9341170427</v>
      </c>
      <c r="W10" s="74" t="n">
        <v>0.832845653763491</v>
      </c>
    </row>
    <row r="11" customFormat="false" ht="13.8" hidden="false" customHeight="false" outlineLevel="0" collapsed="false">
      <c r="A11" s="71" t="s">
        <v>723</v>
      </c>
      <c r="B11" s="71" t="n">
        <v>14</v>
      </c>
      <c r="C11" s="71" t="s">
        <v>66</v>
      </c>
      <c r="D11" s="71"/>
      <c r="E11" s="72" t="n">
        <v>3</v>
      </c>
      <c r="F11" s="76" t="s">
        <v>293</v>
      </c>
      <c r="G11" s="74" t="n">
        <v>1627.73151878712</v>
      </c>
      <c r="H11" s="74" t="n">
        <v>4.38350895649862</v>
      </c>
      <c r="I11" s="74" t="n">
        <v>6.59363126778321</v>
      </c>
      <c r="J11" s="74" t="n">
        <v>11.4352857247768</v>
      </c>
      <c r="K11" s="74" t="n">
        <v>585.428775364536</v>
      </c>
      <c r="L11" s="74" t="n">
        <v>77.1026576341845</v>
      </c>
      <c r="M11" s="74" t="n">
        <v>1340.39584015921</v>
      </c>
      <c r="N11" s="74" t="n">
        <v>1.87797113682688</v>
      </c>
      <c r="O11" s="74"/>
      <c r="P11" s="74" t="n">
        <v>1605.74048415091</v>
      </c>
      <c r="Q11" s="74" t="n">
        <v>5.01996736921321</v>
      </c>
      <c r="R11" s="74" t="n">
        <v>3.44530407151469</v>
      </c>
      <c r="S11" s="74" t="n">
        <v>5.16095147596151</v>
      </c>
      <c r="T11" s="74" t="n">
        <v>856.629780113239</v>
      </c>
      <c r="U11" s="74" t="n">
        <v>22.736136109165</v>
      </c>
      <c r="V11" s="74" t="n">
        <v>1141.31194236268</v>
      </c>
      <c r="W11" s="74" t="n">
        <v>1.26144477474237</v>
      </c>
    </row>
    <row r="12" customFormat="false" ht="13.8" hidden="false" customHeight="false" outlineLevel="0" collapsed="false">
      <c r="A12" s="71" t="s">
        <v>723</v>
      </c>
      <c r="B12" s="71" t="n">
        <v>15</v>
      </c>
      <c r="C12" s="71" t="s">
        <v>522</v>
      </c>
      <c r="D12" s="71"/>
      <c r="E12" s="72" t="n">
        <v>5</v>
      </c>
      <c r="F12" s="76"/>
      <c r="G12" s="74" t="n">
        <v>763.212463067419</v>
      </c>
      <c r="H12" s="74" t="n">
        <v>0.736429504691769</v>
      </c>
      <c r="I12" s="74" t="n">
        <v>8.08614315165352</v>
      </c>
      <c r="J12" s="74" t="n">
        <v>18.16951499701</v>
      </c>
      <c r="K12" s="74" t="n">
        <v>811.300091771184</v>
      </c>
      <c r="L12" s="74" t="n">
        <v>42.6492965085982</v>
      </c>
      <c r="M12" s="74" t="n">
        <v>78.4702755833849</v>
      </c>
      <c r="N12" s="74" t="n">
        <v>2.28890001275973</v>
      </c>
      <c r="O12" s="74"/>
      <c r="P12" s="74" t="n">
        <v>214.790807686826</v>
      </c>
      <c r="Q12" s="74" t="n">
        <v>0.159449000876704</v>
      </c>
      <c r="R12" s="74" t="n">
        <v>0.833686894375148</v>
      </c>
      <c r="S12" s="74" t="n">
        <v>1.90441203680157</v>
      </c>
      <c r="T12" s="74" t="n">
        <v>326.134876529149</v>
      </c>
      <c r="U12" s="74" t="n">
        <v>9.8488007694856</v>
      </c>
      <c r="V12" s="74" t="n">
        <v>39.183827568841</v>
      </c>
      <c r="W12" s="74" t="n">
        <v>0.724011759586442</v>
      </c>
    </row>
    <row r="13" customFormat="false" ht="13.8" hidden="false" customHeight="false" outlineLevel="0" collapsed="false">
      <c r="A13" s="71" t="s">
        <v>723</v>
      </c>
      <c r="B13" s="71" t="n">
        <v>16</v>
      </c>
      <c r="C13" s="71" t="s">
        <v>760</v>
      </c>
      <c r="D13" s="71"/>
      <c r="E13" s="72" t="n">
        <v>3</v>
      </c>
      <c r="F13" s="77"/>
      <c r="G13" s="74" t="n">
        <v>31296.1172292357</v>
      </c>
      <c r="H13" s="74" t="n">
        <v>5.78057568198915</v>
      </c>
      <c r="I13" s="74" t="n">
        <v>12.7499588253</v>
      </c>
      <c r="J13" s="74" t="n">
        <v>16.1352930685383</v>
      </c>
      <c r="K13" s="74" t="n">
        <v>6074.93627001122</v>
      </c>
      <c r="L13" s="74" t="n">
        <v>306.360951884662</v>
      </c>
      <c r="M13" s="74" t="n">
        <v>5174.2873784994</v>
      </c>
      <c r="N13" s="74" t="n">
        <v>20.6903997722878</v>
      </c>
      <c r="O13" s="74"/>
      <c r="P13" s="74" t="n">
        <v>48815.0686146648</v>
      </c>
      <c r="Q13" s="74" t="n">
        <v>5.77219054278162</v>
      </c>
      <c r="R13" s="74" t="n">
        <v>9.9401598726923</v>
      </c>
      <c r="S13" s="74" t="n">
        <v>10.1858967917955</v>
      </c>
      <c r="T13" s="74" t="n">
        <v>6291.34433474034</v>
      </c>
      <c r="U13" s="74" t="n">
        <v>169.07286659457</v>
      </c>
      <c r="V13" s="74" t="n">
        <v>7699.28054867561</v>
      </c>
      <c r="W13" s="74" t="n">
        <v>11.1800546227838</v>
      </c>
    </row>
    <row r="14" customFormat="false" ht="13.8" hidden="false" customHeight="false" outlineLevel="0" collapsed="false">
      <c r="A14" s="71" t="s">
        <v>723</v>
      </c>
      <c r="B14" s="71" t="n">
        <v>17</v>
      </c>
      <c r="C14" s="71" t="s">
        <v>733</v>
      </c>
      <c r="D14" s="71"/>
      <c r="E14" s="72" t="n">
        <v>4</v>
      </c>
      <c r="F14" s="76"/>
      <c r="G14" s="74" t="n">
        <v>1233.88396454472</v>
      </c>
      <c r="H14" s="74" t="n">
        <v>3.32581066634992</v>
      </c>
      <c r="I14" s="74" t="n">
        <v>46.5472884330329</v>
      </c>
      <c r="J14" s="74" t="n">
        <v>19.1514808170459</v>
      </c>
      <c r="K14" s="74" t="n">
        <v>224.969409605384</v>
      </c>
      <c r="L14" s="74" t="n">
        <v>0.66440854611777</v>
      </c>
      <c r="M14" s="74" t="n">
        <v>7042.31133277513</v>
      </c>
      <c r="N14" s="74" t="n">
        <v>10.7721602230009</v>
      </c>
      <c r="O14" s="74"/>
      <c r="P14" s="74" t="n">
        <v>145.720829598623</v>
      </c>
      <c r="Q14" s="74" t="n">
        <v>0.217743047810453</v>
      </c>
      <c r="R14" s="74" t="n">
        <v>3.47328972061219</v>
      </c>
      <c r="S14" s="74" t="n">
        <v>13.2620318033372</v>
      </c>
      <c r="T14" s="74" t="n">
        <v>199.248328374681</v>
      </c>
      <c r="U14" s="78" t="n">
        <v>0.0099783961204413</v>
      </c>
      <c r="V14" s="74" t="n">
        <v>711.191613040225</v>
      </c>
      <c r="W14" s="74" t="n">
        <v>0.799058552805893</v>
      </c>
    </row>
    <row r="15" customFormat="false" ht="13.8" hidden="false" customHeight="false" outlineLevel="0" collapsed="false">
      <c r="A15" s="71" t="s">
        <v>723</v>
      </c>
      <c r="B15" s="71" t="n">
        <v>18</v>
      </c>
      <c r="C15" s="71" t="s">
        <v>761</v>
      </c>
      <c r="D15" s="71"/>
      <c r="E15" s="72" t="n">
        <v>14</v>
      </c>
      <c r="F15" s="79" t="n">
        <v>19</v>
      </c>
      <c r="G15" s="74" t="n">
        <v>152.558740391134</v>
      </c>
      <c r="H15" s="74" t="n">
        <v>2.52344672279174</v>
      </c>
      <c r="I15" s="74" t="n">
        <v>53.6374500731409</v>
      </c>
      <c r="J15" s="74" t="n">
        <v>35.4287782528742</v>
      </c>
      <c r="K15" s="74" t="n">
        <v>20391.3931739719</v>
      </c>
      <c r="L15" s="74" t="n">
        <v>43.2152162584679</v>
      </c>
      <c r="M15" s="74" t="n">
        <v>2738.60013625749</v>
      </c>
      <c r="N15" s="74" t="n">
        <v>35.0878668949397</v>
      </c>
      <c r="O15" s="74"/>
      <c r="P15" s="74" t="n">
        <v>119.385863190461</v>
      </c>
      <c r="Q15" s="74" t="n">
        <v>0.694109403650487</v>
      </c>
      <c r="R15" s="74" t="n">
        <v>10.5804176308599</v>
      </c>
      <c r="S15" s="74" t="n">
        <v>9.08242387317732</v>
      </c>
      <c r="T15" s="74" t="n">
        <v>18304.3975123845</v>
      </c>
      <c r="U15" s="74" t="n">
        <v>11.184527670587</v>
      </c>
      <c r="V15" s="74" t="n">
        <v>3274.94240304271</v>
      </c>
      <c r="W15" s="74" t="n">
        <v>21.6264718033839</v>
      </c>
    </row>
    <row r="16" customFormat="false" ht="13.8" hidden="false" customHeight="false" outlineLevel="0" collapsed="false">
      <c r="A16" s="71" t="s">
        <v>723</v>
      </c>
      <c r="B16" s="71" t="n">
        <v>19</v>
      </c>
      <c r="C16" s="71" t="s">
        <v>735</v>
      </c>
      <c r="D16" s="71"/>
      <c r="E16" s="72" t="n">
        <v>4</v>
      </c>
      <c r="F16" s="72"/>
      <c r="G16" s="74" t="n">
        <v>609.987465305757</v>
      </c>
      <c r="H16" s="74" t="n">
        <v>5.0947686355692</v>
      </c>
      <c r="I16" s="74" t="n">
        <v>66.5028197570409</v>
      </c>
      <c r="J16" s="74" t="n">
        <v>29.8445220784943</v>
      </c>
      <c r="K16" s="74" t="n">
        <v>920.820587335577</v>
      </c>
      <c r="L16" s="74" t="n">
        <v>5.53152683689422</v>
      </c>
      <c r="M16" s="74" t="n">
        <v>898.499217299501</v>
      </c>
      <c r="N16" s="74" t="n">
        <v>27.9340027286201</v>
      </c>
      <c r="O16" s="74"/>
      <c r="P16" s="74" t="n">
        <v>177.093383896038</v>
      </c>
      <c r="Q16" s="74" t="n">
        <v>0.715412353775725</v>
      </c>
      <c r="R16" s="74" t="n">
        <v>10.770350274872</v>
      </c>
      <c r="S16" s="74" t="n">
        <v>3.07884830405263</v>
      </c>
      <c r="T16" s="74" t="n">
        <v>248.436555121584</v>
      </c>
      <c r="U16" s="74" t="n">
        <v>1.26465368040231</v>
      </c>
      <c r="V16" s="74" t="n">
        <v>777.366266315315</v>
      </c>
      <c r="W16" s="74" t="n">
        <v>0.932252679974779</v>
      </c>
    </row>
    <row r="17" customFormat="false" ht="13.8" hidden="false" customHeight="false" outlineLevel="0" collapsed="false">
      <c r="A17" s="71" t="s">
        <v>723</v>
      </c>
      <c r="B17" s="71" t="n">
        <v>20</v>
      </c>
      <c r="C17" s="71" t="s">
        <v>736</v>
      </c>
      <c r="D17" s="71"/>
      <c r="E17" s="72" t="n">
        <v>14</v>
      </c>
      <c r="F17" s="72"/>
      <c r="G17" s="74" t="n">
        <v>291.305015156748</v>
      </c>
      <c r="H17" s="74" t="n">
        <v>3.71850842724547</v>
      </c>
      <c r="I17" s="74" t="n">
        <v>50.0522087082665</v>
      </c>
      <c r="J17" s="74" t="n">
        <v>30.5481743259101</v>
      </c>
      <c r="K17" s="74" t="n">
        <v>5205.39046453699</v>
      </c>
      <c r="L17" s="74" t="n">
        <v>5.28697982580213</v>
      </c>
      <c r="M17" s="74" t="n">
        <v>582.190053202831</v>
      </c>
      <c r="N17" s="74" t="n">
        <v>29.8437563535764</v>
      </c>
      <c r="O17" s="74"/>
      <c r="P17" s="74" t="n">
        <v>151.744492230042</v>
      </c>
      <c r="Q17" s="74" t="n">
        <v>0.598551478581652</v>
      </c>
      <c r="R17" s="74" t="n">
        <v>11.7961199849728</v>
      </c>
      <c r="S17" s="74" t="n">
        <v>6.89070755067965</v>
      </c>
      <c r="T17" s="74" t="n">
        <v>11031.4800319194</v>
      </c>
      <c r="U17" s="74" t="n">
        <v>3.80423358201689</v>
      </c>
      <c r="V17" s="74" t="n">
        <v>914.900716875398</v>
      </c>
      <c r="W17" s="74" t="n">
        <v>14.3578183145975</v>
      </c>
    </row>
    <row r="18" customFormat="false" ht="13.8" hidden="false" customHeight="false" outlineLevel="0" collapsed="false">
      <c r="A18" s="71" t="s">
        <v>723</v>
      </c>
      <c r="B18" s="71" t="n">
        <v>21</v>
      </c>
      <c r="C18" s="71" t="s">
        <v>737</v>
      </c>
      <c r="D18" s="71"/>
      <c r="E18" s="72" t="n">
        <v>9</v>
      </c>
      <c r="F18" s="72"/>
      <c r="G18" s="74" t="n">
        <v>3132.35841266999</v>
      </c>
      <c r="H18" s="74" t="n">
        <v>6.43480261012035</v>
      </c>
      <c r="I18" s="74" t="n">
        <v>115.291053068982</v>
      </c>
      <c r="J18" s="74" t="n">
        <v>73.1473613165616</v>
      </c>
      <c r="K18" s="74" t="n">
        <v>1515.50763060399</v>
      </c>
      <c r="L18" s="74" t="n">
        <v>19.1002258120549</v>
      </c>
      <c r="M18" s="74" t="n">
        <v>274.883606166143</v>
      </c>
      <c r="N18" s="74" t="n">
        <v>27.1073464442329</v>
      </c>
      <c r="O18" s="74"/>
      <c r="P18" s="74" t="n">
        <v>8450.31117967748</v>
      </c>
      <c r="Q18" s="74" t="n">
        <v>9.76170968165278</v>
      </c>
      <c r="R18" s="74" t="n">
        <v>216.566761658592</v>
      </c>
      <c r="S18" s="74" t="n">
        <v>141.003730226902</v>
      </c>
      <c r="T18" s="74" t="n">
        <v>1583.56381362532</v>
      </c>
      <c r="U18" s="74" t="n">
        <v>40.2460011661236</v>
      </c>
      <c r="V18" s="74" t="n">
        <v>466.364305835033</v>
      </c>
      <c r="W18" s="74" t="n">
        <v>8.74777866542674</v>
      </c>
    </row>
    <row r="19" customFormat="false" ht="13.8" hidden="false" customHeight="false" outlineLevel="0" collapsed="false">
      <c r="A19" s="71" t="s">
        <v>242</v>
      </c>
      <c r="B19" s="71" t="n">
        <v>22</v>
      </c>
      <c r="C19" s="74" t="s">
        <v>246</v>
      </c>
      <c r="D19" s="71"/>
      <c r="E19" s="72" t="n">
        <v>1</v>
      </c>
      <c r="F19" s="75" t="n">
        <v>20</v>
      </c>
      <c r="G19" s="74" t="n">
        <v>113.170382308174</v>
      </c>
      <c r="H19" s="74" t="n">
        <v>0.678736870683658</v>
      </c>
      <c r="I19" s="74" t="s">
        <v>683</v>
      </c>
      <c r="J19" s="74" t="n">
        <v>7.55358323104523</v>
      </c>
      <c r="K19" s="74" t="n">
        <v>348.883450596513</v>
      </c>
      <c r="L19" s="74" t="n">
        <v>1.66753517457009</v>
      </c>
      <c r="M19" s="74" t="n">
        <v>36.7687211037897</v>
      </c>
      <c r="N19" s="74" t="n">
        <v>1.57042882522109</v>
      </c>
      <c r="O19" s="74"/>
      <c r="P19" s="74"/>
      <c r="Q19" s="74"/>
      <c r="R19" s="71"/>
      <c r="S19" s="71"/>
      <c r="T19" s="71"/>
      <c r="U19" s="71"/>
      <c r="V19" s="71"/>
      <c r="W19" s="71"/>
    </row>
    <row r="20" customFormat="false" ht="13.8" hidden="false" customHeight="false" outlineLevel="0" collapsed="false">
      <c r="A20" s="71" t="s">
        <v>242</v>
      </c>
      <c r="B20" s="71" t="n">
        <v>23</v>
      </c>
      <c r="C20" s="71" t="s">
        <v>243</v>
      </c>
      <c r="D20" s="71"/>
      <c r="E20" s="72" t="n">
        <v>1</v>
      </c>
      <c r="F20" s="71" t="n">
        <v>23</v>
      </c>
      <c r="G20" s="74" t="n">
        <v>129.465484824067</v>
      </c>
      <c r="H20" s="74" t="n">
        <v>1.1877895236964</v>
      </c>
      <c r="I20" s="74" t="n">
        <v>3.91869558550423</v>
      </c>
      <c r="J20" s="74" t="n">
        <v>15.1071664620905</v>
      </c>
      <c r="K20" s="74" t="n">
        <v>3907.15815234017</v>
      </c>
      <c r="L20" s="74" t="n">
        <v>1.14643043251694</v>
      </c>
      <c r="M20" s="74" t="n">
        <v>34.9484873857803</v>
      </c>
      <c r="N20" s="74" t="n">
        <v>3.53346485674745</v>
      </c>
      <c r="O20" s="74"/>
      <c r="P20" s="74"/>
      <c r="Q20" s="74"/>
      <c r="R20" s="71"/>
      <c r="S20" s="71"/>
      <c r="T20" s="71"/>
      <c r="U20" s="71"/>
      <c r="V20" s="71"/>
      <c r="W20" s="71"/>
    </row>
    <row r="21" customFormat="false" ht="13.8" hidden="false" customHeight="false" outlineLevel="0" collapsed="false">
      <c r="A21" s="71" t="s">
        <v>242</v>
      </c>
      <c r="B21" s="71" t="n">
        <v>24</v>
      </c>
      <c r="C21" s="71" t="s">
        <v>263</v>
      </c>
      <c r="D21" s="71"/>
      <c r="E21" s="72" t="n">
        <v>1</v>
      </c>
      <c r="F21" s="71" t="n">
        <v>22</v>
      </c>
      <c r="G21" s="74" t="n">
        <v>374.608290804906</v>
      </c>
      <c r="H21" s="74" t="n">
        <v>1.35747374136732</v>
      </c>
      <c r="I21" s="74" t="n">
        <v>1.0222684136098</v>
      </c>
      <c r="J21" s="74" t="n">
        <v>12.5893053850754</v>
      </c>
      <c r="K21" s="74" t="n">
        <v>153.716732945855</v>
      </c>
      <c r="L21" s="74" t="n">
        <v>11.8811881188119</v>
      </c>
      <c r="M21" s="74" t="n">
        <v>20.0225708981033</v>
      </c>
      <c r="N21" s="74" t="n">
        <v>2.7482504441369</v>
      </c>
      <c r="O21" s="74"/>
      <c r="P21" s="74"/>
      <c r="Q21" s="74"/>
      <c r="R21" s="71"/>
      <c r="S21" s="71"/>
      <c r="T21" s="71"/>
      <c r="U21" s="71"/>
      <c r="V21" s="71"/>
      <c r="W21" s="71"/>
    </row>
    <row r="22" customFormat="false" ht="13.8" hidden="false" customHeight="false" outlineLevel="0" collapsed="false">
      <c r="A22" s="71" t="s">
        <v>242</v>
      </c>
      <c r="B22" s="71" t="n">
        <v>25</v>
      </c>
      <c r="C22" s="71" t="s">
        <v>269</v>
      </c>
      <c r="D22" s="71"/>
      <c r="E22" s="72" t="n">
        <v>1</v>
      </c>
      <c r="F22" s="71" t="n">
        <v>12</v>
      </c>
      <c r="G22" s="74" t="n">
        <v>782.34398782344</v>
      </c>
      <c r="H22" s="74" t="n">
        <v>2.03621061205097</v>
      </c>
      <c r="I22" s="74" t="n">
        <v>0.170378068934967</v>
      </c>
      <c r="J22" s="74" t="n">
        <v>8.02568218298556</v>
      </c>
      <c r="K22" s="74" t="n">
        <v>75.7112266748241</v>
      </c>
      <c r="L22" s="74" t="n">
        <v>0.416883793642522</v>
      </c>
      <c r="M22" s="74" t="n">
        <v>1752.15697695584</v>
      </c>
      <c r="N22" s="74" t="n">
        <v>2.15933963467899</v>
      </c>
      <c r="O22" s="74"/>
      <c r="P22" s="74"/>
      <c r="Q22" s="74"/>
      <c r="R22" s="71"/>
      <c r="S22" s="71"/>
      <c r="T22" s="71"/>
      <c r="U22" s="71"/>
      <c r="V22" s="71"/>
      <c r="W22" s="71"/>
    </row>
    <row r="23" customFormat="false" ht="13.8" hidden="false" customHeight="false" outlineLevel="0" collapsed="false">
      <c r="A23" s="71" t="s">
        <v>242</v>
      </c>
      <c r="B23" s="71" t="n">
        <v>26</v>
      </c>
      <c r="C23" s="71" t="s">
        <v>266</v>
      </c>
      <c r="D23" s="71"/>
      <c r="E23" s="72" t="n">
        <v>1</v>
      </c>
      <c r="F23" s="71" t="n">
        <v>13</v>
      </c>
      <c r="G23" s="74" t="n">
        <v>131.256155430209</v>
      </c>
      <c r="H23" s="74" t="n">
        <v>0.848421088354572</v>
      </c>
      <c r="I23" s="74" t="n">
        <v>0</v>
      </c>
      <c r="J23" s="74" t="n">
        <v>4.87835583671671</v>
      </c>
      <c r="K23" s="74" t="n">
        <v>1515.44814928113</v>
      </c>
      <c r="L23" s="74" t="n">
        <v>0.208441896821261</v>
      </c>
      <c r="M23" s="74" t="n">
        <v>379.88277694856</v>
      </c>
      <c r="N23" s="74" t="n">
        <v>1.17782161891582</v>
      </c>
      <c r="O23" s="74"/>
      <c r="P23" s="74"/>
      <c r="Q23" s="74"/>
      <c r="R23" s="71"/>
      <c r="S23" s="71"/>
      <c r="T23" s="71"/>
      <c r="U23" s="71"/>
      <c r="V23" s="71"/>
      <c r="W23" s="7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LibreOffice/7.3.7.2$Linux_X86_64 LibreOffice_project/30$Build-2</Application>
  <AppVersion>15.0000</AppVersion>
  <Company>York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2018-01-18T21:24:09Z</dcterms:created>
  <dc:creator>Lewis Molot</dc:creator>
  <dc:description/>
  <dc:language>en-CA</dc:language>
  <cp:lastModifiedBy>Jason Venkiteswaran</cp:lastModifiedBy>
  <cp:lastPrinted>2023-11-14T21:04:21Z</cp:lastPrinted>
  <dcterms:modified xsi:type="dcterms:W3CDTF">2024-08-15T10:42:22Z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