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ckend" sheetId="1" r:id="rId4"/>
    <sheet state="visible" name="team 1" sheetId="2" r:id="rId5"/>
    <sheet state="visible" name="team 2" sheetId="3" r:id="rId6"/>
    <sheet state="visible" name="team 3" sheetId="4" r:id="rId7"/>
    <sheet state="visible" name="team 4" sheetId="5" r:id="rId8"/>
    <sheet state="visible" name="team 5" sheetId="6" r:id="rId9"/>
    <sheet state="visible" name="team 6" sheetId="7" r:id="rId10"/>
    <sheet state="visible" name="team 7" sheetId="8" r:id="rId11"/>
    <sheet state="visible" name="team 8" sheetId="9" r:id="rId12"/>
    <sheet state="visible" name="team 9" sheetId="10" r:id="rId13"/>
    <sheet state="visible" name="team 10" sheetId="11" r:id="rId14"/>
    <sheet state="visible" name="team 11" sheetId="12" r:id="rId15"/>
    <sheet state="visible" name="team 12" sheetId="13" r:id="rId16"/>
    <sheet state="visible" name="team 13" sheetId="14" r:id="rId17"/>
    <sheet state="visible" name="team 14" sheetId="15" r:id="rId18"/>
    <sheet state="visible" name="team 15" sheetId="16" r:id="rId19"/>
  </sheets>
  <definedNames/>
  <calcPr/>
</workbook>
</file>

<file path=xl/sharedStrings.xml><?xml version="1.0" encoding="utf-8"?>
<sst xmlns="http://schemas.openxmlformats.org/spreadsheetml/2006/main" count="851" uniqueCount="108">
  <si>
    <t>species options</t>
  </si>
  <si>
    <t>Acacia flavescens</t>
  </si>
  <si>
    <t>litter decomposition score options</t>
  </si>
  <si>
    <t>N - nil</t>
  </si>
  <si>
    <t>weather opts</t>
  </si>
  <si>
    <t>sunny</t>
  </si>
  <si>
    <t>Acacia leiocalyx</t>
  </si>
  <si>
    <t>S - slight</t>
  </si>
  <si>
    <t>cloudy</t>
  </si>
  <si>
    <t>Acacia sophorae</t>
  </si>
  <si>
    <t>M - moderate</t>
  </si>
  <si>
    <t>rainy</t>
  </si>
  <si>
    <t>Allocasuarina littoralis</t>
  </si>
  <si>
    <t>E - extensive</t>
  </si>
  <si>
    <t>Alphitonia excelsa</t>
  </si>
  <si>
    <t>Angophora leiocarpa</t>
  </si>
  <si>
    <t>Austromyrtus dulcis</t>
  </si>
  <si>
    <t>Banksia aemula</t>
  </si>
  <si>
    <t>Banksia integrifolia</t>
  </si>
  <si>
    <t>Banksia oblongifolia</t>
  </si>
  <si>
    <t>Banskia serrata</t>
  </si>
  <si>
    <t>Boronia rosmarinifolia</t>
  </si>
  <si>
    <t>Bossiaea heterophylla</t>
  </si>
  <si>
    <t>Callitris rhomboidea</t>
  </si>
  <si>
    <t>Casuarina equisetifolia</t>
  </si>
  <si>
    <t>Casuarina glauca</t>
  </si>
  <si>
    <t>Corymbia gummifera</t>
  </si>
  <si>
    <t>Corymbia intermedia</t>
  </si>
  <si>
    <t>Corymbia tessellaris</t>
  </si>
  <si>
    <t>Cyclophyllum coprosmoides</t>
  </si>
  <si>
    <t>Elaeocarpus reticulatus</t>
  </si>
  <si>
    <t>Endiandra sieberi</t>
  </si>
  <si>
    <t>Eucalyptus pilularis</t>
  </si>
  <si>
    <t>Eucalyptus racemosa</t>
  </si>
  <si>
    <t>Hibbertia vestita</t>
  </si>
  <si>
    <t>Leptospermum polygalifolium</t>
  </si>
  <si>
    <t>Leucopogon sp.</t>
  </si>
  <si>
    <t>Monotoca sp.</t>
  </si>
  <si>
    <t>Persoonia sp.</t>
  </si>
  <si>
    <t>Phebalium woombye</t>
  </si>
  <si>
    <t>Platysace lanceolata</t>
  </si>
  <si>
    <t>Ricinocarpos pinifolius</t>
  </si>
  <si>
    <t>Syncarpia hillii</t>
  </si>
  <si>
    <t>Xylomelum salicinum</t>
  </si>
  <si>
    <t>This sheet is for vegetation assessment with Jessa and Ella.</t>
  </si>
  <si>
    <t xml:space="preserve">Plot ID: </t>
  </si>
  <si>
    <t>Woodland 2</t>
  </si>
  <si>
    <t>(Jessa or Ella will assign this)</t>
  </si>
  <si>
    <t xml:space="preserve">Location: </t>
  </si>
  <si>
    <t>-25.58858,153.08296</t>
  </si>
  <si>
    <t>(copy-paste from GPS app)</t>
  </si>
  <si>
    <t xml:space="preserve">Date: </t>
  </si>
  <si>
    <t xml:space="preserve">Weather: </t>
  </si>
  <si>
    <t>Activity 1.1</t>
  </si>
  <si>
    <t>Activity 1.2</t>
  </si>
  <si>
    <t>Activity 1.3</t>
  </si>
  <si>
    <t>Activity 1.4</t>
  </si>
  <si>
    <t>Enter your spider survey data below</t>
  </si>
  <si>
    <t>Enter your small quadrat data below</t>
  </si>
  <si>
    <t>Enter your tallest tree data below</t>
  </si>
  <si>
    <t>Enter your vegetation structure data below</t>
  </si>
  <si>
    <t>Burrow width
(mm)</t>
  </si>
  <si>
    <t>Quadrat number</t>
  </si>
  <si>
    <t>Foliage projective cover (%)</t>
  </si>
  <si>
    <t>Living ground cover (%)</t>
  </si>
  <si>
    <t>Litter cover (%)</t>
  </si>
  <si>
    <t>Leaf litter decomposition score</t>
  </si>
  <si>
    <t>Species</t>
  </si>
  <si>
    <t>Circumference (cm)</t>
  </si>
  <si>
    <t>Distance to tree (m)</t>
  </si>
  <si>
    <t>Eye height (m)</t>
  </si>
  <si>
    <t>Height (m; calculated)</t>
  </si>
  <si>
    <t>Species 
(for any stem &gt;3 cm DBH)</t>
  </si>
  <si>
    <t>DBH (cm)</t>
  </si>
  <si>
    <t>DBH
(m; calculated)</t>
  </si>
  <si>
    <t>Basal area per Ha
(m sq; calculated)</t>
  </si>
  <si>
    <t>1</t>
  </si>
  <si>
    <t>2</t>
  </si>
  <si>
    <t>3</t>
  </si>
  <si>
    <t>4</t>
  </si>
  <si>
    <t>5</t>
  </si>
  <si>
    <t>Site 2 - Team 3</t>
  </si>
  <si>
    <t>-25.5995,153.09023</t>
  </si>
  <si>
    <t xml:space="preserve">lophostemon sp. </t>
  </si>
  <si>
    <t>lophostemon spp.</t>
  </si>
  <si>
    <t>Lophostemon spp.</t>
  </si>
  <si>
    <t>Site 2 Team 4</t>
  </si>
  <si>
    <t>Woodland site 2</t>
  </si>
  <si>
    <t>-25.59967,153.09043</t>
  </si>
  <si>
    <t>pioneer 6</t>
  </si>
  <si>
    <t>-25.59929,153.09136</t>
  </si>
  <si>
    <t xml:space="preserve">pioneer woodland </t>
  </si>
  <si>
    <t>-25.56742,153.06985</t>
  </si>
  <si>
    <t>Lophstamen Confertus</t>
  </si>
  <si>
    <t>Lophstamen</t>
  </si>
  <si>
    <t>no 9</t>
  </si>
  <si>
    <t>-25.59931, 153.09089</t>
  </si>
  <si>
    <t>Leptospermum sp.</t>
  </si>
  <si>
    <t>Mixed Forest</t>
  </si>
  <si>
    <t>-25.58945,153.08405</t>
  </si>
  <si>
    <t>Lophostemon sp.</t>
  </si>
  <si>
    <t>Columbia sp.</t>
  </si>
  <si>
    <t>12</t>
  </si>
  <si>
    <t>-25.59516,153.08742</t>
  </si>
  <si>
    <t>lophostemon</t>
  </si>
  <si>
    <t xml:space="preserve">lophostemon </t>
  </si>
  <si>
    <t xml:space="preserve">banksia </t>
  </si>
  <si>
    <t>banksia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</si>
</sst>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readingOrder="0"/>
    </xf>
    <xf borderId="0" fillId="2" fontId="2" numFmtId="14" xfId="0" applyAlignment="1" applyFont="1" applyNumberFormat="1">
      <alignment horizontal="left" readingOrder="0"/>
    </xf>
    <xf borderId="1" fillId="0" fontId="4" numFmtId="49" xfId="0" applyAlignment="1" applyBorder="1" applyFont="1" applyNumberFormat="1">
      <alignment vertical="bottom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0" fontId="2" numFmtId="164" xfId="0" applyBorder="1" applyFont="1" applyNumberFormat="1"/>
    <xf borderId="0" fillId="0" fontId="4" numFmtId="49" xfId="0" applyAlignment="1" applyFont="1" applyNumberFormat="1">
      <alignment vertical="bottom"/>
    </xf>
    <xf borderId="2" fillId="0" fontId="4" numFmtId="49" xfId="0" applyAlignment="1" applyBorder="1" applyFont="1" applyNumberFormat="1">
      <alignment vertical="bottom"/>
    </xf>
    <xf borderId="2" fillId="0" fontId="2" numFmtId="49" xfId="0" applyBorder="1" applyFont="1" applyNumberFormat="1"/>
    <xf borderId="0" fillId="0" fontId="5" numFmtId="49" xfId="0" applyAlignment="1" applyFont="1" applyNumberFormat="1">
      <alignment vertical="bottom"/>
    </xf>
    <xf borderId="0" fillId="0" fontId="1" numFmtId="49" xfId="0" applyFont="1" applyNumberFormat="1"/>
    <xf borderId="3" fillId="0" fontId="2" numFmtId="49" xfId="0" applyBorder="1" applyFont="1" applyNumberFormat="1"/>
    <xf borderId="0" fillId="0" fontId="5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wrapText="1"/>
    </xf>
    <xf borderId="2" fillId="0" fontId="2" numFmtId="49" xfId="0" applyAlignment="1" applyBorder="1" applyFont="1" applyNumberFormat="1">
      <alignment shrinkToFit="0" wrapText="1"/>
    </xf>
    <xf borderId="3" fillId="0" fontId="2" numFmtId="49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2" fontId="4" numFmtId="1" xfId="0" applyAlignment="1" applyFont="1" applyNumberFormat="1">
      <alignment readingOrder="0" vertical="bottom"/>
    </xf>
    <xf borderId="0" fillId="2" fontId="2" numFmtId="1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49" xfId="0" applyFont="1" applyNumberFormat="1"/>
    <xf borderId="0" fillId="2" fontId="2" numFmtId="165" xfId="0" applyFont="1" applyNumberFormat="1"/>
    <xf borderId="0" fillId="0" fontId="2" numFmtId="166" xfId="0" applyFont="1" applyNumberFormat="1"/>
    <xf borderId="1" fillId="0" fontId="2" numFmtId="166" xfId="0" applyBorder="1" applyFont="1" applyNumberFormat="1"/>
    <xf borderId="0" fillId="0" fontId="2" numFmtId="166" xfId="0" applyAlignment="1" applyFont="1" applyNumberFormat="1">
      <alignment readingOrder="0" shrinkToFit="0" wrapText="1"/>
    </xf>
    <xf borderId="0" fillId="2" fontId="6" numFmtId="49" xfId="0" applyAlignment="1" applyFont="1" applyNumberFormat="1">
      <alignment horizontal="left" readingOrder="0"/>
    </xf>
    <xf borderId="0" fillId="0" fontId="2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2.63"/>
    <col customWidth="1" min="3" max="3" width="2.75"/>
    <col customWidth="1" min="4" max="4" width="28.25"/>
    <col customWidth="1" min="6" max="6" width="2.75"/>
  </cols>
  <sheetData>
    <row r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2" t="s">
        <v>5</v>
      </c>
    </row>
    <row r="2">
      <c r="B2" s="2" t="s">
        <v>6</v>
      </c>
      <c r="D2" s="3"/>
      <c r="E2" s="2" t="s">
        <v>7</v>
      </c>
      <c r="H2" s="2" t="s">
        <v>8</v>
      </c>
    </row>
    <row r="3">
      <c r="B3" s="2" t="s">
        <v>9</v>
      </c>
      <c r="E3" s="2" t="s">
        <v>10</v>
      </c>
      <c r="H3" s="2" t="s">
        <v>11</v>
      </c>
    </row>
    <row r="4">
      <c r="B4" s="2" t="s">
        <v>12</v>
      </c>
      <c r="E4" s="2" t="s">
        <v>13</v>
      </c>
    </row>
    <row r="5">
      <c r="B5" s="2" t="s">
        <v>14</v>
      </c>
    </row>
    <row r="6">
      <c r="B6" s="2" t="s">
        <v>15</v>
      </c>
    </row>
    <row r="7">
      <c r="B7" s="2" t="s">
        <v>16</v>
      </c>
    </row>
    <row r="8">
      <c r="B8" s="2" t="s">
        <v>17</v>
      </c>
    </row>
    <row r="9">
      <c r="B9" s="2" t="s">
        <v>18</v>
      </c>
    </row>
    <row r="10">
      <c r="B10" s="2" t="s">
        <v>19</v>
      </c>
    </row>
    <row r="11">
      <c r="B11" s="2" t="s">
        <v>20</v>
      </c>
    </row>
    <row r="12">
      <c r="B12" s="2" t="s">
        <v>21</v>
      </c>
    </row>
    <row r="13">
      <c r="B13" s="2" t="s">
        <v>22</v>
      </c>
    </row>
    <row r="14">
      <c r="B14" s="2" t="s">
        <v>23</v>
      </c>
    </row>
    <row r="15">
      <c r="B15" s="2" t="s">
        <v>24</v>
      </c>
    </row>
    <row r="16">
      <c r="A16" s="2"/>
      <c r="B16" s="2" t="s">
        <v>25</v>
      </c>
    </row>
    <row r="17">
      <c r="B17" s="2" t="s">
        <v>26</v>
      </c>
    </row>
    <row r="18">
      <c r="B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B25" s="2" t="s">
        <v>34</v>
      </c>
    </row>
    <row r="26">
      <c r="B26" s="2" t="s">
        <v>35</v>
      </c>
    </row>
    <row r="27">
      <c r="B27" s="2" t="s">
        <v>36</v>
      </c>
    </row>
    <row r="28">
      <c r="B28" s="2" t="s">
        <v>37</v>
      </c>
    </row>
    <row r="29">
      <c r="B29" s="2" t="s">
        <v>38</v>
      </c>
    </row>
    <row r="30">
      <c r="B30" s="2" t="s">
        <v>39</v>
      </c>
    </row>
    <row r="31">
      <c r="B31" s="2" t="s">
        <v>40</v>
      </c>
    </row>
    <row r="32">
      <c r="B32" s="2" t="s">
        <v>41</v>
      </c>
    </row>
    <row r="33">
      <c r="B33" s="2" t="s">
        <v>42</v>
      </c>
    </row>
    <row r="34">
      <c r="B34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5"/>
      <c r="X1" s="5"/>
    </row>
    <row r="2">
      <c r="A2" s="7" t="s">
        <v>45</v>
      </c>
      <c r="B2" s="8" t="s">
        <v>46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</row>
    <row r="4">
      <c r="A4" s="7" t="s">
        <v>48</v>
      </c>
      <c r="B4" s="8" t="s">
        <v>49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6"/>
      <c r="V4" s="6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6"/>
      <c r="V6" s="6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6"/>
      <c r="V8" s="6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6"/>
      <c r="V9" s="6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6"/>
      <c r="V10" s="6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6"/>
      <c r="V11" s="6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9" t="s">
        <v>74</v>
      </c>
      <c r="V12" s="29" t="s">
        <v>75</v>
      </c>
      <c r="W12" s="27"/>
      <c r="X12" s="28"/>
    </row>
    <row r="13">
      <c r="A13" s="25"/>
      <c r="B13" s="30">
        <v>17.0</v>
      </c>
      <c r="C13" s="18"/>
      <c r="D13" s="17"/>
      <c r="E13" s="9" t="s">
        <v>76</v>
      </c>
      <c r="F13" s="31">
        <v>45.0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33</v>
      </c>
      <c r="M13" s="32"/>
      <c r="N13" s="32">
        <v>13.6</v>
      </c>
      <c r="O13" s="32">
        <v>1.5</v>
      </c>
      <c r="P13" s="5">
        <f t="shared" ref="P13:P15" si="1">round(tan(radians(45))*N13+O13, 1)</f>
        <v>15.1</v>
      </c>
      <c r="Q13" s="19"/>
      <c r="R13" s="22"/>
      <c r="S13" s="8" t="s">
        <v>33</v>
      </c>
      <c r="T13" s="32">
        <v>43.5</v>
      </c>
      <c r="U13" s="6">
        <f t="shared" ref="U13:U112" si="2">T13/100</f>
        <v>0.435</v>
      </c>
      <c r="V13" s="6">
        <f t="shared" ref="V13:V30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60.0</v>
      </c>
      <c r="G14" s="31">
        <v>20.0</v>
      </c>
      <c r="H14" s="31">
        <v>60.0</v>
      </c>
      <c r="I14" s="8" t="s">
        <v>7</v>
      </c>
      <c r="J14" s="19"/>
      <c r="K14" s="22"/>
      <c r="L14" s="8" t="s">
        <v>33</v>
      </c>
      <c r="M14" s="32"/>
      <c r="N14" s="32">
        <v>18.84</v>
      </c>
      <c r="O14" s="32">
        <v>1.5</v>
      </c>
      <c r="P14" s="5">
        <f t="shared" si="1"/>
        <v>20.3</v>
      </c>
      <c r="Q14" s="19"/>
      <c r="R14" s="22"/>
      <c r="S14" s="8" t="s">
        <v>33</v>
      </c>
      <c r="T14" s="32">
        <v>47.75</v>
      </c>
      <c r="U14" s="6">
        <f t="shared" si="2"/>
        <v>0.4775</v>
      </c>
      <c r="V14" s="6">
        <f t="shared" si="3"/>
        <v>20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20.0</v>
      </c>
      <c r="H15" s="31">
        <v>80.0</v>
      </c>
      <c r="I15" s="8" t="s">
        <v>7</v>
      </c>
      <c r="J15" s="19"/>
      <c r="K15" s="22"/>
      <c r="L15" s="8" t="s">
        <v>33</v>
      </c>
      <c r="M15" s="32"/>
      <c r="N15" s="32">
        <v>18.25</v>
      </c>
      <c r="O15" s="32">
        <v>1.5</v>
      </c>
      <c r="P15" s="5">
        <f t="shared" si="1"/>
        <v>19.8</v>
      </c>
      <c r="Q15" s="19"/>
      <c r="R15" s="22"/>
      <c r="S15" s="8" t="s">
        <v>33</v>
      </c>
      <c r="T15" s="32">
        <v>38.5</v>
      </c>
      <c r="U15" s="6">
        <f t="shared" si="2"/>
        <v>0.385</v>
      </c>
      <c r="V15" s="6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50.0</v>
      </c>
      <c r="G16" s="31">
        <v>35.0</v>
      </c>
      <c r="H16" s="31">
        <v>60.0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43</v>
      </c>
      <c r="T16" s="32">
        <v>9.5</v>
      </c>
      <c r="U16" s="6">
        <f t="shared" si="2"/>
        <v>0.095</v>
      </c>
      <c r="V16" s="6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60.0</v>
      </c>
      <c r="G17" s="31">
        <v>15.0</v>
      </c>
      <c r="H17" s="31">
        <v>50.0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33</v>
      </c>
      <c r="T17" s="32">
        <v>37.7</v>
      </c>
      <c r="U17" s="6">
        <f t="shared" si="2"/>
        <v>0.377</v>
      </c>
      <c r="V17" s="6">
        <f t="shared" si="3"/>
        <v>10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37</v>
      </c>
      <c r="T18" s="32">
        <v>12.5</v>
      </c>
      <c r="U18" s="6">
        <f t="shared" si="2"/>
        <v>0.125</v>
      </c>
      <c r="V18" s="6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6">
        <f t="shared" si="2"/>
        <v>0</v>
      </c>
      <c r="V19" s="6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6">
        <f t="shared" si="2"/>
        <v>0</v>
      </c>
      <c r="V20" s="6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6">
        <f t="shared" si="2"/>
        <v>0</v>
      </c>
      <c r="V21" s="6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6">
        <f t="shared" si="2"/>
        <v>0</v>
      </c>
      <c r="V22" s="6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6">
        <f t="shared" si="2"/>
        <v>0</v>
      </c>
      <c r="V23" s="6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6">
        <f t="shared" si="2"/>
        <v>0</v>
      </c>
      <c r="V24" s="6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6">
        <f t="shared" si="2"/>
        <v>0</v>
      </c>
      <c r="V25" s="6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6">
        <f t="shared" si="2"/>
        <v>0</v>
      </c>
      <c r="V26" s="6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6">
        <f t="shared" si="2"/>
        <v>0</v>
      </c>
      <c r="V27" s="6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6">
        <f t="shared" si="2"/>
        <v>0</v>
      </c>
      <c r="V28" s="6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6">
        <f t="shared" si="2"/>
        <v>0</v>
      </c>
      <c r="V29" s="6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6">
        <f t="shared" si="2"/>
        <v>0</v>
      </c>
      <c r="V30" s="6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6">
        <f t="shared" si="2"/>
        <v>0</v>
      </c>
      <c r="V31" s="6">
        <f t="shared" ref="V31:V112" si="4">round((PI()*(U31/2)^2), 1)</f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6">
        <f t="shared" si="2"/>
        <v>0</v>
      </c>
      <c r="V32" s="6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6">
        <f t="shared" si="2"/>
        <v>0</v>
      </c>
      <c r="V33" s="6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6">
        <f t="shared" si="2"/>
        <v>0</v>
      </c>
      <c r="V34" s="6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6">
        <f t="shared" si="2"/>
        <v>0</v>
      </c>
      <c r="V35" s="6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6">
        <f t="shared" si="2"/>
        <v>0</v>
      </c>
      <c r="V36" s="6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6">
        <f t="shared" si="2"/>
        <v>0</v>
      </c>
      <c r="V37" s="6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6">
        <f t="shared" si="2"/>
        <v>0</v>
      </c>
      <c r="V38" s="6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6">
        <f t="shared" si="2"/>
        <v>0</v>
      </c>
      <c r="V39" s="6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6">
        <f t="shared" si="2"/>
        <v>0</v>
      </c>
      <c r="V40" s="6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6">
        <f t="shared" si="2"/>
        <v>0</v>
      </c>
      <c r="V41" s="6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6">
        <f t="shared" si="2"/>
        <v>0</v>
      </c>
      <c r="V42" s="6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6">
        <f t="shared" si="2"/>
        <v>0</v>
      </c>
      <c r="V43" s="6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6">
        <f t="shared" si="2"/>
        <v>0</v>
      </c>
      <c r="V44" s="6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6">
        <f t="shared" si="2"/>
        <v>0</v>
      </c>
      <c r="V45" s="6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6">
        <f t="shared" si="2"/>
        <v>0</v>
      </c>
      <c r="V46" s="6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6">
        <f t="shared" si="2"/>
        <v>0</v>
      </c>
      <c r="V47" s="6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6">
        <f t="shared" si="2"/>
        <v>0</v>
      </c>
      <c r="V48" s="6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6">
        <f t="shared" si="2"/>
        <v>0</v>
      </c>
      <c r="V49" s="6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6">
        <f t="shared" si="2"/>
        <v>0</v>
      </c>
      <c r="V50" s="6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6">
        <f t="shared" si="2"/>
        <v>0</v>
      </c>
      <c r="V51" s="6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6">
        <f t="shared" si="2"/>
        <v>0</v>
      </c>
      <c r="V52" s="6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6">
        <f t="shared" si="2"/>
        <v>0</v>
      </c>
      <c r="V53" s="6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6">
        <f t="shared" si="2"/>
        <v>0</v>
      </c>
      <c r="V54" s="6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6">
        <f t="shared" si="2"/>
        <v>0</v>
      </c>
      <c r="V55" s="6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6">
        <f t="shared" si="2"/>
        <v>0</v>
      </c>
      <c r="V56" s="6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6">
        <f t="shared" si="2"/>
        <v>0</v>
      </c>
      <c r="V57" s="6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6">
        <f t="shared" si="2"/>
        <v>0</v>
      </c>
      <c r="V58" s="6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6">
        <f t="shared" si="2"/>
        <v>0</v>
      </c>
      <c r="V59" s="6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6">
        <f t="shared" si="2"/>
        <v>0</v>
      </c>
      <c r="V60" s="6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6">
        <f t="shared" si="2"/>
        <v>0</v>
      </c>
      <c r="V61" s="6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6">
        <f t="shared" si="2"/>
        <v>0</v>
      </c>
      <c r="V62" s="6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6">
        <f t="shared" si="2"/>
        <v>0</v>
      </c>
      <c r="V63" s="6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6">
        <f t="shared" si="2"/>
        <v>0</v>
      </c>
      <c r="V64" s="6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6">
        <f t="shared" si="2"/>
        <v>0</v>
      </c>
      <c r="V65" s="6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6">
        <f t="shared" si="2"/>
        <v>0</v>
      </c>
      <c r="V66" s="6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6">
        <f t="shared" si="2"/>
        <v>0</v>
      </c>
      <c r="V67" s="6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6">
        <f t="shared" si="2"/>
        <v>0</v>
      </c>
      <c r="V68" s="6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6">
        <f t="shared" si="2"/>
        <v>0</v>
      </c>
      <c r="V69" s="6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6">
        <f t="shared" si="2"/>
        <v>0</v>
      </c>
      <c r="V70" s="6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6">
        <f t="shared" si="2"/>
        <v>0</v>
      </c>
      <c r="V71" s="6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6">
        <f t="shared" si="2"/>
        <v>0</v>
      </c>
      <c r="V72" s="6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6">
        <f t="shared" si="2"/>
        <v>0</v>
      </c>
      <c r="V73" s="6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6">
        <f t="shared" si="2"/>
        <v>0</v>
      </c>
      <c r="V74" s="6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6">
        <f t="shared" si="2"/>
        <v>0</v>
      </c>
      <c r="V75" s="6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6">
        <f t="shared" si="2"/>
        <v>0</v>
      </c>
      <c r="V76" s="6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6">
        <f t="shared" si="2"/>
        <v>0</v>
      </c>
      <c r="V77" s="6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6">
        <f t="shared" si="2"/>
        <v>0</v>
      </c>
      <c r="V78" s="6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6">
        <f t="shared" si="2"/>
        <v>0</v>
      </c>
      <c r="V79" s="6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6">
        <f t="shared" si="2"/>
        <v>0</v>
      </c>
      <c r="V80" s="6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6">
        <f t="shared" si="2"/>
        <v>0</v>
      </c>
      <c r="V81" s="6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6">
        <f t="shared" si="2"/>
        <v>0</v>
      </c>
      <c r="V82" s="6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6">
        <f t="shared" si="2"/>
        <v>0</v>
      </c>
      <c r="V83" s="6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6">
        <f t="shared" si="2"/>
        <v>0</v>
      </c>
      <c r="V84" s="6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6">
        <f t="shared" si="2"/>
        <v>0</v>
      </c>
      <c r="V85" s="6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6">
        <f t="shared" si="2"/>
        <v>0</v>
      </c>
      <c r="V86" s="6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6">
        <f t="shared" si="2"/>
        <v>0</v>
      </c>
      <c r="V87" s="6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6">
        <f t="shared" si="2"/>
        <v>0</v>
      </c>
      <c r="V88" s="6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6">
        <f t="shared" si="2"/>
        <v>0</v>
      </c>
      <c r="V89" s="6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6">
        <f t="shared" si="2"/>
        <v>0</v>
      </c>
      <c r="V90" s="6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6">
        <f t="shared" si="2"/>
        <v>0</v>
      </c>
      <c r="V91" s="6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6">
        <f t="shared" si="2"/>
        <v>0</v>
      </c>
      <c r="V92" s="6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6">
        <f t="shared" si="2"/>
        <v>0</v>
      </c>
      <c r="V93" s="6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6">
        <f t="shared" si="2"/>
        <v>0</v>
      </c>
      <c r="V94" s="6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6">
        <f t="shared" si="2"/>
        <v>0</v>
      </c>
      <c r="V95" s="6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6">
        <f t="shared" si="2"/>
        <v>0</v>
      </c>
      <c r="V96" s="6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6">
        <f t="shared" si="2"/>
        <v>0</v>
      </c>
      <c r="V97" s="6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6">
        <f t="shared" si="2"/>
        <v>0</v>
      </c>
      <c r="V98" s="6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6">
        <f t="shared" si="2"/>
        <v>0</v>
      </c>
      <c r="V99" s="6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6">
        <f t="shared" si="2"/>
        <v>0</v>
      </c>
      <c r="V100" s="6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6">
        <f t="shared" si="2"/>
        <v>0</v>
      </c>
      <c r="V101" s="6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6">
        <f t="shared" si="2"/>
        <v>0</v>
      </c>
      <c r="V102" s="6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6">
        <f t="shared" si="2"/>
        <v>0</v>
      </c>
      <c r="V103" s="6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6">
        <f t="shared" si="2"/>
        <v>0</v>
      </c>
      <c r="V104" s="6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6">
        <f t="shared" si="2"/>
        <v>0</v>
      </c>
      <c r="V105" s="6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6">
        <f t="shared" si="2"/>
        <v>0</v>
      </c>
      <c r="V106" s="6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6">
        <f t="shared" si="2"/>
        <v>0</v>
      </c>
      <c r="V107" s="6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6">
        <f t="shared" si="2"/>
        <v>0</v>
      </c>
      <c r="V108" s="6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6">
        <f t="shared" si="2"/>
        <v>0</v>
      </c>
      <c r="V109" s="6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6">
        <f t="shared" si="2"/>
        <v>0</v>
      </c>
      <c r="V110" s="6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6">
        <f t="shared" si="2"/>
        <v>0</v>
      </c>
      <c r="V111" s="6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6">
        <f t="shared" si="2"/>
        <v>0</v>
      </c>
      <c r="V112" s="6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6"/>
      <c r="V113" s="6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6"/>
      <c r="V114" s="6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6"/>
      <c r="V115" s="6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6"/>
      <c r="V116" s="6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6"/>
      <c r="V117" s="6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6"/>
      <c r="V118" s="6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6"/>
      <c r="V119" s="6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6"/>
      <c r="V120" s="6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6"/>
      <c r="V121" s="6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6"/>
      <c r="V122" s="6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6"/>
      <c r="V123" s="6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6"/>
      <c r="V124" s="6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6"/>
      <c r="V125" s="6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6"/>
      <c r="V126" s="6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6"/>
      <c r="V127" s="6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6"/>
      <c r="V128" s="6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6"/>
      <c r="V129" s="6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6"/>
      <c r="V130" s="6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6"/>
      <c r="V131" s="6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6"/>
      <c r="V132" s="6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6"/>
      <c r="V133" s="6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6"/>
      <c r="V134" s="6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6"/>
      <c r="V135" s="6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6"/>
      <c r="V136" s="6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6"/>
      <c r="V137" s="6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6"/>
      <c r="V138" s="6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6"/>
      <c r="V139" s="6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6"/>
      <c r="V140" s="6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6"/>
      <c r="V141" s="6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6"/>
      <c r="V142" s="6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6"/>
      <c r="V143" s="6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6"/>
      <c r="V144" s="6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6"/>
      <c r="V145" s="6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6"/>
      <c r="V146" s="6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6"/>
      <c r="V147" s="6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6"/>
      <c r="V148" s="6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6"/>
      <c r="V149" s="6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6"/>
      <c r="V150" s="6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6"/>
      <c r="V151" s="6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6"/>
      <c r="V152" s="6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6"/>
      <c r="V153" s="6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6"/>
      <c r="V154" s="6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6"/>
      <c r="V155" s="6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6"/>
      <c r="V156" s="6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6"/>
      <c r="V157" s="6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6"/>
      <c r="V158" s="6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6"/>
      <c r="V159" s="6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6"/>
      <c r="V160" s="6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6"/>
      <c r="V161" s="6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6"/>
      <c r="V162" s="6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6"/>
      <c r="V163" s="6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6"/>
      <c r="V164" s="6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6"/>
      <c r="V165" s="6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6"/>
      <c r="V166" s="6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6"/>
      <c r="V167" s="6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6"/>
      <c r="V168" s="6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6"/>
      <c r="V169" s="6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6"/>
      <c r="V170" s="6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6"/>
      <c r="V171" s="6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6"/>
      <c r="V172" s="6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6"/>
      <c r="V173" s="6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6"/>
      <c r="V174" s="6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6"/>
      <c r="V175" s="6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6"/>
      <c r="V176" s="6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6"/>
      <c r="V177" s="6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6"/>
      <c r="V178" s="6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6"/>
      <c r="V179" s="6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6"/>
      <c r="V180" s="6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6"/>
      <c r="V181" s="6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6"/>
      <c r="V182" s="6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6"/>
      <c r="V183" s="6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6"/>
      <c r="V184" s="6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6"/>
      <c r="V185" s="6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6"/>
      <c r="V186" s="6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6"/>
      <c r="V187" s="6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6"/>
      <c r="V188" s="6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6"/>
      <c r="V189" s="6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6"/>
      <c r="V190" s="6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6"/>
      <c r="V191" s="6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6"/>
      <c r="V192" s="6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6"/>
      <c r="V193" s="6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6"/>
      <c r="V194" s="6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6"/>
      <c r="V195" s="6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6"/>
      <c r="V196" s="6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6"/>
      <c r="V197" s="6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6"/>
      <c r="V198" s="6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6"/>
      <c r="V199" s="6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6"/>
      <c r="V200" s="6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6"/>
      <c r="V201" s="6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6"/>
      <c r="V202" s="6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6"/>
      <c r="V203" s="6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6"/>
      <c r="V204" s="6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6"/>
      <c r="V205" s="6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6"/>
      <c r="V206" s="6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6"/>
      <c r="V207" s="6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6"/>
      <c r="V208" s="6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6"/>
      <c r="V209" s="6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6"/>
      <c r="V210" s="6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6"/>
      <c r="V211" s="6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6"/>
      <c r="V212" s="6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6"/>
      <c r="V213" s="6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6"/>
      <c r="V214" s="6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6"/>
      <c r="V215" s="6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6"/>
      <c r="V216" s="6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6"/>
      <c r="V217" s="6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6"/>
      <c r="V218" s="6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6"/>
      <c r="V219" s="6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6"/>
      <c r="V220" s="6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6"/>
      <c r="V221" s="6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6"/>
      <c r="V222" s="6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6"/>
      <c r="V223" s="6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6"/>
      <c r="V224" s="6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6"/>
      <c r="V225" s="6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6"/>
      <c r="V226" s="6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6"/>
      <c r="V227" s="6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6"/>
      <c r="V228" s="6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6"/>
      <c r="V229" s="6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6"/>
      <c r="V230" s="6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6"/>
      <c r="V231" s="6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6"/>
      <c r="V232" s="6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6"/>
      <c r="V233" s="6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6"/>
      <c r="V234" s="6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6"/>
      <c r="V235" s="6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6"/>
      <c r="V236" s="6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6"/>
      <c r="V237" s="6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6"/>
      <c r="V238" s="6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6"/>
      <c r="V239" s="6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6"/>
      <c r="V240" s="6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6"/>
      <c r="V241" s="6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6"/>
      <c r="V242" s="6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6"/>
      <c r="V243" s="6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6"/>
      <c r="V244" s="6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6"/>
      <c r="V245" s="6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6"/>
      <c r="V246" s="6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6"/>
      <c r="V247" s="6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6"/>
      <c r="V248" s="6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6"/>
      <c r="V249" s="6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6"/>
      <c r="V250" s="6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6"/>
      <c r="V251" s="6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6"/>
      <c r="V252" s="6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6"/>
      <c r="V253" s="6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6"/>
      <c r="V254" s="6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6"/>
      <c r="V255" s="6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6"/>
      <c r="V256" s="6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6"/>
      <c r="V257" s="6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6"/>
      <c r="V258" s="6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6"/>
      <c r="V259" s="6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6"/>
      <c r="V260" s="6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6"/>
      <c r="V261" s="6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6"/>
      <c r="V262" s="6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6"/>
      <c r="V263" s="6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6"/>
      <c r="V264" s="6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6"/>
      <c r="V265" s="6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6"/>
      <c r="V266" s="6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6"/>
      <c r="V267" s="6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6"/>
      <c r="V268" s="6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6"/>
      <c r="V269" s="6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6"/>
      <c r="V270" s="6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6"/>
      <c r="V271" s="6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6"/>
      <c r="V272" s="6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6"/>
      <c r="V273" s="6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6"/>
      <c r="V274" s="6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6"/>
      <c r="V275" s="6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6"/>
      <c r="V276" s="6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6"/>
      <c r="V277" s="6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6"/>
      <c r="V278" s="6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6"/>
      <c r="V279" s="6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6"/>
      <c r="V280" s="6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6"/>
      <c r="V281" s="6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6"/>
      <c r="V282" s="6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6"/>
      <c r="V283" s="6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6"/>
      <c r="V284" s="6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6"/>
      <c r="V285" s="6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6"/>
      <c r="V286" s="6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6"/>
      <c r="V287" s="6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6"/>
      <c r="V288" s="6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6"/>
      <c r="V289" s="6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6"/>
      <c r="V290" s="6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6"/>
      <c r="V291" s="6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6"/>
      <c r="V292" s="6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6"/>
      <c r="V293" s="6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6"/>
      <c r="V294" s="6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6"/>
      <c r="V295" s="6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6"/>
      <c r="V296" s="6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6"/>
      <c r="V297" s="6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6"/>
      <c r="V298" s="6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6"/>
      <c r="V299" s="6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6"/>
      <c r="V300" s="6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6"/>
      <c r="V301" s="6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6"/>
      <c r="V302" s="6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6"/>
      <c r="V303" s="6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6"/>
      <c r="V304" s="6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6"/>
      <c r="V305" s="6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6"/>
      <c r="V306" s="6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6"/>
      <c r="V307" s="6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6"/>
      <c r="V308" s="6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6"/>
      <c r="V309" s="6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6"/>
      <c r="V310" s="6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6"/>
      <c r="V311" s="6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6"/>
      <c r="V312" s="6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6"/>
      <c r="V313" s="6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6"/>
      <c r="V314" s="6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6"/>
      <c r="V315" s="6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6"/>
      <c r="V316" s="6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6"/>
      <c r="V317" s="6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6"/>
      <c r="V318" s="6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6"/>
      <c r="V319" s="6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6"/>
      <c r="V320" s="6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6"/>
      <c r="V321" s="6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6"/>
      <c r="V322" s="6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6"/>
      <c r="V323" s="6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6"/>
      <c r="V324" s="6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6"/>
      <c r="V325" s="6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6"/>
      <c r="V326" s="6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6"/>
      <c r="V327" s="6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6"/>
      <c r="V328" s="6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6"/>
      <c r="V329" s="6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6"/>
      <c r="V330" s="6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6"/>
      <c r="V331" s="6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6"/>
      <c r="V332" s="6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6"/>
      <c r="V333" s="6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6"/>
      <c r="V334" s="6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6"/>
      <c r="V335" s="6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6"/>
      <c r="V336" s="6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6"/>
      <c r="V337" s="6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6"/>
      <c r="V338" s="6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6"/>
      <c r="V339" s="6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6"/>
      <c r="V340" s="6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6"/>
      <c r="V341" s="6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6"/>
      <c r="V342" s="6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6"/>
      <c r="V343" s="6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6"/>
      <c r="V344" s="6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6"/>
      <c r="V345" s="6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6"/>
      <c r="V346" s="6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6"/>
      <c r="V347" s="6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6"/>
      <c r="V348" s="6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6"/>
      <c r="V349" s="6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6"/>
      <c r="V350" s="6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6"/>
      <c r="V351" s="6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6"/>
      <c r="V352" s="6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6"/>
      <c r="V353" s="6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6"/>
      <c r="V354" s="6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6"/>
      <c r="V355" s="6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6"/>
      <c r="V356" s="6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6"/>
      <c r="V357" s="6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6"/>
      <c r="V358" s="6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6"/>
      <c r="V359" s="6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6"/>
      <c r="V360" s="6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6"/>
      <c r="V361" s="6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6"/>
      <c r="V362" s="6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6"/>
      <c r="V363" s="6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6"/>
      <c r="V364" s="6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6"/>
      <c r="V365" s="6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6"/>
      <c r="V366" s="6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6"/>
      <c r="V367" s="6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6"/>
      <c r="V368" s="6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6"/>
      <c r="V369" s="6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6"/>
      <c r="V370" s="6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6"/>
      <c r="V371" s="6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6"/>
      <c r="V372" s="6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6"/>
      <c r="V373" s="6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6"/>
      <c r="V374" s="6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6"/>
      <c r="V375" s="6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6"/>
      <c r="V376" s="6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6"/>
      <c r="V377" s="6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6"/>
      <c r="V378" s="6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6"/>
      <c r="V379" s="6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6"/>
      <c r="V380" s="6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6"/>
      <c r="V381" s="6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6"/>
      <c r="V382" s="6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6"/>
      <c r="V383" s="6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6"/>
      <c r="V384" s="6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6"/>
      <c r="V385" s="6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6"/>
      <c r="V386" s="6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6"/>
      <c r="V387" s="6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6"/>
      <c r="V388" s="6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6"/>
      <c r="V389" s="6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6"/>
      <c r="V390" s="6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6"/>
      <c r="V391" s="6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6"/>
      <c r="V392" s="6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6"/>
      <c r="V393" s="6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6"/>
      <c r="V394" s="6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6"/>
      <c r="V395" s="6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6"/>
      <c r="V396" s="6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6"/>
      <c r="V397" s="6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6"/>
      <c r="V398" s="6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6"/>
      <c r="V399" s="6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6"/>
      <c r="V400" s="6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6"/>
      <c r="V401" s="6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6"/>
      <c r="V402" s="6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6"/>
      <c r="V403" s="6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6"/>
      <c r="V404" s="6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6"/>
      <c r="V405" s="6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6"/>
      <c r="V406" s="6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6"/>
      <c r="V407" s="6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6"/>
      <c r="V408" s="6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6"/>
      <c r="V409" s="6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6"/>
      <c r="V410" s="6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6"/>
      <c r="V411" s="6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6"/>
      <c r="V412" s="6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6"/>
      <c r="V413" s="6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6"/>
      <c r="V414" s="6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6"/>
      <c r="V415" s="6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6"/>
      <c r="V416" s="6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6"/>
      <c r="V417" s="6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6"/>
      <c r="V418" s="6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6"/>
      <c r="V419" s="6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6"/>
      <c r="V420" s="6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6"/>
      <c r="V421" s="6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6"/>
      <c r="V422" s="6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6"/>
      <c r="V423" s="6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6"/>
      <c r="V424" s="6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6"/>
      <c r="V425" s="6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6"/>
      <c r="V426" s="6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6"/>
      <c r="V427" s="6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6"/>
      <c r="V428" s="6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6"/>
      <c r="V429" s="6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6"/>
      <c r="V430" s="6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6"/>
      <c r="V431" s="6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6"/>
      <c r="V432" s="6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6"/>
      <c r="V433" s="6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6"/>
      <c r="V434" s="6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6"/>
      <c r="V435" s="6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6"/>
      <c r="V436" s="6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6"/>
      <c r="V437" s="6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6"/>
      <c r="V438" s="6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6"/>
      <c r="V439" s="6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6"/>
      <c r="V440" s="6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6"/>
      <c r="V441" s="6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6"/>
      <c r="V442" s="6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6"/>
      <c r="V443" s="6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6"/>
      <c r="V444" s="6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6"/>
      <c r="V445" s="6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6"/>
      <c r="V446" s="6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6"/>
      <c r="V447" s="6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6"/>
      <c r="V448" s="6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6"/>
      <c r="V449" s="6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6"/>
      <c r="V450" s="6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6"/>
      <c r="V451" s="6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6"/>
      <c r="V452" s="6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6"/>
      <c r="V453" s="6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6"/>
      <c r="V454" s="6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6"/>
      <c r="V455" s="6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6"/>
      <c r="V456" s="6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6"/>
      <c r="V457" s="6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6"/>
      <c r="V458" s="6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6"/>
      <c r="V459" s="6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6"/>
      <c r="V460" s="6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6"/>
      <c r="V461" s="6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6"/>
      <c r="V462" s="6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6"/>
      <c r="V463" s="6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6"/>
      <c r="V464" s="6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6"/>
      <c r="V465" s="6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6"/>
      <c r="V466" s="6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6"/>
      <c r="V467" s="6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6"/>
      <c r="V468" s="6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6"/>
      <c r="V469" s="6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6"/>
      <c r="V470" s="6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6"/>
      <c r="V471" s="6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6"/>
      <c r="V472" s="6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6"/>
      <c r="V473" s="6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6"/>
      <c r="V474" s="6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6"/>
      <c r="V475" s="6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6"/>
      <c r="V476" s="6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6"/>
      <c r="V477" s="6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6"/>
      <c r="V478" s="6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6"/>
      <c r="V479" s="6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6"/>
      <c r="V480" s="6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6"/>
      <c r="V481" s="6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6"/>
      <c r="V482" s="6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6"/>
      <c r="V483" s="6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6"/>
      <c r="V484" s="6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6"/>
      <c r="V485" s="6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6"/>
      <c r="V486" s="6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6"/>
      <c r="V487" s="6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6"/>
      <c r="V488" s="6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6"/>
      <c r="V489" s="6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6"/>
      <c r="V490" s="6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6"/>
      <c r="V491" s="6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6"/>
      <c r="V492" s="6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6"/>
      <c r="V493" s="6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6"/>
      <c r="V494" s="6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6"/>
      <c r="V495" s="6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6"/>
      <c r="V496" s="6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6"/>
      <c r="V497" s="6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6"/>
      <c r="V498" s="6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6"/>
      <c r="V499" s="6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6"/>
      <c r="V500" s="6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6"/>
      <c r="V501" s="6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6"/>
      <c r="V502" s="6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6"/>
      <c r="V503" s="6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6"/>
      <c r="V504" s="6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6"/>
      <c r="V505" s="6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6"/>
      <c r="V506" s="6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6"/>
      <c r="V507" s="6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6"/>
      <c r="V508" s="6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6"/>
      <c r="V509" s="6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6"/>
      <c r="V510" s="6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6"/>
      <c r="V511" s="6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6"/>
      <c r="V512" s="6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6"/>
      <c r="V513" s="6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6"/>
      <c r="V514" s="6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6"/>
      <c r="V515" s="6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6"/>
      <c r="V516" s="6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6"/>
      <c r="V517" s="6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6"/>
      <c r="V518" s="6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6"/>
      <c r="V519" s="6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6"/>
      <c r="V520" s="6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6"/>
      <c r="V521" s="6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6"/>
      <c r="V522" s="6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6"/>
      <c r="V523" s="6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6"/>
      <c r="V524" s="6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6"/>
      <c r="V525" s="6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6"/>
      <c r="V526" s="6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6"/>
      <c r="V527" s="6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6"/>
      <c r="V528" s="6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6"/>
      <c r="V529" s="6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6"/>
      <c r="V530" s="6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6"/>
      <c r="V531" s="6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6"/>
      <c r="V532" s="6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6"/>
      <c r="V533" s="6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6"/>
      <c r="V534" s="6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6"/>
      <c r="V535" s="6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6"/>
      <c r="V536" s="6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6"/>
      <c r="V537" s="6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6"/>
      <c r="V538" s="6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6"/>
      <c r="V539" s="6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6"/>
      <c r="V540" s="6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6"/>
      <c r="V541" s="6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6"/>
      <c r="V542" s="6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6"/>
      <c r="V543" s="6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6"/>
      <c r="V544" s="6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6"/>
      <c r="V545" s="6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6"/>
      <c r="V546" s="6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6"/>
      <c r="V547" s="6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6"/>
      <c r="V548" s="6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6"/>
      <c r="V549" s="6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6"/>
      <c r="V550" s="6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6"/>
      <c r="V551" s="6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6"/>
      <c r="V552" s="6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6"/>
      <c r="V553" s="6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6"/>
      <c r="V554" s="6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6"/>
      <c r="V555" s="6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6"/>
      <c r="V556" s="6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6"/>
      <c r="V557" s="6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6"/>
      <c r="V558" s="6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6"/>
      <c r="V559" s="6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6"/>
      <c r="V560" s="6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6"/>
      <c r="V561" s="6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6"/>
      <c r="V562" s="6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6"/>
      <c r="V563" s="6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6"/>
      <c r="V564" s="6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6"/>
      <c r="V565" s="6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6"/>
      <c r="V566" s="6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6"/>
      <c r="V567" s="6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6"/>
      <c r="V568" s="6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6"/>
      <c r="V569" s="6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6"/>
      <c r="V570" s="6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6"/>
      <c r="V571" s="6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6"/>
      <c r="V572" s="6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6"/>
      <c r="V573" s="6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6"/>
      <c r="V574" s="6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6"/>
      <c r="V575" s="6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6"/>
      <c r="V576" s="6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6"/>
      <c r="V577" s="6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6"/>
      <c r="V578" s="6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6"/>
      <c r="V579" s="6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6"/>
      <c r="V580" s="6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6"/>
      <c r="V581" s="6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6"/>
      <c r="V582" s="6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6"/>
      <c r="V583" s="6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6"/>
      <c r="V584" s="6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6"/>
      <c r="V585" s="6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6"/>
      <c r="V586" s="6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6"/>
      <c r="V587" s="6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6"/>
      <c r="V588" s="6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6"/>
      <c r="V589" s="6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6"/>
      <c r="V590" s="6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6"/>
      <c r="V591" s="6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6"/>
      <c r="V592" s="6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6"/>
      <c r="V593" s="6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6"/>
      <c r="V594" s="6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6"/>
      <c r="V595" s="6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6"/>
      <c r="V596" s="6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6"/>
      <c r="V597" s="6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6"/>
      <c r="V598" s="6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6"/>
      <c r="V599" s="6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6"/>
      <c r="V600" s="6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6"/>
      <c r="V601" s="6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6"/>
      <c r="V602" s="6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6"/>
      <c r="V603" s="6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6"/>
      <c r="V604" s="6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6"/>
      <c r="V605" s="6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6"/>
      <c r="V606" s="6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6"/>
      <c r="V607" s="6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6"/>
      <c r="V608" s="6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6"/>
      <c r="V609" s="6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6"/>
      <c r="V610" s="6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6"/>
      <c r="V611" s="6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6"/>
      <c r="V612" s="6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6"/>
      <c r="V613" s="6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6"/>
      <c r="V614" s="6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6"/>
      <c r="V615" s="6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6"/>
      <c r="V616" s="6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6"/>
      <c r="V617" s="6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6"/>
      <c r="V618" s="6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6"/>
      <c r="V619" s="6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6"/>
      <c r="V620" s="6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6"/>
      <c r="V621" s="6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6"/>
      <c r="V622" s="6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6"/>
      <c r="V623" s="6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6"/>
      <c r="V624" s="6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6"/>
      <c r="V625" s="6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6"/>
      <c r="V626" s="6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6"/>
      <c r="V627" s="6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6"/>
      <c r="V628" s="6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6"/>
      <c r="V629" s="6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6"/>
      <c r="V630" s="6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6"/>
      <c r="V631" s="6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6"/>
      <c r="V632" s="6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6"/>
      <c r="V633" s="6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6"/>
      <c r="V634" s="6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6"/>
      <c r="V635" s="6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6"/>
      <c r="V636" s="6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6"/>
      <c r="V637" s="6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6"/>
      <c r="V638" s="6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6"/>
      <c r="V639" s="6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6"/>
      <c r="V640" s="6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6"/>
      <c r="V641" s="6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6"/>
      <c r="V642" s="6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6"/>
      <c r="V643" s="6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6"/>
      <c r="V644" s="6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6"/>
      <c r="V645" s="6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6"/>
      <c r="V646" s="6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6"/>
      <c r="V647" s="6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6"/>
      <c r="V648" s="6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6"/>
      <c r="V649" s="6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6"/>
      <c r="V650" s="6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6"/>
      <c r="V651" s="6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6"/>
      <c r="V652" s="6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6"/>
      <c r="V653" s="6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6"/>
      <c r="V654" s="6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6"/>
      <c r="V655" s="6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6"/>
      <c r="V656" s="6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6"/>
      <c r="V657" s="6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6"/>
      <c r="V658" s="6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6"/>
      <c r="V659" s="6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6"/>
      <c r="V660" s="6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6"/>
      <c r="V661" s="6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6"/>
      <c r="V662" s="6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6"/>
      <c r="V663" s="6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6"/>
      <c r="V664" s="6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6"/>
      <c r="V665" s="6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6"/>
      <c r="V666" s="6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6"/>
      <c r="V667" s="6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6"/>
      <c r="V668" s="6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6"/>
      <c r="V669" s="6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6"/>
      <c r="V670" s="6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6"/>
      <c r="V671" s="6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6"/>
      <c r="V672" s="6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6"/>
      <c r="V673" s="6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6"/>
      <c r="V674" s="6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6"/>
      <c r="V675" s="6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6"/>
      <c r="V676" s="6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6"/>
      <c r="V677" s="6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6"/>
      <c r="V678" s="6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6"/>
      <c r="V679" s="6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6"/>
      <c r="V680" s="6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6"/>
      <c r="V681" s="6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6"/>
      <c r="V682" s="6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6"/>
      <c r="V683" s="6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6"/>
      <c r="V684" s="6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6"/>
      <c r="V685" s="6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6"/>
      <c r="V686" s="6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6"/>
      <c r="V687" s="6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6"/>
      <c r="V688" s="6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6"/>
      <c r="V689" s="6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6"/>
      <c r="V690" s="6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6"/>
      <c r="V691" s="6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6"/>
      <c r="V692" s="6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6"/>
      <c r="V693" s="6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6"/>
      <c r="V694" s="6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6"/>
      <c r="V695" s="6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6"/>
      <c r="V696" s="6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6"/>
      <c r="V697" s="6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6"/>
      <c r="V698" s="6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6"/>
      <c r="V699" s="6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6"/>
      <c r="V700" s="6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6"/>
      <c r="V701" s="6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6"/>
      <c r="V702" s="6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6"/>
      <c r="V703" s="6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6"/>
      <c r="V704" s="6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6"/>
      <c r="V705" s="6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6"/>
      <c r="V706" s="6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6"/>
      <c r="V707" s="6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6"/>
      <c r="V708" s="6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6"/>
      <c r="V709" s="6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6"/>
      <c r="V710" s="6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6"/>
      <c r="V711" s="6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6"/>
      <c r="V712" s="6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6"/>
      <c r="V713" s="6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6"/>
      <c r="V714" s="6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6"/>
      <c r="V715" s="6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6"/>
      <c r="V716" s="6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6"/>
      <c r="V717" s="6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6"/>
      <c r="V718" s="6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6"/>
      <c r="V719" s="6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6"/>
      <c r="V720" s="6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6"/>
      <c r="V721" s="6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6"/>
      <c r="V722" s="6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6"/>
      <c r="V723" s="6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6"/>
      <c r="V724" s="6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6"/>
      <c r="V725" s="6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6"/>
      <c r="V726" s="6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6"/>
      <c r="V727" s="6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6"/>
      <c r="V728" s="6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6"/>
      <c r="V729" s="6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6"/>
      <c r="V730" s="6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6"/>
      <c r="V731" s="6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6"/>
      <c r="V732" s="6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6"/>
      <c r="V733" s="6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6"/>
      <c r="V734" s="6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6"/>
      <c r="V735" s="6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6"/>
      <c r="V736" s="6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6"/>
      <c r="V737" s="6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6"/>
      <c r="V738" s="6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6"/>
      <c r="V739" s="6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6"/>
      <c r="V740" s="6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6"/>
      <c r="V741" s="6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6"/>
      <c r="V742" s="6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6"/>
      <c r="V743" s="6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6"/>
      <c r="V744" s="6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6"/>
      <c r="V745" s="6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6"/>
      <c r="V746" s="6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6"/>
      <c r="V747" s="6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6"/>
      <c r="V748" s="6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6"/>
      <c r="V749" s="6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6"/>
      <c r="V750" s="6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6"/>
      <c r="V751" s="6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6"/>
      <c r="V752" s="6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6"/>
      <c r="V753" s="6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6"/>
      <c r="V754" s="6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6"/>
      <c r="V755" s="6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6"/>
      <c r="V756" s="6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6"/>
      <c r="V757" s="6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6"/>
      <c r="V758" s="6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6"/>
      <c r="V759" s="6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6"/>
      <c r="V760" s="6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6"/>
      <c r="V761" s="6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6"/>
      <c r="V762" s="6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6"/>
      <c r="V763" s="6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6"/>
      <c r="V764" s="6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6"/>
      <c r="V765" s="6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6"/>
      <c r="V766" s="6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6"/>
      <c r="V767" s="6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6"/>
      <c r="V768" s="6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6"/>
      <c r="V769" s="6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6"/>
      <c r="V770" s="6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6"/>
      <c r="V771" s="6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6"/>
      <c r="V772" s="6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6"/>
      <c r="V773" s="6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6"/>
      <c r="V774" s="6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6"/>
      <c r="V775" s="6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6"/>
      <c r="V776" s="6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6"/>
      <c r="V777" s="6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6"/>
      <c r="V778" s="6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6"/>
      <c r="V779" s="6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6"/>
      <c r="V780" s="6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6"/>
      <c r="V781" s="6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6"/>
      <c r="V782" s="6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6"/>
      <c r="V783" s="6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6"/>
      <c r="V784" s="6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6"/>
      <c r="V785" s="6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6"/>
      <c r="V786" s="6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6"/>
      <c r="V787" s="6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6"/>
      <c r="V788" s="6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6"/>
      <c r="V789" s="6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6"/>
      <c r="V790" s="6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6"/>
      <c r="V791" s="6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6"/>
      <c r="V792" s="6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6"/>
      <c r="V793" s="6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6"/>
      <c r="V794" s="6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6"/>
      <c r="V795" s="6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6"/>
      <c r="V796" s="6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6"/>
      <c r="V797" s="6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6"/>
      <c r="V798" s="6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6"/>
      <c r="V799" s="6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6"/>
      <c r="V800" s="6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6"/>
      <c r="V801" s="6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6"/>
      <c r="V802" s="6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6"/>
      <c r="V803" s="6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6"/>
      <c r="V804" s="6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6"/>
      <c r="V805" s="6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6"/>
      <c r="V806" s="6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6"/>
      <c r="V807" s="6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6"/>
      <c r="V808" s="6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6"/>
      <c r="V809" s="6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6"/>
      <c r="V810" s="6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6"/>
      <c r="V811" s="6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6"/>
      <c r="V812" s="6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6"/>
      <c r="V813" s="6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6"/>
      <c r="V814" s="6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6"/>
      <c r="V815" s="6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6"/>
      <c r="V816" s="6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6"/>
      <c r="V817" s="6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6"/>
      <c r="V818" s="6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6"/>
      <c r="V819" s="6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6"/>
      <c r="V820" s="6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6"/>
      <c r="V821" s="6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6"/>
      <c r="V822" s="6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6"/>
      <c r="V823" s="6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6"/>
      <c r="V824" s="6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6"/>
      <c r="V825" s="6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6"/>
      <c r="V826" s="6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6"/>
      <c r="V827" s="6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6"/>
      <c r="V828" s="6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6"/>
      <c r="V829" s="6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6"/>
      <c r="V830" s="6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6"/>
      <c r="V831" s="6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6"/>
      <c r="V832" s="6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6"/>
      <c r="V833" s="6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6"/>
      <c r="V834" s="6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6"/>
      <c r="V835" s="6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6"/>
      <c r="V836" s="6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6"/>
      <c r="V837" s="6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6"/>
      <c r="V838" s="6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6"/>
      <c r="V839" s="6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6"/>
      <c r="V840" s="6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6"/>
      <c r="V841" s="6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6"/>
      <c r="V842" s="6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6"/>
      <c r="V843" s="6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6"/>
      <c r="V844" s="6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6"/>
      <c r="V845" s="6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6"/>
      <c r="V846" s="6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6"/>
      <c r="V847" s="6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6"/>
      <c r="V848" s="6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6"/>
      <c r="V849" s="6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6"/>
      <c r="V850" s="6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6"/>
      <c r="V851" s="6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6"/>
      <c r="V852" s="6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6"/>
      <c r="V853" s="6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6"/>
      <c r="V854" s="6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6"/>
      <c r="V855" s="6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6"/>
      <c r="V856" s="6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6"/>
      <c r="V857" s="6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6"/>
      <c r="V858" s="6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6"/>
      <c r="V859" s="6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6"/>
      <c r="V860" s="6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6"/>
      <c r="V861" s="6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6"/>
      <c r="V862" s="6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6"/>
      <c r="V863" s="6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6"/>
      <c r="V864" s="6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6"/>
      <c r="V865" s="6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6"/>
      <c r="V866" s="6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6"/>
      <c r="V867" s="6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6"/>
      <c r="V868" s="6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6"/>
      <c r="V869" s="6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6"/>
      <c r="V870" s="6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6"/>
      <c r="V871" s="6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6"/>
      <c r="V872" s="6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6"/>
      <c r="V873" s="6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6"/>
      <c r="V874" s="6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6"/>
      <c r="V875" s="6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6"/>
      <c r="V876" s="6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6"/>
      <c r="V877" s="6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6"/>
      <c r="V878" s="6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6"/>
      <c r="V879" s="6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6"/>
      <c r="V880" s="6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6"/>
      <c r="V881" s="6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6"/>
      <c r="V882" s="6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6"/>
      <c r="V883" s="6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6"/>
      <c r="V884" s="6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6"/>
      <c r="V885" s="6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6"/>
      <c r="V886" s="6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6"/>
      <c r="V887" s="6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6"/>
      <c r="V888" s="6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6"/>
      <c r="V889" s="6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6"/>
      <c r="V890" s="6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6"/>
      <c r="V891" s="6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6"/>
      <c r="V892" s="6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6"/>
      <c r="V893" s="6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6"/>
      <c r="V894" s="6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6"/>
      <c r="V895" s="6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6"/>
      <c r="V896" s="6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6"/>
      <c r="V897" s="6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6"/>
      <c r="V898" s="6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6"/>
      <c r="V899" s="6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6"/>
      <c r="V900" s="6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6"/>
      <c r="V901" s="6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6"/>
      <c r="V902" s="6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6"/>
      <c r="V903" s="6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6"/>
      <c r="V904" s="6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6"/>
      <c r="V905" s="6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6"/>
      <c r="V906" s="6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6"/>
      <c r="V907" s="6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6"/>
      <c r="V908" s="6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6"/>
      <c r="V909" s="6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6"/>
      <c r="V910" s="6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6"/>
      <c r="V911" s="6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6"/>
      <c r="V912" s="6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6"/>
      <c r="V913" s="6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6"/>
      <c r="V914" s="6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6"/>
      <c r="V915" s="6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6"/>
      <c r="V916" s="6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6"/>
      <c r="V917" s="6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6"/>
      <c r="V918" s="6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6"/>
      <c r="V919" s="6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6"/>
      <c r="V920" s="6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6"/>
      <c r="V921" s="6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6"/>
      <c r="V922" s="6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6"/>
      <c r="V923" s="6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6"/>
      <c r="V924" s="6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6"/>
      <c r="V925" s="6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6"/>
      <c r="V926" s="6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6"/>
      <c r="V927" s="6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6"/>
      <c r="V928" s="6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6"/>
      <c r="V929" s="6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6"/>
      <c r="V930" s="6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6"/>
      <c r="V931" s="6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6"/>
      <c r="V932" s="6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6"/>
      <c r="V933" s="6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6"/>
      <c r="V934" s="6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6"/>
      <c r="V935" s="6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6"/>
      <c r="V936" s="6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6"/>
      <c r="V937" s="6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6"/>
      <c r="V938" s="6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6"/>
      <c r="V939" s="6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6"/>
      <c r="V940" s="6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6"/>
      <c r="V941" s="6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6"/>
      <c r="V942" s="6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6"/>
      <c r="V943" s="6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6"/>
      <c r="V944" s="6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6"/>
      <c r="V945" s="6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6"/>
      <c r="V946" s="6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6"/>
      <c r="V947" s="6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6"/>
      <c r="V948" s="6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6"/>
      <c r="V949" s="6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6"/>
      <c r="V950" s="6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6"/>
      <c r="V951" s="6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6"/>
      <c r="V952" s="6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6"/>
      <c r="V953" s="6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6"/>
      <c r="V954" s="6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6"/>
      <c r="V955" s="6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6"/>
      <c r="V956" s="6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6"/>
      <c r="V957" s="6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6"/>
      <c r="V958" s="6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6"/>
      <c r="V959" s="6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6"/>
      <c r="V960" s="6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6"/>
      <c r="V961" s="6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6"/>
      <c r="V962" s="6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6"/>
      <c r="V963" s="6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6"/>
      <c r="V964" s="6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6"/>
      <c r="V965" s="6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6"/>
      <c r="V966" s="6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6"/>
      <c r="V967" s="6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6"/>
      <c r="V968" s="6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6"/>
      <c r="V969" s="6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6"/>
      <c r="V970" s="6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6"/>
      <c r="V971" s="6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6"/>
      <c r="V972" s="6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6"/>
      <c r="V973" s="6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6"/>
      <c r="V974" s="6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6"/>
      <c r="V975" s="6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6"/>
      <c r="V976" s="6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6"/>
      <c r="V977" s="6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6"/>
      <c r="V978" s="6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6"/>
      <c r="V979" s="6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6"/>
      <c r="V980" s="6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6"/>
      <c r="V981" s="6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6"/>
      <c r="V982" s="6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6"/>
      <c r="V983" s="6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6"/>
      <c r="V984" s="6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6"/>
      <c r="V985" s="6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6"/>
      <c r="V986" s="6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6"/>
      <c r="V987" s="6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6"/>
      <c r="V988" s="6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6"/>
      <c r="V989" s="6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6"/>
      <c r="V990" s="6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6"/>
      <c r="V991" s="6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6"/>
      <c r="V992" s="6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6"/>
      <c r="V993" s="6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6"/>
      <c r="V994" s="6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6"/>
      <c r="V995" s="6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6"/>
      <c r="V996" s="6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6"/>
      <c r="V997" s="6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6"/>
      <c r="V998" s="6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6"/>
      <c r="V999" s="6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6"/>
      <c r="V1000" s="6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6"/>
      <c r="V1001" s="6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6"/>
      <c r="V1002" s="6"/>
      <c r="W1002" s="19"/>
      <c r="X1002" s="22"/>
    </row>
  </sheetData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33</v>
      </c>
      <c r="M13" s="32"/>
      <c r="N13" s="32">
        <v>18.0</v>
      </c>
      <c r="O13" s="32">
        <v>1.48</v>
      </c>
      <c r="P13" s="5">
        <f t="shared" ref="P13:P15" si="1">round(tan(radians(45))*N13+O13, 1)</f>
        <v>19.5</v>
      </c>
      <c r="Q13" s="19"/>
      <c r="R13" s="22"/>
      <c r="S13" s="8" t="s">
        <v>33</v>
      </c>
      <c r="T13" s="32">
        <v>46.5</v>
      </c>
      <c r="U13" s="35">
        <f t="shared" ref="U13:U112" si="2">T13/100</f>
        <v>0.465</v>
      </c>
      <c r="V13" s="35">
        <f t="shared" ref="V13:V30" si="3">round((PI()*(U13/2)^2), 1)*100</f>
        <v>20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20.0</v>
      </c>
      <c r="H14" s="31">
        <v>70.0</v>
      </c>
      <c r="I14" s="8" t="s">
        <v>7</v>
      </c>
      <c r="J14" s="19"/>
      <c r="K14" s="22"/>
      <c r="L14" s="8" t="s">
        <v>33</v>
      </c>
      <c r="M14" s="32"/>
      <c r="N14" s="32">
        <v>17.5</v>
      </c>
      <c r="O14" s="32">
        <v>1.48</v>
      </c>
      <c r="P14" s="5">
        <f t="shared" si="1"/>
        <v>19</v>
      </c>
      <c r="Q14" s="19"/>
      <c r="R14" s="22"/>
      <c r="S14" s="8" t="s">
        <v>33</v>
      </c>
      <c r="T14" s="32">
        <v>67.0</v>
      </c>
      <c r="U14" s="35">
        <f t="shared" si="2"/>
        <v>0.67</v>
      </c>
      <c r="V14" s="35">
        <f t="shared" si="3"/>
        <v>40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55.0</v>
      </c>
      <c r="G15" s="31">
        <v>55.0</v>
      </c>
      <c r="H15" s="31">
        <v>90.0</v>
      </c>
      <c r="I15" s="8" t="s">
        <v>7</v>
      </c>
      <c r="J15" s="19"/>
      <c r="K15" s="22"/>
      <c r="L15" s="8" t="s">
        <v>6</v>
      </c>
      <c r="M15" s="32"/>
      <c r="N15" s="32">
        <v>12.0</v>
      </c>
      <c r="O15" s="32">
        <v>1.48</v>
      </c>
      <c r="P15" s="5">
        <f t="shared" si="1"/>
        <v>13.5</v>
      </c>
      <c r="Q15" s="19"/>
      <c r="R15" s="22"/>
      <c r="S15" s="8" t="s">
        <v>6</v>
      </c>
      <c r="T15" s="32">
        <v>8.5</v>
      </c>
      <c r="U15" s="35">
        <f t="shared" si="2"/>
        <v>0.085</v>
      </c>
      <c r="V15" s="35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60.0</v>
      </c>
      <c r="G16" s="31">
        <v>20.0</v>
      </c>
      <c r="H16" s="31"/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37</v>
      </c>
      <c r="T16" s="32">
        <v>10.4</v>
      </c>
      <c r="U16" s="35">
        <f t="shared" si="2"/>
        <v>0.104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30.0</v>
      </c>
      <c r="H17" s="31">
        <v>50.0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26</v>
      </c>
      <c r="T17" s="32">
        <v>16.9</v>
      </c>
      <c r="U17" s="35">
        <f t="shared" si="2"/>
        <v>0.169</v>
      </c>
      <c r="V17" s="35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ref="V31:V112" si="4">round((PI()*(U31/2)^2), 1)</f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 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 t="s">
        <v>81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 t="s">
        <v>82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>
        <v>25.0</v>
      </c>
      <c r="C13" s="18"/>
      <c r="D13" s="17"/>
      <c r="E13" s="9" t="s">
        <v>76</v>
      </c>
      <c r="F13" s="31">
        <v>45.0</v>
      </c>
      <c r="G13" s="31">
        <v>5.0</v>
      </c>
      <c r="H13" s="31">
        <v>95.0</v>
      </c>
      <c r="I13" s="8" t="s">
        <v>10</v>
      </c>
      <c r="J13" s="19"/>
      <c r="K13" s="22"/>
      <c r="L13" s="8" t="s">
        <v>33</v>
      </c>
      <c r="M13" s="32">
        <v>207.0</v>
      </c>
      <c r="N13" s="32">
        <v>22.4</v>
      </c>
      <c r="O13" s="32">
        <v>1.58</v>
      </c>
      <c r="P13" s="5">
        <f t="shared" ref="P13:P15" si="1">round(tan(radians(45))*N13+O13, 1)</f>
        <v>24</v>
      </c>
      <c r="Q13" s="19"/>
      <c r="R13" s="22"/>
      <c r="S13" s="8" t="s">
        <v>33</v>
      </c>
      <c r="T13" s="32">
        <v>65.9</v>
      </c>
      <c r="U13" s="35">
        <f t="shared" ref="U13:U112" si="2">T13/100</f>
        <v>0.659</v>
      </c>
      <c r="V13" s="35">
        <f t="shared" ref="V13:V27" si="3">round((PI()*(U13/2)^2), 1)*100</f>
        <v>30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40.0</v>
      </c>
      <c r="G14" s="31">
        <v>3.0</v>
      </c>
      <c r="H14" s="31">
        <v>97.0</v>
      </c>
      <c r="I14" s="8" t="s">
        <v>7</v>
      </c>
      <c r="J14" s="19"/>
      <c r="K14" s="22"/>
      <c r="L14" s="8" t="s">
        <v>83</v>
      </c>
      <c r="M14" s="32">
        <v>32.8</v>
      </c>
      <c r="N14" s="32">
        <v>13.83</v>
      </c>
      <c r="O14" s="32">
        <v>1.58</v>
      </c>
      <c r="P14" s="5">
        <f t="shared" si="1"/>
        <v>15.4</v>
      </c>
      <c r="Q14" s="19"/>
      <c r="R14" s="22"/>
      <c r="S14" s="8" t="s">
        <v>27</v>
      </c>
      <c r="T14" s="32">
        <v>5.8</v>
      </c>
      <c r="U14" s="35">
        <f t="shared" si="2"/>
        <v>0.058</v>
      </c>
      <c r="V14" s="35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55.0</v>
      </c>
      <c r="G15" s="31">
        <v>5.0</v>
      </c>
      <c r="H15" s="31">
        <v>95.0</v>
      </c>
      <c r="I15" s="8" t="s">
        <v>7</v>
      </c>
      <c r="J15" s="19"/>
      <c r="K15" s="22"/>
      <c r="L15" s="8" t="s">
        <v>84</v>
      </c>
      <c r="M15" s="32">
        <v>56.3</v>
      </c>
      <c r="N15" s="32">
        <v>12.03</v>
      </c>
      <c r="O15" s="32">
        <v>1.58</v>
      </c>
      <c r="P15" s="5">
        <f t="shared" si="1"/>
        <v>13.6</v>
      </c>
      <c r="Q15" s="19"/>
      <c r="R15" s="22"/>
      <c r="S15" s="8" t="s">
        <v>85</v>
      </c>
      <c r="T15" s="32">
        <v>17.9</v>
      </c>
      <c r="U15" s="35">
        <f t="shared" si="2"/>
        <v>0.179</v>
      </c>
      <c r="V15" s="35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55.0</v>
      </c>
      <c r="G16" s="31">
        <v>3.0</v>
      </c>
      <c r="H16" s="31">
        <v>97.0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38" t="s">
        <v>85</v>
      </c>
      <c r="T16" s="32">
        <v>8.2</v>
      </c>
      <c r="U16" s="35">
        <f t="shared" si="2"/>
        <v>0.082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10.0</v>
      </c>
      <c r="H17" s="31">
        <v>90.0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38" t="s">
        <v>85</v>
      </c>
      <c r="T17" s="32">
        <v>10.4</v>
      </c>
      <c r="U17" s="35">
        <f t="shared" si="2"/>
        <v>0.104</v>
      </c>
      <c r="V17" s="35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ref="V28:V112" si="4">round((PI()*(U28/2)^2), 1)</f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si="4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4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si="4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 t="s">
        <v>86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 t="s">
        <v>87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>
        <v>22.0</v>
      </c>
      <c r="C13" s="18"/>
      <c r="D13" s="17"/>
      <c r="E13" s="9" t="s">
        <v>76</v>
      </c>
      <c r="F13" s="31">
        <v>65.0</v>
      </c>
      <c r="G13" s="31">
        <v>70.0</v>
      </c>
      <c r="H13" s="31">
        <v>30.0</v>
      </c>
      <c r="I13" s="8" t="s">
        <v>7</v>
      </c>
      <c r="J13" s="19"/>
      <c r="K13" s="22"/>
      <c r="L13" s="8" t="s">
        <v>33</v>
      </c>
      <c r="M13" s="32">
        <v>215.0</v>
      </c>
      <c r="N13" s="32">
        <v>22.5</v>
      </c>
      <c r="O13" s="32">
        <v>1.76</v>
      </c>
      <c r="P13" s="5">
        <f t="shared" ref="P13:P15" si="1">round(tan(radians(45))*N13+O13, 1)</f>
        <v>24.3</v>
      </c>
      <c r="Q13" s="19"/>
      <c r="R13" s="22"/>
      <c r="S13" s="8" t="s">
        <v>33</v>
      </c>
      <c r="T13" s="32">
        <v>68.44</v>
      </c>
      <c r="U13" s="35">
        <f t="shared" ref="U13:U112" si="2">T13/100</f>
        <v>0.6844</v>
      </c>
      <c r="V13" s="35">
        <f t="shared" ref="V13:V28" si="3">round((PI()*(U13/2)^2), 1)*100</f>
        <v>40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40.0</v>
      </c>
      <c r="H14" s="31">
        <v>60.0</v>
      </c>
      <c r="I14" s="8" t="s">
        <v>7</v>
      </c>
      <c r="J14" s="19"/>
      <c r="K14" s="22"/>
      <c r="L14" s="8" t="s">
        <v>33</v>
      </c>
      <c r="M14" s="32">
        <v>124.0</v>
      </c>
      <c r="N14" s="32">
        <v>22.6</v>
      </c>
      <c r="O14" s="32">
        <v>1.76</v>
      </c>
      <c r="P14" s="5">
        <f t="shared" si="1"/>
        <v>24.4</v>
      </c>
      <c r="Q14" s="19"/>
      <c r="R14" s="22"/>
      <c r="S14" s="8" t="s">
        <v>33</v>
      </c>
      <c r="T14" s="32">
        <v>39.5</v>
      </c>
      <c r="U14" s="35">
        <f t="shared" si="2"/>
        <v>0.395</v>
      </c>
      <c r="V14" s="35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52.0</v>
      </c>
      <c r="G15" s="31">
        <v>30.0</v>
      </c>
      <c r="H15" s="31">
        <v>70.0</v>
      </c>
      <c r="I15" s="8" t="s">
        <v>7</v>
      </c>
      <c r="J15" s="19"/>
      <c r="K15" s="22"/>
      <c r="L15" s="8" t="s">
        <v>33</v>
      </c>
      <c r="M15" s="32">
        <f>120+190</f>
        <v>310</v>
      </c>
      <c r="N15" s="32">
        <v>28.1</v>
      </c>
      <c r="O15" s="32">
        <v>1.76</v>
      </c>
      <c r="P15" s="5">
        <f t="shared" si="1"/>
        <v>29.9</v>
      </c>
      <c r="Q15" s="19"/>
      <c r="R15" s="22"/>
      <c r="S15" s="8" t="s">
        <v>33</v>
      </c>
      <c r="T15" s="32">
        <v>98.68</v>
      </c>
      <c r="U15" s="35">
        <f t="shared" si="2"/>
        <v>0.9868</v>
      </c>
      <c r="V15" s="35">
        <f t="shared" si="3"/>
        <v>80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47.0</v>
      </c>
      <c r="G16" s="31">
        <v>15.0</v>
      </c>
      <c r="H16" s="31">
        <v>85.0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5.2</v>
      </c>
      <c r="U16" s="35">
        <f t="shared" si="2"/>
        <v>0.052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54.0</v>
      </c>
      <c r="G17" s="31">
        <v>40.0</v>
      </c>
      <c r="H17" s="31">
        <v>60.0</v>
      </c>
      <c r="I17" s="8" t="s">
        <v>10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33</v>
      </c>
      <c r="T17" s="32">
        <f>40+42</f>
        <v>82</v>
      </c>
      <c r="U17" s="35">
        <f t="shared" si="2"/>
        <v>0.82</v>
      </c>
      <c r="V17" s="35">
        <f t="shared" si="3"/>
        <v>50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ref="V29:V112" si="4">round((PI()*(U29/2)^2), 1)</f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4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si="4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88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55.0</v>
      </c>
      <c r="G13" s="31">
        <v>0.0</v>
      </c>
      <c r="H13" s="31">
        <v>100.0</v>
      </c>
      <c r="I13" s="8" t="s">
        <v>7</v>
      </c>
      <c r="J13" s="19"/>
      <c r="K13" s="22"/>
      <c r="L13" s="8" t="s">
        <v>26</v>
      </c>
      <c r="M13" s="32"/>
      <c r="N13" s="32">
        <v>12.9</v>
      </c>
      <c r="O13" s="32">
        <v>1.6</v>
      </c>
      <c r="P13" s="5">
        <f t="shared" ref="P13:P15" si="1">round(tan(radians(45))*N13+O13, 1)</f>
        <v>14.5</v>
      </c>
      <c r="Q13" s="19"/>
      <c r="R13" s="22"/>
      <c r="S13" s="8" t="s">
        <v>26</v>
      </c>
      <c r="T13" s="32">
        <v>39.0</v>
      </c>
      <c r="U13" s="39">
        <f t="shared" ref="U13:U112" si="2">T13/100</f>
        <v>0.39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45.0</v>
      </c>
      <c r="G14" s="31">
        <v>10.0</v>
      </c>
      <c r="H14" s="31">
        <v>90.0</v>
      </c>
      <c r="I14" s="8" t="s">
        <v>7</v>
      </c>
      <c r="J14" s="19"/>
      <c r="K14" s="22"/>
      <c r="L14" s="8" t="s">
        <v>26</v>
      </c>
      <c r="M14" s="32"/>
      <c r="N14" s="32">
        <v>18.3</v>
      </c>
      <c r="O14" s="32">
        <v>1.6</v>
      </c>
      <c r="P14" s="5">
        <f t="shared" si="1"/>
        <v>19.9</v>
      </c>
      <c r="Q14" s="19"/>
      <c r="R14" s="22"/>
      <c r="S14" s="8" t="s">
        <v>26</v>
      </c>
      <c r="T14" s="32">
        <v>37.5</v>
      </c>
      <c r="U14" s="39">
        <f t="shared" si="2"/>
        <v>0.375</v>
      </c>
      <c r="V14" s="39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60.0</v>
      </c>
      <c r="G15" s="31">
        <v>30.0</v>
      </c>
      <c r="H15" s="31">
        <v>70.0</v>
      </c>
      <c r="I15" s="8" t="s">
        <v>10</v>
      </c>
      <c r="J15" s="19"/>
      <c r="K15" s="22"/>
      <c r="L15" s="8" t="s">
        <v>20</v>
      </c>
      <c r="M15" s="32"/>
      <c r="N15" s="32">
        <v>18.1</v>
      </c>
      <c r="O15" s="32">
        <v>1.6</v>
      </c>
      <c r="P15" s="5">
        <f t="shared" si="1"/>
        <v>19.7</v>
      </c>
      <c r="Q15" s="19"/>
      <c r="R15" s="22"/>
      <c r="S15" s="8" t="s">
        <v>20</v>
      </c>
      <c r="T15" s="32">
        <v>30.5</v>
      </c>
      <c r="U15" s="39">
        <f t="shared" si="2"/>
        <v>0.305</v>
      </c>
      <c r="V15" s="39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60.0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20</v>
      </c>
      <c r="T16" s="32">
        <v>3.8</v>
      </c>
      <c r="U16" s="39">
        <f t="shared" si="2"/>
        <v>0.038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55.0</v>
      </c>
      <c r="G17" s="31">
        <v>10.0</v>
      </c>
      <c r="H17" s="31">
        <v>90.0</v>
      </c>
      <c r="I17" s="8" t="s">
        <v>10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27</v>
      </c>
      <c r="T17" s="32">
        <v>20.1</v>
      </c>
      <c r="U17" s="39">
        <f t="shared" si="2"/>
        <v>0.201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20</v>
      </c>
      <c r="T18" s="32">
        <v>35.0</v>
      </c>
      <c r="U18" s="39">
        <f t="shared" si="2"/>
        <v>0.35</v>
      </c>
      <c r="V18" s="39">
        <f t="shared" si="3"/>
        <v>10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89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90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26</v>
      </c>
      <c r="M13" s="32">
        <v>89.0</v>
      </c>
      <c r="N13" s="32">
        <v>18.55</v>
      </c>
      <c r="O13" s="32">
        <v>1.79</v>
      </c>
      <c r="P13" s="5">
        <f t="shared" ref="P13:P15" si="1">round(tan(radians(45))*N13+O13, 1)</f>
        <v>20.3</v>
      </c>
      <c r="Q13" s="19"/>
      <c r="R13" s="22"/>
      <c r="S13" s="8" t="s">
        <v>26</v>
      </c>
      <c r="T13" s="32">
        <v>28.2</v>
      </c>
      <c r="U13" s="39">
        <f t="shared" ref="U13:U112" si="2">T13/100</f>
        <v>0.282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60.0</v>
      </c>
      <c r="G14" s="31">
        <v>30.0</v>
      </c>
      <c r="H14" s="31">
        <v>70.0</v>
      </c>
      <c r="I14" s="8" t="s">
        <v>7</v>
      </c>
      <c r="J14" s="19"/>
      <c r="K14" s="22"/>
      <c r="L14" s="8" t="s">
        <v>27</v>
      </c>
      <c r="M14" s="32">
        <v>79.0</v>
      </c>
      <c r="N14" s="32">
        <v>18.0</v>
      </c>
      <c r="O14" s="32">
        <v>1.79</v>
      </c>
      <c r="P14" s="5">
        <f t="shared" si="1"/>
        <v>19.8</v>
      </c>
      <c r="Q14" s="19"/>
      <c r="R14" s="22"/>
      <c r="S14" s="8" t="s">
        <v>27</v>
      </c>
      <c r="T14" s="32">
        <v>19.4</v>
      </c>
      <c r="U14" s="39">
        <f t="shared" si="2"/>
        <v>0.194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5.0</v>
      </c>
      <c r="G15" s="31">
        <v>5.0</v>
      </c>
      <c r="H15" s="31">
        <v>95.0</v>
      </c>
      <c r="I15" s="8" t="s">
        <v>7</v>
      </c>
      <c r="J15" s="19"/>
      <c r="K15" s="22"/>
      <c r="L15" s="8" t="s">
        <v>26</v>
      </c>
      <c r="M15" s="32"/>
      <c r="N15" s="32">
        <v>15.7</v>
      </c>
      <c r="O15" s="32">
        <v>1.79</v>
      </c>
      <c r="P15" s="5">
        <f t="shared" si="1"/>
        <v>17.5</v>
      </c>
      <c r="Q15" s="19"/>
      <c r="R15" s="22"/>
      <c r="S15" s="8" t="s">
        <v>27</v>
      </c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70.0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16.4</v>
      </c>
      <c r="U16" s="39">
        <f t="shared" si="2"/>
        <v>0.164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50.0</v>
      </c>
      <c r="G17" s="31">
        <v>15.0</v>
      </c>
      <c r="H17" s="31">
        <v>85.0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26</v>
      </c>
      <c r="T17" s="32">
        <v>26.1</v>
      </c>
      <c r="U17" s="39">
        <f t="shared" si="2"/>
        <v>0.261</v>
      </c>
      <c r="V17" s="39">
        <f t="shared" si="3"/>
        <v>10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26</v>
      </c>
      <c r="T18" s="32">
        <v>22.5</v>
      </c>
      <c r="U18" s="39">
        <f t="shared" si="2"/>
        <v>0.225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26</v>
      </c>
      <c r="T19" s="32">
        <v>25.1</v>
      </c>
      <c r="U19" s="39">
        <f t="shared" si="2"/>
        <v>0.251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26</v>
      </c>
      <c r="T20" s="32">
        <v>3.3</v>
      </c>
      <c r="U20" s="39">
        <f t="shared" si="2"/>
        <v>0.033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29</v>
      </c>
      <c r="T21" s="32">
        <v>10.7</v>
      </c>
      <c r="U21" s="39">
        <f t="shared" si="2"/>
        <v>0.107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27</v>
      </c>
      <c r="T22" s="32">
        <v>19.1</v>
      </c>
      <c r="U22" s="39">
        <f t="shared" si="2"/>
        <v>0.191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29</v>
      </c>
      <c r="T23" s="32">
        <v>5.9</v>
      </c>
      <c r="U23" s="39">
        <f t="shared" si="2"/>
        <v>0.059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26</v>
      </c>
      <c r="T24" s="32">
        <v>22.8</v>
      </c>
      <c r="U24" s="39">
        <f t="shared" si="2"/>
        <v>0.228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29</v>
      </c>
      <c r="T25" s="32">
        <v>13.7</v>
      </c>
      <c r="U25" s="39">
        <f t="shared" si="2"/>
        <v>0.137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26</v>
      </c>
      <c r="T26" s="32">
        <v>11.3</v>
      </c>
      <c r="U26" s="39">
        <f t="shared" si="2"/>
        <v>0.113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28</v>
      </c>
      <c r="T27" s="32">
        <v>26.7</v>
      </c>
      <c r="U27" s="39">
        <f t="shared" si="2"/>
        <v>0.267</v>
      </c>
      <c r="V27" s="39">
        <f t="shared" si="3"/>
        <v>10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27</v>
      </c>
      <c r="T29" s="32">
        <v>11.0</v>
      </c>
      <c r="U29" s="39">
        <f t="shared" si="2"/>
        <v>0.11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27</v>
      </c>
      <c r="T31" s="32">
        <v>19.8</v>
      </c>
      <c r="U31" s="39">
        <f t="shared" si="2"/>
        <v>0.198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29</v>
      </c>
      <c r="T33" s="32">
        <v>8.5</v>
      </c>
      <c r="U33" s="39">
        <f t="shared" si="2"/>
        <v>0.085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5.1</v>
      </c>
      <c r="U35" s="39">
        <f t="shared" si="2"/>
        <v>0.051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82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85.0</v>
      </c>
      <c r="I13" s="8" t="s">
        <v>3</v>
      </c>
      <c r="J13" s="19"/>
      <c r="K13" s="22"/>
      <c r="L13" s="8" t="s">
        <v>27</v>
      </c>
      <c r="M13" s="32">
        <v>25.5</v>
      </c>
      <c r="N13" s="32">
        <v>18.7</v>
      </c>
      <c r="O13" s="32">
        <v>1.6</v>
      </c>
      <c r="P13" s="5">
        <f t="shared" ref="P13:P15" si="1">round(tan(radians(45))*N13+O13, 1)</f>
        <v>20.3</v>
      </c>
      <c r="Q13" s="19"/>
      <c r="R13" s="22"/>
      <c r="S13" s="8" t="s">
        <v>27</v>
      </c>
      <c r="T13" s="32">
        <v>25.5</v>
      </c>
      <c r="U13" s="39">
        <f t="shared" ref="U13:U112" si="2">T13/100</f>
        <v>0.255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55.0</v>
      </c>
      <c r="G14" s="31">
        <v>70.0</v>
      </c>
      <c r="H14" s="31">
        <v>30.0</v>
      </c>
      <c r="I14" s="8" t="s">
        <v>3</v>
      </c>
      <c r="J14" s="19"/>
      <c r="K14" s="22"/>
      <c r="L14" s="8" t="s">
        <v>27</v>
      </c>
      <c r="M14" s="32">
        <v>26.0</v>
      </c>
      <c r="N14" s="32">
        <v>19.5</v>
      </c>
      <c r="O14" s="32">
        <v>1.62</v>
      </c>
      <c r="P14" s="5">
        <f t="shared" si="1"/>
        <v>21.1</v>
      </c>
      <c r="Q14" s="19"/>
      <c r="R14" s="22"/>
      <c r="S14" s="8" t="s">
        <v>27</v>
      </c>
      <c r="T14" s="32">
        <v>26.0</v>
      </c>
      <c r="U14" s="39">
        <f t="shared" si="2"/>
        <v>0.26</v>
      </c>
      <c r="V14" s="39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40.0</v>
      </c>
      <c r="H15" s="31">
        <v>60.0</v>
      </c>
      <c r="I15" s="8" t="s">
        <v>3</v>
      </c>
      <c r="J15" s="19"/>
      <c r="K15" s="22"/>
      <c r="L15" s="8" t="s">
        <v>27</v>
      </c>
      <c r="M15" s="32">
        <v>26.0</v>
      </c>
      <c r="N15" s="32">
        <v>12.8</v>
      </c>
      <c r="O15" s="32">
        <v>1.7</v>
      </c>
      <c r="P15" s="5">
        <f t="shared" si="1"/>
        <v>14.5</v>
      </c>
      <c r="Q15" s="19"/>
      <c r="R15" s="22"/>
      <c r="S15" s="8" t="s">
        <v>27</v>
      </c>
      <c r="T15" s="32">
        <v>26.0</v>
      </c>
      <c r="U15" s="39">
        <f t="shared" si="2"/>
        <v>0.26</v>
      </c>
      <c r="V15" s="39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55.0</v>
      </c>
      <c r="G16" s="31">
        <v>40.0</v>
      </c>
      <c r="H16" s="31">
        <v>60.0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14.5</v>
      </c>
      <c r="U16" s="39">
        <f t="shared" si="2"/>
        <v>0.145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25.0</v>
      </c>
      <c r="H17" s="31">
        <v>75.0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27</v>
      </c>
      <c r="T17" s="32">
        <v>6.5</v>
      </c>
      <c r="U17" s="39">
        <f t="shared" si="2"/>
        <v>0.065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91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55.0</v>
      </c>
      <c r="G13" s="31">
        <v>65.0</v>
      </c>
      <c r="H13" s="31">
        <v>35.0</v>
      </c>
      <c r="I13" s="8" t="s">
        <v>7</v>
      </c>
      <c r="J13" s="19"/>
      <c r="K13" s="22"/>
      <c r="L13" s="8" t="s">
        <v>32</v>
      </c>
      <c r="M13" s="32">
        <v>85.0</v>
      </c>
      <c r="N13" s="32">
        <v>15.0</v>
      </c>
      <c r="O13" s="32">
        <v>1.75</v>
      </c>
      <c r="P13" s="5">
        <f t="shared" ref="P13:P15" si="1">round(tan(radians(45))*N13+O13, 1)</f>
        <v>16.8</v>
      </c>
      <c r="Q13" s="19"/>
      <c r="R13" s="22"/>
      <c r="S13" s="8" t="s">
        <v>27</v>
      </c>
      <c r="T13" s="32">
        <v>28.0</v>
      </c>
      <c r="U13" s="39">
        <f t="shared" ref="U13:U112" si="2">T13/100</f>
        <v>0.28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50.0</v>
      </c>
      <c r="G14" s="31">
        <v>25.0</v>
      </c>
      <c r="H14" s="31">
        <v>75.0</v>
      </c>
      <c r="I14" s="8" t="s">
        <v>7</v>
      </c>
      <c r="J14" s="19"/>
      <c r="K14" s="22"/>
      <c r="L14" s="8" t="s">
        <v>27</v>
      </c>
      <c r="M14" s="32">
        <v>148.0</v>
      </c>
      <c r="N14" s="32">
        <v>27.5</v>
      </c>
      <c r="O14" s="32">
        <v>1.75</v>
      </c>
      <c r="P14" s="5">
        <f t="shared" si="1"/>
        <v>29.3</v>
      </c>
      <c r="Q14" s="19"/>
      <c r="R14" s="22"/>
      <c r="S14" s="8" t="s">
        <v>26</v>
      </c>
      <c r="T14" s="32">
        <v>60.0</v>
      </c>
      <c r="U14" s="39">
        <f t="shared" si="2"/>
        <v>0.6</v>
      </c>
      <c r="V14" s="39">
        <f t="shared" si="3"/>
        <v>30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15.0</v>
      </c>
      <c r="H15" s="31">
        <v>85.0</v>
      </c>
      <c r="I15" s="8" t="s">
        <v>7</v>
      </c>
      <c r="J15" s="19"/>
      <c r="K15" s="22"/>
      <c r="L15" s="8" t="s">
        <v>27</v>
      </c>
      <c r="M15" s="32">
        <v>93.0</v>
      </c>
      <c r="N15" s="32">
        <v>18.6</v>
      </c>
      <c r="O15" s="32">
        <v>1.75</v>
      </c>
      <c r="P15" s="5">
        <f t="shared" si="1"/>
        <v>20.4</v>
      </c>
      <c r="Q15" s="19"/>
      <c r="R15" s="22"/>
      <c r="S15" s="8" t="s">
        <v>27</v>
      </c>
      <c r="T15" s="32">
        <v>46.0</v>
      </c>
      <c r="U15" s="39">
        <f t="shared" si="2"/>
        <v>0.46</v>
      </c>
      <c r="V15" s="39">
        <f t="shared" si="3"/>
        <v>20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60.0</v>
      </c>
      <c r="G16" s="31">
        <v>95.0</v>
      </c>
      <c r="H16" s="31">
        <v>5.0</v>
      </c>
      <c r="I16" s="8" t="s">
        <v>10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28</v>
      </c>
      <c r="T16" s="32">
        <v>56.0</v>
      </c>
      <c r="U16" s="39">
        <f t="shared" si="2"/>
        <v>0.56</v>
      </c>
      <c r="V16" s="39">
        <f t="shared" si="3"/>
        <v>20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60.0</v>
      </c>
      <c r="G17" s="31">
        <v>5.0</v>
      </c>
      <c r="H17" s="31">
        <v>95.0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32</v>
      </c>
      <c r="T17" s="32">
        <v>29.0</v>
      </c>
      <c r="U17" s="39">
        <f t="shared" si="2"/>
        <v>0.29</v>
      </c>
      <c r="V17" s="39">
        <f t="shared" si="3"/>
        <v>10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>
        <v>15.0</v>
      </c>
      <c r="C13" s="18"/>
      <c r="D13" s="17"/>
      <c r="E13" s="9" t="s">
        <v>76</v>
      </c>
      <c r="F13" s="31">
        <v>75.0</v>
      </c>
      <c r="G13" s="31">
        <v>5.0</v>
      </c>
      <c r="H13" s="31">
        <v>95.0</v>
      </c>
      <c r="I13" s="8" t="s">
        <v>13</v>
      </c>
      <c r="J13" s="19"/>
      <c r="K13" s="22"/>
      <c r="L13" s="8" t="s">
        <v>93</v>
      </c>
      <c r="M13" s="32">
        <v>83.5</v>
      </c>
      <c r="N13" s="32">
        <v>18.1</v>
      </c>
      <c r="O13" s="32">
        <v>1.64</v>
      </c>
      <c r="P13" s="5">
        <f t="shared" ref="P13:P15" si="1">round(tan(radians(45))*N13+O13, 1)</f>
        <v>19.7</v>
      </c>
      <c r="Q13" s="19"/>
      <c r="R13" s="22"/>
      <c r="S13" s="8" t="s">
        <v>37</v>
      </c>
      <c r="T13" s="32">
        <v>10.8</v>
      </c>
      <c r="U13" s="39">
        <f t="shared" ref="U13:U112" si="2">T13/100</f>
        <v>0.108</v>
      </c>
      <c r="V13" s="39">
        <f t="shared" ref="V13:V104" si="3">round((PI()*(U13/2)^2), 1)*100</f>
        <v>0</v>
      </c>
      <c r="W13" s="19"/>
      <c r="X13" s="22"/>
    </row>
    <row r="14">
      <c r="A14" s="25"/>
      <c r="B14" s="30">
        <v>23.0</v>
      </c>
      <c r="C14" s="18"/>
      <c r="D14" s="17"/>
      <c r="E14" s="9" t="s">
        <v>77</v>
      </c>
      <c r="F14" s="31">
        <v>60.0</v>
      </c>
      <c r="G14" s="31">
        <v>12.0</v>
      </c>
      <c r="H14" s="31">
        <v>88.0</v>
      </c>
      <c r="I14" s="8" t="s">
        <v>13</v>
      </c>
      <c r="J14" s="19"/>
      <c r="K14" s="22"/>
      <c r="L14" s="8" t="s">
        <v>42</v>
      </c>
      <c r="M14" s="32">
        <v>361.0</v>
      </c>
      <c r="N14" s="32">
        <v>21.1</v>
      </c>
      <c r="O14" s="32">
        <v>1.64</v>
      </c>
      <c r="P14" s="5">
        <f t="shared" si="1"/>
        <v>22.7</v>
      </c>
      <c r="Q14" s="19"/>
      <c r="R14" s="22"/>
      <c r="S14" s="8" t="s">
        <v>37</v>
      </c>
      <c r="T14" s="32">
        <v>13.0</v>
      </c>
      <c r="U14" s="39">
        <f t="shared" si="2"/>
        <v>0.13</v>
      </c>
      <c r="V14" s="39">
        <f t="shared" si="3"/>
        <v>0</v>
      </c>
      <c r="W14" s="19"/>
      <c r="X14" s="22"/>
    </row>
    <row r="15">
      <c r="A15" s="25"/>
      <c r="B15" s="30">
        <v>22.0</v>
      </c>
      <c r="C15" s="18"/>
      <c r="D15" s="17"/>
      <c r="E15" s="9" t="s">
        <v>78</v>
      </c>
      <c r="F15" s="31">
        <v>65.0</v>
      </c>
      <c r="G15" s="31">
        <v>25.0</v>
      </c>
      <c r="H15" s="31">
        <v>75.0</v>
      </c>
      <c r="I15" s="8" t="s">
        <v>13</v>
      </c>
      <c r="J15" s="19"/>
      <c r="K15" s="22"/>
      <c r="L15" s="8" t="s">
        <v>32</v>
      </c>
      <c r="M15" s="32">
        <v>155.5</v>
      </c>
      <c r="N15" s="32">
        <v>22.0</v>
      </c>
      <c r="O15" s="32">
        <v>1.6</v>
      </c>
      <c r="P15" s="5">
        <f t="shared" si="1"/>
        <v>23.6</v>
      </c>
      <c r="Q15" s="19"/>
      <c r="R15" s="22"/>
      <c r="S15" s="8" t="s">
        <v>42</v>
      </c>
      <c r="T15" s="32">
        <v>8.7</v>
      </c>
      <c r="U15" s="39">
        <f t="shared" si="2"/>
        <v>0.087</v>
      </c>
      <c r="V15" s="39">
        <f t="shared" si="3"/>
        <v>0</v>
      </c>
      <c r="W15" s="19"/>
      <c r="X15" s="22"/>
    </row>
    <row r="16">
      <c r="A16" s="25"/>
      <c r="B16" s="30">
        <v>11.0</v>
      </c>
      <c r="C16" s="18"/>
      <c r="D16" s="17"/>
      <c r="E16" s="9" t="s">
        <v>79</v>
      </c>
      <c r="F16" s="31">
        <v>75.0</v>
      </c>
      <c r="G16" s="31">
        <v>20.0</v>
      </c>
      <c r="H16" s="31">
        <v>80.0</v>
      </c>
      <c r="I16" s="8" t="s">
        <v>13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12</v>
      </c>
      <c r="T16" s="32">
        <v>17.3</v>
      </c>
      <c r="U16" s="39">
        <f t="shared" si="2"/>
        <v>0.173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75.0</v>
      </c>
      <c r="G17" s="31">
        <v>10.0</v>
      </c>
      <c r="H17" s="31">
        <v>90.0</v>
      </c>
      <c r="I17" s="8" t="s">
        <v>13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42</v>
      </c>
      <c r="T17" s="32">
        <v>17.2</v>
      </c>
      <c r="U17" s="39">
        <f t="shared" si="2"/>
        <v>0.172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37</v>
      </c>
      <c r="T18" s="32">
        <v>6.1</v>
      </c>
      <c r="U18" s="39">
        <f t="shared" si="2"/>
        <v>0.061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42</v>
      </c>
      <c r="T19" s="32">
        <v>110.0</v>
      </c>
      <c r="U19" s="39">
        <f t="shared" si="2"/>
        <v>1.1</v>
      </c>
      <c r="V19" s="39">
        <f t="shared" si="3"/>
        <v>100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37</v>
      </c>
      <c r="T20" s="32">
        <v>4.8</v>
      </c>
      <c r="U20" s="39">
        <f t="shared" si="2"/>
        <v>0.048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42</v>
      </c>
      <c r="T21" s="32">
        <v>27.5</v>
      </c>
      <c r="U21" s="39">
        <f t="shared" si="2"/>
        <v>0.275</v>
      </c>
      <c r="V21" s="39">
        <f t="shared" si="3"/>
        <v>10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37</v>
      </c>
      <c r="T22" s="32">
        <v>9.1</v>
      </c>
      <c r="U22" s="39">
        <f t="shared" si="2"/>
        <v>0.091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42</v>
      </c>
      <c r="T23" s="32">
        <v>16.0</v>
      </c>
      <c r="U23" s="39">
        <f t="shared" si="2"/>
        <v>0.16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37</v>
      </c>
      <c r="T24" s="32">
        <v>5.3</v>
      </c>
      <c r="U24" s="39">
        <f t="shared" si="2"/>
        <v>0.053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32</v>
      </c>
      <c r="T25" s="32">
        <v>54.5</v>
      </c>
      <c r="U25" s="39">
        <f t="shared" si="2"/>
        <v>0.545</v>
      </c>
      <c r="V25" s="39">
        <f t="shared" si="3"/>
        <v>20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37</v>
      </c>
      <c r="T26" s="32">
        <v>6.0</v>
      </c>
      <c r="U26" s="39">
        <f t="shared" si="2"/>
        <v>0.06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37</v>
      </c>
      <c r="T27" s="32">
        <v>5.0</v>
      </c>
      <c r="U27" s="39">
        <f t="shared" si="2"/>
        <v>0.05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94</v>
      </c>
      <c r="T28" s="32">
        <v>25.4</v>
      </c>
      <c r="U28" s="39">
        <f t="shared" si="2"/>
        <v>0.254</v>
      </c>
      <c r="V28" s="39">
        <f t="shared" si="3"/>
        <v>10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37</v>
      </c>
      <c r="T29" s="32">
        <v>5.7</v>
      </c>
      <c r="U29" s="39">
        <f t="shared" si="2"/>
        <v>0.057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8" t="s">
        <v>37</v>
      </c>
      <c r="T30" s="32">
        <v>6.0</v>
      </c>
      <c r="U30" s="39">
        <f t="shared" si="2"/>
        <v>0.06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12</v>
      </c>
      <c r="T31" s="32">
        <v>27.5</v>
      </c>
      <c r="U31" s="39">
        <f t="shared" si="2"/>
        <v>0.275</v>
      </c>
      <c r="V31" s="39">
        <f t="shared" si="3"/>
        <v>10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8" t="s">
        <v>94</v>
      </c>
      <c r="T32" s="32">
        <v>16.8</v>
      </c>
      <c r="U32" s="39">
        <f t="shared" si="2"/>
        <v>0.168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5.7</v>
      </c>
      <c r="U33" s="39">
        <f t="shared" si="2"/>
        <v>0.057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8" t="s">
        <v>42</v>
      </c>
      <c r="T34" s="32">
        <v>15.6</v>
      </c>
      <c r="U34" s="39">
        <f t="shared" si="2"/>
        <v>0.156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13.3</v>
      </c>
      <c r="U35" s="39">
        <f t="shared" si="2"/>
        <v>0.133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2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95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96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55.0</v>
      </c>
      <c r="G13" s="31">
        <v>5.0</v>
      </c>
      <c r="H13" s="31">
        <v>95.0</v>
      </c>
      <c r="I13" s="8" t="s">
        <v>3</v>
      </c>
      <c r="J13" s="19"/>
      <c r="K13" s="22"/>
      <c r="L13" s="8" t="s">
        <v>32</v>
      </c>
      <c r="M13" s="32">
        <v>74.0</v>
      </c>
      <c r="N13" s="32">
        <v>12.8</v>
      </c>
      <c r="O13" s="32">
        <v>1.84</v>
      </c>
      <c r="P13" s="5">
        <f t="shared" ref="P13:P15" si="1">round(tan(radians(45))*N13+O13, 1)</f>
        <v>14.6</v>
      </c>
      <c r="Q13" s="19"/>
      <c r="R13" s="22"/>
      <c r="S13" s="8" t="s">
        <v>97</v>
      </c>
      <c r="T13" s="32">
        <v>18.8</v>
      </c>
      <c r="U13" s="39">
        <f t="shared" ref="U13:U112" si="2">T13/100</f>
        <v>0.188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10.0</v>
      </c>
      <c r="H14" s="31">
        <v>85.0</v>
      </c>
      <c r="I14" s="8" t="s">
        <v>7</v>
      </c>
      <c r="J14" s="19"/>
      <c r="K14" s="22"/>
      <c r="L14" s="8" t="s">
        <v>12</v>
      </c>
      <c r="M14" s="32">
        <v>45.5</v>
      </c>
      <c r="N14" s="32">
        <v>7.14</v>
      </c>
      <c r="O14" s="32">
        <v>1.84</v>
      </c>
      <c r="P14" s="5">
        <f t="shared" si="1"/>
        <v>9</v>
      </c>
      <c r="Q14" s="19"/>
      <c r="R14" s="22"/>
      <c r="S14" s="8" t="s">
        <v>20</v>
      </c>
      <c r="T14" s="32">
        <v>10.7</v>
      </c>
      <c r="U14" s="39">
        <f t="shared" si="2"/>
        <v>0.107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15.0</v>
      </c>
      <c r="H15" s="31">
        <v>85.0</v>
      </c>
      <c r="I15" s="8" t="s">
        <v>7</v>
      </c>
      <c r="J15" s="19"/>
      <c r="K15" s="22"/>
      <c r="L15" s="8" t="s">
        <v>12</v>
      </c>
      <c r="M15" s="32">
        <v>49.5</v>
      </c>
      <c r="N15" s="32">
        <v>10.9</v>
      </c>
      <c r="O15" s="32">
        <v>1.84</v>
      </c>
      <c r="P15" s="5">
        <f t="shared" si="1"/>
        <v>12.7</v>
      </c>
      <c r="Q15" s="19"/>
      <c r="R15" s="22"/>
      <c r="S15" s="8" t="s">
        <v>32</v>
      </c>
      <c r="T15" s="32">
        <v>24.8</v>
      </c>
      <c r="U15" s="39">
        <f t="shared" si="2"/>
        <v>0.248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50.0</v>
      </c>
      <c r="G16" s="31">
        <v>10.0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97</v>
      </c>
      <c r="T16" s="32">
        <v>3.8</v>
      </c>
      <c r="U16" s="39">
        <f t="shared" si="2"/>
        <v>0.038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50.0</v>
      </c>
      <c r="G17" s="31">
        <v>5.0</v>
      </c>
      <c r="H17" s="31">
        <v>95.0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12</v>
      </c>
      <c r="T17" s="32">
        <v>19.9</v>
      </c>
      <c r="U17" s="39">
        <f t="shared" si="2"/>
        <v>0.199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37</v>
      </c>
      <c r="T18" s="32">
        <v>8.1</v>
      </c>
      <c r="U18" s="39">
        <f t="shared" si="2"/>
        <v>0.081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37</v>
      </c>
      <c r="T19" s="32">
        <v>6.0</v>
      </c>
      <c r="U19" s="39">
        <f t="shared" si="2"/>
        <v>0.06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37</v>
      </c>
      <c r="T20" s="32">
        <v>5.8</v>
      </c>
      <c r="U20" s="39">
        <f t="shared" si="2"/>
        <v>0.058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37</v>
      </c>
      <c r="T21" s="32">
        <v>9.1</v>
      </c>
      <c r="U21" s="39">
        <f t="shared" si="2"/>
        <v>0.091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12</v>
      </c>
      <c r="T22" s="32">
        <v>4.0</v>
      </c>
      <c r="U22" s="39">
        <f t="shared" si="2"/>
        <v>0.04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12</v>
      </c>
      <c r="T23" s="32">
        <v>15.9</v>
      </c>
      <c r="U23" s="39">
        <f t="shared" si="2"/>
        <v>0.159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12</v>
      </c>
      <c r="T24" s="32">
        <v>3.8</v>
      </c>
      <c r="U24" s="39">
        <f t="shared" si="2"/>
        <v>0.038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12</v>
      </c>
      <c r="T25" s="32">
        <v>3.1</v>
      </c>
      <c r="U25" s="39">
        <f t="shared" si="2"/>
        <v>0.031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12</v>
      </c>
      <c r="T26" s="32">
        <v>6.3</v>
      </c>
      <c r="U26" s="39">
        <f t="shared" si="2"/>
        <v>0.063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12</v>
      </c>
      <c r="T27" s="32">
        <v>6.3</v>
      </c>
      <c r="U27" s="39">
        <f t="shared" si="2"/>
        <v>0.063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12</v>
      </c>
      <c r="T28" s="32">
        <v>7.3</v>
      </c>
      <c r="U28" s="39">
        <f t="shared" si="2"/>
        <v>0.073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12</v>
      </c>
      <c r="T29" s="32">
        <v>14.5</v>
      </c>
      <c r="U29" s="39">
        <f t="shared" si="2"/>
        <v>0.145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8" t="s">
        <v>12</v>
      </c>
      <c r="T30" s="32">
        <v>4.0</v>
      </c>
      <c r="U30" s="39">
        <f t="shared" si="2"/>
        <v>0.04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37</v>
      </c>
      <c r="T31" s="32">
        <v>3.8</v>
      </c>
      <c r="U31" s="39">
        <f t="shared" si="2"/>
        <v>0.038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8" t="s">
        <v>37</v>
      </c>
      <c r="T32" s="32">
        <v>8.4</v>
      </c>
      <c r="U32" s="39">
        <f t="shared" si="2"/>
        <v>0.084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5.4</v>
      </c>
      <c r="U33" s="39">
        <f t="shared" si="2"/>
        <v>0.054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8" t="s">
        <v>37</v>
      </c>
      <c r="T34" s="32">
        <v>4.8</v>
      </c>
      <c r="U34" s="39">
        <f t="shared" si="2"/>
        <v>0.048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3.7</v>
      </c>
      <c r="U35" s="39">
        <f t="shared" si="2"/>
        <v>0.037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8" t="s">
        <v>37</v>
      </c>
      <c r="T36" s="32">
        <v>3.1</v>
      </c>
      <c r="U36" s="39">
        <f t="shared" si="2"/>
        <v>0.031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8" t="s">
        <v>37</v>
      </c>
      <c r="T37" s="32">
        <v>4.0</v>
      </c>
      <c r="U37" s="39">
        <f t="shared" si="2"/>
        <v>0.04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8" t="s">
        <v>37</v>
      </c>
      <c r="T38" s="32">
        <v>4.8</v>
      </c>
      <c r="U38" s="39">
        <f t="shared" si="2"/>
        <v>0.048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8" t="s">
        <v>37</v>
      </c>
      <c r="T39" s="32">
        <v>4.8</v>
      </c>
      <c r="U39" s="39">
        <f t="shared" si="2"/>
        <v>0.048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8" t="s">
        <v>37</v>
      </c>
      <c r="T40" s="32">
        <v>4.4</v>
      </c>
      <c r="U40" s="39">
        <f t="shared" si="2"/>
        <v>0.044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8" t="s">
        <v>37</v>
      </c>
      <c r="T41" s="32">
        <v>3.1</v>
      </c>
      <c r="U41" s="39">
        <f t="shared" si="2"/>
        <v>0.031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98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99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>
        <v>26.0</v>
      </c>
      <c r="C13" s="18"/>
      <c r="D13" s="17"/>
      <c r="E13" s="9" t="s">
        <v>76</v>
      </c>
      <c r="F13" s="31">
        <v>83.0</v>
      </c>
      <c r="G13" s="31">
        <v>15.0</v>
      </c>
      <c r="H13" s="31">
        <v>85.0</v>
      </c>
      <c r="I13" s="8" t="s">
        <v>7</v>
      </c>
      <c r="J13" s="19"/>
      <c r="K13" s="22"/>
      <c r="L13" s="8" t="s">
        <v>12</v>
      </c>
      <c r="M13" s="32">
        <v>47.5</v>
      </c>
      <c r="N13" s="32">
        <v>14.5</v>
      </c>
      <c r="O13" s="32">
        <v>1.56</v>
      </c>
      <c r="P13" s="5">
        <f t="shared" ref="P13:P15" si="1">round(tan(radians(45))*N13+O13, 1)</f>
        <v>16.1</v>
      </c>
      <c r="Q13" s="19"/>
      <c r="R13" s="22"/>
      <c r="S13" s="8" t="s">
        <v>20</v>
      </c>
      <c r="T13" s="32">
        <v>17.6</v>
      </c>
      <c r="U13" s="39">
        <f t="shared" ref="U13:U112" si="2">T13/100</f>
        <v>0.176</v>
      </c>
      <c r="V13" s="39">
        <f t="shared" ref="V13:V104" si="3">round((PI()*(U13/2)^2), 1)*100</f>
        <v>0</v>
      </c>
      <c r="W13" s="19"/>
      <c r="X13" s="22"/>
    </row>
    <row r="14">
      <c r="A14" s="25"/>
      <c r="B14" s="30">
        <v>25.0</v>
      </c>
      <c r="C14" s="18"/>
      <c r="D14" s="17"/>
      <c r="E14" s="9" t="s">
        <v>77</v>
      </c>
      <c r="F14" s="31">
        <v>69.0</v>
      </c>
      <c r="G14" s="31">
        <v>15.0</v>
      </c>
      <c r="H14" s="31">
        <v>85.0</v>
      </c>
      <c r="I14" s="8" t="s">
        <v>10</v>
      </c>
      <c r="J14" s="19"/>
      <c r="K14" s="22"/>
      <c r="L14" s="8" t="s">
        <v>100</v>
      </c>
      <c r="M14" s="32">
        <v>53.4</v>
      </c>
      <c r="N14" s="32">
        <v>17.15</v>
      </c>
      <c r="O14" s="32">
        <v>1.56</v>
      </c>
      <c r="P14" s="5">
        <f t="shared" si="1"/>
        <v>18.7</v>
      </c>
      <c r="Q14" s="19"/>
      <c r="R14" s="22"/>
      <c r="S14" s="8" t="s">
        <v>12</v>
      </c>
      <c r="T14" s="32">
        <v>15.0</v>
      </c>
      <c r="U14" s="39">
        <f t="shared" si="2"/>
        <v>0.15</v>
      </c>
      <c r="V14" s="39">
        <f t="shared" si="3"/>
        <v>0</v>
      </c>
      <c r="W14" s="19"/>
      <c r="X14" s="22"/>
    </row>
    <row r="15">
      <c r="A15" s="25"/>
      <c r="B15" s="30">
        <v>18.0</v>
      </c>
      <c r="C15" s="18"/>
      <c r="D15" s="17"/>
      <c r="E15" s="9" t="s">
        <v>78</v>
      </c>
      <c r="F15" s="31">
        <v>72.0</v>
      </c>
      <c r="G15" s="31">
        <v>45.0</v>
      </c>
      <c r="H15" s="31">
        <v>55.0</v>
      </c>
      <c r="I15" s="8" t="s">
        <v>7</v>
      </c>
      <c r="J15" s="19"/>
      <c r="K15" s="22"/>
      <c r="L15" s="8" t="s">
        <v>100</v>
      </c>
      <c r="M15" s="32">
        <v>54.6</v>
      </c>
      <c r="N15" s="32">
        <v>16.3</v>
      </c>
      <c r="O15" s="32">
        <v>1.56</v>
      </c>
      <c r="P15" s="5">
        <f t="shared" si="1"/>
        <v>17.9</v>
      </c>
      <c r="Q15" s="19"/>
      <c r="R15" s="22"/>
      <c r="S15" s="8" t="s">
        <v>100</v>
      </c>
      <c r="T15" s="32">
        <v>17.0</v>
      </c>
      <c r="U15" s="39">
        <f t="shared" si="2"/>
        <v>0.17</v>
      </c>
      <c r="V15" s="39">
        <f t="shared" si="3"/>
        <v>0</v>
      </c>
      <c r="W15" s="19"/>
      <c r="X15" s="22"/>
    </row>
    <row r="16">
      <c r="A16" s="25"/>
      <c r="B16" s="30">
        <v>15.0</v>
      </c>
      <c r="C16" s="18"/>
      <c r="D16" s="17"/>
      <c r="E16" s="9" t="s">
        <v>79</v>
      </c>
      <c r="F16" s="31">
        <v>78.0</v>
      </c>
      <c r="G16" s="31">
        <v>60.0</v>
      </c>
      <c r="H16" s="31">
        <v>40.0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100</v>
      </c>
      <c r="T16" s="32">
        <v>17.3</v>
      </c>
      <c r="U16" s="39">
        <f t="shared" si="2"/>
        <v>0.173</v>
      </c>
      <c r="V16" s="39">
        <f t="shared" si="3"/>
        <v>0</v>
      </c>
      <c r="W16" s="19"/>
      <c r="X16" s="22"/>
    </row>
    <row r="17">
      <c r="A17" s="25"/>
      <c r="B17" s="30">
        <v>18.0</v>
      </c>
      <c r="C17" s="18"/>
      <c r="D17" s="17"/>
      <c r="E17" s="9" t="s">
        <v>80</v>
      </c>
      <c r="F17" s="31">
        <v>64.0</v>
      </c>
      <c r="G17" s="31">
        <v>10.0</v>
      </c>
      <c r="H17" s="31">
        <v>90.0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20</v>
      </c>
      <c r="T17" s="32">
        <v>17.6</v>
      </c>
      <c r="U17" s="39">
        <f t="shared" si="2"/>
        <v>0.176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20</v>
      </c>
      <c r="T18" s="32">
        <v>13.7</v>
      </c>
      <c r="U18" s="39">
        <f t="shared" si="2"/>
        <v>0.137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20</v>
      </c>
      <c r="T19" s="32">
        <v>10.6</v>
      </c>
      <c r="U19" s="39">
        <f t="shared" si="2"/>
        <v>0.106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12</v>
      </c>
      <c r="T20" s="32">
        <v>9.4</v>
      </c>
      <c r="U20" s="39">
        <f t="shared" si="2"/>
        <v>0.094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12</v>
      </c>
      <c r="T21" s="32">
        <v>9.8</v>
      </c>
      <c r="U21" s="39">
        <f t="shared" si="2"/>
        <v>0.098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12</v>
      </c>
      <c r="T22" s="32">
        <v>3.1</v>
      </c>
      <c r="U22" s="39">
        <f t="shared" si="2"/>
        <v>0.031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12</v>
      </c>
      <c r="T23" s="32">
        <v>11.4</v>
      </c>
      <c r="U23" s="39">
        <f t="shared" si="2"/>
        <v>0.114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101</v>
      </c>
      <c r="T24" s="32">
        <v>16.0</v>
      </c>
      <c r="U24" s="39">
        <f t="shared" si="2"/>
        <v>0.16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12</v>
      </c>
      <c r="T25" s="32">
        <v>6.9</v>
      </c>
      <c r="U25" s="39">
        <f t="shared" si="2"/>
        <v>0.069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37</v>
      </c>
      <c r="T26" s="32">
        <v>6.4</v>
      </c>
      <c r="U26" s="39">
        <f t="shared" si="2"/>
        <v>0.064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37</v>
      </c>
      <c r="T27" s="32">
        <v>3.8</v>
      </c>
      <c r="U27" s="39">
        <f t="shared" si="2"/>
        <v>0.038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42</v>
      </c>
      <c r="T28" s="32">
        <v>15.0</v>
      </c>
      <c r="U28" s="39">
        <f t="shared" si="2"/>
        <v>0.15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37</v>
      </c>
      <c r="T29" s="32">
        <v>4.8</v>
      </c>
      <c r="U29" s="39">
        <f t="shared" si="2"/>
        <v>0.048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102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103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>
        <v>10.0</v>
      </c>
      <c r="C13" s="18"/>
      <c r="D13" s="17"/>
      <c r="E13" s="9" t="s">
        <v>76</v>
      </c>
      <c r="F13" s="31">
        <v>75.0</v>
      </c>
      <c r="G13" s="31">
        <v>10.0</v>
      </c>
      <c r="H13" s="31">
        <v>90.0</v>
      </c>
      <c r="I13" s="8" t="s">
        <v>10</v>
      </c>
      <c r="J13" s="19"/>
      <c r="K13" s="22"/>
      <c r="L13" s="8" t="s">
        <v>32</v>
      </c>
      <c r="M13" s="32">
        <v>117.5</v>
      </c>
      <c r="N13" s="32">
        <v>17.7</v>
      </c>
      <c r="O13" s="32">
        <v>1.63</v>
      </c>
      <c r="P13" s="5">
        <f t="shared" ref="P13:P15" si="1">round(tan(radians(45))*N13+O13, 1)</f>
        <v>19.3</v>
      </c>
      <c r="Q13" s="19"/>
      <c r="R13" s="22"/>
      <c r="S13" s="8" t="s">
        <v>12</v>
      </c>
      <c r="T13" s="32">
        <v>14.5</v>
      </c>
      <c r="U13" s="39">
        <f t="shared" ref="U13:U112" si="2">T13/100</f>
        <v>0.145</v>
      </c>
      <c r="V13" s="39">
        <f t="shared" ref="V13:V104" si="3">round((PI()*(U13/2)^2), 1)*100</f>
        <v>0</v>
      </c>
      <c r="W13" s="19"/>
      <c r="X13" s="22"/>
    </row>
    <row r="14">
      <c r="A14" s="25"/>
      <c r="B14" s="30">
        <v>22.0</v>
      </c>
      <c r="C14" s="18"/>
      <c r="D14" s="17"/>
      <c r="E14" s="9" t="s">
        <v>77</v>
      </c>
      <c r="F14" s="31">
        <v>87.0</v>
      </c>
      <c r="G14" s="31">
        <v>20.0</v>
      </c>
      <c r="H14" s="31">
        <v>80.0</v>
      </c>
      <c r="I14" s="8" t="s">
        <v>13</v>
      </c>
      <c r="J14" s="19"/>
      <c r="K14" s="22"/>
      <c r="L14" s="8" t="s">
        <v>26</v>
      </c>
      <c r="M14" s="32">
        <v>99.4</v>
      </c>
      <c r="N14" s="32">
        <v>13.6</v>
      </c>
      <c r="O14" s="32">
        <v>1.63</v>
      </c>
      <c r="P14" s="5">
        <f t="shared" si="1"/>
        <v>15.2</v>
      </c>
      <c r="Q14" s="19"/>
      <c r="R14" s="22"/>
      <c r="S14" s="8" t="s">
        <v>37</v>
      </c>
      <c r="T14" s="32">
        <v>4.5</v>
      </c>
      <c r="U14" s="39">
        <f t="shared" si="2"/>
        <v>0.045</v>
      </c>
      <c r="V14" s="39">
        <f t="shared" si="3"/>
        <v>0</v>
      </c>
      <c r="W14" s="19"/>
      <c r="X14" s="22"/>
    </row>
    <row r="15">
      <c r="A15" s="25"/>
      <c r="B15" s="30">
        <v>18.0</v>
      </c>
      <c r="C15" s="18"/>
      <c r="D15" s="17"/>
      <c r="E15" s="9" t="s">
        <v>78</v>
      </c>
      <c r="F15" s="31">
        <v>91.0</v>
      </c>
      <c r="G15" s="31">
        <v>10.0</v>
      </c>
      <c r="H15" s="31">
        <v>90.0</v>
      </c>
      <c r="I15" s="8" t="s">
        <v>10</v>
      </c>
      <c r="J15" s="19"/>
      <c r="K15" s="22"/>
      <c r="L15" s="8" t="s">
        <v>12</v>
      </c>
      <c r="M15" s="32">
        <v>46.7</v>
      </c>
      <c r="N15" s="32">
        <v>13.9</v>
      </c>
      <c r="O15" s="32">
        <v>1.63</v>
      </c>
      <c r="P15" s="5">
        <f t="shared" si="1"/>
        <v>15.5</v>
      </c>
      <c r="Q15" s="19"/>
      <c r="R15" s="22"/>
      <c r="S15" s="8" t="s">
        <v>37</v>
      </c>
      <c r="T15" s="32">
        <v>4.7</v>
      </c>
      <c r="U15" s="39">
        <f t="shared" si="2"/>
        <v>0.047</v>
      </c>
      <c r="V15" s="39">
        <f t="shared" si="3"/>
        <v>0</v>
      </c>
      <c r="W15" s="19"/>
      <c r="X15" s="22"/>
    </row>
    <row r="16">
      <c r="A16" s="25"/>
      <c r="B16" s="30">
        <v>12.0</v>
      </c>
      <c r="C16" s="18"/>
      <c r="D16" s="17"/>
      <c r="E16" s="9" t="s">
        <v>79</v>
      </c>
      <c r="F16" s="31">
        <v>81.0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104</v>
      </c>
      <c r="T16" s="32">
        <v>5.2</v>
      </c>
      <c r="U16" s="39">
        <f t="shared" si="2"/>
        <v>0.052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88.0</v>
      </c>
      <c r="G17" s="31">
        <v>50.0</v>
      </c>
      <c r="H17" s="31">
        <v>50.0</v>
      </c>
      <c r="I17" s="8" t="s">
        <v>13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12</v>
      </c>
      <c r="T17" s="32">
        <v>15.0</v>
      </c>
      <c r="U17" s="39">
        <f t="shared" si="2"/>
        <v>0.15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26</v>
      </c>
      <c r="T18" s="32">
        <v>32.5</v>
      </c>
      <c r="U18" s="39">
        <f t="shared" si="2"/>
        <v>0.325</v>
      </c>
      <c r="V18" s="39">
        <f t="shared" si="3"/>
        <v>10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105</v>
      </c>
      <c r="T19" s="32">
        <v>8.5</v>
      </c>
      <c r="U19" s="39">
        <f t="shared" si="2"/>
        <v>0.085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12</v>
      </c>
      <c r="T20" s="32">
        <v>7.0</v>
      </c>
      <c r="U20" s="39">
        <f t="shared" si="2"/>
        <v>0.07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12</v>
      </c>
      <c r="T21" s="32">
        <v>6.5</v>
      </c>
      <c r="U21" s="39">
        <f t="shared" si="2"/>
        <v>0.065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106</v>
      </c>
      <c r="T22" s="32">
        <v>5.0</v>
      </c>
      <c r="U22" s="39">
        <f t="shared" si="2"/>
        <v>0.05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37</v>
      </c>
      <c r="T23" s="32">
        <v>9.8</v>
      </c>
      <c r="U23" s="39">
        <f t="shared" si="2"/>
        <v>0.098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105</v>
      </c>
      <c r="T24" s="32">
        <v>3.6</v>
      </c>
      <c r="U24" s="39">
        <f t="shared" si="2"/>
        <v>0.036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105</v>
      </c>
      <c r="T25" s="32">
        <v>5.8</v>
      </c>
      <c r="U25" s="39">
        <f t="shared" si="2"/>
        <v>0.058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105</v>
      </c>
      <c r="T26" s="32">
        <v>3.2</v>
      </c>
      <c r="U26" s="39">
        <f t="shared" si="2"/>
        <v>0.032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105</v>
      </c>
      <c r="T27" s="32">
        <v>3.2</v>
      </c>
      <c r="U27" s="39">
        <f t="shared" si="2"/>
        <v>0.032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105</v>
      </c>
      <c r="T28" s="32">
        <v>5.0</v>
      </c>
      <c r="U28" s="39">
        <f t="shared" si="2"/>
        <v>0.05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17</v>
      </c>
      <c r="T29" s="32">
        <v>7.0</v>
      </c>
      <c r="U29" s="39">
        <f t="shared" si="2"/>
        <v>0.07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8" t="s">
        <v>37</v>
      </c>
      <c r="T30" s="32">
        <v>8.3</v>
      </c>
      <c r="U30" s="39">
        <f t="shared" si="2"/>
        <v>0.083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32</v>
      </c>
      <c r="T31" s="32">
        <v>36.5</v>
      </c>
      <c r="U31" s="39">
        <f t="shared" si="2"/>
        <v>0.365</v>
      </c>
      <c r="V31" s="39">
        <f t="shared" si="3"/>
        <v>10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8" t="s">
        <v>37</v>
      </c>
      <c r="T32" s="32">
        <v>3.5</v>
      </c>
      <c r="U32" s="39">
        <f t="shared" si="2"/>
        <v>0.035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6.9</v>
      </c>
      <c r="U33" s="39">
        <f t="shared" si="2"/>
        <v>0.069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8" t="s">
        <v>37</v>
      </c>
      <c r="T34" s="32">
        <v>6.1</v>
      </c>
      <c r="U34" s="39">
        <f t="shared" si="2"/>
        <v>0.061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105</v>
      </c>
      <c r="T35" s="32">
        <v>3.4</v>
      </c>
      <c r="U35" s="39">
        <f t="shared" si="2"/>
        <v>0.034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8" t="s">
        <v>37</v>
      </c>
      <c r="T36" s="32">
        <v>3.1</v>
      </c>
      <c r="U36" s="39">
        <f t="shared" si="2"/>
        <v>0.031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8" t="s">
        <v>37</v>
      </c>
      <c r="T37" s="32">
        <v>13.0</v>
      </c>
      <c r="U37" s="39">
        <f t="shared" si="2"/>
        <v>0.13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8" t="s">
        <v>37</v>
      </c>
      <c r="T38" s="32">
        <v>5.5</v>
      </c>
      <c r="U38" s="39">
        <f t="shared" si="2"/>
        <v>0.055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8" t="s">
        <v>105</v>
      </c>
      <c r="T39" s="32">
        <v>4.4</v>
      </c>
      <c r="U39" s="39">
        <f t="shared" si="2"/>
        <v>0.044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8" t="s">
        <v>37</v>
      </c>
      <c r="T40" s="32">
        <v>6.8</v>
      </c>
      <c r="U40" s="39">
        <f t="shared" si="2"/>
        <v>0.068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8" t="s">
        <v>107</v>
      </c>
      <c r="T41" s="32">
        <v>6.0</v>
      </c>
      <c r="U41" s="39">
        <f t="shared" si="2"/>
        <v>0.06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8" t="s">
        <v>12</v>
      </c>
      <c r="T42" s="32">
        <v>3.6</v>
      </c>
      <c r="U42" s="39">
        <f t="shared" si="2"/>
        <v>0.036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8" t="s">
        <v>105</v>
      </c>
      <c r="T43" s="32">
        <v>12.3</v>
      </c>
      <c r="U43" s="39">
        <f t="shared" si="2"/>
        <v>0.123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8" t="s">
        <v>37</v>
      </c>
      <c r="T44" s="32">
        <v>9.4</v>
      </c>
      <c r="U44" s="39">
        <f t="shared" si="2"/>
        <v>0.094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