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filterPrivacy="1"/>
  <xr:revisionPtr revIDLastSave="0" documentId="13_ncr:1_{1E08E81E-661A-1748-A58E-B42536E9A11A}" xr6:coauthVersionLast="47" xr6:coauthVersionMax="47" xr10:uidLastSave="{00000000-0000-0000-0000-000000000000}"/>
  <bookViews>
    <workbookView xWindow="0" yWindow="460" windowWidth="24160" windowHeight="14380" xr2:uid="{00000000-000D-0000-FFFF-FFFF00000000}"/>
  </bookViews>
  <sheets>
    <sheet name="All.Crangonictids.Concatenated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4" l="1"/>
  <c r="H16" i="4"/>
  <c r="D2" i="4"/>
  <c r="H11" i="4" l="1"/>
  <c r="H26" i="4"/>
  <c r="H21" i="4"/>
  <c r="H31" i="4"/>
  <c r="J41" i="4"/>
  <c r="I41" i="4"/>
  <c r="H41" i="4"/>
  <c r="D3" i="4" l="1"/>
  <c r="I6" i="4" s="1"/>
  <c r="D4" i="4"/>
  <c r="D5" i="4"/>
  <c r="D6" i="4"/>
  <c r="D7" i="4"/>
  <c r="I11" i="4" s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F3" i="4" l="1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2" i="4"/>
  <c r="G2" i="4" s="1"/>
  <c r="I16" i="4" l="1"/>
  <c r="J16" i="4"/>
  <c r="J11" i="4"/>
  <c r="I21" i="4"/>
  <c r="J21" i="4"/>
  <c r="J26" i="4"/>
  <c r="I26" i="4"/>
  <c r="J31" i="4"/>
  <c r="J6" i="4"/>
  <c r="I31" i="4"/>
</calcChain>
</file>

<file path=xl/sharedStrings.xml><?xml version="1.0" encoding="utf-8"?>
<sst xmlns="http://schemas.openxmlformats.org/spreadsheetml/2006/main" count="90" uniqueCount="22">
  <si>
    <t>Date</t>
  </si>
  <si>
    <t>Taxon</t>
  </si>
  <si>
    <t>Pro.hiding</t>
  </si>
  <si>
    <t>S. pecki</t>
  </si>
  <si>
    <t>Locality</t>
  </si>
  <si>
    <t>Landa</t>
  </si>
  <si>
    <t>S. russelli</t>
  </si>
  <si>
    <t>Sessom</t>
  </si>
  <si>
    <t>SMS</t>
  </si>
  <si>
    <t>S. bifurcatus</t>
  </si>
  <si>
    <t>S. flagellatus</t>
  </si>
  <si>
    <t xml:space="preserve">Big Boiling </t>
  </si>
  <si>
    <t>Robertson</t>
  </si>
  <si>
    <t>Pro.hiding.difference</t>
  </si>
  <si>
    <t>Var</t>
  </si>
  <si>
    <t>Gunnells Spring</t>
  </si>
  <si>
    <t>SE</t>
  </si>
  <si>
    <t>Raw.hide</t>
  </si>
  <si>
    <t>Raw.open</t>
  </si>
  <si>
    <t>Mean.hide</t>
  </si>
  <si>
    <r>
      <t xml:space="preserve">Crangonyx </t>
    </r>
    <r>
      <rPr>
        <sz val="11"/>
        <color theme="1"/>
        <rFont val="Calibri"/>
        <family val="2"/>
        <scheme val="minor"/>
      </rPr>
      <t>sp.</t>
    </r>
  </si>
  <si>
    <r>
      <t xml:space="preserve">Synurella </t>
    </r>
    <r>
      <rPr>
        <sz val="11"/>
        <color theme="1"/>
        <rFont val="Calibri"/>
        <family val="2"/>
        <scheme val="minor"/>
      </rPr>
      <t>sp.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</si>
</sst>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pane ySplit="1" topLeftCell="A18" activePane="bottomLeft" state="frozen"/>
      <selection pane="bottomLeft" activeCell="B32" sqref="B32:B41"/>
    </sheetView>
  </sheetViews>
  <sheetFormatPr baseColWidth="10" defaultColWidth="8.83203125" defaultRowHeight="15" x14ac:dyDescent="0.2"/>
  <cols>
    <col min="1" max="1" width="8.83203125" style="1"/>
    <col min="2" max="2" width="14.5" style="1" customWidth="1"/>
    <col min="3" max="3" width="22.33203125" style="1" customWidth="1"/>
    <col min="4" max="4" width="12.6640625" style="1" customWidth="1"/>
    <col min="5" max="10" width="10.6640625" style="1" customWidth="1"/>
    <col min="11" max="12" width="11.6640625" style="1" bestFit="1" customWidth="1"/>
    <col min="13" max="16384" width="8.83203125" style="1"/>
  </cols>
  <sheetData>
    <row r="1" spans="1:10" ht="33" thickBot="1" x14ac:dyDescent="0.25">
      <c r="A1" s="2" t="s">
        <v>0</v>
      </c>
      <c r="B1" s="2" t="s">
        <v>1</v>
      </c>
      <c r="C1" s="2" t="s">
        <v>4</v>
      </c>
      <c r="D1" s="2" t="s">
        <v>13</v>
      </c>
      <c r="E1" s="2" t="s">
        <v>2</v>
      </c>
      <c r="F1" s="6" t="s">
        <v>17</v>
      </c>
      <c r="G1" s="6" t="s">
        <v>18</v>
      </c>
      <c r="H1" s="6" t="s">
        <v>19</v>
      </c>
      <c r="I1" s="6" t="s">
        <v>14</v>
      </c>
      <c r="J1" s="6" t="s">
        <v>16</v>
      </c>
    </row>
    <row r="2" spans="1:10" ht="16" x14ac:dyDescent="0.2">
      <c r="A2" s="1">
        <v>20150915</v>
      </c>
      <c r="B2" s="3" t="s">
        <v>3</v>
      </c>
      <c r="C2" s="4" t="s">
        <v>5</v>
      </c>
      <c r="D2" s="1">
        <f>0.5-E2</f>
        <v>-0.36666666666666703</v>
      </c>
      <c r="E2" s="1">
        <v>0.86666666666666703</v>
      </c>
      <c r="F2" s="5">
        <f>E2*15</f>
        <v>13.000000000000005</v>
      </c>
      <c r="G2" s="5">
        <f t="shared" ref="G2:G16" si="0">15-F2</f>
        <v>1.9999999999999947</v>
      </c>
    </row>
    <row r="3" spans="1:10" ht="16" x14ac:dyDescent="0.2">
      <c r="A3" s="1">
        <v>20150915</v>
      </c>
      <c r="B3" s="3" t="s">
        <v>3</v>
      </c>
      <c r="C3" s="4" t="s">
        <v>5</v>
      </c>
      <c r="D3" s="1">
        <f t="shared" ref="D3:D41" si="1">0.5-E3</f>
        <v>-0.23333333333333328</v>
      </c>
      <c r="E3" s="1">
        <v>0.73333333333333328</v>
      </c>
      <c r="F3" s="5">
        <f t="shared" ref="F3:F41" si="2">E3*15</f>
        <v>11</v>
      </c>
      <c r="G3" s="5">
        <f t="shared" si="0"/>
        <v>4</v>
      </c>
    </row>
    <row r="4" spans="1:10" ht="16" x14ac:dyDescent="0.2">
      <c r="A4" s="1">
        <v>20150915</v>
      </c>
      <c r="B4" s="3" t="s">
        <v>3</v>
      </c>
      <c r="C4" s="4" t="s">
        <v>5</v>
      </c>
      <c r="D4" s="1">
        <f t="shared" si="1"/>
        <v>-0.43333333333333335</v>
      </c>
      <c r="E4" s="1">
        <v>0.93333333333333335</v>
      </c>
      <c r="F4" s="5">
        <f t="shared" si="2"/>
        <v>14</v>
      </c>
      <c r="G4" s="5">
        <f t="shared" si="0"/>
        <v>1</v>
      </c>
    </row>
    <row r="5" spans="1:10" ht="16" x14ac:dyDescent="0.2">
      <c r="A5" s="1">
        <v>20150915</v>
      </c>
      <c r="B5" s="3" t="s">
        <v>3</v>
      </c>
      <c r="C5" s="4" t="s">
        <v>5</v>
      </c>
      <c r="D5" s="1">
        <f t="shared" si="1"/>
        <v>-9.9999999999999978E-2</v>
      </c>
      <c r="E5" s="1">
        <v>0.6</v>
      </c>
      <c r="F5" s="5">
        <f t="shared" si="2"/>
        <v>9</v>
      </c>
      <c r="G5" s="5">
        <f t="shared" si="0"/>
        <v>6</v>
      </c>
    </row>
    <row r="6" spans="1:10" ht="16" x14ac:dyDescent="0.2">
      <c r="A6" s="1">
        <v>20150915</v>
      </c>
      <c r="B6" s="3" t="s">
        <v>3</v>
      </c>
      <c r="C6" s="4" t="s">
        <v>5</v>
      </c>
      <c r="D6" s="1">
        <f t="shared" si="1"/>
        <v>-0.43333333333333335</v>
      </c>
      <c r="E6" s="1">
        <v>0.93333333333333335</v>
      </c>
      <c r="F6" s="5">
        <f t="shared" si="2"/>
        <v>14</v>
      </c>
      <c r="G6" s="5">
        <f t="shared" si="0"/>
        <v>1</v>
      </c>
      <c r="H6" s="1">
        <f>AVERAGE(E2:E6)</f>
        <v>0.81333333333333346</v>
      </c>
      <c r="I6" s="1">
        <f>_xlfn.VAR.S(D2:D6)</f>
        <v>2.0888888888888901E-2</v>
      </c>
      <c r="J6" s="1">
        <f>_xlfn.STDEV.S(D2:D6)/(SQRT(COUNT(D2:D6)))</f>
        <v>6.4635731432217736E-2</v>
      </c>
    </row>
    <row r="7" spans="1:10" ht="16" x14ac:dyDescent="0.2">
      <c r="A7" s="1">
        <v>20150915</v>
      </c>
      <c r="B7" s="3" t="s">
        <v>6</v>
      </c>
      <c r="C7" s="1" t="s">
        <v>7</v>
      </c>
      <c r="D7" s="1">
        <f t="shared" si="1"/>
        <v>-0.16666666666666663</v>
      </c>
      <c r="E7" s="1">
        <v>0.66666666666666663</v>
      </c>
      <c r="F7" s="5">
        <f t="shared" si="2"/>
        <v>10</v>
      </c>
      <c r="G7" s="5">
        <f t="shared" si="0"/>
        <v>5</v>
      </c>
    </row>
    <row r="8" spans="1:10" ht="16" x14ac:dyDescent="0.2">
      <c r="A8" s="1">
        <v>20150915</v>
      </c>
      <c r="B8" s="3" t="s">
        <v>6</v>
      </c>
      <c r="C8" s="1" t="s">
        <v>7</v>
      </c>
      <c r="D8" s="1">
        <f t="shared" si="1"/>
        <v>-0.3666666666666667</v>
      </c>
      <c r="E8" s="1">
        <v>0.8666666666666667</v>
      </c>
      <c r="F8" s="5">
        <f t="shared" si="2"/>
        <v>13</v>
      </c>
      <c r="G8" s="5">
        <f t="shared" si="0"/>
        <v>2</v>
      </c>
    </row>
    <row r="9" spans="1:10" ht="16" x14ac:dyDescent="0.2">
      <c r="A9" s="1">
        <v>20150915</v>
      </c>
      <c r="B9" s="3" t="s">
        <v>6</v>
      </c>
      <c r="C9" s="1" t="s">
        <v>7</v>
      </c>
      <c r="D9" s="1">
        <f t="shared" si="1"/>
        <v>-9.9999999999999978E-2</v>
      </c>
      <c r="E9" s="1">
        <v>0.6</v>
      </c>
      <c r="F9" s="5">
        <f t="shared" si="2"/>
        <v>9</v>
      </c>
      <c r="G9" s="5">
        <f t="shared" si="0"/>
        <v>6</v>
      </c>
    </row>
    <row r="10" spans="1:10" ht="16" x14ac:dyDescent="0.2">
      <c r="A10" s="1">
        <v>20150915</v>
      </c>
      <c r="B10" s="3" t="s">
        <v>6</v>
      </c>
      <c r="C10" s="1" t="s">
        <v>7</v>
      </c>
      <c r="D10" s="1">
        <f t="shared" si="1"/>
        <v>-0.16666666666666663</v>
      </c>
      <c r="E10" s="1">
        <v>0.66666666666666663</v>
      </c>
      <c r="F10" s="5">
        <f t="shared" si="2"/>
        <v>10</v>
      </c>
      <c r="G10" s="5">
        <f t="shared" si="0"/>
        <v>5</v>
      </c>
    </row>
    <row r="11" spans="1:10" ht="16" x14ac:dyDescent="0.2">
      <c r="A11" s="1">
        <v>20150915</v>
      </c>
      <c r="B11" s="3" t="s">
        <v>6</v>
      </c>
      <c r="C11" s="1" t="s">
        <v>7</v>
      </c>
      <c r="D11" s="1">
        <f t="shared" si="1"/>
        <v>-0.43333333333333335</v>
      </c>
      <c r="E11" s="1">
        <v>0.93333333333333335</v>
      </c>
      <c r="F11" s="5">
        <f t="shared" si="2"/>
        <v>14</v>
      </c>
      <c r="G11" s="5">
        <f t="shared" si="0"/>
        <v>1</v>
      </c>
      <c r="H11" s="1">
        <f>AVERAGE(E7:E11)</f>
        <v>0.7466666666666667</v>
      </c>
      <c r="I11" s="1">
        <f>_xlfn.VAR.S(D7:D11)</f>
        <v>2.0888888888888874E-2</v>
      </c>
      <c r="J11" s="1">
        <f>_xlfn.STDEV.S(D7:D11)/(SQRT(COUNT(D7:D11)))</f>
        <v>6.4635731432217694E-2</v>
      </c>
    </row>
    <row r="12" spans="1:10" ht="16" x14ac:dyDescent="0.2">
      <c r="A12" s="1">
        <v>20150923</v>
      </c>
      <c r="B12" s="3" t="s">
        <v>6</v>
      </c>
      <c r="C12" s="1" t="s">
        <v>8</v>
      </c>
      <c r="D12" s="1">
        <f t="shared" si="1"/>
        <v>-0.43333333333333335</v>
      </c>
      <c r="E12" s="1">
        <v>0.93333333333333335</v>
      </c>
      <c r="F12" s="5">
        <f t="shared" si="2"/>
        <v>14</v>
      </c>
      <c r="G12" s="5">
        <f t="shared" si="0"/>
        <v>1</v>
      </c>
    </row>
    <row r="13" spans="1:10" ht="16" x14ac:dyDescent="0.2">
      <c r="A13" s="1">
        <v>20150923</v>
      </c>
      <c r="B13" s="3" t="s">
        <v>6</v>
      </c>
      <c r="C13" s="1" t="s">
        <v>8</v>
      </c>
      <c r="D13" s="1">
        <f t="shared" si="1"/>
        <v>-0.5</v>
      </c>
      <c r="E13" s="1">
        <v>1</v>
      </c>
      <c r="F13" s="5">
        <f t="shared" si="2"/>
        <v>15</v>
      </c>
      <c r="G13" s="5">
        <f t="shared" si="0"/>
        <v>0</v>
      </c>
    </row>
    <row r="14" spans="1:10" ht="16" x14ac:dyDescent="0.2">
      <c r="A14" s="1">
        <v>20150923</v>
      </c>
      <c r="B14" s="3" t="s">
        <v>6</v>
      </c>
      <c r="C14" s="1" t="s">
        <v>8</v>
      </c>
      <c r="D14" s="1">
        <f t="shared" si="1"/>
        <v>-0.2142857142857143</v>
      </c>
      <c r="E14" s="1">
        <v>0.7142857142857143</v>
      </c>
      <c r="F14" s="5">
        <f t="shared" si="2"/>
        <v>10.714285714285715</v>
      </c>
      <c r="G14" s="5">
        <f t="shared" si="0"/>
        <v>4.2857142857142847</v>
      </c>
    </row>
    <row r="15" spans="1:10" ht="16" x14ac:dyDescent="0.2">
      <c r="A15" s="1">
        <v>20150923</v>
      </c>
      <c r="B15" s="3" t="s">
        <v>6</v>
      </c>
      <c r="C15" s="1" t="s">
        <v>8</v>
      </c>
      <c r="D15" s="1">
        <f t="shared" si="1"/>
        <v>-0.23333333333333328</v>
      </c>
      <c r="E15" s="1">
        <v>0.73333333333333328</v>
      </c>
      <c r="F15" s="5">
        <f t="shared" si="2"/>
        <v>11</v>
      </c>
      <c r="G15" s="5">
        <f t="shared" si="0"/>
        <v>4</v>
      </c>
    </row>
    <row r="16" spans="1:10" ht="16" x14ac:dyDescent="0.2">
      <c r="A16" s="1">
        <v>20150923</v>
      </c>
      <c r="B16" s="3" t="s">
        <v>6</v>
      </c>
      <c r="C16" s="1" t="s">
        <v>8</v>
      </c>
      <c r="D16" s="1">
        <f t="shared" si="1"/>
        <v>-0.5</v>
      </c>
      <c r="E16" s="1">
        <v>1</v>
      </c>
      <c r="F16" s="5">
        <f t="shared" si="2"/>
        <v>15</v>
      </c>
      <c r="G16" s="5">
        <f t="shared" si="0"/>
        <v>0</v>
      </c>
      <c r="H16" s="1">
        <f>AVERAGE(E7:E16)</f>
        <v>0.81142857142857139</v>
      </c>
      <c r="I16" s="1">
        <f>_xlfn.VAR.S(D7:D16)</f>
        <v>2.2893424036281154E-2</v>
      </c>
      <c r="J16" s="1">
        <f>_xlfn.STDEV.S(D7:D16)/(SQRT(COUNT(D7:D16)))</f>
        <v>4.7847073093639857E-2</v>
      </c>
    </row>
    <row r="17" spans="1:10" ht="16" x14ac:dyDescent="0.2">
      <c r="A17" s="1">
        <v>20150921</v>
      </c>
      <c r="B17" s="3" t="s">
        <v>9</v>
      </c>
      <c r="C17" s="4" t="s">
        <v>8</v>
      </c>
      <c r="D17" s="1">
        <f t="shared" si="1"/>
        <v>-3.3333333333333326E-2</v>
      </c>
      <c r="E17" s="1">
        <v>0.53333333333333333</v>
      </c>
      <c r="F17" s="5">
        <f t="shared" si="2"/>
        <v>8</v>
      </c>
      <c r="G17" s="5">
        <f>15-F17</f>
        <v>7</v>
      </c>
    </row>
    <row r="18" spans="1:10" ht="16" x14ac:dyDescent="0.2">
      <c r="A18" s="1">
        <v>20150921</v>
      </c>
      <c r="B18" s="3" t="s">
        <v>9</v>
      </c>
      <c r="C18" s="4" t="s">
        <v>8</v>
      </c>
      <c r="D18" s="1">
        <f t="shared" si="1"/>
        <v>9.9999999999999978E-2</v>
      </c>
      <c r="E18" s="1">
        <v>0.4</v>
      </c>
      <c r="F18" s="5">
        <f t="shared" si="2"/>
        <v>6</v>
      </c>
      <c r="G18" s="5">
        <f t="shared" ref="G18:G41" si="3">15-F18</f>
        <v>9</v>
      </c>
    </row>
    <row r="19" spans="1:10" ht="16" x14ac:dyDescent="0.2">
      <c r="A19" s="1">
        <v>20150928</v>
      </c>
      <c r="B19" s="3" t="s">
        <v>9</v>
      </c>
      <c r="C19" s="1" t="s">
        <v>11</v>
      </c>
      <c r="D19" s="1">
        <f t="shared" si="1"/>
        <v>3.3333333333333326E-2</v>
      </c>
      <c r="E19" s="1">
        <v>0.46666666666666667</v>
      </c>
      <c r="F19" s="5">
        <f t="shared" si="2"/>
        <v>7</v>
      </c>
      <c r="G19" s="5">
        <f t="shared" si="3"/>
        <v>8</v>
      </c>
    </row>
    <row r="20" spans="1:10" ht="16" x14ac:dyDescent="0.2">
      <c r="A20" s="5">
        <v>20160223</v>
      </c>
      <c r="B20" s="3" t="s">
        <v>9</v>
      </c>
      <c r="C20" s="4" t="s">
        <v>12</v>
      </c>
      <c r="D20" s="1">
        <f t="shared" si="1"/>
        <v>0.1875</v>
      </c>
      <c r="E20" s="1">
        <v>0.3125</v>
      </c>
      <c r="F20" s="5">
        <f t="shared" si="2"/>
        <v>4.6875</v>
      </c>
      <c r="G20" s="5">
        <f t="shared" si="3"/>
        <v>10.3125</v>
      </c>
    </row>
    <row r="21" spans="1:10" ht="16" x14ac:dyDescent="0.2">
      <c r="A21" s="5">
        <v>20160223</v>
      </c>
      <c r="B21" s="3" t="s">
        <v>9</v>
      </c>
      <c r="C21" s="4" t="s">
        <v>12</v>
      </c>
      <c r="D21" s="1">
        <f t="shared" si="1"/>
        <v>6.25E-2</v>
      </c>
      <c r="E21" s="1">
        <v>0.4375</v>
      </c>
      <c r="F21" s="5">
        <f t="shared" si="2"/>
        <v>6.5625</v>
      </c>
      <c r="G21" s="5">
        <f t="shared" si="3"/>
        <v>8.4375</v>
      </c>
      <c r="H21" s="1">
        <f>AVERAGE(E17:E21)</f>
        <v>0.43</v>
      </c>
      <c r="I21" s="1">
        <f>_xlfn.VAR.S(D17:D21)</f>
        <v>6.696180555555555E-3</v>
      </c>
      <c r="J21" s="1">
        <f>_xlfn.STDEV.S(D17:D21)/(SQRT(COUNT(D17:D21)))</f>
        <v>3.6595575020910806E-2</v>
      </c>
    </row>
    <row r="22" spans="1:10" ht="16" x14ac:dyDescent="0.2">
      <c r="A22" s="1">
        <v>20150922</v>
      </c>
      <c r="B22" s="3" t="s">
        <v>10</v>
      </c>
      <c r="C22" s="1" t="s">
        <v>8</v>
      </c>
      <c r="D22" s="1">
        <f t="shared" si="1"/>
        <v>3.3333333333333326E-2</v>
      </c>
      <c r="E22" s="1">
        <v>0.46666666666666667</v>
      </c>
      <c r="F22" s="5">
        <f t="shared" si="2"/>
        <v>7</v>
      </c>
      <c r="G22" s="5">
        <f t="shared" si="3"/>
        <v>8</v>
      </c>
    </row>
    <row r="23" spans="1:10" ht="16" x14ac:dyDescent="0.2">
      <c r="A23" s="1">
        <v>20150922</v>
      </c>
      <c r="B23" s="3" t="s">
        <v>10</v>
      </c>
      <c r="C23" s="1" t="s">
        <v>8</v>
      </c>
      <c r="D23" s="1">
        <f t="shared" si="1"/>
        <v>-3.3333333333333326E-2</v>
      </c>
      <c r="E23" s="1">
        <v>0.53333333333333333</v>
      </c>
      <c r="F23" s="5">
        <f t="shared" si="2"/>
        <v>8</v>
      </c>
      <c r="G23" s="5">
        <f t="shared" si="3"/>
        <v>7</v>
      </c>
    </row>
    <row r="24" spans="1:10" ht="16" x14ac:dyDescent="0.2">
      <c r="A24" s="1">
        <v>20150922</v>
      </c>
      <c r="B24" s="3" t="s">
        <v>10</v>
      </c>
      <c r="C24" s="1" t="s">
        <v>8</v>
      </c>
      <c r="D24" s="1">
        <f t="shared" si="1"/>
        <v>-9.9999999999999978E-2</v>
      </c>
      <c r="E24" s="1">
        <v>0.6</v>
      </c>
      <c r="F24" s="5">
        <f t="shared" si="2"/>
        <v>9</v>
      </c>
      <c r="G24" s="5">
        <f t="shared" si="3"/>
        <v>6</v>
      </c>
    </row>
    <row r="25" spans="1:10" ht="16" x14ac:dyDescent="0.2">
      <c r="A25" s="1">
        <v>20150922</v>
      </c>
      <c r="B25" s="3" t="s">
        <v>10</v>
      </c>
      <c r="C25" s="1" t="s">
        <v>8</v>
      </c>
      <c r="D25" s="1">
        <f t="shared" si="1"/>
        <v>3.3333333333333326E-2</v>
      </c>
      <c r="E25" s="1">
        <v>0.46666666666666667</v>
      </c>
      <c r="F25" s="5">
        <f t="shared" si="2"/>
        <v>7</v>
      </c>
      <c r="G25" s="5">
        <f t="shared" si="3"/>
        <v>8</v>
      </c>
    </row>
    <row r="26" spans="1:10" ht="16" x14ac:dyDescent="0.2">
      <c r="A26" s="1">
        <v>20150922</v>
      </c>
      <c r="B26" s="3" t="s">
        <v>10</v>
      </c>
      <c r="C26" s="1" t="s">
        <v>8</v>
      </c>
      <c r="D26" s="1">
        <f t="shared" si="1"/>
        <v>-3.3333333333333326E-2</v>
      </c>
      <c r="E26" s="1">
        <v>0.53333333333333333</v>
      </c>
      <c r="F26" s="5">
        <f t="shared" si="2"/>
        <v>8</v>
      </c>
      <c r="G26" s="5">
        <f t="shared" si="3"/>
        <v>7</v>
      </c>
      <c r="H26" s="1">
        <f>AVERAGE(E22:E26)</f>
        <v>0.52</v>
      </c>
      <c r="I26" s="1">
        <f>_xlfn.VAR.S(D22:D26)</f>
        <v>3.1111111111111096E-3</v>
      </c>
      <c r="J26" s="1">
        <f>_xlfn.STDEV.S(D22:D26)/(SQRT(COUNT(D22:D26)))</f>
        <v>2.4944382578492935E-2</v>
      </c>
    </row>
    <row r="27" spans="1:10" ht="16" x14ac:dyDescent="0.2">
      <c r="A27" s="1">
        <v>20160222</v>
      </c>
      <c r="B27" s="3" t="s">
        <v>20</v>
      </c>
      <c r="C27" s="1" t="s">
        <v>8</v>
      </c>
      <c r="D27" s="1">
        <f t="shared" si="1"/>
        <v>-0.1875</v>
      </c>
      <c r="E27" s="1">
        <v>0.6875</v>
      </c>
      <c r="F27" s="5">
        <f t="shared" si="2"/>
        <v>10.3125</v>
      </c>
      <c r="G27" s="5">
        <f t="shared" si="3"/>
        <v>4.6875</v>
      </c>
    </row>
    <row r="28" spans="1:10" ht="16" x14ac:dyDescent="0.2">
      <c r="A28" s="1">
        <v>20160222</v>
      </c>
      <c r="B28" s="3" t="s">
        <v>20</v>
      </c>
      <c r="C28" s="1" t="s">
        <v>8</v>
      </c>
      <c r="D28" s="1">
        <f t="shared" si="1"/>
        <v>-0.3125</v>
      </c>
      <c r="E28" s="1">
        <v>0.8125</v>
      </c>
      <c r="F28" s="5">
        <f t="shared" si="2"/>
        <v>12.1875</v>
      </c>
      <c r="G28" s="5">
        <f t="shared" si="3"/>
        <v>2.8125</v>
      </c>
    </row>
    <row r="29" spans="1:10" ht="16" x14ac:dyDescent="0.2">
      <c r="A29" s="1">
        <v>20160222</v>
      </c>
      <c r="B29" s="3" t="s">
        <v>20</v>
      </c>
      <c r="C29" s="1" t="s">
        <v>8</v>
      </c>
      <c r="D29" s="1">
        <f t="shared" si="1"/>
        <v>-0.375</v>
      </c>
      <c r="E29" s="1">
        <v>0.875</v>
      </c>
      <c r="F29" s="5">
        <f t="shared" si="2"/>
        <v>13.125</v>
      </c>
      <c r="G29" s="5">
        <f t="shared" si="3"/>
        <v>1.875</v>
      </c>
    </row>
    <row r="30" spans="1:10" ht="16" x14ac:dyDescent="0.2">
      <c r="A30" s="1">
        <v>20160222</v>
      </c>
      <c r="B30" s="3" t="s">
        <v>20</v>
      </c>
      <c r="C30" s="1" t="s">
        <v>8</v>
      </c>
      <c r="D30" s="1">
        <f t="shared" si="1"/>
        <v>-0.125</v>
      </c>
      <c r="E30" s="1">
        <v>0.625</v>
      </c>
      <c r="F30" s="5">
        <f t="shared" si="2"/>
        <v>9.375</v>
      </c>
      <c r="G30" s="5">
        <f t="shared" si="3"/>
        <v>5.625</v>
      </c>
    </row>
    <row r="31" spans="1:10" ht="16" x14ac:dyDescent="0.2">
      <c r="A31" s="1">
        <v>20160222</v>
      </c>
      <c r="B31" s="3" t="s">
        <v>20</v>
      </c>
      <c r="C31" s="1" t="s">
        <v>8</v>
      </c>
      <c r="D31" s="1">
        <f t="shared" si="1"/>
        <v>-6.25E-2</v>
      </c>
      <c r="E31" s="1">
        <v>0.5625</v>
      </c>
      <c r="F31" s="5">
        <f t="shared" si="2"/>
        <v>8.4375</v>
      </c>
      <c r="G31" s="5">
        <f t="shared" si="3"/>
        <v>6.5625</v>
      </c>
      <c r="H31" s="1">
        <f>AVERAGE(E27:E31)</f>
        <v>0.71250000000000002</v>
      </c>
      <c r="I31" s="1">
        <f>_xlfn.VAR.S(D27:D31)</f>
        <v>1.6796875000000003E-2</v>
      </c>
      <c r="J31" s="1">
        <f>_xlfn.STDEV.S(D27:D31)/(SQRT(COUNT(D27:D31)))</f>
        <v>5.7960115596848154E-2</v>
      </c>
    </row>
    <row r="32" spans="1:10" ht="16" x14ac:dyDescent="0.2">
      <c r="A32" s="1">
        <v>20171205</v>
      </c>
      <c r="B32" s="3" t="s">
        <v>21</v>
      </c>
      <c r="C32" s="1" t="s">
        <v>15</v>
      </c>
      <c r="D32" s="1">
        <f t="shared" si="1"/>
        <v>-3.3333333333333326E-2</v>
      </c>
      <c r="E32" s="1">
        <v>0.53333333333333333</v>
      </c>
      <c r="F32" s="5">
        <f t="shared" si="2"/>
        <v>8</v>
      </c>
      <c r="G32" s="5">
        <f t="shared" si="3"/>
        <v>7</v>
      </c>
    </row>
    <row r="33" spans="1:10" ht="16" x14ac:dyDescent="0.2">
      <c r="A33" s="1">
        <v>20171205</v>
      </c>
      <c r="B33" s="3" t="s">
        <v>21</v>
      </c>
      <c r="C33" s="1" t="s">
        <v>15</v>
      </c>
      <c r="D33" s="1">
        <f t="shared" si="1"/>
        <v>-0.30000000000000004</v>
      </c>
      <c r="E33" s="1">
        <v>0.8</v>
      </c>
      <c r="F33" s="5">
        <f t="shared" si="2"/>
        <v>12</v>
      </c>
      <c r="G33" s="5">
        <f t="shared" si="3"/>
        <v>3</v>
      </c>
    </row>
    <row r="34" spans="1:10" ht="16" x14ac:dyDescent="0.2">
      <c r="A34" s="1">
        <v>20171205</v>
      </c>
      <c r="B34" s="3" t="s">
        <v>21</v>
      </c>
      <c r="C34" s="1" t="s">
        <v>15</v>
      </c>
      <c r="D34" s="1">
        <f t="shared" si="1"/>
        <v>-0.43333333333333335</v>
      </c>
      <c r="E34" s="1">
        <v>0.93333333333333335</v>
      </c>
      <c r="F34" s="5">
        <f t="shared" si="2"/>
        <v>14</v>
      </c>
      <c r="G34" s="5">
        <f t="shared" si="3"/>
        <v>1</v>
      </c>
    </row>
    <row r="35" spans="1:10" ht="16" x14ac:dyDescent="0.2">
      <c r="A35" s="1">
        <v>20171205</v>
      </c>
      <c r="B35" s="3" t="s">
        <v>21</v>
      </c>
      <c r="C35" s="1" t="s">
        <v>15</v>
      </c>
      <c r="D35" s="1">
        <f t="shared" si="1"/>
        <v>-0.43333333333333335</v>
      </c>
      <c r="E35" s="1">
        <v>0.93333333333333335</v>
      </c>
      <c r="F35" s="5">
        <f t="shared" si="2"/>
        <v>14</v>
      </c>
      <c r="G35" s="5">
        <f t="shared" si="3"/>
        <v>1</v>
      </c>
    </row>
    <row r="36" spans="1:10" ht="16" x14ac:dyDescent="0.2">
      <c r="A36" s="1">
        <v>20171205</v>
      </c>
      <c r="B36" s="3" t="s">
        <v>21</v>
      </c>
      <c r="C36" s="1" t="s">
        <v>15</v>
      </c>
      <c r="D36" s="1">
        <f t="shared" si="1"/>
        <v>3.3333333333333326E-2</v>
      </c>
      <c r="E36" s="1">
        <v>0.46666666666666667</v>
      </c>
      <c r="F36" s="5">
        <f t="shared" si="2"/>
        <v>7</v>
      </c>
      <c r="G36" s="5">
        <f t="shared" si="3"/>
        <v>8</v>
      </c>
    </row>
    <row r="37" spans="1:10" ht="16" x14ac:dyDescent="0.2">
      <c r="A37" s="1">
        <v>20171205</v>
      </c>
      <c r="B37" s="3" t="s">
        <v>21</v>
      </c>
      <c r="C37" s="1" t="s">
        <v>15</v>
      </c>
      <c r="D37" s="1">
        <f t="shared" si="1"/>
        <v>-3.3333333333333326E-2</v>
      </c>
      <c r="E37" s="1">
        <v>0.53333333333333333</v>
      </c>
      <c r="F37" s="5">
        <f t="shared" si="2"/>
        <v>8</v>
      </c>
      <c r="G37" s="5">
        <f t="shared" si="3"/>
        <v>7</v>
      </c>
    </row>
    <row r="38" spans="1:10" ht="16" x14ac:dyDescent="0.2">
      <c r="A38" s="1">
        <v>20171205</v>
      </c>
      <c r="B38" s="3" t="s">
        <v>21</v>
      </c>
      <c r="C38" s="1" t="s">
        <v>15</v>
      </c>
      <c r="D38" s="1">
        <f t="shared" si="1"/>
        <v>-0.16666666666666663</v>
      </c>
      <c r="E38" s="1">
        <v>0.66666666666666663</v>
      </c>
      <c r="F38" s="5">
        <f t="shared" si="2"/>
        <v>10</v>
      </c>
      <c r="G38" s="5">
        <f t="shared" si="3"/>
        <v>5</v>
      </c>
    </row>
    <row r="39" spans="1:10" ht="16" x14ac:dyDescent="0.2">
      <c r="A39" s="1">
        <v>20171205</v>
      </c>
      <c r="B39" s="3" t="s">
        <v>21</v>
      </c>
      <c r="C39" s="1" t="s">
        <v>15</v>
      </c>
      <c r="D39" s="1">
        <f t="shared" si="1"/>
        <v>-0.16666666666666663</v>
      </c>
      <c r="E39" s="1">
        <v>0.66666666666666663</v>
      </c>
      <c r="F39" s="5">
        <f t="shared" si="2"/>
        <v>10</v>
      </c>
      <c r="G39" s="5">
        <f t="shared" si="3"/>
        <v>5</v>
      </c>
    </row>
    <row r="40" spans="1:10" ht="16" x14ac:dyDescent="0.2">
      <c r="A40" s="1">
        <v>20171205</v>
      </c>
      <c r="B40" s="3" t="s">
        <v>21</v>
      </c>
      <c r="C40" s="1" t="s">
        <v>15</v>
      </c>
      <c r="D40" s="1">
        <f t="shared" si="1"/>
        <v>-0.23333333333333328</v>
      </c>
      <c r="E40" s="1">
        <v>0.73333333333333328</v>
      </c>
      <c r="F40" s="5">
        <f t="shared" si="2"/>
        <v>11</v>
      </c>
      <c r="G40" s="5">
        <f t="shared" si="3"/>
        <v>4</v>
      </c>
    </row>
    <row r="41" spans="1:10" ht="16" x14ac:dyDescent="0.2">
      <c r="A41" s="1">
        <v>20171205</v>
      </c>
      <c r="B41" s="3" t="s">
        <v>21</v>
      </c>
      <c r="C41" s="1" t="s">
        <v>15</v>
      </c>
      <c r="D41" s="1">
        <f t="shared" si="1"/>
        <v>9.9999999999999978E-2</v>
      </c>
      <c r="E41" s="1">
        <v>0.4</v>
      </c>
      <c r="F41" s="5">
        <f t="shared" si="2"/>
        <v>6</v>
      </c>
      <c r="G41" s="5">
        <f t="shared" si="3"/>
        <v>9</v>
      </c>
      <c r="H41" s="1">
        <f>AVERAGE(E32:E41)</f>
        <v>0.66666666666666674</v>
      </c>
      <c r="I41" s="1">
        <f>_xlfn.VAR.S(E32:E41)</f>
        <v>3.456790123456778E-2</v>
      </c>
      <c r="J41" s="1">
        <f>_xlfn.STDEV.S(E32:E41)/(SQRT(COUNT(E32:E41)))</f>
        <v>5.8794473579213018E-2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All.Crangonictids.Concatenated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2022-08-26T22:17:45Z</dcterms:modified>
</cp:coreProperties>
</file>