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coding\002\intranet\src\main\resources\templates\excelFile\"/>
    </mc:Choice>
  </mc:AlternateContent>
  <xr:revisionPtr revIDLastSave="0" documentId="13_ncr:1_{8E697FE3-69C1-40D3-938F-646295928C64}" xr6:coauthVersionLast="47" xr6:coauthVersionMax="47" xr10:uidLastSave="{00000000-0000-0000-0000-000000000000}"/>
  <bookViews>
    <workbookView xWindow="-120" yWindow="-120" windowWidth="29040" windowHeight="15720" activeTab="2" xr2:uid="{EAC743BB-C5B5-324B-BEB8-1702D9A24536}"/>
  </bookViews>
  <sheets>
    <sheet name="Input" sheetId="42" r:id="rId1"/>
    <sheet name="Booking Confirmation" sheetId="41" r:id="rId2"/>
    <sheet name="250124(IKEA)_M1" sheetId="7" r:id="rId3"/>
    <sheet name="250124(IKEA)_M2" sheetId="44" r:id="rId4"/>
  </sheets>
  <definedNames>
    <definedName name="_xlnm.Print_Area" localSheetId="2">'250124(IKEA)_M1'!$A$1:$K$39</definedName>
    <definedName name="_xlnm.Print_Area" localSheetId="3">'250124(IKEA)_M2'!$A$1:$K$39</definedName>
    <definedName name="_xlnm.Print_Area" localSheetId="1">'Booking Confirmation'!$A$1:$E$61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6" i="7" l="1"/>
  <c r="J15" i="7"/>
  <c r="G15" i="7" l="1"/>
  <c r="E29" i="42"/>
  <c r="B37" i="44"/>
  <c r="J15" i="44"/>
  <c r="E38" i="42"/>
  <c r="B36" i="44" s="1"/>
  <c r="E33" i="42"/>
  <c r="E31" i="42"/>
  <c r="E32" i="42"/>
  <c r="L15" i="44"/>
  <c r="B15" i="44"/>
  <c r="H11" i="44"/>
  <c r="H10" i="44"/>
  <c r="D7" i="44"/>
  <c r="D5" i="44"/>
  <c r="E37" i="42"/>
  <c r="D37" i="42"/>
  <c r="D5" i="7"/>
  <c r="D30" i="41"/>
  <c r="B15" i="7"/>
  <c r="H11" i="7"/>
  <c r="H10" i="7"/>
  <c r="B37" i="7"/>
  <c r="B36" i="7"/>
  <c r="D34" i="42"/>
  <c r="D35" i="42" s="1"/>
  <c r="E34" i="42" s="1"/>
  <c r="E15" i="44" s="1"/>
  <c r="D25" i="42"/>
  <c r="D12" i="42"/>
  <c r="D20" i="41" s="1"/>
  <c r="D17" i="42"/>
  <c r="D24" i="41" s="1"/>
  <c r="D7" i="7"/>
  <c r="D18" i="41"/>
  <c r="D15" i="41"/>
  <c r="D19" i="41"/>
  <c r="E15" i="7" s="1"/>
  <c r="D57" i="41"/>
  <c r="D49" i="41"/>
  <c r="D33" i="41"/>
  <c r="D29" i="41"/>
  <c r="D27" i="41"/>
  <c r="D25" i="41"/>
  <c r="D23" i="41"/>
  <c r="D22" i="41"/>
  <c r="D21" i="41"/>
  <c r="J26" i="44" l="1"/>
  <c r="D36" i="42"/>
  <c r="F19" i="42" s="1"/>
  <c r="E35" i="42"/>
  <c r="G15" i="44" s="1"/>
  <c r="E36" i="42" l="1"/>
  <c r="F18" i="42" s="1"/>
  <c r="E17" i="42" l="1"/>
  <c r="F17" i="42" s="1"/>
</calcChain>
</file>

<file path=xl/sharedStrings.xml><?xml version="1.0" encoding="utf-8"?>
<sst xmlns="http://schemas.openxmlformats.org/spreadsheetml/2006/main" count="122" uniqueCount="92">
  <si>
    <t>Invoice</t>
    <phoneticPr fontId="0" type="noConversion"/>
  </si>
  <si>
    <t>Invoice Date</t>
    <phoneticPr fontId="0" type="noConversion"/>
  </si>
  <si>
    <t>Invoice #</t>
    <phoneticPr fontId="0" type="noConversion"/>
  </si>
  <si>
    <t>Korea Corporate Housing Inc.</t>
    <phoneticPr fontId="0" type="noConversion"/>
  </si>
  <si>
    <t>BILLTO:</t>
    <phoneticPr fontId="0" type="noConversion"/>
  </si>
  <si>
    <t>Pyeong-dong, 03181Jongno-gu,Seoul, South Korea</t>
    <phoneticPr fontId="0" type="noConversion"/>
  </si>
  <si>
    <t>Service</t>
    <phoneticPr fontId="0" type="noConversion"/>
  </si>
  <si>
    <t>Description</t>
    <phoneticPr fontId="0" type="noConversion"/>
  </si>
  <si>
    <t>Qty</t>
  </si>
  <si>
    <t>Amount(USD)</t>
  </si>
  <si>
    <t>-</t>
  </si>
  <si>
    <t>Balance Due</t>
    <phoneticPr fontId="0" type="noConversion"/>
  </si>
  <si>
    <t>PLEASE MAKE A PAYMENT TO(USD)</t>
  </si>
  <si>
    <t>Beneficiary Name: Korea Corporate Housing</t>
    <phoneticPr fontId="0" type="noConversion"/>
  </si>
  <si>
    <t>Beneficiary Account: 024-099981-56-00013</t>
  </si>
  <si>
    <t>Bank Name : IBK Bank (INDUSTRIAL BANK OF KOREA)</t>
    <phoneticPr fontId="0" type="noConversion"/>
  </si>
  <si>
    <t>Bank Swift Code: IBKOKRSEXXX</t>
  </si>
  <si>
    <r>
      <t xml:space="preserve">Bank Branch: </t>
    </r>
    <r>
      <rPr>
        <b/>
        <u/>
        <sz val="11"/>
        <color theme="1"/>
        <rFont val="Arial"/>
        <family val="2"/>
      </rPr>
      <t>IN SA DONG</t>
    </r>
  </si>
  <si>
    <t>REMARKS</t>
    <phoneticPr fontId="0" type="noConversion"/>
  </si>
  <si>
    <t>Korea Corporate Housing</t>
  </si>
  <si>
    <t>BOOKING CONFIRMATION</t>
  </si>
  <si>
    <t>(with Korea Corporate Housing being “the Service Provider”). We are looking forward to your visit.</t>
  </si>
  <si>
    <t>Guest Name</t>
  </si>
  <si>
    <t xml:space="preserve">Check-in </t>
  </si>
  <si>
    <t>Check-out</t>
  </si>
  <si>
    <t>Apartment Type</t>
  </si>
  <si>
    <t>Apartment Address</t>
  </si>
  <si>
    <t>Total Rent</t>
  </si>
  <si>
    <t>Deposit</t>
  </si>
  <si>
    <t>N/A</t>
  </si>
  <si>
    <t># of Guests</t>
  </si>
  <si>
    <t>1 adult</t>
  </si>
  <si>
    <t>Booked by</t>
  </si>
  <si>
    <t>Ben Jung(ben@koreacorporatehousing.com)</t>
  </si>
  <si>
    <t xml:space="preserve">Booking Request Company </t>
  </si>
  <si>
    <t>Not allowed</t>
  </si>
  <si>
    <t>Extension of Lease</t>
  </si>
  <si>
    <t>Notice</t>
  </si>
  <si>
    <t>Contamination of wallpaper by smoking or any of carelessness issues, the corresponding fee may be charged</t>
  </si>
  <si>
    <t>The guest is responsible and liable for any damage or injury caused by the pet</t>
  </si>
  <si>
    <t xml:space="preserve">Rent is inclusive of the following: </t>
  </si>
  <si>
    <t xml:space="preserve">1. Fully furnished and equipped kitchen </t>
  </si>
  <si>
    <t xml:space="preserve">2. Internet </t>
  </si>
  <si>
    <t xml:space="preserve">3. Building Management Fee </t>
  </si>
  <si>
    <t xml:space="preserve">4. Gas, Water, Electricity </t>
  </si>
  <si>
    <t>This letter constitutes the entire agreement between ‘the Service Provider’ and ‘the Client’ regarding the lease of the Apartment for the Term as defined above. The General terms of this letter shall control in the case of any conflict between all parties above.</t>
  </si>
  <si>
    <t>Yours sincerely,</t>
  </si>
  <si>
    <t>Ben Jung</t>
  </si>
  <si>
    <t>Account Manager</t>
  </si>
  <si>
    <t>Korea Corporate Housing Inc</t>
  </si>
  <si>
    <t>Yeong-dong, 03181Jongno-gu, Seoul, South Korea</t>
  </si>
  <si>
    <t> M: +82  (0) 10 8774 1804 </t>
  </si>
  <si>
    <t xml:space="preserve">Thank you for booking your stay with </t>
  </si>
  <si>
    <t xml:space="preserve">We look forward to welcoming you to </t>
  </si>
  <si>
    <t>TOTAL Period</t>
  </si>
  <si>
    <t xml:space="preserve">Rate </t>
  </si>
  <si>
    <t>Invoice</t>
  </si>
  <si>
    <t>Property name</t>
  </si>
  <si>
    <t>Company name</t>
  </si>
  <si>
    <t>Company Address</t>
  </si>
  <si>
    <t>Service</t>
  </si>
  <si>
    <t>Start date</t>
  </si>
  <si>
    <t>End date</t>
  </si>
  <si>
    <t>Total</t>
  </si>
  <si>
    <t>Remarks01</t>
  </si>
  <si>
    <t>Remarks02</t>
  </si>
  <si>
    <t>Date</t>
  </si>
  <si>
    <t>Apartment Address EN</t>
  </si>
  <si>
    <t>Apartment Address KR</t>
  </si>
  <si>
    <t>Daily rate</t>
  </si>
  <si>
    <t>Total Rate</t>
  </si>
  <si>
    <t>Invoice Date</t>
  </si>
  <si>
    <t>Gangil Biz Park View, Gangdong.</t>
  </si>
  <si>
    <t>Studio type</t>
  </si>
  <si>
    <t>6, Godeok Biz Valley-ro 2ga-gil, Gangdong-gu, Seoul (Zip 05203)</t>
  </si>
  <si>
    <t>서울 강동구 고덕비즈밸리로2가길 6(우편05203)</t>
  </si>
  <si>
    <t>CAP Worldwide (the “Client”)</t>
  </si>
  <si>
    <r>
      <t xml:space="preserve">Room rental bill to </t>
    </r>
    <r>
      <rPr>
        <b/>
        <u/>
        <sz val="10"/>
        <color theme="1"/>
        <rFont val="Arial"/>
        <family val="2"/>
      </rPr>
      <t>CAP Worldwide</t>
    </r>
    <r>
      <rPr>
        <sz val="10"/>
        <color theme="1"/>
        <rFont val="Arial"/>
        <family val="2"/>
      </rPr>
      <t xml:space="preserve"> and all other non-inclusive incidental expenses to be billed to guest own account</t>
    </r>
  </si>
  <si>
    <t>2weeks in advance</t>
  </si>
  <si>
    <t>CAP Worldwide</t>
  </si>
  <si>
    <t>Oriel House 26 The Quadrant Richmond TW9 1DL United Kingdom</t>
  </si>
  <si>
    <t>Settling concierge(Gangdong)</t>
  </si>
  <si>
    <t>검산</t>
  </si>
  <si>
    <r>
      <t>Billing Instructions</t>
    </r>
    <r>
      <rPr>
        <sz val="11"/>
        <color theme="1"/>
        <rFont val="Arial"/>
        <family val="2"/>
      </rPr>
      <t xml:space="preserve"> </t>
    </r>
  </si>
  <si>
    <r>
      <t>Termination</t>
    </r>
    <r>
      <rPr>
        <sz val="11"/>
        <color theme="1"/>
        <rFont val="Arial"/>
        <family val="2"/>
      </rPr>
      <t xml:space="preserve"> </t>
    </r>
  </si>
  <si>
    <t>(USD88.30 x 72night)</t>
  </si>
  <si>
    <t>Hoonki Park</t>
  </si>
  <si>
    <t>CA0502012425011_M1</t>
  </si>
  <si>
    <t>CA0502012425011_M2</t>
  </si>
  <si>
    <t>IKEA Group - Hoonki Park | IKEA | Gangil Biz Park View</t>
  </si>
  <si>
    <t>B20023235 - Hoonki Park | M1 | 30N</t>
  </si>
  <si>
    <t>B20023235 - Hoonki Park | M2 | 42N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</si>
</sst>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1" formatCode="_-* #,##0_-;\-* #,##0_-;_-* &quot;-&quot;_-;_-@_-"/>
    <numFmt numFmtId="176" formatCode="_(* #,##0.00_);_(* \(#,##0.00\);_(* &quot;-&quot;??_);_(@_)"/>
    <numFmt numFmtId="177" formatCode="[$-809]dd\ mmmm\ yyyy;@"/>
    <numFmt numFmtId="178" formatCode="[$-409]mmmm\ d\,\ yyyy;@"/>
    <numFmt numFmtId="179" formatCode="_-* #,##0.00_-;\-* #,##0.00_-;_-* &quot;-&quot;_-;_-@_-"/>
    <numFmt numFmtId="180" formatCode="[$-3009]dddd\,\ mmmm\ dd\,\ yyyy;@"/>
    <numFmt numFmtId="181" formatCode="_([$$-409]* #,##0.00_);_([$$-409]* \(#,##0.00\);_([$$-409]* &quot;-&quot;??_);_(@_)"/>
    <numFmt numFmtId="182" formatCode="_-[$$-409]* #,##0.00_ ;_-[$$-409]* \-#,##0.00\ ;_-[$$-409]* &quot;-&quot;??_ ;_-@_ "/>
    <numFmt numFmtId="183" formatCode="mmmm\ dd\,\ yyyy\ &quot;15:00PM&quot;"/>
    <numFmt numFmtId="184" formatCode="mmmm\ dd\,\ yyyy\ &quot;11:00AM&quot;"/>
    <numFmt numFmtId="185" formatCode="&quot;Signing Date:&quot;\ mmmm\ dd\,\ yyyy\ "/>
    <numFmt numFmtId="186" formatCode="&quot;USD&quot;\ #,##0\ &quot;including tax for given term&quot;"/>
    <numFmt numFmtId="187" formatCode="mmmm\ d\,\ yyyy\ &quot;15:00PM&quot;"/>
    <numFmt numFmtId="188" formatCode="&quot;USD&quot;\ #,##0.00\ &quot;including tax for given term&quot;"/>
    <numFmt numFmtId="189" formatCode="&quot;M1&quot;\ &quot;(&quot;#,##0&quot;)&quot;"/>
    <numFmt numFmtId="190" formatCode="&quot;M2&quot;\ &quot;(&quot;#,##0&quot;)&quot;"/>
    <numFmt numFmtId="191" formatCode="&quot;M3&quot;\ &quot;(&quot;#,##0&quot;)&quot;"/>
  </numFmts>
  <fonts count="25">
    <font>
      <sz val="11"/>
      <color theme="1"/>
      <name val="맑은 고딕"/>
      <family val="2"/>
      <scheme val="minor"/>
    </font>
    <font>
      <sz val="11"/>
      <color theme="1"/>
      <name val="맑은 고딕"/>
      <family val="2"/>
      <scheme val="minor"/>
    </font>
    <font>
      <b/>
      <sz val="28"/>
      <color theme="1"/>
      <name val="Arial"/>
      <family val="2"/>
    </font>
    <font>
      <sz val="11"/>
      <color theme="1"/>
      <name val="Arial"/>
      <family val="2"/>
    </font>
    <font>
      <b/>
      <sz val="11"/>
      <color theme="0"/>
      <name val="Arial"/>
      <family val="2"/>
    </font>
    <font>
      <b/>
      <u/>
      <sz val="11"/>
      <name val="Arial"/>
      <family val="2"/>
    </font>
    <font>
      <b/>
      <sz val="11"/>
      <color theme="1"/>
      <name val="Arial"/>
      <family val="2"/>
    </font>
    <font>
      <b/>
      <u/>
      <sz val="11"/>
      <color theme="1"/>
      <name val="Arial"/>
      <family val="2"/>
    </font>
    <font>
      <sz val="11"/>
      <name val="Arial"/>
      <family val="2"/>
    </font>
    <font>
      <b/>
      <sz val="14"/>
      <color theme="1"/>
      <name val="Arial"/>
      <family val="2"/>
    </font>
    <font>
      <b/>
      <sz val="11"/>
      <name val="Arial"/>
      <family val="2"/>
    </font>
    <font>
      <b/>
      <u/>
      <sz val="11"/>
      <color rgb="FF000000"/>
      <name val="Arial"/>
      <family val="2"/>
    </font>
    <font>
      <sz val="10"/>
      <color theme="1"/>
      <name val="Malgun Gothic"/>
      <family val="2"/>
      <charset val="129"/>
    </font>
    <font>
      <b/>
      <u/>
      <sz val="10"/>
      <color theme="1"/>
      <name val="Arial"/>
      <family val="2"/>
    </font>
    <font>
      <sz val="10"/>
      <color theme="1"/>
      <name val="Arial"/>
      <family val="2"/>
    </font>
    <font>
      <sz val="9"/>
      <color theme="1"/>
      <name val="Arial"/>
      <family val="2"/>
    </font>
    <font>
      <sz val="10.5"/>
      <color rgb="FF6AC3BD"/>
      <name val="Malgun Gothic"/>
      <family val="2"/>
      <charset val="129"/>
    </font>
    <font>
      <sz val="7"/>
      <color rgb="FFAFABAB"/>
      <name val="Calibri"/>
      <family val="2"/>
    </font>
    <font>
      <b/>
      <u/>
      <sz val="11"/>
      <color theme="1"/>
      <name val="맑은 고딕"/>
      <family val="2"/>
      <scheme val="minor"/>
    </font>
    <font>
      <sz val="11"/>
      <color rgb="FFFF0000"/>
      <name val="맑은 고딕"/>
      <family val="2"/>
      <scheme val="minor"/>
    </font>
    <font>
      <sz val="11"/>
      <color theme="0"/>
      <name val="맑은 고딕"/>
      <family val="2"/>
      <scheme val="minor"/>
    </font>
    <font>
      <b/>
      <sz val="24"/>
      <color rgb="FF88C7CA"/>
      <name val="Arial"/>
      <family val="2"/>
    </font>
    <font>
      <sz val="11"/>
      <color theme="0" tint="-0.14999847407452621"/>
      <name val="Arial"/>
      <family val="2"/>
    </font>
    <font>
      <sz val="11"/>
      <color theme="0" tint="-0.14999847407452621"/>
      <name val="맑은 고딕"/>
      <family val="2"/>
      <scheme val="minor"/>
    </font>
    <font>
      <sz val="8"/>
      <name val="맑은 고딕"/>
      <family val="3"/>
      <charset val="129"/>
      <scheme val="minor"/>
    </font>
  </fonts>
  <fills count="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6AC3BD"/>
        <bgColor indexed="64"/>
      </patternFill>
    </fill>
    <fill>
      <patternFill patternType="solid">
        <fgColor rgb="FFFFFF00"/>
        <bgColor indexed="64"/>
      </patternFill>
    </fill>
    <fill>
      <patternFill patternType="solid">
        <fgColor rgb="FFFFFF00"/>
        <bgColor rgb="FF000000"/>
      </patternFill>
    </fill>
  </fills>
  <borders count="5">
    <border>
      <left/>
      <right/>
      <top/>
      <bottom/>
      <diagonal/>
    </border>
    <border>
      <left/>
      <right/>
      <top/>
      <bottom style="thin">
        <color theme="2" tint="-0.24994659260841701"/>
      </bottom>
      <diagonal/>
    </border>
    <border>
      <left/>
      <right/>
      <top/>
      <bottom style="double">
        <color theme="2" tint="-0.24994659260841701"/>
      </bottom>
      <diagonal/>
    </border>
    <border>
      <left/>
      <right/>
      <top/>
      <bottom style="medium">
        <color theme="2" tint="-0.24994659260841701"/>
      </bottom>
      <diagonal/>
    </border>
    <border>
      <left/>
      <right/>
      <top/>
      <bottom style="thin">
        <color auto="1"/>
      </bottom>
      <diagonal/>
    </border>
  </borders>
  <cellStyleXfs count="2">
    <xf numFmtId="0" fontId="0" fillId="0" borderId="0"/>
    <xf numFmtId="41" fontId="1" fillId="0" borderId="0" applyFont="0" applyFill="0" applyBorder="0" applyAlignment="0" applyProtection="0">
      <alignment vertical="center"/>
    </xf>
  </cellStyleXfs>
  <cellXfs count="100">
    <xf numFmtId="0" fontId="0" fillId="0" borderId="0" xfId="0"/>
    <xf numFmtId="0" fontId="2" fillId="2" borderId="0" xfId="0" applyFont="1" applyFill="1"/>
    <xf numFmtId="0" fontId="0" fillId="2" borderId="0" xfId="0" applyFill="1"/>
    <xf numFmtId="0" fontId="3" fillId="2" borderId="0" xfId="0" applyFont="1" applyFill="1"/>
    <xf numFmtId="0" fontId="4" fillId="2" borderId="0" xfId="0" applyFont="1" applyFill="1"/>
    <xf numFmtId="177" fontId="3" fillId="2" borderId="1" xfId="0" applyNumberFormat="1" applyFont="1" applyFill="1" applyBorder="1" applyAlignment="1">
      <alignment horizontal="left"/>
    </xf>
    <xf numFmtId="177" fontId="3" fillId="2" borderId="0" xfId="0" applyNumberFormat="1" applyFont="1" applyFill="1" applyAlignment="1">
      <alignment horizontal="left"/>
    </xf>
    <xf numFmtId="0" fontId="3" fillId="2" borderId="1" xfId="0" applyFont="1" applyFill="1" applyBorder="1"/>
    <xf numFmtId="0" fontId="5" fillId="2" borderId="0" xfId="0" applyFont="1" applyFill="1"/>
    <xf numFmtId="0" fontId="6" fillId="2" borderId="0" xfId="0" applyFont="1" applyFill="1"/>
    <xf numFmtId="0" fontId="7" fillId="2" borderId="0" xfId="0" applyFont="1" applyFill="1"/>
    <xf numFmtId="0" fontId="3" fillId="2" borderId="0" xfId="0" applyFont="1" applyFill="1" applyAlignment="1">
      <alignment wrapText="1"/>
    </xf>
    <xf numFmtId="0" fontId="3" fillId="2" borderId="0" xfId="0" applyFont="1" applyFill="1" applyAlignment="1">
      <alignment horizontal="center"/>
    </xf>
    <xf numFmtId="178" fontId="3" fillId="2" borderId="0" xfId="0" applyNumberFormat="1" applyFont="1" applyFill="1" applyAlignment="1">
      <alignment horizontal="center"/>
    </xf>
    <xf numFmtId="179" fontId="3" fillId="2" borderId="0" xfId="1" applyNumberFormat="1" applyFont="1" applyFill="1" applyAlignment="1">
      <alignment horizontal="center"/>
    </xf>
    <xf numFmtId="179" fontId="3" fillId="2" borderId="0" xfId="1" applyNumberFormat="1" applyFont="1" applyFill="1" applyAlignment="1"/>
    <xf numFmtId="180" fontId="3" fillId="2" borderId="0" xfId="0" applyNumberFormat="1" applyFont="1" applyFill="1" applyAlignment="1">
      <alignment horizontal="center"/>
    </xf>
    <xf numFmtId="0" fontId="8" fillId="3" borderId="0" xfId="0" applyFont="1" applyFill="1" applyAlignment="1">
      <alignment horizontal="center"/>
    </xf>
    <xf numFmtId="15" fontId="8" fillId="3" borderId="0" xfId="0" quotePrefix="1" applyNumberFormat="1" applyFont="1" applyFill="1" applyAlignment="1">
      <alignment horizontal="center"/>
    </xf>
    <xf numFmtId="179" fontId="8" fillId="3" borderId="0" xfId="1" applyNumberFormat="1" applyFont="1" applyFill="1" applyAlignment="1">
      <alignment horizontal="center"/>
    </xf>
    <xf numFmtId="14" fontId="0" fillId="2" borderId="0" xfId="0" applyNumberFormat="1" applyFill="1"/>
    <xf numFmtId="0" fontId="8" fillId="2" borderId="0" xfId="0" applyFont="1" applyFill="1" applyAlignment="1">
      <alignment horizontal="center"/>
    </xf>
    <xf numFmtId="41" fontId="8" fillId="2" borderId="0" xfId="1" applyFont="1" applyFill="1" applyAlignment="1">
      <alignment horizontal="center"/>
    </xf>
    <xf numFmtId="179" fontId="8" fillId="2" borderId="0" xfId="1" applyNumberFormat="1" applyFont="1" applyFill="1" applyAlignment="1">
      <alignment horizontal="center"/>
    </xf>
    <xf numFmtId="41" fontId="8" fillId="3" borderId="0" xfId="1" applyFont="1" applyFill="1" applyAlignment="1">
      <alignment horizontal="center"/>
    </xf>
    <xf numFmtId="176" fontId="0" fillId="2" borderId="0" xfId="0" applyNumberFormat="1" applyFill="1"/>
    <xf numFmtId="0" fontId="8" fillId="2" borderId="2" xfId="0" applyFont="1" applyFill="1" applyBorder="1" applyAlignment="1">
      <alignment horizontal="center"/>
    </xf>
    <xf numFmtId="41" fontId="8" fillId="2" borderId="2" xfId="1" applyFont="1" applyFill="1" applyBorder="1" applyAlignment="1">
      <alignment horizontal="center"/>
    </xf>
    <xf numFmtId="179" fontId="8" fillId="2" borderId="2" xfId="1" applyNumberFormat="1" applyFont="1" applyFill="1" applyBorder="1" applyAlignment="1">
      <alignment horizontal="center"/>
    </xf>
    <xf numFmtId="14" fontId="3" fillId="2" borderId="0" xfId="0" applyNumberFormat="1" applyFont="1" applyFill="1"/>
    <xf numFmtId="0" fontId="6" fillId="2" borderId="3" xfId="0" applyFont="1" applyFill="1" applyBorder="1"/>
    <xf numFmtId="181" fontId="9" fillId="2" borderId="3" xfId="1" applyNumberFormat="1" applyFont="1" applyFill="1" applyBorder="1" applyAlignment="1"/>
    <xf numFmtId="182" fontId="6" fillId="2" borderId="0" xfId="0" applyNumberFormat="1" applyFont="1" applyFill="1"/>
    <xf numFmtId="0" fontId="10" fillId="2" borderId="0" xfId="0" applyFont="1" applyFill="1"/>
    <xf numFmtId="0" fontId="4" fillId="4" borderId="0" xfId="0" applyFont="1" applyFill="1"/>
    <xf numFmtId="0" fontId="4" fillId="4" borderId="0" xfId="0" applyFont="1" applyFill="1" applyAlignment="1">
      <alignment horizontal="center"/>
    </xf>
    <xf numFmtId="181" fontId="0" fillId="2" borderId="0" xfId="0" applyNumberFormat="1" applyFill="1"/>
    <xf numFmtId="0" fontId="16" fillId="2" borderId="0" xfId="0" applyFont="1" applyFill="1" applyAlignment="1">
      <alignment horizontal="right" vertical="center"/>
    </xf>
    <xf numFmtId="0" fontId="17" fillId="2" borderId="0" xfId="0" applyFont="1" applyFill="1" applyAlignment="1">
      <alignment horizontal="right" vertical="center"/>
    </xf>
    <xf numFmtId="0" fontId="17" fillId="2" borderId="0" xfId="0" quotePrefix="1" applyFont="1" applyFill="1" applyAlignment="1">
      <alignment horizontal="right" vertical="center"/>
    </xf>
    <xf numFmtId="0" fontId="7" fillId="5" borderId="0" xfId="0" applyFont="1" applyFill="1"/>
    <xf numFmtId="0" fontId="18" fillId="5" borderId="0" xfId="0" applyFont="1" applyFill="1"/>
    <xf numFmtId="0" fontId="13" fillId="5" borderId="0" xfId="0" applyFont="1" applyFill="1" applyAlignment="1">
      <alignment horizontal="justify" vertical="center" wrapText="1"/>
    </xf>
    <xf numFmtId="0" fontId="14" fillId="5" borderId="0" xfId="0" applyFont="1" applyFill="1" applyAlignment="1">
      <alignment horizontal="justify" vertical="center" wrapText="1"/>
    </xf>
    <xf numFmtId="0" fontId="15" fillId="5" borderId="0" xfId="0" applyFont="1" applyFill="1" applyAlignment="1">
      <alignment horizontal="justify" vertical="center" wrapText="1"/>
    </xf>
    <xf numFmtId="0" fontId="11" fillId="6" borderId="0" xfId="0" applyFont="1" applyFill="1"/>
    <xf numFmtId="2" fontId="0" fillId="0" borderId="0" xfId="0" applyNumberFormat="1" applyAlignment="1">
      <alignment horizontal="right"/>
    </xf>
    <xf numFmtId="184" fontId="13" fillId="5" borderId="0" xfId="0" applyNumberFormat="1" applyFont="1" applyFill="1" applyAlignment="1">
      <alignment horizontal="justify" vertical="center" wrapText="1"/>
    </xf>
    <xf numFmtId="0" fontId="3" fillId="5" borderId="0" xfId="0" applyFont="1" applyFill="1" applyAlignment="1">
      <alignment vertical="top" wrapText="1"/>
    </xf>
    <xf numFmtId="0" fontId="3" fillId="5" borderId="0" xfId="0" applyFont="1" applyFill="1"/>
    <xf numFmtId="178" fontId="3" fillId="5" borderId="0" xfId="0" applyNumberFormat="1" applyFont="1" applyFill="1" applyAlignment="1">
      <alignment horizontal="left"/>
    </xf>
    <xf numFmtId="186" fontId="13" fillId="2" borderId="0" xfId="0" applyNumberFormat="1" applyFont="1" applyFill="1" applyAlignment="1">
      <alignment horizontal="justify" vertical="center" wrapText="1"/>
    </xf>
    <xf numFmtId="187" fontId="13" fillId="5" borderId="0" xfId="0" applyNumberFormat="1" applyFont="1" applyFill="1" applyAlignment="1">
      <alignment horizontal="justify" vertical="center" wrapText="1"/>
    </xf>
    <xf numFmtId="0" fontId="12" fillId="5" borderId="0" xfId="0" applyFont="1" applyFill="1" applyAlignment="1">
      <alignment vertical="center"/>
    </xf>
    <xf numFmtId="0" fontId="19" fillId="0" borderId="0" xfId="0" applyFont="1"/>
    <xf numFmtId="188" fontId="13" fillId="5" borderId="0" xfId="0" applyNumberFormat="1" applyFont="1" applyFill="1" applyAlignment="1">
      <alignment horizontal="justify" vertical="center" wrapText="1"/>
    </xf>
    <xf numFmtId="2" fontId="19" fillId="0" borderId="0" xfId="0" applyNumberFormat="1" applyFont="1"/>
    <xf numFmtId="2" fontId="19" fillId="0" borderId="0" xfId="0" applyNumberFormat="1" applyFont="1" applyAlignment="1">
      <alignment horizontal="right"/>
    </xf>
    <xf numFmtId="0" fontId="3" fillId="2" borderId="0" xfId="0" applyFont="1" applyFill="1" applyAlignment="1">
      <alignment vertical="top" wrapText="1"/>
    </xf>
    <xf numFmtId="0" fontId="6" fillId="2" borderId="0" xfId="0" applyFont="1" applyFill="1" applyAlignment="1">
      <alignment horizontal="justify" vertical="center" wrapText="1"/>
    </xf>
    <xf numFmtId="0" fontId="7" fillId="2" borderId="0" xfId="0" applyFont="1" applyFill="1" applyAlignment="1">
      <alignment horizontal="justify" vertical="center" wrapText="1"/>
    </xf>
    <xf numFmtId="183" fontId="7" fillId="2" borderId="0" xfId="0" applyNumberFormat="1" applyFont="1" applyFill="1" applyAlignment="1">
      <alignment horizontal="justify" vertical="center" wrapText="1"/>
    </xf>
    <xf numFmtId="184" fontId="7" fillId="2" borderId="0" xfId="0" applyNumberFormat="1" applyFont="1" applyFill="1" applyAlignment="1">
      <alignment horizontal="justify" vertical="center" wrapText="1"/>
    </xf>
    <xf numFmtId="0" fontId="3" fillId="2" borderId="0" xfId="0" applyFont="1" applyFill="1" applyAlignment="1">
      <alignment horizontal="justify" vertical="center" wrapText="1"/>
    </xf>
    <xf numFmtId="0" fontId="3" fillId="2" borderId="0" xfId="0" applyFont="1" applyFill="1" applyAlignment="1">
      <alignment horizontal="left" vertical="center" wrapText="1"/>
    </xf>
    <xf numFmtId="0" fontId="3" fillId="2" borderId="0" xfId="0" applyFont="1" applyFill="1" applyAlignment="1">
      <alignment vertical="center" wrapText="1"/>
    </xf>
    <xf numFmtId="0" fontId="7" fillId="2" borderId="0" xfId="0" applyFont="1" applyFill="1" applyAlignment="1">
      <alignment horizontal="left" vertical="center" wrapText="1"/>
    </xf>
    <xf numFmtId="0" fontId="6" fillId="2" borderId="0" xfId="0" applyFont="1" applyFill="1" applyAlignment="1">
      <alignment horizontal="left" vertical="center" wrapText="1"/>
    </xf>
    <xf numFmtId="0" fontId="6" fillId="2" borderId="0" xfId="0" applyFont="1" applyFill="1" applyAlignment="1">
      <alignment vertical="center" wrapText="1"/>
    </xf>
    <xf numFmtId="0" fontId="11" fillId="2" borderId="0" xfId="0" applyFont="1" applyFill="1" applyAlignment="1">
      <alignment horizontal="left" vertical="center" wrapText="1"/>
    </xf>
    <xf numFmtId="0" fontId="3" fillId="2" borderId="4" xfId="0" applyFont="1" applyFill="1" applyBorder="1"/>
    <xf numFmtId="185" fontId="3" fillId="2" borderId="0" xfId="0" applyNumberFormat="1" applyFont="1" applyFill="1" applyAlignment="1">
      <alignment vertical="center"/>
    </xf>
    <xf numFmtId="191" fontId="0" fillId="0" borderId="0" xfId="0" applyNumberFormat="1"/>
    <xf numFmtId="178" fontId="3" fillId="2" borderId="0" xfId="0" applyNumberFormat="1" applyFont="1" applyFill="1" applyAlignment="1">
      <alignment horizontal="left"/>
    </xf>
    <xf numFmtId="0" fontId="0" fillId="0" borderId="0" xfId="0" applyAlignment="1">
      <alignment horizontal="right"/>
    </xf>
    <xf numFmtId="179" fontId="3" fillId="2" borderId="0" xfId="1" applyNumberFormat="1" applyFont="1" applyFill="1" applyAlignment="1">
      <alignment horizontal="left"/>
    </xf>
    <xf numFmtId="0" fontId="20" fillId="0" borderId="0" xfId="0" applyFont="1"/>
    <xf numFmtId="179" fontId="22" fillId="0" borderId="0" xfId="1" applyNumberFormat="1" applyFont="1" applyFill="1" applyAlignment="1">
      <alignment horizontal="left"/>
    </xf>
    <xf numFmtId="0" fontId="23" fillId="0" borderId="0" xfId="0" applyFont="1"/>
    <xf numFmtId="2" fontId="23" fillId="0" borderId="0" xfId="0" applyNumberFormat="1" applyFont="1"/>
    <xf numFmtId="189" fontId="0" fillId="5" borderId="0" xfId="0" applyNumberFormat="1" applyFill="1"/>
    <xf numFmtId="185" fontId="14" fillId="5" borderId="0" xfId="0" applyNumberFormat="1" applyFont="1" applyFill="1" applyAlignment="1">
      <alignment horizontal="right" vertical="center" wrapText="1"/>
    </xf>
    <xf numFmtId="2" fontId="19" fillId="2" borderId="0" xfId="0" applyNumberFormat="1" applyFont="1" applyFill="1"/>
    <xf numFmtId="181" fontId="19" fillId="2" borderId="0" xfId="0" applyNumberFormat="1" applyFont="1" applyFill="1"/>
    <xf numFmtId="188" fontId="7" fillId="2" borderId="0" xfId="0" applyNumberFormat="1" applyFont="1" applyFill="1" applyAlignment="1">
      <alignment horizontal="justify" vertical="center" wrapText="1"/>
    </xf>
    <xf numFmtId="190" fontId="0" fillId="5" borderId="0" xfId="0" applyNumberFormat="1" applyFill="1"/>
    <xf numFmtId="178" fontId="0" fillId="5" borderId="0" xfId="0" applyNumberFormat="1" applyFill="1"/>
    <xf numFmtId="178" fontId="0" fillId="2" borderId="0" xfId="0" applyNumberFormat="1" applyFill="1"/>
    <xf numFmtId="0" fontId="14" fillId="5" borderId="0" xfId="0" applyFont="1" applyFill="1" applyAlignment="1">
      <alignment horizontal="left" vertical="center" wrapText="1"/>
    </xf>
    <xf numFmtId="0" fontId="14" fillId="5" borderId="0" xfId="0" applyFont="1" applyFill="1" applyAlignment="1">
      <alignment horizontal="left" vertical="top" wrapText="1"/>
    </xf>
    <xf numFmtId="0" fontId="21" fillId="0" borderId="0" xfId="0" applyFont="1" applyAlignment="1">
      <alignment horizontal="center" vertical="center"/>
    </xf>
    <xf numFmtId="0" fontId="3" fillId="2" borderId="0" xfId="0" applyFont="1" applyFill="1" applyAlignment="1">
      <alignment horizontal="left" vertical="top" wrapText="1"/>
    </xf>
    <xf numFmtId="0" fontId="7" fillId="2" borderId="0" xfId="0" applyFont="1" applyFill="1" applyAlignment="1">
      <alignment horizontal="left" vertical="center" wrapText="1"/>
    </xf>
    <xf numFmtId="0" fontId="6" fillId="2" borderId="0" xfId="0" applyFont="1" applyFill="1" applyAlignment="1">
      <alignment horizontal="justify" vertical="center" wrapText="1"/>
    </xf>
    <xf numFmtId="0" fontId="8" fillId="3" borderId="0" xfId="0" applyFont="1" applyFill="1" applyAlignment="1">
      <alignment horizontal="center"/>
    </xf>
    <xf numFmtId="0" fontId="8" fillId="2" borderId="2" xfId="0" applyFont="1" applyFill="1" applyBorder="1" applyAlignment="1">
      <alignment horizontal="center"/>
    </xf>
    <xf numFmtId="0" fontId="3" fillId="2" borderId="0" xfId="0" applyFont="1" applyFill="1" applyAlignment="1">
      <alignment vertical="top" wrapText="1"/>
    </xf>
    <xf numFmtId="0" fontId="4" fillId="4" borderId="0" xfId="0" applyFont="1" applyFill="1" applyAlignment="1">
      <alignment horizontal="center"/>
    </xf>
    <xf numFmtId="0" fontId="3" fillId="2" borderId="0" xfId="0" applyFont="1" applyFill="1" applyAlignment="1">
      <alignment horizontal="center"/>
    </xf>
    <xf numFmtId="0" fontId="8" fillId="2" borderId="0" xfId="0" applyFont="1" applyFill="1" applyAlignment="1">
      <alignment horizontal="center"/>
    </xf>
  </cellXfs>
  <cellStyles count="2">
    <cellStyle name="쉼표 [0]" xfId="1" builtinId="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3</xdr:col>
      <xdr:colOff>3936573</xdr:colOff>
      <xdr:row>0</xdr:row>
      <xdr:rowOff>44609</xdr:rowOff>
    </xdr:from>
    <xdr:to>
      <xdr:col>4</xdr:col>
      <xdr:colOff>374607</xdr:colOff>
      <xdr:row>2</xdr:row>
      <xdr:rowOff>85249</xdr:rowOff>
    </xdr:to>
    <xdr:pic>
      <xdr:nvPicPr>
        <xdr:cNvPr id="3" name="Picture 2" descr="텍스트이(가) 표시된 사진&#10;&#10;자동 생성된 설명">
          <a:extLst>
            <a:ext uri="{FF2B5EF4-FFF2-40B4-BE49-F238E27FC236}">
              <a16:creationId xmlns:a16="http://schemas.microsoft.com/office/drawing/2014/main" id="{8ECEE53D-B95B-BD5E-EB0C-91207EC4C0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79346" y="44609"/>
          <a:ext cx="557530" cy="424842"/>
        </a:xfrm>
        <a:prstGeom prst="rect">
          <a:avLst/>
        </a:prstGeom>
      </xdr:spPr>
    </xdr:pic>
    <xdr:clientData/>
  </xdr:twoCellAnchor>
  <xdr:twoCellAnchor editAs="oneCell">
    <xdr:from>
      <xdr:col>2</xdr:col>
      <xdr:colOff>0</xdr:colOff>
      <xdr:row>55</xdr:row>
      <xdr:rowOff>0</xdr:rowOff>
    </xdr:from>
    <xdr:to>
      <xdr:col>2</xdr:col>
      <xdr:colOff>760095</xdr:colOff>
      <xdr:row>56</xdr:row>
      <xdr:rowOff>168909</xdr:rowOff>
    </xdr:to>
    <xdr:pic>
      <xdr:nvPicPr>
        <xdr:cNvPr id="5" name="Picture 4">
          <a:extLst>
            <a:ext uri="{FF2B5EF4-FFF2-40B4-BE49-F238E27FC236}">
              <a16:creationId xmlns:a16="http://schemas.microsoft.com/office/drawing/2014/main" id="{4B5E1903-D4FD-9B47-30CF-42469D58BE2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5500" y="8572500"/>
          <a:ext cx="760095" cy="359410"/>
        </a:xfrm>
        <a:prstGeom prst="rect">
          <a:avLst/>
        </a:prstGeom>
      </xdr:spPr>
    </xdr:pic>
    <xdr:clientData/>
  </xdr:twoCellAnchor>
  <xdr:twoCellAnchor editAs="oneCell">
    <xdr:from>
      <xdr:col>2</xdr:col>
      <xdr:colOff>1625600</xdr:colOff>
      <xdr:row>53</xdr:row>
      <xdr:rowOff>88900</xdr:rowOff>
    </xdr:from>
    <xdr:to>
      <xdr:col>2</xdr:col>
      <xdr:colOff>2159635</xdr:colOff>
      <xdr:row>56</xdr:row>
      <xdr:rowOff>57149</xdr:rowOff>
    </xdr:to>
    <xdr:pic>
      <xdr:nvPicPr>
        <xdr:cNvPr id="6" name="Picture 5">
          <a:extLst>
            <a:ext uri="{FF2B5EF4-FFF2-40B4-BE49-F238E27FC236}">
              <a16:creationId xmlns:a16="http://schemas.microsoft.com/office/drawing/2014/main" id="{E3CFD661-255B-CDC3-F585-C7E8EF43B4A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51100" y="8280400"/>
          <a:ext cx="534035" cy="539750"/>
        </a:xfrm>
        <a:prstGeom prst="rect">
          <a:avLst/>
        </a:prstGeom>
      </xdr:spPr>
    </xdr:pic>
    <xdr:clientData/>
  </xdr:twoCellAnchor>
  <xdr:twoCellAnchor editAs="oneCell">
    <xdr:from>
      <xdr:col>3</xdr:col>
      <xdr:colOff>1047022</xdr:colOff>
      <xdr:row>10</xdr:row>
      <xdr:rowOff>32016</xdr:rowOff>
    </xdr:from>
    <xdr:to>
      <xdr:col>3</xdr:col>
      <xdr:colOff>1611513</xdr:colOff>
      <xdr:row>12</xdr:row>
      <xdr:rowOff>77073</xdr:rowOff>
    </xdr:to>
    <xdr:pic>
      <xdr:nvPicPr>
        <xdr:cNvPr id="7" name="Picture 6" descr="텍스트이(가) 표시된 사진&#10;&#10;자동 생성된 설명">
          <a:extLst>
            <a:ext uri="{FF2B5EF4-FFF2-40B4-BE49-F238E27FC236}">
              <a16:creationId xmlns:a16="http://schemas.microsoft.com/office/drawing/2014/main" id="{08A2D6D3-9A7B-9A4B-8753-E2B1ED9F2C2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789795" y="1824957"/>
          <a:ext cx="564491" cy="429259"/>
        </a:xfrm>
        <a:prstGeom prst="rect">
          <a:avLst/>
        </a:prstGeom>
      </xdr:spPr>
    </xdr:pic>
    <xdr:clientData/>
  </xdr:twoCellAnchor>
  <xdr:twoCellAnchor>
    <xdr:from>
      <xdr:col>2</xdr:col>
      <xdr:colOff>67023</xdr:colOff>
      <xdr:row>11</xdr:row>
      <xdr:rowOff>109710</xdr:rowOff>
    </xdr:from>
    <xdr:to>
      <xdr:col>3</xdr:col>
      <xdr:colOff>875126</xdr:colOff>
      <xdr:row>11</xdr:row>
      <xdr:rowOff>109710</xdr:rowOff>
    </xdr:to>
    <xdr:cxnSp macro="">
      <xdr:nvCxnSpPr>
        <xdr:cNvPr id="10" name="Straight Connector 9">
          <a:extLst>
            <a:ext uri="{FF2B5EF4-FFF2-40B4-BE49-F238E27FC236}">
              <a16:creationId xmlns:a16="http://schemas.microsoft.com/office/drawing/2014/main" id="{BAD08200-9674-4F46-B60E-E8AC58AAC1CF}"/>
            </a:ext>
          </a:extLst>
        </xdr:cNvPr>
        <xdr:cNvCxnSpPr/>
      </xdr:nvCxnSpPr>
      <xdr:spPr>
        <a:xfrm>
          <a:off x="483241" y="1625172"/>
          <a:ext cx="3134658" cy="0"/>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1660179</xdr:colOff>
      <xdr:row>11</xdr:row>
      <xdr:rowOff>91353</xdr:rowOff>
    </xdr:from>
    <xdr:to>
      <xdr:col>4</xdr:col>
      <xdr:colOff>0</xdr:colOff>
      <xdr:row>11</xdr:row>
      <xdr:rowOff>91353</xdr:rowOff>
    </xdr:to>
    <xdr:cxnSp macro="">
      <xdr:nvCxnSpPr>
        <xdr:cNvPr id="12" name="Straight Connector 11">
          <a:extLst>
            <a:ext uri="{FF2B5EF4-FFF2-40B4-BE49-F238E27FC236}">
              <a16:creationId xmlns:a16="http://schemas.microsoft.com/office/drawing/2014/main" id="{BB9283BB-0419-CC4E-8941-D5EA81B7F19A}"/>
            </a:ext>
          </a:extLst>
        </xdr:cNvPr>
        <xdr:cNvCxnSpPr/>
      </xdr:nvCxnSpPr>
      <xdr:spPr>
        <a:xfrm>
          <a:off x="4402952" y="1606815"/>
          <a:ext cx="3134658" cy="0"/>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799532</xdr:colOff>
      <xdr:row>0</xdr:row>
      <xdr:rowOff>160459</xdr:rowOff>
    </xdr:from>
    <xdr:to>
      <xdr:col>10</xdr:col>
      <xdr:colOff>64323</xdr:colOff>
      <xdr:row>2</xdr:row>
      <xdr:rowOff>113108</xdr:rowOff>
    </xdr:to>
    <xdr:pic>
      <xdr:nvPicPr>
        <xdr:cNvPr id="2" name="그림 7">
          <a:extLst>
            <a:ext uri="{FF2B5EF4-FFF2-40B4-BE49-F238E27FC236}">
              <a16:creationId xmlns:a16="http://schemas.microsoft.com/office/drawing/2014/main" id="{ACEE6BD2-2EDE-7442-89BC-22B6D9097A6D}"/>
            </a:ext>
          </a:extLst>
        </xdr:cNvPr>
        <xdr:cNvPicPr>
          <a:picLocks noChangeAspect="1"/>
        </xdr:cNvPicPr>
      </xdr:nvPicPr>
      <xdr:blipFill>
        <a:blip xmlns:r="http://schemas.openxmlformats.org/officeDocument/2006/relationships" r:embed="rId1"/>
        <a:stretch>
          <a:fillRect/>
        </a:stretch>
      </xdr:blipFill>
      <xdr:spPr>
        <a:xfrm>
          <a:off x="7759132" y="160459"/>
          <a:ext cx="1474591" cy="587649"/>
        </a:xfrm>
        <a:prstGeom prst="rect">
          <a:avLst/>
        </a:prstGeom>
      </xdr:spPr>
    </xdr:pic>
    <xdr:clientData/>
  </xdr:twoCellAnchor>
  <xdr:twoCellAnchor editAs="oneCell">
    <xdr:from>
      <xdr:col>8</xdr:col>
      <xdr:colOff>678657</xdr:colOff>
      <xdr:row>0</xdr:row>
      <xdr:rowOff>178594</xdr:rowOff>
    </xdr:from>
    <xdr:to>
      <xdr:col>10</xdr:col>
      <xdr:colOff>29764</xdr:colOff>
      <xdr:row>2</xdr:row>
      <xdr:rowOff>178593</xdr:rowOff>
    </xdr:to>
    <xdr:pic>
      <xdr:nvPicPr>
        <xdr:cNvPr id="3" name="그림 1">
          <a:extLst>
            <a:ext uri="{FF2B5EF4-FFF2-40B4-BE49-F238E27FC236}">
              <a16:creationId xmlns:a16="http://schemas.microsoft.com/office/drawing/2014/main" id="{41F6D2F5-66B3-104F-A484-6FE399451480}"/>
            </a:ext>
          </a:extLst>
        </xdr:cNvPr>
        <xdr:cNvPicPr>
          <a:picLocks noChangeAspect="1"/>
        </xdr:cNvPicPr>
      </xdr:nvPicPr>
      <xdr:blipFill>
        <a:blip xmlns:r="http://schemas.openxmlformats.org/officeDocument/2006/relationships" r:embed="rId2"/>
        <a:stretch>
          <a:fillRect/>
        </a:stretch>
      </xdr:blipFill>
      <xdr:spPr>
        <a:xfrm>
          <a:off x="7638257" y="178594"/>
          <a:ext cx="1560907" cy="6349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799532</xdr:colOff>
      <xdr:row>0</xdr:row>
      <xdr:rowOff>160459</xdr:rowOff>
    </xdr:from>
    <xdr:to>
      <xdr:col>10</xdr:col>
      <xdr:colOff>64323</xdr:colOff>
      <xdr:row>2</xdr:row>
      <xdr:rowOff>113108</xdr:rowOff>
    </xdr:to>
    <xdr:pic>
      <xdr:nvPicPr>
        <xdr:cNvPr id="2" name="그림 7">
          <a:extLst>
            <a:ext uri="{FF2B5EF4-FFF2-40B4-BE49-F238E27FC236}">
              <a16:creationId xmlns:a16="http://schemas.microsoft.com/office/drawing/2014/main" id="{05F3894E-DB31-C74D-9B60-6F5D86114655}"/>
            </a:ext>
          </a:extLst>
        </xdr:cNvPr>
        <xdr:cNvPicPr>
          <a:picLocks noChangeAspect="1"/>
        </xdr:cNvPicPr>
      </xdr:nvPicPr>
      <xdr:blipFill>
        <a:blip xmlns:r="http://schemas.openxmlformats.org/officeDocument/2006/relationships" r:embed="rId1"/>
        <a:stretch>
          <a:fillRect/>
        </a:stretch>
      </xdr:blipFill>
      <xdr:spPr>
        <a:xfrm>
          <a:off x="7759132" y="160459"/>
          <a:ext cx="1474591" cy="587649"/>
        </a:xfrm>
        <a:prstGeom prst="rect">
          <a:avLst/>
        </a:prstGeom>
      </xdr:spPr>
    </xdr:pic>
    <xdr:clientData/>
  </xdr:twoCellAnchor>
  <xdr:twoCellAnchor editAs="oneCell">
    <xdr:from>
      <xdr:col>8</xdr:col>
      <xdr:colOff>678657</xdr:colOff>
      <xdr:row>0</xdr:row>
      <xdr:rowOff>178594</xdr:rowOff>
    </xdr:from>
    <xdr:to>
      <xdr:col>10</xdr:col>
      <xdr:colOff>29764</xdr:colOff>
      <xdr:row>2</xdr:row>
      <xdr:rowOff>178593</xdr:rowOff>
    </xdr:to>
    <xdr:pic>
      <xdr:nvPicPr>
        <xdr:cNvPr id="3" name="그림 1">
          <a:extLst>
            <a:ext uri="{FF2B5EF4-FFF2-40B4-BE49-F238E27FC236}">
              <a16:creationId xmlns:a16="http://schemas.microsoft.com/office/drawing/2014/main" id="{B0DD376B-BEE9-574C-98E2-AEDA58899582}"/>
            </a:ext>
          </a:extLst>
        </xdr:cNvPr>
        <xdr:cNvPicPr>
          <a:picLocks noChangeAspect="1"/>
        </xdr:cNvPicPr>
      </xdr:nvPicPr>
      <xdr:blipFill>
        <a:blip xmlns:r="http://schemas.openxmlformats.org/officeDocument/2006/relationships" r:embed="rId2"/>
        <a:stretch>
          <a:fillRect/>
        </a:stretch>
      </xdr:blipFill>
      <xdr:spPr>
        <a:xfrm>
          <a:off x="7638257" y="178594"/>
          <a:ext cx="1560907" cy="63499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167F6-8A5F-C04C-9CC3-05727EDD5492}">
  <dimension ref="B5:G40"/>
  <sheetViews>
    <sheetView zoomScale="80" zoomScaleNormal="80" workbookViewId="0">
      <selection activeCell="D6" sqref="D6"/>
    </sheetView>
  </sheetViews>
  <sheetFormatPr defaultColWidth="11" defaultRowHeight="16.5"/>
  <cols>
    <col min="1" max="1" width="2.375" customWidth="1"/>
    <col min="2" max="2" width="3.125" bestFit="1" customWidth="1"/>
    <col min="3" max="3" width="21.875" bestFit="1" customWidth="1"/>
    <col min="4" max="6" width="57.875" customWidth="1"/>
    <col min="7" max="7" width="23.125" bestFit="1" customWidth="1"/>
    <col min="8" max="8" width="37.5" customWidth="1"/>
    <col min="9" max="9" width="26.875" bestFit="1" customWidth="1"/>
  </cols>
  <sheetData>
    <row r="5" spans="2:7">
      <c r="B5">
        <v>0</v>
      </c>
      <c r="C5" t="s">
        <v>54</v>
      </c>
      <c r="D5" s="54">
        <v>72</v>
      </c>
    </row>
    <row r="6" spans="2:7">
      <c r="B6">
        <v>0</v>
      </c>
      <c r="C6" t="s">
        <v>55</v>
      </c>
      <c r="D6" s="57">
        <v>88.3</v>
      </c>
      <c r="G6" s="46"/>
    </row>
    <row r="9" spans="2:7">
      <c r="B9">
        <v>1</v>
      </c>
      <c r="C9" t="s">
        <v>57</v>
      </c>
      <c r="D9" s="45" t="s">
        <v>72</v>
      </c>
    </row>
    <row r="10" spans="2:7">
      <c r="B10">
        <v>2</v>
      </c>
      <c r="C10" t="s">
        <v>22</v>
      </c>
      <c r="D10" s="42" t="s">
        <v>86</v>
      </c>
    </row>
    <row r="11" spans="2:7">
      <c r="B11">
        <v>3</v>
      </c>
      <c r="C11" t="s">
        <v>23</v>
      </c>
      <c r="D11" s="52">
        <v>45691</v>
      </c>
    </row>
    <row r="12" spans="2:7" ht="15" customHeight="1">
      <c r="B12">
        <v>4</v>
      </c>
      <c r="C12" t="s">
        <v>24</v>
      </c>
      <c r="D12" s="47">
        <f>D11+D5</f>
        <v>45763</v>
      </c>
    </row>
    <row r="13" spans="2:7">
      <c r="B13">
        <v>5</v>
      </c>
      <c r="C13" t="s">
        <v>25</v>
      </c>
      <c r="D13" s="43" t="s">
        <v>73</v>
      </c>
    </row>
    <row r="14" spans="2:7" ht="15" customHeight="1">
      <c r="B14">
        <v>6</v>
      </c>
      <c r="C14" t="s">
        <v>67</v>
      </c>
      <c r="D14" s="88" t="s">
        <v>74</v>
      </c>
    </row>
    <row r="15" spans="2:7">
      <c r="D15" s="88"/>
    </row>
    <row r="16" spans="2:7">
      <c r="B16">
        <v>7</v>
      </c>
      <c r="C16" t="s">
        <v>68</v>
      </c>
      <c r="D16" s="53" t="s">
        <v>75</v>
      </c>
      <c r="E16" s="78"/>
      <c r="F16" s="74" t="s">
        <v>82</v>
      </c>
    </row>
    <row r="17" spans="2:7">
      <c r="B17">
        <v>8</v>
      </c>
      <c r="C17" t="s">
        <v>70</v>
      </c>
      <c r="D17" s="55">
        <f>D6*D5</f>
        <v>6357.5999999999995</v>
      </c>
      <c r="E17" s="79">
        <f>'250124(IKEA)_M1'!M15</f>
        <v>0</v>
      </c>
      <c r="F17" s="56">
        <f>E17-D17</f>
        <v>-6357.5999999999995</v>
      </c>
      <c r="G17" s="56"/>
    </row>
    <row r="18" spans="2:7">
      <c r="C18" t="s">
        <v>69</v>
      </c>
      <c r="D18" s="44" t="s">
        <v>85</v>
      </c>
      <c r="E18" s="78"/>
      <c r="F18" s="56">
        <f>E37-E36</f>
        <v>0</v>
      </c>
    </row>
    <row r="19" spans="2:7">
      <c r="B19">
        <v>9</v>
      </c>
      <c r="C19" t="s">
        <v>30</v>
      </c>
      <c r="D19" s="42" t="s">
        <v>31</v>
      </c>
      <c r="E19" s="78"/>
      <c r="F19" s="56">
        <f>D36-D37</f>
        <v>0</v>
      </c>
    </row>
    <row r="20" spans="2:7">
      <c r="B20">
        <v>10</v>
      </c>
      <c r="C20" t="s">
        <v>32</v>
      </c>
      <c r="D20" s="42" t="s">
        <v>76</v>
      </c>
      <c r="E20" s="78"/>
    </row>
    <row r="21" spans="2:7">
      <c r="C21" t="s">
        <v>34</v>
      </c>
      <c r="D21" s="89" t="s">
        <v>77</v>
      </c>
    </row>
    <row r="22" spans="2:7">
      <c r="D22" s="89"/>
    </row>
    <row r="23" spans="2:7" ht="15" customHeight="1">
      <c r="D23" s="89"/>
    </row>
    <row r="24" spans="2:7">
      <c r="B24">
        <v>11</v>
      </c>
      <c r="C24" t="s">
        <v>36</v>
      </c>
      <c r="D24" s="42" t="s">
        <v>78</v>
      </c>
    </row>
    <row r="25" spans="2:7">
      <c r="B25">
        <v>12</v>
      </c>
      <c r="C25" t="s">
        <v>57</v>
      </c>
      <c r="D25" s="41" t="str">
        <f>D9</f>
        <v>Gangil Biz Park View, Gangdong.</v>
      </c>
    </row>
    <row r="26" spans="2:7">
      <c r="B26">
        <v>13</v>
      </c>
      <c r="C26" t="s">
        <v>66</v>
      </c>
      <c r="D26" s="81">
        <v>45681</v>
      </c>
    </row>
    <row r="28" spans="2:7">
      <c r="C28" t="s">
        <v>56</v>
      </c>
      <c r="D28" s="80">
        <v>30</v>
      </c>
      <c r="E28" s="85">
        <v>42</v>
      </c>
      <c r="F28" s="72">
        <v>0</v>
      </c>
    </row>
    <row r="29" spans="2:7">
      <c r="B29">
        <v>1</v>
      </c>
      <c r="C29" t="s">
        <v>71</v>
      </c>
      <c r="D29" s="50">
        <v>45689</v>
      </c>
      <c r="E29" s="86">
        <f>D29+28</f>
        <v>45717</v>
      </c>
    </row>
    <row r="30" spans="2:7">
      <c r="B30">
        <v>2</v>
      </c>
      <c r="C30" t="s">
        <v>2</v>
      </c>
      <c r="D30" s="49" t="s">
        <v>87</v>
      </c>
      <c r="E30" s="49" t="s">
        <v>88</v>
      </c>
    </row>
    <row r="31" spans="2:7">
      <c r="B31">
        <v>3</v>
      </c>
      <c r="C31" t="s">
        <v>58</v>
      </c>
      <c r="D31" s="40" t="s">
        <v>79</v>
      </c>
      <c r="E31" s="10" t="str">
        <f>D31</f>
        <v>CAP Worldwide</v>
      </c>
    </row>
    <row r="32" spans="2:7">
      <c r="B32">
        <v>4</v>
      </c>
      <c r="C32" t="s">
        <v>59</v>
      </c>
      <c r="D32" s="48" t="s">
        <v>80</v>
      </c>
      <c r="E32" s="58" t="str">
        <f>D32</f>
        <v>Oriel House 26 The Quadrant Richmond TW9 1DL United Kingdom</v>
      </c>
    </row>
    <row r="33" spans="2:5">
      <c r="B33">
        <v>5</v>
      </c>
      <c r="C33" t="s">
        <v>60</v>
      </c>
      <c r="D33" s="49" t="s">
        <v>81</v>
      </c>
      <c r="E33" s="3" t="str">
        <f>D33</f>
        <v>Settling concierge(Gangdong)</v>
      </c>
    </row>
    <row r="34" spans="2:5">
      <c r="B34">
        <v>6</v>
      </c>
      <c r="C34" s="2" t="s">
        <v>61</v>
      </c>
      <c r="D34" s="73">
        <f>D11</f>
        <v>45691</v>
      </c>
      <c r="E34" s="87">
        <f>D35</f>
        <v>45721</v>
      </c>
    </row>
    <row r="35" spans="2:5">
      <c r="B35">
        <v>7</v>
      </c>
      <c r="C35" s="2" t="s">
        <v>62</v>
      </c>
      <c r="D35" s="73">
        <f>D34+D28</f>
        <v>45721</v>
      </c>
      <c r="E35" s="87">
        <f>E34+E28</f>
        <v>45763</v>
      </c>
    </row>
    <row r="36" spans="2:5">
      <c r="B36">
        <v>8</v>
      </c>
      <c r="C36" t="s">
        <v>63</v>
      </c>
      <c r="D36" s="75">
        <f>(D35-D34)*$D$6</f>
        <v>2649</v>
      </c>
      <c r="E36" s="75">
        <f>'250124(IKEA)_M2'!J26</f>
        <v>3708.6</v>
      </c>
    </row>
    <row r="37" spans="2:5" s="76" customFormat="1">
      <c r="C37" s="76" t="s">
        <v>82</v>
      </c>
      <c r="D37" s="77">
        <f>$D$6*D28</f>
        <v>2649</v>
      </c>
      <c r="E37" s="77">
        <f>$D$6*E28</f>
        <v>3708.6</v>
      </c>
    </row>
    <row r="38" spans="2:5">
      <c r="B38">
        <v>9</v>
      </c>
      <c r="C38" t="s">
        <v>64</v>
      </c>
      <c r="D38" s="49" t="s">
        <v>89</v>
      </c>
      <c r="E38" s="3" t="str">
        <f>D38</f>
        <v>IKEA Group - Hoonki Park | IKEA | Gangil Biz Park View</v>
      </c>
    </row>
    <row r="39" spans="2:5">
      <c r="B39">
        <v>10</v>
      </c>
      <c r="C39" t="s">
        <v>65</v>
      </c>
      <c r="D39" s="49" t="s">
        <v>90</v>
      </c>
      <c r="E39" s="49" t="s">
        <v>91</v>
      </c>
    </row>
    <row r="40" spans="2:5">
      <c r="B40">
        <v>11</v>
      </c>
      <c r="C40" s="54"/>
    </row>
  </sheetData>
  <mergeCells count="2">
    <mergeCell ref="D14:D15"/>
    <mergeCell ref="D21:D23"/>
  </mergeCells>
  <phoneticPr fontId="2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226D6-2E0F-8448-A388-264F2FF670D4}">
  <sheetPr>
    <pageSetUpPr fitToPage="1"/>
  </sheetPr>
  <dimension ref="A1:J61"/>
  <sheetViews>
    <sheetView view="pageBreakPreview" topLeftCell="A4" zoomScale="119" zoomScaleNormal="176" zoomScaleSheetLayoutView="119" workbookViewId="0">
      <selection activeCell="D27" sqref="D27"/>
    </sheetView>
  </sheetViews>
  <sheetFormatPr defaultColWidth="11" defaultRowHeight="16.5"/>
  <cols>
    <col min="1" max="1" width="5.375" customWidth="1"/>
    <col min="2" max="2" width="5.5" customWidth="1"/>
    <col min="3" max="3" width="30.5" customWidth="1"/>
    <col min="4" max="4" width="54" customWidth="1"/>
    <col min="5" max="5" width="5.5" customWidth="1"/>
    <col min="10" max="10" width="34.125" bestFit="1" customWidth="1"/>
  </cols>
  <sheetData>
    <row r="1" spans="1:5">
      <c r="A1" s="2"/>
      <c r="B1" s="2"/>
      <c r="C1" s="2"/>
      <c r="D1" s="2"/>
      <c r="E1" s="2"/>
    </row>
    <row r="2" spans="1:5">
      <c r="A2" s="2"/>
      <c r="B2" s="2"/>
      <c r="C2" s="2"/>
      <c r="D2" s="2"/>
      <c r="E2" s="2"/>
    </row>
    <row r="3" spans="1:5">
      <c r="A3" s="2"/>
      <c r="B3" s="2"/>
      <c r="C3" s="2"/>
      <c r="D3" s="2"/>
      <c r="E3" s="2"/>
    </row>
    <row r="4" spans="1:5">
      <c r="A4" s="2"/>
      <c r="B4" s="2"/>
      <c r="C4" s="2"/>
      <c r="D4" s="2"/>
      <c r="E4" s="37" t="s">
        <v>19</v>
      </c>
    </row>
    <row r="5" spans="1:5" ht="8.1" customHeight="1">
      <c r="A5" s="2"/>
      <c r="B5" s="2"/>
      <c r="C5" s="2"/>
      <c r="D5" s="2"/>
      <c r="E5" s="38" t="s">
        <v>50</v>
      </c>
    </row>
    <row r="6" spans="1:5" ht="8.1" customHeight="1">
      <c r="A6" s="2"/>
      <c r="B6" s="2"/>
      <c r="C6" s="2"/>
      <c r="D6" s="2"/>
      <c r="E6" s="39" t="s">
        <v>51</v>
      </c>
    </row>
    <row r="7" spans="1:5" ht="8.1" customHeight="1">
      <c r="A7" s="2"/>
      <c r="B7" s="2"/>
      <c r="C7" s="2"/>
      <c r="D7" s="2"/>
      <c r="E7" s="2"/>
    </row>
    <row r="8" spans="1:5" ht="8.1" customHeight="1">
      <c r="A8" s="2"/>
      <c r="B8" s="2"/>
      <c r="C8" s="2"/>
      <c r="D8" s="2"/>
      <c r="E8" s="2"/>
    </row>
    <row r="9" spans="1:5" ht="30">
      <c r="A9" s="2"/>
      <c r="B9" s="2"/>
      <c r="C9" s="90" t="s">
        <v>20</v>
      </c>
      <c r="D9" s="90"/>
      <c r="E9" s="2"/>
    </row>
    <row r="10" spans="1:5">
      <c r="A10" s="2"/>
      <c r="B10" s="2"/>
      <c r="C10" s="2"/>
      <c r="D10" s="2"/>
      <c r="E10" s="2"/>
    </row>
    <row r="11" spans="1:5">
      <c r="A11" s="2"/>
      <c r="B11" s="2"/>
      <c r="C11" s="2"/>
      <c r="D11" s="2"/>
      <c r="E11" s="2"/>
    </row>
    <row r="12" spans="1:5">
      <c r="A12" s="2"/>
      <c r="B12" s="2"/>
      <c r="C12" s="3"/>
      <c r="D12" s="3"/>
      <c r="E12" s="2"/>
    </row>
    <row r="13" spans="1:5">
      <c r="A13" s="2"/>
      <c r="B13" s="2"/>
      <c r="C13" s="3"/>
      <c r="D13" s="3"/>
      <c r="E13" s="2"/>
    </row>
    <row r="14" spans="1:5">
      <c r="A14" s="2"/>
      <c r="B14" s="2"/>
      <c r="C14" s="3"/>
      <c r="D14" s="3"/>
      <c r="E14" s="2"/>
    </row>
    <row r="15" spans="1:5">
      <c r="A15" s="2"/>
      <c r="B15" s="2"/>
      <c r="C15" s="3" t="s">
        <v>52</v>
      </c>
      <c r="D15" s="10" t="str">
        <f>Input!D9</f>
        <v>Gangil Biz Park View, Gangdong.</v>
      </c>
      <c r="E15" s="2"/>
    </row>
    <row r="16" spans="1:5" ht="15" customHeight="1">
      <c r="A16" s="2"/>
      <c r="B16" s="2"/>
      <c r="C16" s="3" t="s">
        <v>21</v>
      </c>
      <c r="D16" s="3"/>
      <c r="E16" s="2"/>
    </row>
    <row r="17" spans="1:10" ht="15" customHeight="1">
      <c r="A17" s="2"/>
      <c r="B17" s="2"/>
      <c r="C17" s="3"/>
      <c r="D17" s="3"/>
      <c r="E17" s="2"/>
    </row>
    <row r="18" spans="1:10" ht="15" customHeight="1">
      <c r="A18" s="2"/>
      <c r="B18" s="2"/>
      <c r="C18" s="59" t="s">
        <v>22</v>
      </c>
      <c r="D18" s="60" t="str">
        <f>Input!D10</f>
        <v>Hoonki Park</v>
      </c>
      <c r="E18" s="2"/>
    </row>
    <row r="19" spans="1:10" ht="15" customHeight="1">
      <c r="A19" s="2"/>
      <c r="B19" s="2"/>
      <c r="C19" s="59" t="s">
        <v>23</v>
      </c>
      <c r="D19" s="61">
        <f>Input!D11</f>
        <v>45691</v>
      </c>
      <c r="E19" s="2"/>
    </row>
    <row r="20" spans="1:10" ht="15" customHeight="1">
      <c r="A20" s="2"/>
      <c r="B20" s="2"/>
      <c r="C20" s="59" t="s">
        <v>24</v>
      </c>
      <c r="D20" s="62">
        <f>Input!D12</f>
        <v>45763</v>
      </c>
      <c r="E20" s="2"/>
    </row>
    <row r="21" spans="1:10" ht="15" customHeight="1">
      <c r="A21" s="2"/>
      <c r="B21" s="2"/>
      <c r="C21" s="59" t="s">
        <v>25</v>
      </c>
      <c r="D21" s="63" t="str">
        <f>Input!D13</f>
        <v>Studio type</v>
      </c>
      <c r="E21" s="2"/>
    </row>
    <row r="22" spans="1:10" ht="15" customHeight="1">
      <c r="A22" s="2"/>
      <c r="B22" s="2"/>
      <c r="C22" s="68" t="s">
        <v>26</v>
      </c>
      <c r="D22" s="65" t="str">
        <f>Input!D14</f>
        <v>6, Godeok Biz Valley-ro 2ga-gil, Gangdong-gu, Seoul (Zip 05203)</v>
      </c>
      <c r="E22" s="2"/>
      <c r="J22" s="51"/>
    </row>
    <row r="23" spans="1:10" ht="15" customHeight="1">
      <c r="A23" s="2"/>
      <c r="B23" s="2"/>
      <c r="C23" s="68"/>
      <c r="D23" s="64" t="str">
        <f>Input!D16</f>
        <v>서울 강동구 고덕비즈밸리로2가길 6(우편05203)</v>
      </c>
      <c r="E23" s="2"/>
    </row>
    <row r="24" spans="1:10" ht="15" customHeight="1">
      <c r="A24" s="2"/>
      <c r="B24" s="2"/>
      <c r="C24" s="68" t="s">
        <v>27</v>
      </c>
      <c r="D24" s="84">
        <f>Input!D17</f>
        <v>6357.5999999999995</v>
      </c>
      <c r="E24" s="2"/>
    </row>
    <row r="25" spans="1:10" ht="15" customHeight="1">
      <c r="A25" s="2"/>
      <c r="B25" s="2"/>
      <c r="C25" s="68"/>
      <c r="D25" s="63" t="str">
        <f>Input!D18</f>
        <v>(USD88.30 x 72night)</v>
      </c>
      <c r="E25" s="2"/>
    </row>
    <row r="26" spans="1:10" ht="15" customHeight="1">
      <c r="A26" s="2"/>
      <c r="B26" s="2"/>
      <c r="C26" s="59" t="s">
        <v>28</v>
      </c>
      <c r="D26" s="63" t="s">
        <v>29</v>
      </c>
      <c r="E26" s="2"/>
    </row>
    <row r="27" spans="1:10" ht="15" customHeight="1">
      <c r="A27" s="2"/>
      <c r="B27" s="2"/>
      <c r="C27" s="59" t="s">
        <v>30</v>
      </c>
      <c r="D27" s="60" t="str">
        <f>Input!D19</f>
        <v>1 adult</v>
      </c>
      <c r="E27" s="2"/>
    </row>
    <row r="28" spans="1:10" ht="15" customHeight="1">
      <c r="A28" s="2"/>
      <c r="B28" s="2"/>
      <c r="C28" s="59" t="s">
        <v>32</v>
      </c>
      <c r="D28" s="64" t="s">
        <v>33</v>
      </c>
      <c r="E28" s="2"/>
    </row>
    <row r="29" spans="1:10" ht="15" customHeight="1">
      <c r="A29" s="2"/>
      <c r="B29" s="2"/>
      <c r="C29" s="59" t="s">
        <v>34</v>
      </c>
      <c r="D29" s="66" t="str">
        <f>Input!D20</f>
        <v>CAP Worldwide (the “Client”)</v>
      </c>
      <c r="E29" s="2"/>
    </row>
    <row r="30" spans="1:10" ht="15" customHeight="1">
      <c r="A30" s="2"/>
      <c r="B30" s="2"/>
      <c r="C30" s="68" t="s">
        <v>83</v>
      </c>
      <c r="D30" s="91" t="str">
        <f>Input!D21</f>
        <v>Room rental bill to CAP Worldwide and all other non-inclusive incidental expenses to be billed to guest own account</v>
      </c>
      <c r="E30" s="2"/>
    </row>
    <row r="31" spans="1:10" ht="15" customHeight="1">
      <c r="A31" s="2"/>
      <c r="B31" s="2"/>
      <c r="C31" s="68"/>
      <c r="D31" s="91"/>
      <c r="E31" s="2"/>
    </row>
    <row r="32" spans="1:10" ht="15" customHeight="1">
      <c r="A32" s="2"/>
      <c r="B32" s="2"/>
      <c r="C32" s="68" t="s">
        <v>84</v>
      </c>
      <c r="D32" s="69" t="s">
        <v>35</v>
      </c>
      <c r="E32" s="2"/>
    </row>
    <row r="33" spans="1:5" ht="15" customHeight="1">
      <c r="A33" s="2"/>
      <c r="B33" s="2"/>
      <c r="C33" s="59" t="s">
        <v>36</v>
      </c>
      <c r="D33" s="66" t="str">
        <f>Input!D24</f>
        <v>2weeks in advance</v>
      </c>
      <c r="E33" s="2"/>
    </row>
    <row r="34" spans="1:5" ht="15" customHeight="1">
      <c r="A34" s="2"/>
      <c r="B34" s="2"/>
      <c r="C34" s="59" t="s">
        <v>37</v>
      </c>
      <c r="D34" s="91" t="s">
        <v>38</v>
      </c>
      <c r="E34" s="2"/>
    </row>
    <row r="35" spans="1:5" ht="15" customHeight="1">
      <c r="A35" s="2"/>
      <c r="B35" s="2"/>
      <c r="C35" s="59"/>
      <c r="D35" s="91"/>
      <c r="E35" s="2"/>
    </row>
    <row r="36" spans="1:5" ht="15" customHeight="1">
      <c r="A36" s="2"/>
      <c r="B36" s="2"/>
      <c r="C36" s="59"/>
      <c r="D36" s="92" t="s">
        <v>39</v>
      </c>
      <c r="E36" s="2"/>
    </row>
    <row r="37" spans="1:5" ht="15" customHeight="1">
      <c r="A37" s="2"/>
      <c r="B37" s="2"/>
      <c r="C37" s="59"/>
      <c r="D37" s="92"/>
      <c r="E37" s="2"/>
    </row>
    <row r="38" spans="1:5" ht="15" customHeight="1">
      <c r="A38" s="2"/>
      <c r="B38" s="2"/>
      <c r="C38" s="93"/>
      <c r="D38" s="67" t="s">
        <v>40</v>
      </c>
      <c r="E38" s="2"/>
    </row>
    <row r="39" spans="1:5" ht="15" customHeight="1">
      <c r="A39" s="2"/>
      <c r="B39" s="2"/>
      <c r="C39" s="93"/>
      <c r="D39" s="64" t="s">
        <v>41</v>
      </c>
      <c r="E39" s="2"/>
    </row>
    <row r="40" spans="1:5" ht="15" customHeight="1">
      <c r="A40" s="2"/>
      <c r="B40" s="2"/>
      <c r="C40" s="93"/>
      <c r="D40" s="64" t="s">
        <v>42</v>
      </c>
      <c r="E40" s="2"/>
    </row>
    <row r="41" spans="1:5" ht="15" customHeight="1">
      <c r="A41" s="2"/>
      <c r="B41" s="2"/>
      <c r="C41" s="93"/>
      <c r="D41" s="64" t="s">
        <v>43</v>
      </c>
      <c r="E41" s="2"/>
    </row>
    <row r="42" spans="1:5" ht="15" customHeight="1">
      <c r="A42" s="2"/>
      <c r="B42" s="2"/>
      <c r="C42" s="93"/>
      <c r="D42" s="64" t="s">
        <v>44</v>
      </c>
      <c r="E42" s="2"/>
    </row>
    <row r="43" spans="1:5" ht="15" customHeight="1">
      <c r="A43" s="2"/>
      <c r="B43" s="2"/>
      <c r="C43" s="93"/>
      <c r="D43" s="59"/>
      <c r="E43" s="2"/>
    </row>
    <row r="44" spans="1:5">
      <c r="A44" s="2"/>
      <c r="B44" s="2"/>
      <c r="C44" s="3"/>
      <c r="D44" s="3"/>
      <c r="E44" s="2"/>
    </row>
    <row r="45" spans="1:5" ht="15" customHeight="1">
      <c r="A45" s="2"/>
      <c r="B45" s="2"/>
      <c r="C45" s="91" t="s">
        <v>45</v>
      </c>
      <c r="D45" s="91"/>
      <c r="E45" s="2"/>
    </row>
    <row r="46" spans="1:5" ht="15" customHeight="1">
      <c r="A46" s="2"/>
      <c r="B46" s="2"/>
      <c r="C46" s="91"/>
      <c r="D46" s="91"/>
      <c r="E46" s="2"/>
    </row>
    <row r="47" spans="1:5" ht="15" customHeight="1">
      <c r="A47" s="2"/>
      <c r="B47" s="2"/>
      <c r="C47" s="91"/>
      <c r="D47" s="91"/>
      <c r="E47" s="2"/>
    </row>
    <row r="48" spans="1:5">
      <c r="A48" s="2"/>
      <c r="B48" s="2"/>
      <c r="C48" s="58"/>
      <c r="D48" s="58"/>
      <c r="E48" s="2"/>
    </row>
    <row r="49" spans="1:5" ht="15" customHeight="1">
      <c r="A49" s="2"/>
      <c r="B49" s="2"/>
      <c r="C49" s="3" t="s">
        <v>53</v>
      </c>
      <c r="D49" s="10" t="str">
        <f>Input!D25</f>
        <v>Gangil Biz Park View, Gangdong.</v>
      </c>
      <c r="E49" s="2"/>
    </row>
    <row r="50" spans="1:5">
      <c r="A50" s="2"/>
      <c r="B50" s="2"/>
      <c r="C50" s="3"/>
      <c r="D50" s="3"/>
      <c r="E50" s="2"/>
    </row>
    <row r="51" spans="1:5">
      <c r="A51" s="2"/>
      <c r="B51" s="2"/>
      <c r="C51" s="3" t="s">
        <v>46</v>
      </c>
      <c r="D51" s="3"/>
      <c r="E51" s="2"/>
    </row>
    <row r="52" spans="1:5">
      <c r="A52" s="2"/>
      <c r="B52" s="2"/>
      <c r="C52" s="3"/>
      <c r="D52" s="3"/>
      <c r="E52" s="2"/>
    </row>
    <row r="53" spans="1:5">
      <c r="A53" s="2"/>
      <c r="B53" s="2"/>
      <c r="C53" s="9" t="s">
        <v>47</v>
      </c>
      <c r="D53" s="3"/>
      <c r="E53" s="2"/>
    </row>
    <row r="54" spans="1:5">
      <c r="A54" s="2"/>
      <c r="B54" s="2"/>
      <c r="C54" s="3" t="s">
        <v>48</v>
      </c>
      <c r="D54" s="3"/>
      <c r="E54" s="2"/>
    </row>
    <row r="55" spans="1:5">
      <c r="A55" s="2"/>
      <c r="B55" s="2"/>
      <c r="C55" s="3" t="s">
        <v>49</v>
      </c>
      <c r="D55" s="3"/>
      <c r="E55" s="2"/>
    </row>
    <row r="56" spans="1:5">
      <c r="A56" s="2"/>
      <c r="B56" s="2"/>
      <c r="C56" s="3"/>
      <c r="D56" s="3"/>
      <c r="E56" s="2"/>
    </row>
    <row r="57" spans="1:5">
      <c r="A57" s="2"/>
      <c r="B57" s="2"/>
      <c r="C57" s="70"/>
      <c r="D57" s="71">
        <f>Input!D26</f>
        <v>45681</v>
      </c>
      <c r="E57" s="2"/>
    </row>
    <row r="58" spans="1:5">
      <c r="A58" s="2"/>
      <c r="B58" s="2"/>
      <c r="C58" s="3"/>
      <c r="D58" s="3"/>
      <c r="E58" s="2"/>
    </row>
    <row r="59" spans="1:5">
      <c r="A59" s="2"/>
      <c r="B59" s="2"/>
      <c r="C59" s="3"/>
      <c r="D59" s="3"/>
      <c r="E59" s="2"/>
    </row>
    <row r="60" spans="1:5">
      <c r="A60" s="2"/>
      <c r="B60" s="2"/>
      <c r="C60" s="2"/>
      <c r="D60" s="2"/>
      <c r="E60" s="2"/>
    </row>
    <row r="61" spans="1:5">
      <c r="A61" s="2"/>
      <c r="B61" s="2"/>
      <c r="C61" s="2"/>
      <c r="D61" s="2"/>
      <c r="E61" s="2"/>
    </row>
  </sheetData>
  <mergeCells count="6">
    <mergeCell ref="C9:D9"/>
    <mergeCell ref="C45:D47"/>
    <mergeCell ref="D36:D37"/>
    <mergeCell ref="C38:C43"/>
    <mergeCell ref="D30:D31"/>
    <mergeCell ref="D34:D35"/>
  </mergeCells>
  <phoneticPr fontId="24" type="noConversion"/>
  <pageMargins left="0.25" right="0.25" top="0.75" bottom="0.75" header="0.3" footer="0.3"/>
  <pageSetup paperSize="9" scale="77" orientation="portrait" r:id="rId1"/>
  <rowBreaks count="2" manualBreakCount="2">
    <brk id="62" min="1" max="12" man="1"/>
    <brk id="128" min="1" max="15" man="1"/>
  </rowBreaks>
  <colBreaks count="2" manualBreakCount="2">
    <brk id="5" max="97" man="1"/>
    <brk id="17" max="199"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61EB-7882-3645-80E0-59504F7F329D}">
  <sheetPr>
    <pageSetUpPr fitToPage="1"/>
  </sheetPr>
  <dimension ref="B2:O38"/>
  <sheetViews>
    <sheetView tabSelected="1" view="pageBreakPreview" zoomScale="131" zoomScaleNormal="130" zoomScaleSheetLayoutView="145" workbookViewId="0">
      <selection activeCell="H10" sqref="H10"/>
    </sheetView>
  </sheetViews>
  <sheetFormatPr defaultColWidth="9" defaultRowHeight="16.5"/>
  <cols>
    <col min="1" max="1" width="9" style="2"/>
    <col min="2" max="2" width="12.5" style="2" customWidth="1"/>
    <col min="3" max="3" width="1" style="2" customWidth="1"/>
    <col min="4" max="4" width="18.375" style="2" bestFit="1" customWidth="1"/>
    <col min="5" max="5" width="18.5" style="2" bestFit="1" customWidth="1"/>
    <col min="6" max="6" width="1.875" style="2" bestFit="1" customWidth="1"/>
    <col min="7" max="7" width="18.5" style="2" bestFit="1" customWidth="1"/>
    <col min="8" max="8" width="11.625" style="2" customWidth="1"/>
    <col min="9" max="9" width="12.875" style="2" bestFit="1" customWidth="1"/>
    <col min="10" max="10" width="16.125" style="2" customWidth="1"/>
    <col min="11" max="12" width="9" style="2"/>
    <col min="13" max="13" width="27.875" style="2" bestFit="1" customWidth="1"/>
    <col min="14" max="14" width="1.875" style="2" bestFit="1" customWidth="1"/>
    <col min="15" max="15" width="29.125" style="2" bestFit="1" customWidth="1"/>
    <col min="16" max="16384" width="9" style="2"/>
  </cols>
  <sheetData>
    <row r="2" spans="2:15" ht="35.25">
      <c r="B2" s="1" t="s">
        <v>0</v>
      </c>
      <c r="C2" s="1"/>
      <c r="D2" s="1"/>
      <c r="E2" s="1"/>
      <c r="F2" s="1"/>
    </row>
    <row r="3" spans="2:15">
      <c r="B3" s="3"/>
      <c r="C3" s="3"/>
      <c r="D3" s="3"/>
      <c r="E3" s="3"/>
      <c r="F3" s="3"/>
    </row>
    <row r="4" spans="2:15">
      <c r="B4" s="3"/>
      <c r="C4" s="3"/>
      <c r="D4" s="3"/>
      <c r="E4" s="3"/>
      <c r="F4" s="3"/>
    </row>
    <row r="5" spans="2:15">
      <c r="B5" s="34" t="s">
        <v>1</v>
      </c>
      <c r="C5" s="4"/>
      <c r="D5" s="5">
        <f>Input!D29</f>
        <v>45689</v>
      </c>
      <c r="E5" s="6"/>
      <c r="F5" s="6"/>
      <c r="H5" s="3"/>
      <c r="I5" s="3"/>
      <c r="J5" s="3"/>
    </row>
    <row r="6" spans="2:15" ht="7.5" customHeight="1">
      <c r="B6" s="4"/>
      <c r="C6" s="4"/>
      <c r="D6" s="6"/>
      <c r="E6" s="6"/>
      <c r="F6" s="6"/>
      <c r="H6" s="3"/>
      <c r="I6" s="3"/>
      <c r="J6" s="3"/>
    </row>
    <row r="7" spans="2:15">
      <c r="B7" s="34" t="s">
        <v>2</v>
      </c>
      <c r="C7" s="4"/>
      <c r="D7" s="7" t="str">
        <f>Input!D30</f>
        <v>CA0502012425011_M1</v>
      </c>
      <c r="E7" s="3"/>
      <c r="F7" s="3"/>
      <c r="H7" s="3"/>
      <c r="I7" s="3"/>
      <c r="J7" s="3"/>
    </row>
    <row r="8" spans="2:15">
      <c r="B8" s="3"/>
      <c r="C8" s="3"/>
      <c r="D8" s="3"/>
      <c r="E8" s="3"/>
      <c r="F8" s="3"/>
      <c r="G8" s="3"/>
      <c r="H8" s="3"/>
      <c r="I8" s="3"/>
      <c r="J8" s="3"/>
    </row>
    <row r="9" spans="2:15">
      <c r="B9" s="8" t="s">
        <v>3</v>
      </c>
      <c r="C9" s="8"/>
      <c r="D9" s="8"/>
      <c r="E9" s="8"/>
      <c r="F9" s="8"/>
      <c r="G9" s="3"/>
      <c r="H9" s="9" t="s">
        <v>4</v>
      </c>
      <c r="I9" s="3"/>
      <c r="J9" s="3"/>
    </row>
    <row r="10" spans="2:15">
      <c r="B10" s="3" t="s">
        <v>5</v>
      </c>
      <c r="C10" s="3"/>
      <c r="D10" s="3"/>
      <c r="E10" s="3"/>
      <c r="F10" s="3"/>
      <c r="G10" s="3"/>
      <c r="H10" s="10" t="str">
        <f>Input!D31</f>
        <v>CAP Worldwide</v>
      </c>
      <c r="I10" s="3"/>
      <c r="J10" s="3"/>
    </row>
    <row r="11" spans="2:15" ht="15" customHeight="1">
      <c r="G11" s="3"/>
      <c r="H11" s="96" t="str">
        <f>Input!D32</f>
        <v>Oriel House 26 The Quadrant Richmond TW9 1DL United Kingdom</v>
      </c>
      <c r="I11" s="96"/>
      <c r="J11" s="96"/>
    </row>
    <row r="12" spans="2:15">
      <c r="B12" s="3"/>
      <c r="C12" s="3"/>
      <c r="D12" s="3"/>
      <c r="E12" s="3"/>
      <c r="F12" s="3"/>
      <c r="G12" s="3"/>
      <c r="H12" s="96"/>
      <c r="I12" s="96"/>
      <c r="J12" s="96"/>
    </row>
    <row r="13" spans="2:15">
      <c r="B13" s="3"/>
      <c r="C13" s="3"/>
      <c r="D13" s="3"/>
      <c r="E13" s="3"/>
      <c r="F13" s="3"/>
      <c r="G13" s="3"/>
      <c r="H13" s="11"/>
      <c r="I13" s="11"/>
      <c r="J13" s="11"/>
    </row>
    <row r="14" spans="2:15">
      <c r="B14" s="97" t="s">
        <v>6</v>
      </c>
      <c r="C14" s="97"/>
      <c r="D14" s="97"/>
      <c r="E14" s="97" t="s">
        <v>7</v>
      </c>
      <c r="F14" s="97"/>
      <c r="G14" s="97"/>
      <c r="H14" s="35"/>
      <c r="I14" s="35" t="s">
        <v>8</v>
      </c>
      <c r="J14" s="35" t="s">
        <v>9</v>
      </c>
    </row>
    <row r="15" spans="2:15">
      <c r="B15" s="98" t="str">
        <f>Input!D33</f>
        <v>Settling concierge(Gangdong)</v>
      </c>
      <c r="C15" s="98"/>
      <c r="D15" s="98"/>
      <c r="E15" s="13">
        <f>'Booking Confirmation'!D19</f>
        <v>45691</v>
      </c>
      <c r="F15" s="12" t="s">
        <v>10</v>
      </c>
      <c r="G15" s="13">
        <f>Input!D35</f>
        <v>45721</v>
      </c>
      <c r="H15" s="14"/>
      <c r="I15" s="12">
        <v>1</v>
      </c>
      <c r="J15" s="15">
        <f>(G15-E15)*Input!D6</f>
        <v>2649</v>
      </c>
      <c r="M15" s="83"/>
      <c r="N15" s="16"/>
      <c r="O15" s="16"/>
    </row>
    <row r="16" spans="2:15">
      <c r="B16" s="94"/>
      <c r="C16" s="94"/>
      <c r="D16" s="94"/>
      <c r="E16" s="17"/>
      <c r="F16" s="17"/>
      <c r="G16" s="18"/>
      <c r="H16" s="19"/>
      <c r="I16" s="17"/>
      <c r="J16" s="19"/>
      <c r="M16" s="20"/>
      <c r="O16" s="20"/>
    </row>
    <row r="17" spans="2:13">
      <c r="B17" s="21"/>
      <c r="C17" s="21"/>
      <c r="D17" s="21"/>
      <c r="E17" s="21"/>
      <c r="F17" s="21"/>
      <c r="G17" s="21"/>
      <c r="H17" s="22"/>
      <c r="I17" s="21"/>
      <c r="J17" s="23"/>
    </row>
    <row r="18" spans="2:13">
      <c r="B18" s="17"/>
      <c r="C18" s="17"/>
      <c r="D18" s="17"/>
      <c r="E18" s="17"/>
      <c r="F18" s="17"/>
      <c r="G18" s="17"/>
      <c r="H18" s="24"/>
      <c r="I18" s="17"/>
      <c r="J18" s="19"/>
    </row>
    <row r="19" spans="2:13">
      <c r="B19" s="99"/>
      <c r="C19" s="99"/>
      <c r="D19" s="99"/>
      <c r="E19" s="21"/>
      <c r="F19" s="21"/>
      <c r="G19" s="21"/>
      <c r="H19" s="22"/>
      <c r="I19" s="21"/>
      <c r="J19" s="23"/>
    </row>
    <row r="20" spans="2:13">
      <c r="B20" s="94"/>
      <c r="C20" s="94"/>
      <c r="D20" s="94"/>
      <c r="E20" s="17"/>
      <c r="F20" s="17"/>
      <c r="G20" s="17"/>
      <c r="H20" s="24"/>
      <c r="I20" s="17"/>
      <c r="J20" s="19"/>
      <c r="M20" s="25"/>
    </row>
    <row r="21" spans="2:13">
      <c r="B21" s="21"/>
      <c r="C21" s="21"/>
      <c r="D21" s="21"/>
      <c r="E21" s="21"/>
      <c r="F21" s="21"/>
      <c r="G21" s="21"/>
      <c r="H21" s="22"/>
      <c r="I21" s="21"/>
      <c r="J21" s="23"/>
    </row>
    <row r="22" spans="2:13">
      <c r="B22" s="17"/>
      <c r="C22" s="17"/>
      <c r="D22" s="17"/>
      <c r="E22" s="17"/>
      <c r="F22" s="17"/>
      <c r="G22" s="17"/>
      <c r="H22" s="24"/>
      <c r="I22" s="17"/>
      <c r="J22" s="19"/>
    </row>
    <row r="23" spans="2:13" ht="17.25" thickBot="1">
      <c r="B23" s="95"/>
      <c r="C23" s="95"/>
      <c r="D23" s="95"/>
      <c r="E23" s="26"/>
      <c r="F23" s="26"/>
      <c r="G23" s="26"/>
      <c r="H23" s="27"/>
      <c r="I23" s="26"/>
      <c r="J23" s="28"/>
    </row>
    <row r="24" spans="2:13" ht="17.25" thickTop="1">
      <c r="B24" s="3"/>
      <c r="C24" s="3"/>
      <c r="D24" s="3"/>
      <c r="E24" s="3"/>
      <c r="F24" s="3"/>
      <c r="G24" s="29"/>
      <c r="H24" s="3"/>
      <c r="I24" s="3"/>
      <c r="J24" s="15"/>
    </row>
    <row r="25" spans="2:13">
      <c r="B25" s="3"/>
      <c r="C25" s="3"/>
      <c r="D25" s="3"/>
      <c r="E25" s="3"/>
      <c r="F25" s="3"/>
      <c r="G25" s="29"/>
      <c r="H25" s="3"/>
      <c r="I25" s="3"/>
      <c r="J25" s="15"/>
    </row>
    <row r="26" spans="2:13" ht="19.5" thickBot="1">
      <c r="C26" s="3"/>
      <c r="D26" s="3"/>
      <c r="E26" s="3"/>
      <c r="F26" s="3"/>
      <c r="G26" s="3"/>
      <c r="H26" s="3"/>
      <c r="I26" s="30" t="s">
        <v>11</v>
      </c>
      <c r="J26" s="31">
        <f>SUM(J15:J23)</f>
        <v>2649</v>
      </c>
    </row>
    <row r="27" spans="2:13">
      <c r="B27" s="3"/>
      <c r="C27" s="3"/>
      <c r="D27" s="3"/>
      <c r="E27" s="3"/>
      <c r="F27" s="3"/>
      <c r="G27" s="3"/>
      <c r="H27" s="3"/>
      <c r="I27" s="9"/>
      <c r="J27" s="32"/>
    </row>
    <row r="28" spans="2:13">
      <c r="B28" s="33" t="s">
        <v>12</v>
      </c>
      <c r="C28" s="9"/>
      <c r="D28" s="9"/>
      <c r="E28" s="9"/>
      <c r="F28" s="9"/>
      <c r="G28" s="3"/>
      <c r="H28" s="3"/>
      <c r="I28" s="3"/>
      <c r="J28" s="3"/>
    </row>
    <row r="29" spans="2:13">
      <c r="B29" s="3" t="s">
        <v>13</v>
      </c>
      <c r="C29" s="3"/>
      <c r="D29" s="3"/>
      <c r="E29" s="3"/>
      <c r="F29" s="3"/>
      <c r="G29" s="3"/>
      <c r="H29" s="3"/>
      <c r="I29" s="3"/>
      <c r="J29" s="3"/>
    </row>
    <row r="30" spans="2:13">
      <c r="B30" s="3" t="s">
        <v>14</v>
      </c>
      <c r="C30" s="3"/>
      <c r="D30" s="3"/>
      <c r="E30" s="3"/>
      <c r="F30" s="3"/>
      <c r="G30" s="3"/>
      <c r="H30" s="3"/>
      <c r="I30" s="3"/>
      <c r="J30" s="3"/>
    </row>
    <row r="31" spans="2:13">
      <c r="B31" s="3" t="s">
        <v>15</v>
      </c>
      <c r="C31" s="3"/>
      <c r="D31" s="3"/>
      <c r="E31" s="3"/>
      <c r="F31" s="3"/>
      <c r="G31" s="3"/>
      <c r="H31" s="3"/>
      <c r="I31" s="3"/>
      <c r="J31" s="3"/>
    </row>
    <row r="32" spans="2:13">
      <c r="B32" s="3" t="s">
        <v>16</v>
      </c>
      <c r="C32" s="3"/>
      <c r="D32" s="3"/>
      <c r="E32" s="3"/>
      <c r="F32" s="3"/>
      <c r="G32" s="3"/>
      <c r="H32" s="3"/>
      <c r="I32" s="3"/>
      <c r="J32" s="3"/>
    </row>
    <row r="33" spans="2:10">
      <c r="B33" s="3" t="s">
        <v>17</v>
      </c>
      <c r="C33" s="3"/>
      <c r="D33" s="3"/>
      <c r="E33" s="3"/>
      <c r="F33" s="3"/>
      <c r="G33" s="3"/>
      <c r="H33" s="3"/>
      <c r="I33" s="3"/>
      <c r="J33" s="3"/>
    </row>
    <row r="34" spans="2:10">
      <c r="B34" s="3"/>
      <c r="C34" s="3"/>
      <c r="D34" s="3"/>
      <c r="E34" s="3"/>
      <c r="F34" s="3"/>
      <c r="G34" s="3"/>
      <c r="H34" s="3"/>
      <c r="I34" s="3"/>
      <c r="J34" s="3"/>
    </row>
    <row r="35" spans="2:10">
      <c r="B35" s="9" t="s">
        <v>18</v>
      </c>
      <c r="C35" s="9"/>
      <c r="D35" s="9"/>
      <c r="E35" s="9"/>
      <c r="F35" s="9"/>
      <c r="G35" s="3"/>
      <c r="H35" s="3"/>
      <c r="I35" s="3"/>
      <c r="J35" s="3"/>
    </row>
    <row r="36" spans="2:10">
      <c r="B36" s="3" t="str">
        <f>Input!D38</f>
        <v>IKEA Group - Hoonki Park | IKEA | Gangil Biz Park View</v>
      </c>
      <c r="C36" s="3"/>
      <c r="D36" s="3"/>
      <c r="E36" s="3"/>
      <c r="F36" s="3"/>
      <c r="G36" s="3"/>
      <c r="H36" s="3"/>
      <c r="I36" s="3"/>
      <c r="J36" s="3"/>
    </row>
    <row r="37" spans="2:10">
      <c r="B37" s="3" t="str">
        <f>Input!D39</f>
        <v>B20023235 - Hoonki Park | M1 | 30N</v>
      </c>
      <c r="C37" s="3"/>
      <c r="D37" s="3"/>
      <c r="E37" s="3"/>
      <c r="F37" s="3"/>
      <c r="G37" s="3"/>
      <c r="H37" s="3"/>
      <c r="I37" s="3"/>
      <c r="J37" s="3"/>
    </row>
    <row r="38" spans="2:10">
      <c r="B38" s="3"/>
      <c r="C38" s="3"/>
      <c r="D38" s="3"/>
      <c r="E38" s="3"/>
      <c r="F38" s="3"/>
      <c r="G38" s="3"/>
      <c r="H38" s="3"/>
      <c r="I38" s="3"/>
      <c r="J38" s="3"/>
    </row>
  </sheetData>
  <mergeCells count="8">
    <mergeCell ref="B20:D20"/>
    <mergeCell ref="B23:D23"/>
    <mergeCell ref="H11:J12"/>
    <mergeCell ref="B14:D14"/>
    <mergeCell ref="E14:G14"/>
    <mergeCell ref="B15:D15"/>
    <mergeCell ref="B16:D16"/>
    <mergeCell ref="B19:D19"/>
  </mergeCells>
  <phoneticPr fontId="24" type="noConversion"/>
  <pageMargins left="0.7" right="0.7" top="0.75" bottom="0.75" header="0.3" footer="0.3"/>
  <pageSetup paperSize="9" scale="62"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77A1F-8E88-B148-89B5-9C01A7F0170C}">
  <sheetPr>
    <pageSetUpPr fitToPage="1"/>
  </sheetPr>
  <dimension ref="B2:O38"/>
  <sheetViews>
    <sheetView view="pageBreakPreview" zoomScale="131" zoomScaleNormal="130" zoomScaleSheetLayoutView="145" workbookViewId="0">
      <selection activeCell="D7" sqref="D7"/>
    </sheetView>
  </sheetViews>
  <sheetFormatPr defaultColWidth="9" defaultRowHeight="16.5"/>
  <cols>
    <col min="1" max="1" width="9" style="2"/>
    <col min="2" max="2" width="12.5" style="2" customWidth="1"/>
    <col min="3" max="3" width="1" style="2" customWidth="1"/>
    <col min="4" max="4" width="18.375" style="2" bestFit="1" customWidth="1"/>
    <col min="5" max="5" width="18.5" style="2" bestFit="1" customWidth="1"/>
    <col min="6" max="6" width="1.875" style="2" bestFit="1" customWidth="1"/>
    <col min="7" max="7" width="18.5" style="2" bestFit="1" customWidth="1"/>
    <col min="8" max="8" width="11.625" style="2" customWidth="1"/>
    <col min="9" max="9" width="12.875" style="2" bestFit="1" customWidth="1"/>
    <col min="10" max="10" width="16.125" style="2" customWidth="1"/>
    <col min="11" max="12" width="9" style="2"/>
    <col min="13" max="13" width="27.875" style="2" bestFit="1" customWidth="1"/>
    <col min="14" max="14" width="1.875" style="2" bestFit="1" customWidth="1"/>
    <col min="15" max="15" width="29.125" style="2" bestFit="1" customWidth="1"/>
    <col min="16" max="16384" width="9" style="2"/>
  </cols>
  <sheetData>
    <row r="2" spans="2:15" ht="35.25">
      <c r="B2" s="1" t="s">
        <v>0</v>
      </c>
      <c r="C2" s="1"/>
      <c r="D2" s="1"/>
      <c r="E2" s="1"/>
      <c r="F2" s="1"/>
    </row>
    <row r="3" spans="2:15">
      <c r="B3" s="3"/>
      <c r="C3" s="3"/>
      <c r="D3" s="3"/>
      <c r="E3" s="3"/>
      <c r="F3" s="3"/>
    </row>
    <row r="4" spans="2:15">
      <c r="B4" s="3"/>
      <c r="C4" s="3"/>
      <c r="D4" s="3"/>
      <c r="E4" s="3"/>
      <c r="F4" s="3"/>
    </row>
    <row r="5" spans="2:15">
      <c r="B5" s="34" t="s">
        <v>1</v>
      </c>
      <c r="C5" s="4"/>
      <c r="D5" s="5">
        <f>Input!E29</f>
        <v>45717</v>
      </c>
      <c r="E5" s="6"/>
      <c r="F5" s="6"/>
      <c r="H5" s="3"/>
      <c r="I5" s="3"/>
      <c r="J5" s="3"/>
    </row>
    <row r="6" spans="2:15" ht="7.5" customHeight="1">
      <c r="B6" s="4"/>
      <c r="C6" s="4"/>
      <c r="D6" s="6"/>
      <c r="E6" s="6"/>
      <c r="F6" s="6"/>
      <c r="H6" s="3"/>
      <c r="I6" s="3"/>
      <c r="J6" s="3"/>
    </row>
    <row r="7" spans="2:15">
      <c r="B7" s="34" t="s">
        <v>2</v>
      </c>
      <c r="C7" s="4"/>
      <c r="D7" s="7" t="str">
        <f>Input!E30</f>
        <v>CA0502012425011_M2</v>
      </c>
      <c r="E7" s="3"/>
      <c r="F7" s="3"/>
      <c r="H7" s="3"/>
      <c r="I7" s="3"/>
      <c r="J7" s="3"/>
    </row>
    <row r="8" spans="2:15">
      <c r="B8" s="3"/>
      <c r="C8" s="3"/>
      <c r="D8" s="3"/>
      <c r="E8" s="3"/>
      <c r="F8" s="3"/>
      <c r="G8" s="3"/>
      <c r="H8" s="3"/>
      <c r="I8" s="3"/>
      <c r="J8" s="3"/>
    </row>
    <row r="9" spans="2:15">
      <c r="B9" s="8" t="s">
        <v>3</v>
      </c>
      <c r="C9" s="8"/>
      <c r="D9" s="8"/>
      <c r="E9" s="8"/>
      <c r="F9" s="8"/>
      <c r="G9" s="3"/>
      <c r="H9" s="9" t="s">
        <v>4</v>
      </c>
      <c r="I9" s="3"/>
      <c r="J9" s="3"/>
    </row>
    <row r="10" spans="2:15">
      <c r="B10" s="3" t="s">
        <v>5</v>
      </c>
      <c r="C10" s="3"/>
      <c r="D10" s="3"/>
      <c r="E10" s="3"/>
      <c r="F10" s="3"/>
      <c r="G10" s="3"/>
      <c r="H10" s="10" t="str">
        <f>Input!E31</f>
        <v>CAP Worldwide</v>
      </c>
      <c r="I10" s="3"/>
      <c r="J10" s="3"/>
    </row>
    <row r="11" spans="2:15" ht="15" customHeight="1">
      <c r="G11" s="3"/>
      <c r="H11" s="96" t="str">
        <f>Input!E32</f>
        <v>Oriel House 26 The Quadrant Richmond TW9 1DL United Kingdom</v>
      </c>
      <c r="I11" s="96"/>
      <c r="J11" s="96"/>
    </row>
    <row r="12" spans="2:15">
      <c r="B12" s="3"/>
      <c r="C12" s="3"/>
      <c r="D12" s="3"/>
      <c r="E12" s="3"/>
      <c r="F12" s="3"/>
      <c r="G12" s="3"/>
      <c r="H12" s="96"/>
      <c r="I12" s="96"/>
      <c r="J12" s="96"/>
    </row>
    <row r="13" spans="2:15">
      <c r="B13" s="3"/>
      <c r="C13" s="3"/>
      <c r="D13" s="3"/>
      <c r="E13" s="3"/>
      <c r="F13" s="3"/>
      <c r="G13" s="3"/>
      <c r="H13" s="11"/>
      <c r="I13" s="11"/>
      <c r="J13" s="11"/>
    </row>
    <row r="14" spans="2:15">
      <c r="B14" s="97" t="s">
        <v>6</v>
      </c>
      <c r="C14" s="97"/>
      <c r="D14" s="97"/>
      <c r="E14" s="97" t="s">
        <v>7</v>
      </c>
      <c r="F14" s="97"/>
      <c r="G14" s="97"/>
      <c r="H14" s="35"/>
      <c r="I14" s="35" t="s">
        <v>8</v>
      </c>
      <c r="J14" s="35" t="s">
        <v>9</v>
      </c>
    </row>
    <row r="15" spans="2:15">
      <c r="B15" s="98" t="str">
        <f>Input!E33</f>
        <v>Settling concierge(Gangdong)</v>
      </c>
      <c r="C15" s="98"/>
      <c r="D15" s="98"/>
      <c r="E15" s="13">
        <f>Input!E34</f>
        <v>45721</v>
      </c>
      <c r="F15" s="12" t="s">
        <v>10</v>
      </c>
      <c r="G15" s="13">
        <f>Input!E35</f>
        <v>45763</v>
      </c>
      <c r="H15" s="14"/>
      <c r="I15" s="12">
        <v>1</v>
      </c>
      <c r="J15" s="15">
        <f>L15*42</f>
        <v>3708.6</v>
      </c>
      <c r="L15" s="82">
        <f>Input!D6</f>
        <v>88.3</v>
      </c>
      <c r="M15" s="16"/>
      <c r="N15" s="16"/>
      <c r="O15" s="16"/>
    </row>
    <row r="16" spans="2:15">
      <c r="B16" s="94"/>
      <c r="C16" s="94"/>
      <c r="D16" s="94"/>
      <c r="E16" s="17"/>
      <c r="F16" s="17"/>
      <c r="G16" s="18"/>
      <c r="H16" s="19"/>
      <c r="I16" s="17"/>
      <c r="J16" s="19"/>
      <c r="M16" s="20"/>
      <c r="O16" s="20"/>
    </row>
    <row r="17" spans="2:13">
      <c r="B17" s="21"/>
      <c r="C17" s="21"/>
      <c r="D17" s="21"/>
      <c r="E17" s="21"/>
      <c r="F17" s="21"/>
      <c r="G17" s="21"/>
      <c r="H17" s="22"/>
      <c r="I17" s="21"/>
      <c r="J17" s="23"/>
    </row>
    <row r="18" spans="2:13">
      <c r="B18" s="17"/>
      <c r="C18" s="17"/>
      <c r="D18" s="17"/>
      <c r="E18" s="17"/>
      <c r="F18" s="17"/>
      <c r="G18" s="17"/>
      <c r="H18" s="24"/>
      <c r="I18" s="17"/>
      <c r="J18" s="19"/>
    </row>
    <row r="19" spans="2:13">
      <c r="B19" s="99"/>
      <c r="C19" s="99"/>
      <c r="D19" s="99"/>
      <c r="E19" s="21"/>
      <c r="F19" s="21"/>
      <c r="G19" s="21"/>
      <c r="H19" s="22"/>
      <c r="I19" s="21"/>
      <c r="J19" s="23"/>
      <c r="M19" s="36"/>
    </row>
    <row r="20" spans="2:13">
      <c r="B20" s="94"/>
      <c r="C20" s="94"/>
      <c r="D20" s="94"/>
      <c r="E20" s="17"/>
      <c r="F20" s="17"/>
      <c r="G20" s="17"/>
      <c r="H20" s="24"/>
      <c r="I20" s="17"/>
      <c r="J20" s="19"/>
      <c r="M20" s="25"/>
    </row>
    <row r="21" spans="2:13">
      <c r="B21" s="21"/>
      <c r="C21" s="21"/>
      <c r="D21" s="21"/>
      <c r="E21" s="21"/>
      <c r="F21" s="21"/>
      <c r="G21" s="21"/>
      <c r="H21" s="22"/>
      <c r="I21" s="21"/>
      <c r="J21" s="23"/>
    </row>
    <row r="22" spans="2:13">
      <c r="B22" s="17"/>
      <c r="C22" s="17"/>
      <c r="D22" s="17"/>
      <c r="E22" s="17"/>
      <c r="F22" s="17"/>
      <c r="G22" s="17"/>
      <c r="H22" s="24"/>
      <c r="I22" s="17"/>
      <c r="J22" s="19"/>
    </row>
    <row r="23" spans="2:13" ht="17.25" thickBot="1">
      <c r="B23" s="95"/>
      <c r="C23" s="95"/>
      <c r="D23" s="95"/>
      <c r="E23" s="26"/>
      <c r="F23" s="26"/>
      <c r="G23" s="26"/>
      <c r="H23" s="27"/>
      <c r="I23" s="26"/>
      <c r="J23" s="28"/>
    </row>
    <row r="24" spans="2:13" ht="17.25" thickTop="1">
      <c r="B24" s="3"/>
      <c r="C24" s="3"/>
      <c r="D24" s="3"/>
      <c r="E24" s="3"/>
      <c r="F24" s="3"/>
      <c r="G24" s="29"/>
      <c r="H24" s="3"/>
      <c r="I24" s="3"/>
      <c r="J24" s="15"/>
    </row>
    <row r="25" spans="2:13">
      <c r="B25" s="3"/>
      <c r="C25" s="3"/>
      <c r="D25" s="3"/>
      <c r="E25" s="3"/>
      <c r="F25" s="3"/>
      <c r="G25" s="29"/>
      <c r="H25" s="3"/>
      <c r="I25" s="3"/>
      <c r="J25" s="15"/>
    </row>
    <row r="26" spans="2:13" ht="19.5" thickBot="1">
      <c r="C26" s="3"/>
      <c r="D26" s="3"/>
      <c r="E26" s="3"/>
      <c r="F26" s="3"/>
      <c r="G26" s="3"/>
      <c r="H26" s="3"/>
      <c r="I26" s="30" t="s">
        <v>11</v>
      </c>
      <c r="J26" s="31">
        <f>SUM(J15:J23)</f>
        <v>3708.6</v>
      </c>
    </row>
    <row r="27" spans="2:13">
      <c r="B27" s="3"/>
      <c r="C27" s="3"/>
      <c r="D27" s="3"/>
      <c r="E27" s="3"/>
      <c r="F27" s="3"/>
      <c r="G27" s="3"/>
      <c r="H27" s="3"/>
      <c r="I27" s="9"/>
      <c r="J27" s="32"/>
    </row>
    <row r="28" spans="2:13">
      <c r="B28" s="33" t="s">
        <v>12</v>
      </c>
      <c r="C28" s="9"/>
      <c r="D28" s="9"/>
      <c r="E28" s="9"/>
      <c r="F28" s="9"/>
      <c r="G28" s="3"/>
      <c r="H28" s="3"/>
      <c r="I28" s="3"/>
      <c r="J28" s="3"/>
    </row>
    <row r="29" spans="2:13">
      <c r="B29" s="3" t="s">
        <v>13</v>
      </c>
      <c r="C29" s="3"/>
      <c r="D29" s="3"/>
      <c r="E29" s="3"/>
      <c r="F29" s="3"/>
      <c r="G29" s="3"/>
      <c r="H29" s="3"/>
      <c r="I29" s="3"/>
      <c r="J29" s="3"/>
    </row>
    <row r="30" spans="2:13">
      <c r="B30" s="3" t="s">
        <v>14</v>
      </c>
      <c r="C30" s="3"/>
      <c r="D30" s="3"/>
      <c r="E30" s="3"/>
      <c r="F30" s="3"/>
      <c r="G30" s="3"/>
      <c r="H30" s="3"/>
      <c r="I30" s="3"/>
      <c r="J30" s="3"/>
    </row>
    <row r="31" spans="2:13">
      <c r="B31" s="3" t="s">
        <v>15</v>
      </c>
      <c r="C31" s="3"/>
      <c r="D31" s="3"/>
      <c r="E31" s="3"/>
      <c r="F31" s="3"/>
      <c r="G31" s="3"/>
      <c r="H31" s="3"/>
      <c r="I31" s="3"/>
      <c r="J31" s="3"/>
    </row>
    <row r="32" spans="2:13">
      <c r="B32" s="3" t="s">
        <v>16</v>
      </c>
      <c r="C32" s="3"/>
      <c r="D32" s="3"/>
      <c r="E32" s="3"/>
      <c r="F32" s="3"/>
      <c r="G32" s="3"/>
      <c r="H32" s="3"/>
      <c r="I32" s="3"/>
      <c r="J32" s="3"/>
    </row>
    <row r="33" spans="2:10">
      <c r="B33" s="3" t="s">
        <v>17</v>
      </c>
      <c r="C33" s="3"/>
      <c r="D33" s="3"/>
      <c r="E33" s="3"/>
      <c r="F33" s="3"/>
      <c r="G33" s="3"/>
      <c r="H33" s="3"/>
      <c r="I33" s="3"/>
      <c r="J33" s="3"/>
    </row>
    <row r="34" spans="2:10">
      <c r="B34" s="3"/>
      <c r="C34" s="3"/>
      <c r="D34" s="3"/>
      <c r="E34" s="3"/>
      <c r="F34" s="3"/>
      <c r="G34" s="3"/>
      <c r="H34" s="3"/>
      <c r="I34" s="3"/>
      <c r="J34" s="3"/>
    </row>
    <row r="35" spans="2:10">
      <c r="B35" s="9" t="s">
        <v>18</v>
      </c>
      <c r="C35" s="9"/>
      <c r="D35" s="9"/>
      <c r="E35" s="9"/>
      <c r="F35" s="9"/>
      <c r="G35" s="3"/>
      <c r="H35" s="3"/>
      <c r="I35" s="3"/>
      <c r="J35" s="3"/>
    </row>
    <row r="36" spans="2:10">
      <c r="B36" s="3" t="str">
        <f>Input!E38</f>
        <v>IKEA Group - Hoonki Park | IKEA | Gangil Biz Park View</v>
      </c>
      <c r="C36" s="3"/>
      <c r="D36" s="3"/>
      <c r="E36" s="3"/>
      <c r="F36" s="3"/>
      <c r="G36" s="3"/>
      <c r="H36" s="3"/>
      <c r="I36" s="3"/>
      <c r="J36" s="3"/>
    </row>
    <row r="37" spans="2:10">
      <c r="B37" s="3" t="str">
        <f>Input!E39</f>
        <v>B20023235 - Hoonki Park | M2 | 42N</v>
      </c>
      <c r="C37" s="3"/>
      <c r="D37" s="3"/>
      <c r="E37" s="3"/>
      <c r="F37" s="3"/>
      <c r="G37" s="3"/>
      <c r="H37" s="3"/>
      <c r="I37" s="3"/>
      <c r="J37" s="3"/>
    </row>
    <row r="38" spans="2:10">
      <c r="B38" s="3"/>
      <c r="C38" s="3"/>
      <c r="D38" s="3"/>
      <c r="E38" s="3"/>
      <c r="F38" s="3"/>
      <c r="G38" s="3"/>
      <c r="H38" s="3"/>
      <c r="I38" s="3"/>
      <c r="J38" s="3"/>
    </row>
  </sheetData>
  <mergeCells count="8">
    <mergeCell ref="B20:D20"/>
    <mergeCell ref="B23:D23"/>
    <mergeCell ref="H11:J12"/>
    <mergeCell ref="B14:D14"/>
    <mergeCell ref="E14:G14"/>
    <mergeCell ref="B15:D15"/>
    <mergeCell ref="B16:D16"/>
    <mergeCell ref="B19:D19"/>
  </mergeCells>
  <phoneticPr fontId="24" type="noConversion"/>
  <pageMargins left="0.7" right="0.7" top="0.75" bottom="0.75" header="0.3" footer="0.3"/>
  <pageSetup paperSize="9" scale="62"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 지정된 범위</vt:lpstr>
      </vt:variant>
      <vt:variant>
        <vt:i4>3</vt:i4>
      </vt:variant>
    </vt:vector>
  </HeadingPairs>
  <TitlesOfParts>
    <vt:vector size="7" baseType="lpstr">
      <vt:lpstr>Input</vt:lpstr>
      <vt:lpstr>Booking Confirmation</vt:lpstr>
      <vt:lpstr>250124(IKEA)_M1</vt:lpstr>
      <vt:lpstr>250124(IKEA)_M2</vt:lpstr>
      <vt:lpstr>'250124(IKEA)_M1'!Print_Area</vt:lpstr>
      <vt:lpstr>'250124(IKEA)_M2'!Print_Area</vt:lpstr>
      <vt:lpstr>'Booking Confirmation'!Print_Area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cp:lastPrinted>2025-01-24T07:57:26Z</cp:lastPrinted>
  <dcterms:created xsi:type="dcterms:W3CDTF">2023-08-29T02:15:22Z</dcterms:created>
  <dcterms:modified xsi:type="dcterms:W3CDTF">2025-01-27T13:20:56Z</dcterms:modified>
</cp:coreProperties>
</file>