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kwuka.okwuidegbe\Documents\CP 2020\Negotiation\IT outcomes\"/>
    </mc:Choice>
  </mc:AlternateContent>
  <xr:revisionPtr revIDLastSave="0" documentId="8_{2655B269-4B18-48EC-BDCF-BA522F671A08}" xr6:coauthVersionLast="44" xr6:coauthVersionMax="44" xr10:uidLastSave="{00000000-0000-0000-0000-000000000000}"/>
  <bookViews>
    <workbookView xWindow="-110" yWindow="-110" windowWidth="19420" windowHeight="10420" tabRatio="810" xr2:uid="{00000000-000D-0000-FFFF-FFFF00000000}"/>
  </bookViews>
  <sheets>
    <sheet name="Monthly Mtce Detai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H38" i="1"/>
  <c r="G38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23" i="1"/>
  <c r="M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23" i="1"/>
  <c r="L23" i="1"/>
  <c r="K18" i="1"/>
  <c r="M18" i="1"/>
  <c r="K19" i="1"/>
  <c r="M1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9" i="1"/>
  <c r="M9" i="1"/>
  <c r="J16" i="1"/>
  <c r="L16" i="1"/>
  <c r="J17" i="1"/>
  <c r="L17" i="1"/>
  <c r="J18" i="1"/>
  <c r="L18" i="1"/>
  <c r="J19" i="1"/>
  <c r="L19" i="1"/>
  <c r="J15" i="1"/>
  <c r="L15" i="1"/>
  <c r="J12" i="1"/>
  <c r="L12" i="1"/>
  <c r="J13" i="1"/>
  <c r="L13" i="1"/>
  <c r="J14" i="1"/>
  <c r="L14" i="1"/>
  <c r="J10" i="1"/>
  <c r="L10" i="1"/>
  <c r="J11" i="1"/>
  <c r="L11" i="1"/>
  <c r="J9" i="1"/>
  <c r="L9" i="1"/>
  <c r="L20" i="1"/>
  <c r="M31" i="1"/>
  <c r="M20" i="1"/>
  <c r="L31" i="1"/>
  <c r="M33" i="1"/>
  <c r="L33" i="1"/>
  <c r="L35" i="1"/>
  <c r="M35" i="1"/>
  <c r="H28" i="1"/>
  <c r="G28" i="1"/>
  <c r="G14" i="1"/>
  <c r="H14" i="1"/>
  <c r="G19" i="1"/>
  <c r="H24" i="1"/>
  <c r="H25" i="1"/>
  <c r="H26" i="1"/>
  <c r="H27" i="1"/>
  <c r="H29" i="1"/>
  <c r="H30" i="1"/>
  <c r="G24" i="1"/>
  <c r="G25" i="1"/>
  <c r="G26" i="1"/>
  <c r="G27" i="1"/>
  <c r="G29" i="1"/>
  <c r="G30" i="1"/>
  <c r="H23" i="1"/>
  <c r="G23" i="1"/>
  <c r="H10" i="1"/>
  <c r="H11" i="1"/>
  <c r="H12" i="1"/>
  <c r="H13" i="1"/>
  <c r="H15" i="1"/>
  <c r="H16" i="1"/>
  <c r="H17" i="1"/>
  <c r="H18" i="1"/>
  <c r="G10" i="1"/>
  <c r="G11" i="1"/>
  <c r="G12" i="1"/>
  <c r="G13" i="1"/>
  <c r="G15" i="1"/>
  <c r="G16" i="1"/>
  <c r="G17" i="1"/>
  <c r="G18" i="1"/>
  <c r="H9" i="1"/>
  <c r="G9" i="1"/>
  <c r="G20" i="1"/>
  <c r="H31" i="1"/>
  <c r="G31" i="1"/>
  <c r="H20" i="1"/>
  <c r="H33" i="1"/>
  <c r="H35" i="1"/>
  <c r="G33" i="1"/>
  <c r="G35" i="1"/>
</calcChain>
</file>

<file path=xl/sharedStrings.xml><?xml version="1.0" encoding="utf-8"?>
<sst xmlns="http://schemas.openxmlformats.org/spreadsheetml/2006/main" count="55" uniqueCount="32">
  <si>
    <t>$</t>
  </si>
  <si>
    <t>(N)</t>
  </si>
  <si>
    <t>Qty</t>
  </si>
  <si>
    <t>A</t>
  </si>
  <si>
    <t xml:space="preserve">PABX MAINTENANCE </t>
  </si>
  <si>
    <t>Total Naira</t>
  </si>
  <si>
    <t>Total $</t>
  </si>
  <si>
    <t>Total For Monthly PABX Maintenance A+B</t>
  </si>
  <si>
    <t>Total For 12 months Maintenance</t>
  </si>
  <si>
    <t>Unit cost for Maintenance of 1 Alcatel PABX + Installed maximum 100 Extension capacity</t>
  </si>
  <si>
    <t>Unit cost for Maintenance of 1 Alcatel PABX + Installed maximum 200 Extension capacity</t>
  </si>
  <si>
    <t>Unit cost for Maintenance of 1 Alcatel PABX + Installed maximum 300 Extension capacity</t>
  </si>
  <si>
    <t>Unit cost for Maintenance of 1 Alcatel PABX + Installed maximum 600 Extension capacity</t>
  </si>
  <si>
    <t>Unit cost for Maintenance of 1 Alcatel PABX + Installed maximum 1000 Extension capacity</t>
  </si>
  <si>
    <t>Unit cost for Maintenance of 1 Alcatel PABX + Installed maximum 1500 Extension capacity</t>
  </si>
  <si>
    <t>Unit cost for Maintenance of 1 Alcatel PABX + Installed maximum 450 Extension capacity</t>
  </si>
  <si>
    <t>PABX MAINTENANCE EXTENSION SUPPORT</t>
  </si>
  <si>
    <t>4760(or 87700 network Management</t>
  </si>
  <si>
    <t>Interactive Voice Response (IVR)/ ACD</t>
  </si>
  <si>
    <t>Provision of 1 X4wd (pick-up) diesel</t>
  </si>
  <si>
    <t>Unit cost for Maintenance of 1 Alcatel PABX + Installed maximum 750 Extension capacity</t>
  </si>
  <si>
    <t>TOTAL A</t>
  </si>
  <si>
    <t>TOTAL B</t>
  </si>
  <si>
    <t>F$</t>
  </si>
  <si>
    <t>TOTAL AMOUNT</t>
  </si>
  <si>
    <t>CURRENT RATE</t>
  </si>
  <si>
    <t>POTENTIAL SAVINGS</t>
  </si>
  <si>
    <t>NGN</t>
  </si>
  <si>
    <t>POST-NEGOTIATION RATE</t>
  </si>
  <si>
    <t>CORPORATE TELEPHONE EXCHANGE MAINTENANCE (CW213598)</t>
  </si>
  <si>
    <t>IMPACT OF OUTCOME OF LOW OIL PRICE NEGOTIATION</t>
  </si>
  <si>
    <t>NEGOTIATION OUTCOME - VENDOR OFFERED 2.5% DISCOUNT ON MONTHLY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</si>
</sst>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4" fontId="3" fillId="0" borderId="1" xfId="0" applyNumberFormat="1" applyFont="1" applyBorder="1"/>
    <xf numFmtId="4" fontId="0" fillId="0" borderId="1" xfId="0" applyNumberFormat="1" applyBorder="1"/>
    <xf numFmtId="0" fontId="0" fillId="0" borderId="0" xfId="0" applyBorder="1"/>
    <xf numFmtId="0" fontId="3" fillId="0" borderId="0" xfId="0" applyFont="1" applyBorder="1"/>
    <xf numFmtId="3" fontId="3" fillId="0" borderId="0" xfId="0" applyNumberFormat="1" applyFont="1" applyBorder="1"/>
    <xf numFmtId="4" fontId="3" fillId="0" borderId="0" xfId="0" applyNumberFormat="1" applyFont="1" applyBorder="1"/>
    <xf numFmtId="0" fontId="0" fillId="0" borderId="1" xfId="0" applyBorder="1" applyAlignment="1">
      <alignment wrapText="1"/>
    </xf>
    <xf numFmtId="0" fontId="4" fillId="2" borderId="2" xfId="3" applyFont="1" applyFill="1" applyBorder="1" applyAlignment="1">
      <alignment vertical="center" wrapText="1"/>
    </xf>
    <xf numFmtId="0" fontId="4" fillId="2" borderId="2" xfId="3" applyFont="1" applyFill="1" applyBorder="1" applyAlignment="1">
      <alignment wrapText="1"/>
    </xf>
    <xf numFmtId="0" fontId="0" fillId="0" borderId="0" xfId="0" applyAlignment="1">
      <alignment horizontal="center" vertical="center"/>
    </xf>
    <xf numFmtId="4" fontId="3" fillId="0" borderId="0" xfId="0" applyNumberFormat="1" applyFont="1" applyFill="1"/>
    <xf numFmtId="43" fontId="3" fillId="0" borderId="0" xfId="6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0" fillId="0" borderId="5" xfId="0" applyNumberFormat="1" applyBorder="1"/>
    <xf numFmtId="4" fontId="0" fillId="0" borderId="6" xfId="0" applyNumberFormat="1" applyBorder="1"/>
    <xf numFmtId="4" fontId="0" fillId="0" borderId="5" xfId="0" applyNumberFormat="1" applyFont="1" applyBorder="1"/>
    <xf numFmtId="4" fontId="0" fillId="0" borderId="6" xfId="0" applyNumberFormat="1" applyFont="1" applyBorder="1"/>
    <xf numFmtId="3" fontId="0" fillId="0" borderId="5" xfId="0" applyNumberFormat="1" applyBorder="1"/>
    <xf numFmtId="4" fontId="0" fillId="0" borderId="6" xfId="0" applyNumberFormat="1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Font="1" applyBorder="1"/>
    <xf numFmtId="0" fontId="3" fillId="0" borderId="4" xfId="0" applyFont="1" applyBorder="1"/>
    <xf numFmtId="0" fontId="0" fillId="0" borderId="5" xfId="0" applyFill="1" applyBorder="1"/>
    <xf numFmtId="0" fontId="3" fillId="0" borderId="6" xfId="0" applyFont="1" applyBorder="1"/>
    <xf numFmtId="3" fontId="0" fillId="0" borderId="6" xfId="0" applyNumberFormat="1" applyBorder="1"/>
    <xf numFmtId="0" fontId="0" fillId="0" borderId="8" xfId="0" applyBorder="1"/>
    <xf numFmtId="0" fontId="4" fillId="2" borderId="9" xfId="3" applyFont="1" applyFill="1" applyBorder="1" applyAlignment="1">
      <alignment vertical="center" wrapText="1"/>
    </xf>
    <xf numFmtId="3" fontId="0" fillId="0" borderId="10" xfId="0" applyNumberFormat="1" applyBorder="1"/>
    <xf numFmtId="0" fontId="0" fillId="0" borderId="10" xfId="0" applyBorder="1"/>
    <xf numFmtId="4" fontId="0" fillId="0" borderId="8" xfId="0" applyNumberFormat="1" applyBorder="1"/>
    <xf numFmtId="4" fontId="0" fillId="0" borderId="10" xfId="0" applyNumberFormat="1" applyBorder="1"/>
    <xf numFmtId="0" fontId="0" fillId="0" borderId="11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4" fontId="3" fillId="0" borderId="11" xfId="0" applyNumberFormat="1" applyFont="1" applyBorder="1"/>
    <xf numFmtId="4" fontId="3" fillId="0" borderId="14" xfId="0" applyNumberFormat="1" applyFont="1" applyBorder="1"/>
    <xf numFmtId="0" fontId="0" fillId="0" borderId="8" xfId="0" applyFill="1" applyBorder="1"/>
    <xf numFmtId="0" fontId="0" fillId="0" borderId="15" xfId="0" applyFont="1" applyFill="1" applyBorder="1"/>
    <xf numFmtId="4" fontId="0" fillId="0" borderId="10" xfId="0" applyNumberFormat="1" applyFont="1" applyFill="1" applyBorder="1"/>
    <xf numFmtId="4" fontId="0" fillId="0" borderId="11" xfId="0" applyNumberFormat="1" applyBorder="1"/>
    <xf numFmtId="4" fontId="0" fillId="0" borderId="14" xfId="0" applyNumberFormat="1" applyBorder="1"/>
    <xf numFmtId="0" fontId="5" fillId="0" borderId="0" xfId="0" applyFont="1"/>
    <xf numFmtId="0" fontId="6" fillId="0" borderId="0" xfId="0" applyFont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</cellXfs>
  <cellStyles count="7">
    <cellStyle name="Comma" xfId="6" builtinId="3"/>
    <cellStyle name="Comma 10 3" xfId="5" xr:uid="{56942B7B-DD7A-4CC7-BF69-C8A7CEB0FD1E}"/>
    <cellStyle name="Comma 9" xfId="4" xr:uid="{00000000-0005-0000-0000-000001000000}"/>
    <cellStyle name="Normal" xfId="0" builtinId="0"/>
    <cellStyle name="Normal 2" xfId="1" xr:uid="{00000000-0005-0000-0000-000003000000}"/>
    <cellStyle name="Normal 21" xfId="3" xr:uid="{00000000-0005-0000-0000-000004000000}"/>
    <cellStyle name="Normal 37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8"/>
  <sheetViews>
    <sheetView tabSelected="1" workbookViewId="0">
      <selection activeCell="H4" sqref="H4"/>
    </sheetView>
  </sheetViews>
  <sheetFormatPr defaultRowHeight="14.5" x14ac:dyDescent="0.35"/>
  <cols>
    <col min="1" max="1" width="4.54296875" customWidth="1"/>
    <col min="2" max="2" width="4.7265625" customWidth="1"/>
    <col min="3" max="3" width="36.54296875" bestFit="1" customWidth="1"/>
    <col min="4" max="4" width="6.7265625" customWidth="1"/>
    <col min="5" max="5" width="11.54296875" customWidth="1"/>
    <col min="6" max="6" width="7.54296875" customWidth="1"/>
    <col min="7" max="7" width="15.1796875" customWidth="1"/>
    <col min="8" max="8" width="14.26953125" customWidth="1"/>
    <col min="9" max="9" width="5.54296875" customWidth="1"/>
    <col min="10" max="10" width="12" customWidth="1"/>
    <col min="11" max="11" width="11.81640625" customWidth="1"/>
    <col min="12" max="12" width="12.6328125" customWidth="1"/>
    <col min="14" max="14" width="9.90625" bestFit="1" customWidth="1"/>
  </cols>
  <sheetData>
    <row r="3" spans="2:13" ht="18.5" x14ac:dyDescent="0.45">
      <c r="C3" s="52" t="s">
        <v>29</v>
      </c>
    </row>
    <row r="4" spans="2:13" ht="18.5" x14ac:dyDescent="0.45">
      <c r="C4" s="52" t="s">
        <v>30</v>
      </c>
    </row>
    <row r="5" spans="2:13" ht="15.5" x14ac:dyDescent="0.35">
      <c r="C5" s="51" t="s">
        <v>31</v>
      </c>
    </row>
    <row r="6" spans="2:13" ht="15" thickBot="1" x14ac:dyDescent="0.4">
      <c r="B6" s="5"/>
      <c r="C6" s="6"/>
      <c r="D6" s="6"/>
      <c r="E6" s="7"/>
      <c r="F6" s="7"/>
      <c r="G6" s="8"/>
      <c r="J6" s="7"/>
      <c r="K6" s="7"/>
      <c r="L6" s="8"/>
    </row>
    <row r="7" spans="2:13" ht="15" thickBot="1" x14ac:dyDescent="0.4">
      <c r="B7" s="5"/>
      <c r="C7" s="6"/>
      <c r="D7" s="6"/>
      <c r="E7" s="53" t="s">
        <v>25</v>
      </c>
      <c r="F7" s="54"/>
      <c r="G7" s="55" t="s">
        <v>24</v>
      </c>
      <c r="H7" s="56"/>
      <c r="J7" s="53" t="s">
        <v>28</v>
      </c>
      <c r="K7" s="54"/>
      <c r="L7" s="55" t="s">
        <v>24</v>
      </c>
      <c r="M7" s="56"/>
    </row>
    <row r="8" spans="2:13" x14ac:dyDescent="0.35">
      <c r="B8" s="28" t="s">
        <v>3</v>
      </c>
      <c r="C8" s="29" t="s">
        <v>4</v>
      </c>
      <c r="D8" s="30" t="s">
        <v>2</v>
      </c>
      <c r="E8" s="16" t="s">
        <v>1</v>
      </c>
      <c r="F8" s="17" t="s">
        <v>0</v>
      </c>
      <c r="G8" s="16" t="s">
        <v>5</v>
      </c>
      <c r="H8" s="17" t="s">
        <v>6</v>
      </c>
      <c r="J8" s="16" t="s">
        <v>1</v>
      </c>
      <c r="K8" s="17" t="s">
        <v>0</v>
      </c>
      <c r="L8" s="16" t="s">
        <v>5</v>
      </c>
      <c r="M8" s="17" t="s">
        <v>6</v>
      </c>
    </row>
    <row r="9" spans="2:13" ht="43.5" x14ac:dyDescent="0.35">
      <c r="B9" s="26">
        <v>1</v>
      </c>
      <c r="C9" s="9" t="s">
        <v>9</v>
      </c>
      <c r="D9" s="27">
        <v>4</v>
      </c>
      <c r="E9" s="18">
        <v>9000</v>
      </c>
      <c r="F9" s="19"/>
      <c r="G9" s="18">
        <f>D9*E9</f>
        <v>36000</v>
      </c>
      <c r="H9" s="19">
        <f>D9*F9</f>
        <v>0</v>
      </c>
      <c r="J9" s="18">
        <f t="shared" ref="J9:J19" si="0">E9*97.5%</f>
        <v>8775</v>
      </c>
      <c r="K9" s="19">
        <f t="shared" ref="K9:K19" si="1">F9*97.5%</f>
        <v>0</v>
      </c>
      <c r="L9" s="18">
        <f>D9*J9</f>
        <v>35100</v>
      </c>
      <c r="M9" s="19">
        <f>D9*K9</f>
        <v>0</v>
      </c>
    </row>
    <row r="10" spans="2:13" ht="43.5" x14ac:dyDescent="0.35">
      <c r="B10" s="26">
        <v>2</v>
      </c>
      <c r="C10" s="9" t="s">
        <v>10</v>
      </c>
      <c r="D10" s="27">
        <v>2</v>
      </c>
      <c r="E10" s="18">
        <v>9000</v>
      </c>
      <c r="F10" s="19"/>
      <c r="G10" s="18">
        <f t="shared" ref="G10:G19" si="2">D10*E10</f>
        <v>18000</v>
      </c>
      <c r="H10" s="19">
        <f t="shared" ref="H10:H18" si="3">D10*F10</f>
        <v>0</v>
      </c>
      <c r="J10" s="18">
        <f t="shared" si="0"/>
        <v>8775</v>
      </c>
      <c r="K10" s="19">
        <f t="shared" si="1"/>
        <v>0</v>
      </c>
      <c r="L10" s="18">
        <f t="shared" ref="L10:L19" si="4">D10*J10</f>
        <v>17550</v>
      </c>
      <c r="M10" s="19">
        <f t="shared" ref="M10:M19" si="5">D10*K10</f>
        <v>0</v>
      </c>
    </row>
    <row r="11" spans="2:13" ht="43.5" x14ac:dyDescent="0.35">
      <c r="B11" s="26">
        <v>3</v>
      </c>
      <c r="C11" s="11" t="s">
        <v>11</v>
      </c>
      <c r="D11" s="27">
        <v>2</v>
      </c>
      <c r="E11" s="18">
        <v>50000</v>
      </c>
      <c r="F11" s="19"/>
      <c r="G11" s="18">
        <f t="shared" si="2"/>
        <v>100000</v>
      </c>
      <c r="H11" s="19">
        <f t="shared" si="3"/>
        <v>0</v>
      </c>
      <c r="J11" s="18">
        <f t="shared" si="0"/>
        <v>48750</v>
      </c>
      <c r="K11" s="19">
        <f t="shared" si="1"/>
        <v>0</v>
      </c>
      <c r="L11" s="18">
        <f t="shared" si="4"/>
        <v>97500</v>
      </c>
      <c r="M11" s="19">
        <f t="shared" si="5"/>
        <v>0</v>
      </c>
    </row>
    <row r="12" spans="2:13" ht="43.5" x14ac:dyDescent="0.35">
      <c r="B12" s="31">
        <v>4</v>
      </c>
      <c r="C12" s="10" t="s">
        <v>15</v>
      </c>
      <c r="D12" s="32">
        <v>1</v>
      </c>
      <c r="E12" s="20">
        <v>50000</v>
      </c>
      <c r="F12" s="21"/>
      <c r="G12" s="18">
        <f t="shared" si="2"/>
        <v>50000</v>
      </c>
      <c r="H12" s="19">
        <f t="shared" si="3"/>
        <v>0</v>
      </c>
      <c r="J12" s="18">
        <f t="shared" si="0"/>
        <v>48750</v>
      </c>
      <c r="K12" s="19">
        <f t="shared" si="1"/>
        <v>0</v>
      </c>
      <c r="L12" s="18">
        <f t="shared" si="4"/>
        <v>48750</v>
      </c>
      <c r="M12" s="19">
        <f t="shared" si="5"/>
        <v>0</v>
      </c>
    </row>
    <row r="13" spans="2:13" ht="43.5" x14ac:dyDescent="0.35">
      <c r="B13" s="31">
        <v>5</v>
      </c>
      <c r="C13" s="10" t="s">
        <v>12</v>
      </c>
      <c r="D13" s="27">
        <v>2</v>
      </c>
      <c r="E13" s="22">
        <v>80000</v>
      </c>
      <c r="F13" s="23"/>
      <c r="G13" s="18">
        <f t="shared" si="2"/>
        <v>160000</v>
      </c>
      <c r="H13" s="19">
        <f t="shared" si="3"/>
        <v>0</v>
      </c>
      <c r="J13" s="18">
        <f t="shared" si="0"/>
        <v>78000</v>
      </c>
      <c r="K13" s="19">
        <f t="shared" si="1"/>
        <v>0</v>
      </c>
      <c r="L13" s="18">
        <f t="shared" si="4"/>
        <v>156000</v>
      </c>
      <c r="M13" s="19">
        <f t="shared" si="5"/>
        <v>0</v>
      </c>
    </row>
    <row r="14" spans="2:13" ht="43.5" x14ac:dyDescent="0.35">
      <c r="B14" s="31">
        <v>6</v>
      </c>
      <c r="C14" s="10" t="s">
        <v>20</v>
      </c>
      <c r="D14" s="27">
        <v>1</v>
      </c>
      <c r="E14" s="22">
        <v>100000</v>
      </c>
      <c r="F14" s="23"/>
      <c r="G14" s="18">
        <f t="shared" si="2"/>
        <v>100000</v>
      </c>
      <c r="H14" s="19">
        <f t="shared" si="3"/>
        <v>0</v>
      </c>
      <c r="J14" s="18">
        <f t="shared" si="0"/>
        <v>97500</v>
      </c>
      <c r="K14" s="19">
        <f t="shared" si="1"/>
        <v>0</v>
      </c>
      <c r="L14" s="18">
        <f t="shared" si="4"/>
        <v>97500</v>
      </c>
      <c r="M14" s="19">
        <f t="shared" si="5"/>
        <v>0</v>
      </c>
    </row>
    <row r="15" spans="2:13" ht="43.5" x14ac:dyDescent="0.35">
      <c r="B15" s="31">
        <v>7</v>
      </c>
      <c r="C15" s="10" t="s">
        <v>13</v>
      </c>
      <c r="D15" s="27">
        <v>3</v>
      </c>
      <c r="E15" s="18">
        <v>100000</v>
      </c>
      <c r="F15" s="23"/>
      <c r="G15" s="18">
        <f t="shared" si="2"/>
        <v>300000</v>
      </c>
      <c r="H15" s="19">
        <f t="shared" si="3"/>
        <v>0</v>
      </c>
      <c r="J15" s="18">
        <f t="shared" si="0"/>
        <v>97500</v>
      </c>
      <c r="K15" s="19">
        <f t="shared" si="1"/>
        <v>0</v>
      </c>
      <c r="L15" s="18">
        <f t="shared" si="4"/>
        <v>292500</v>
      </c>
      <c r="M15" s="19">
        <f t="shared" si="5"/>
        <v>0</v>
      </c>
    </row>
    <row r="16" spans="2:13" ht="43.5" x14ac:dyDescent="0.35">
      <c r="B16" s="31">
        <v>8</v>
      </c>
      <c r="C16" s="10" t="s">
        <v>14</v>
      </c>
      <c r="D16" s="27">
        <v>11</v>
      </c>
      <c r="E16" s="18">
        <v>100000</v>
      </c>
      <c r="F16" s="23"/>
      <c r="G16" s="18">
        <f t="shared" si="2"/>
        <v>1100000</v>
      </c>
      <c r="H16" s="19">
        <f t="shared" si="3"/>
        <v>0</v>
      </c>
      <c r="J16" s="18">
        <f t="shared" si="0"/>
        <v>97500</v>
      </c>
      <c r="K16" s="19">
        <f t="shared" si="1"/>
        <v>0</v>
      </c>
      <c r="L16" s="18">
        <f t="shared" si="4"/>
        <v>1072500</v>
      </c>
      <c r="M16" s="19">
        <f t="shared" si="5"/>
        <v>0</v>
      </c>
    </row>
    <row r="17" spans="2:13" x14ac:dyDescent="0.35">
      <c r="B17" s="31">
        <v>9</v>
      </c>
      <c r="C17" s="2" t="s">
        <v>17</v>
      </c>
      <c r="D17" s="27">
        <v>1</v>
      </c>
      <c r="E17" s="18">
        <v>150000</v>
      </c>
      <c r="F17" s="23">
        <v>450</v>
      </c>
      <c r="G17" s="18">
        <f t="shared" si="2"/>
        <v>150000</v>
      </c>
      <c r="H17" s="19">
        <f t="shared" si="3"/>
        <v>450</v>
      </c>
      <c r="J17" s="18">
        <f t="shared" si="0"/>
        <v>146250</v>
      </c>
      <c r="K17" s="19">
        <f t="shared" si="1"/>
        <v>438.75</v>
      </c>
      <c r="L17" s="18">
        <f t="shared" si="4"/>
        <v>146250</v>
      </c>
      <c r="M17" s="19">
        <f t="shared" si="5"/>
        <v>438.75</v>
      </c>
    </row>
    <row r="18" spans="2:13" x14ac:dyDescent="0.35">
      <c r="B18" s="31">
        <v>10</v>
      </c>
      <c r="C18" s="2" t="s">
        <v>18</v>
      </c>
      <c r="D18" s="27">
        <v>2</v>
      </c>
      <c r="E18" s="18">
        <v>150000</v>
      </c>
      <c r="F18" s="23">
        <v>300</v>
      </c>
      <c r="G18" s="18">
        <f t="shared" si="2"/>
        <v>300000</v>
      </c>
      <c r="H18" s="19">
        <f t="shared" si="3"/>
        <v>600</v>
      </c>
      <c r="J18" s="18">
        <f t="shared" si="0"/>
        <v>146250</v>
      </c>
      <c r="K18" s="19">
        <f t="shared" si="1"/>
        <v>292.5</v>
      </c>
      <c r="L18" s="18">
        <f t="shared" si="4"/>
        <v>292500</v>
      </c>
      <c r="M18" s="19">
        <f t="shared" si="5"/>
        <v>585</v>
      </c>
    </row>
    <row r="19" spans="2:13" ht="15" thickBot="1" x14ac:dyDescent="0.4">
      <c r="B19" s="46">
        <v>11</v>
      </c>
      <c r="C19" s="47" t="s">
        <v>19</v>
      </c>
      <c r="D19" s="37">
        <v>2</v>
      </c>
      <c r="E19" s="38">
        <v>450000</v>
      </c>
      <c r="F19" s="48">
        <v>0</v>
      </c>
      <c r="G19" s="38">
        <f t="shared" si="2"/>
        <v>900000</v>
      </c>
      <c r="H19" s="39">
        <v>0</v>
      </c>
      <c r="J19" s="38">
        <f t="shared" si="0"/>
        <v>438750</v>
      </c>
      <c r="K19" s="39">
        <f t="shared" si="1"/>
        <v>0</v>
      </c>
      <c r="L19" s="38">
        <f t="shared" si="4"/>
        <v>877500</v>
      </c>
      <c r="M19" s="39">
        <f t="shared" si="5"/>
        <v>0</v>
      </c>
    </row>
    <row r="20" spans="2:13" ht="15" thickBot="1" x14ac:dyDescent="0.4">
      <c r="B20" s="40"/>
      <c r="C20" s="41" t="s">
        <v>21</v>
      </c>
      <c r="D20" s="43"/>
      <c r="E20" s="49"/>
      <c r="F20" s="50"/>
      <c r="G20" s="44">
        <f>SUM(G9:G19)</f>
        <v>3214000</v>
      </c>
      <c r="H20" s="45">
        <f>SUM(H9:H18)</f>
        <v>1050</v>
      </c>
      <c r="J20" s="49"/>
      <c r="K20" s="50"/>
      <c r="L20" s="44">
        <f>SUM(L9:L19)</f>
        <v>3133650</v>
      </c>
      <c r="M20" s="45">
        <f>SUM(M9:M18)</f>
        <v>1023.75</v>
      </c>
    </row>
    <row r="21" spans="2:13" ht="15" thickBot="1" x14ac:dyDescent="0.4"/>
    <row r="22" spans="2:13" x14ac:dyDescent="0.35">
      <c r="B22" s="28"/>
      <c r="C22" s="29" t="s">
        <v>16</v>
      </c>
      <c r="D22" s="30" t="s">
        <v>2</v>
      </c>
      <c r="E22" s="24" t="s">
        <v>1</v>
      </c>
      <c r="F22" s="25" t="s">
        <v>0</v>
      </c>
      <c r="G22" s="24" t="s">
        <v>5</v>
      </c>
      <c r="H22" s="25" t="s">
        <v>6</v>
      </c>
      <c r="J22" s="24" t="s">
        <v>1</v>
      </c>
      <c r="K22" s="25" t="s">
        <v>0</v>
      </c>
      <c r="L22" s="24" t="s">
        <v>5</v>
      </c>
      <c r="M22" s="25" t="s">
        <v>6</v>
      </c>
    </row>
    <row r="23" spans="2:13" ht="43.5" x14ac:dyDescent="0.35">
      <c r="B23" s="26">
        <v>1</v>
      </c>
      <c r="C23" s="9" t="s">
        <v>9</v>
      </c>
      <c r="D23" s="33">
        <v>279</v>
      </c>
      <c r="E23" s="18">
        <v>360</v>
      </c>
      <c r="F23" s="19">
        <v>0</v>
      </c>
      <c r="G23" s="18">
        <f>D23*E23</f>
        <v>100440</v>
      </c>
      <c r="H23" s="19">
        <f>D23*F23</f>
        <v>0</v>
      </c>
      <c r="J23" s="18">
        <f t="shared" ref="J23:K30" si="6">E23*97.5%</f>
        <v>351</v>
      </c>
      <c r="K23" s="19">
        <f t="shared" si="6"/>
        <v>0</v>
      </c>
      <c r="L23" s="18">
        <f t="shared" ref="L23" si="7">D23*J23</f>
        <v>97929</v>
      </c>
      <c r="M23" s="19">
        <f t="shared" ref="M23" si="8">D23*K23</f>
        <v>0</v>
      </c>
    </row>
    <row r="24" spans="2:13" ht="43.5" x14ac:dyDescent="0.35">
      <c r="B24" s="26">
        <v>2</v>
      </c>
      <c r="C24" s="9" t="s">
        <v>10</v>
      </c>
      <c r="D24" s="27">
        <v>171</v>
      </c>
      <c r="E24" s="26">
        <v>180</v>
      </c>
      <c r="F24" s="27">
        <v>0</v>
      </c>
      <c r="G24" s="18">
        <f t="shared" ref="G24:G30" si="9">D24*E24</f>
        <v>30780</v>
      </c>
      <c r="H24" s="19">
        <f t="shared" ref="H24:H30" si="10">D24*F24</f>
        <v>0</v>
      </c>
      <c r="J24" s="18">
        <f t="shared" si="6"/>
        <v>175.5</v>
      </c>
      <c r="K24" s="19">
        <f t="shared" si="6"/>
        <v>0</v>
      </c>
      <c r="L24" s="18">
        <f t="shared" ref="L24:L30" si="11">D24*J24</f>
        <v>30010.5</v>
      </c>
      <c r="M24" s="19">
        <f t="shared" ref="M24:M30" si="12">D24*K24</f>
        <v>0</v>
      </c>
    </row>
    <row r="25" spans="2:13" ht="43.5" x14ac:dyDescent="0.35">
      <c r="B25" s="26">
        <v>3</v>
      </c>
      <c r="C25" s="10" t="s">
        <v>11</v>
      </c>
      <c r="D25" s="27">
        <v>348</v>
      </c>
      <c r="E25" s="26">
        <v>666.67</v>
      </c>
      <c r="F25" s="27">
        <v>0</v>
      </c>
      <c r="G25" s="18">
        <f t="shared" si="9"/>
        <v>232001.15999999997</v>
      </c>
      <c r="H25" s="19">
        <f t="shared" si="10"/>
        <v>0</v>
      </c>
      <c r="J25" s="18">
        <f t="shared" si="6"/>
        <v>650.00324999999998</v>
      </c>
      <c r="K25" s="19">
        <f t="shared" si="6"/>
        <v>0</v>
      </c>
      <c r="L25" s="18">
        <f t="shared" si="11"/>
        <v>226201.13099999999</v>
      </c>
      <c r="M25" s="19">
        <f t="shared" si="12"/>
        <v>0</v>
      </c>
    </row>
    <row r="26" spans="2:13" ht="43.5" x14ac:dyDescent="0.35">
      <c r="B26" s="26">
        <v>4</v>
      </c>
      <c r="C26" s="10" t="s">
        <v>15</v>
      </c>
      <c r="D26" s="27">
        <v>118</v>
      </c>
      <c r="E26" s="26">
        <v>444.44</v>
      </c>
      <c r="F26" s="27">
        <v>0</v>
      </c>
      <c r="G26" s="18">
        <f t="shared" si="9"/>
        <v>52443.92</v>
      </c>
      <c r="H26" s="19">
        <f t="shared" si="10"/>
        <v>0</v>
      </c>
      <c r="J26" s="18">
        <f t="shared" si="6"/>
        <v>433.32900000000001</v>
      </c>
      <c r="K26" s="19">
        <f t="shared" si="6"/>
        <v>0</v>
      </c>
      <c r="L26" s="18">
        <f t="shared" si="11"/>
        <v>51132.822</v>
      </c>
      <c r="M26" s="19">
        <f t="shared" si="12"/>
        <v>0</v>
      </c>
    </row>
    <row r="27" spans="2:13" ht="43.5" x14ac:dyDescent="0.35">
      <c r="B27" s="26">
        <v>5</v>
      </c>
      <c r="C27" s="10" t="s">
        <v>12</v>
      </c>
      <c r="D27" s="27">
        <v>1100</v>
      </c>
      <c r="E27" s="26">
        <v>533.33000000000004</v>
      </c>
      <c r="F27" s="27">
        <v>0</v>
      </c>
      <c r="G27" s="18">
        <f t="shared" si="9"/>
        <v>586663</v>
      </c>
      <c r="H27" s="19">
        <f t="shared" si="10"/>
        <v>0</v>
      </c>
      <c r="J27" s="18">
        <f t="shared" si="6"/>
        <v>519.99675000000002</v>
      </c>
      <c r="K27" s="19">
        <f t="shared" si="6"/>
        <v>0</v>
      </c>
      <c r="L27" s="18">
        <f t="shared" si="11"/>
        <v>571996.42500000005</v>
      </c>
      <c r="M27" s="19">
        <f t="shared" si="12"/>
        <v>0</v>
      </c>
    </row>
    <row r="28" spans="2:13" ht="43.5" x14ac:dyDescent="0.35">
      <c r="B28" s="26">
        <v>6</v>
      </c>
      <c r="C28" s="10" t="s">
        <v>20</v>
      </c>
      <c r="D28" s="27">
        <v>100</v>
      </c>
      <c r="E28" s="26">
        <v>533.33000000000004</v>
      </c>
      <c r="F28" s="27"/>
      <c r="G28" s="18">
        <f t="shared" si="9"/>
        <v>53333.000000000007</v>
      </c>
      <c r="H28" s="19">
        <f t="shared" si="10"/>
        <v>0</v>
      </c>
      <c r="J28" s="18">
        <f t="shared" si="6"/>
        <v>519.99675000000002</v>
      </c>
      <c r="K28" s="19">
        <f t="shared" si="6"/>
        <v>0</v>
      </c>
      <c r="L28" s="18">
        <f t="shared" si="11"/>
        <v>51999.675000000003</v>
      </c>
      <c r="M28" s="19">
        <f t="shared" si="12"/>
        <v>0</v>
      </c>
    </row>
    <row r="29" spans="2:13" ht="43.5" x14ac:dyDescent="0.35">
      <c r="B29" s="26">
        <v>7</v>
      </c>
      <c r="C29" s="10" t="s">
        <v>13</v>
      </c>
      <c r="D29" s="27">
        <v>2690</v>
      </c>
      <c r="E29" s="26">
        <v>400</v>
      </c>
      <c r="F29" s="27">
        <v>0</v>
      </c>
      <c r="G29" s="18">
        <f t="shared" si="9"/>
        <v>1076000</v>
      </c>
      <c r="H29" s="19">
        <f t="shared" si="10"/>
        <v>0</v>
      </c>
      <c r="J29" s="18">
        <f t="shared" si="6"/>
        <v>390</v>
      </c>
      <c r="K29" s="19">
        <f t="shared" si="6"/>
        <v>0</v>
      </c>
      <c r="L29" s="18">
        <f t="shared" si="11"/>
        <v>1049100</v>
      </c>
      <c r="M29" s="19">
        <f t="shared" si="12"/>
        <v>0</v>
      </c>
    </row>
    <row r="30" spans="2:13" ht="44" thickBot="1" x14ac:dyDescent="0.4">
      <c r="B30" s="34">
        <v>8</v>
      </c>
      <c r="C30" s="35" t="s">
        <v>14</v>
      </c>
      <c r="D30" s="36">
        <v>8154</v>
      </c>
      <c r="E30" s="34">
        <v>266.67</v>
      </c>
      <c r="F30" s="37">
        <v>0</v>
      </c>
      <c r="G30" s="38">
        <f t="shared" si="9"/>
        <v>2174427.1800000002</v>
      </c>
      <c r="H30" s="39">
        <f t="shared" si="10"/>
        <v>0</v>
      </c>
      <c r="J30" s="38">
        <f t="shared" si="6"/>
        <v>260.00325000000004</v>
      </c>
      <c r="K30" s="39">
        <f t="shared" si="6"/>
        <v>0</v>
      </c>
      <c r="L30" s="38">
        <f t="shared" si="11"/>
        <v>2120066.5005000001</v>
      </c>
      <c r="M30" s="39">
        <f t="shared" si="12"/>
        <v>0</v>
      </c>
    </row>
    <row r="31" spans="2:13" ht="15" thickBot="1" x14ac:dyDescent="0.4">
      <c r="B31" s="40"/>
      <c r="C31" s="41" t="s">
        <v>22</v>
      </c>
      <c r="D31" s="42"/>
      <c r="E31" s="40"/>
      <c r="F31" s="43"/>
      <c r="G31" s="44">
        <f>SUM(G23:G30)</f>
        <v>4306088.26</v>
      </c>
      <c r="H31" s="45">
        <f>SUM(H23:H30)</f>
        <v>0</v>
      </c>
      <c r="J31" s="40"/>
      <c r="K31" s="43"/>
      <c r="L31" s="44">
        <f>SUM(L23:L30)</f>
        <v>4198436.0535000004</v>
      </c>
      <c r="M31" s="45">
        <f>SUM(M23:M30)</f>
        <v>0</v>
      </c>
    </row>
    <row r="32" spans="2:13" x14ac:dyDescent="0.35">
      <c r="I32" s="12"/>
    </row>
    <row r="33" spans="3:13" x14ac:dyDescent="0.35">
      <c r="C33" s="1" t="s">
        <v>7</v>
      </c>
      <c r="D33" s="1"/>
      <c r="E33" s="1"/>
      <c r="F33" s="1"/>
      <c r="G33" s="3">
        <f>G20+G31</f>
        <v>7520088.2599999998</v>
      </c>
      <c r="H33" s="3">
        <f>H20+H31</f>
        <v>1050</v>
      </c>
      <c r="I33" s="4"/>
      <c r="J33" s="1"/>
      <c r="K33" s="1"/>
      <c r="L33" s="3">
        <f>L20+L31</f>
        <v>7332086.0535000004</v>
      </c>
      <c r="M33" s="3">
        <f>M20+M31</f>
        <v>1023.75</v>
      </c>
    </row>
    <row r="34" spans="3:13" x14ac:dyDescent="0.3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35">
      <c r="C35" s="1" t="s">
        <v>8</v>
      </c>
      <c r="D35" s="1"/>
      <c r="E35" s="1"/>
      <c r="F35" s="1"/>
      <c r="G35" s="3">
        <f>12*G33</f>
        <v>90241059.120000005</v>
      </c>
      <c r="H35" s="3">
        <f>12*H33</f>
        <v>12600</v>
      </c>
      <c r="I35" s="1"/>
      <c r="J35" s="1"/>
      <c r="K35" s="1"/>
      <c r="L35" s="3">
        <f>12*L33</f>
        <v>87985032.642000005</v>
      </c>
      <c r="M35" s="3">
        <f>12*M33</f>
        <v>12285</v>
      </c>
    </row>
    <row r="37" spans="3:13" x14ac:dyDescent="0.35">
      <c r="G37" s="15" t="s">
        <v>27</v>
      </c>
      <c r="H37" s="15" t="s">
        <v>0</v>
      </c>
      <c r="I37" s="15"/>
      <c r="J37" s="15" t="s">
        <v>23</v>
      </c>
    </row>
    <row r="38" spans="3:13" x14ac:dyDescent="0.35">
      <c r="E38" t="s">
        <v>26</v>
      </c>
      <c r="G38" s="13">
        <f>G35-L35</f>
        <v>2256026.4780000001</v>
      </c>
      <c r="H38" s="13">
        <f>H35-M35</f>
        <v>315</v>
      </c>
      <c r="J38" s="14">
        <f>H38+G38/360.5</f>
        <v>6573.0484826629681</v>
      </c>
    </row>
  </sheetData>
  <mergeCells count="4">
    <mergeCell ref="E7:F7"/>
    <mergeCell ref="G7:H7"/>
    <mergeCell ref="J7:K7"/>
    <mergeCell ref="L7:M7"/>
  </mergeCells>
  <pageMargins left="0.24" right="0.1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Mtce Details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Joe.Brown</dc:creator>
  <cp:lastModifiedBy>Okwuidegbe, Chukwuka D SNEPCO-PTC/U/GE</cp:lastModifiedBy>
  <cp:lastPrinted>2014-02-28T09:54:56Z</cp:lastPrinted>
  <dcterms:created xsi:type="dcterms:W3CDTF">2011-10-24T11:26:12Z</dcterms:created>
  <dcterms:modified xsi:type="dcterms:W3CDTF">2020-07-16T08:58:00Z</dcterms:modified>
</cp:coreProperties>
</file>