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m.Mbanefo\Desktop\Desktop\"/>
    </mc:Choice>
  </mc:AlternateContent>
  <bookViews>
    <workbookView xWindow="0" yWindow="0" windowWidth="2880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8" i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<sst xmlns="http://schemas.openxmlformats.org/spreadsheetml/2006/main" count="70" uniqueCount="45">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</sst>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43" fontId="0" fillId="0" borderId="0" xfId="0" applyNumberFormat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zoomScale="85" zoomScaleNormal="85" workbookViewId="0">
      <selection activeCell="I26" sqref="I26"/>
    </sheetView>
  </sheetViews>
  <sheetFormatPr defaultRowHeight="15" x14ac:dyDescent="0.25"/>
  <cols>
    <col min="1" max="1" width="47" bestFit="1" customWidth="1"/>
    <col min="2" max="8" width="5.140625" hidden="1" customWidth="1"/>
    <col min="9" max="9" width="12.5703125" bestFit="1" customWidth="1"/>
    <col min="10" max="10" width="38" bestFit="1" customWidth="1"/>
    <col min="11" max="11" width="47" hidden="1" customWidth="1"/>
    <col min="12" max="12" width="9" hidden="1" customWidth="1"/>
    <col min="13" max="13" width="33.28515625" hidden="1" customWidth="1"/>
    <col min="14" max="14" width="0" hidden="1" customWidth="1"/>
    <col min="15" max="15" width="47" hidden="1" customWidth="1"/>
    <col min="16" max="16" width="5.140625" hidden="1" customWidth="1"/>
    <col min="17" max="17" width="6.7109375" hidden="1" customWidth="1"/>
    <col min="18" max="18" width="5.140625" hidden="1" customWidth="1"/>
    <col min="19" max="19" width="10.5703125" hidden="1" customWidth="1"/>
    <col min="20" max="20" width="14.28515625" bestFit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/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61</v>
      </c>
      <c r="K5" s="6" t="s">
        <v>8</v>
      </c>
      <c r="L5" s="10">
        <v>245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0</v>
      </c>
      <c r="J6" s="13" t="s">
        <v>10</v>
      </c>
      <c r="K6" s="6" t="s">
        <v>11</v>
      </c>
      <c r="L6" s="12">
        <v>2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6" t="s">
        <v>14</v>
      </c>
      <c r="L7" s="15">
        <f>L6*L5*1000</f>
        <v>490000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6" t="s">
        <v>17</v>
      </c>
      <c r="L8" s="17">
        <f>+L7*L4</f>
        <v>573300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20</v>
      </c>
      <c r="K9" s="6" t="s">
        <v>21</v>
      </c>
      <c r="L9" s="20">
        <f>-L8*0.07</f>
        <v>-40131.000000000007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-350000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27</v>
      </c>
      <c r="K12" s="6" t="s">
        <v>26</v>
      </c>
      <c r="L12" s="18">
        <f>-L6*L5*(2706/5.8)</f>
        <v>-228610.3448275862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-350000</v>
      </c>
      <c r="K13" s="6" t="s">
        <v>29</v>
      </c>
      <c r="L13" s="22">
        <f>+L8+L9+L10+L11+L12</f>
        <v>304558.6551724138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297500</v>
      </c>
      <c r="J14" t="s">
        <v>31</v>
      </c>
      <c r="K14" s="6" t="s">
        <v>30</v>
      </c>
      <c r="L14" s="18">
        <f>-L13*0.3</f>
        <v>-91367.596551724142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T15" s="58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-52500</v>
      </c>
      <c r="K16" s="27" t="s">
        <v>33</v>
      </c>
      <c r="L16" s="16">
        <f t="shared" ref="L16" si="7">+L13+L14</f>
        <v>213191.05862068967</v>
      </c>
      <c r="O16" s="27" t="s">
        <v>33</v>
      </c>
      <c r="P16" s="16">
        <f t="shared" ref="P16" si="8">+P13+P14</f>
        <v>0</v>
      </c>
    </row>
    <row r="17" spans="1:19" ht="15.75" thickTop="1" x14ac:dyDescent="0.25"/>
    <row r="18" spans="1:19" ht="15.75" thickBot="1" x14ac:dyDescent="0.3">
      <c r="A18" t="s">
        <v>34</v>
      </c>
      <c r="I18" s="29">
        <f>I16-I12</f>
        <v>-52500</v>
      </c>
      <c r="K18" t="s">
        <v>34</v>
      </c>
      <c r="L18" s="29">
        <f>L16-L12</f>
        <v>441801.40344827587</v>
      </c>
      <c r="O18" t="s">
        <v>35</v>
      </c>
      <c r="P18" s="29">
        <f>P16-P12</f>
        <v>0</v>
      </c>
      <c r="Q18" t="s">
        <v>36</v>
      </c>
    </row>
    <row r="19" spans="1:19" ht="15.75" thickTop="1" x14ac:dyDescent="0.25">
      <c r="A19" t="s">
        <v>38</v>
      </c>
      <c r="I19" s="30">
        <f>+I18*0.3</f>
        <v>-15750</v>
      </c>
      <c r="K19" t="s">
        <v>38</v>
      </c>
      <c r="L19" s="30">
        <f>+L18*0.3</f>
        <v>132540.42103448274</v>
      </c>
      <c r="S19" s="58"/>
    </row>
    <row r="20" spans="1:19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-350000</v>
      </c>
      <c r="J20" s="31" t="s">
        <v>36</v>
      </c>
      <c r="K20" s="31" t="s">
        <v>37</v>
      </c>
      <c r="L20" s="32">
        <f>L18-L14</f>
        <v>533169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9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9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9" s="13" customFormat="1" x14ac:dyDescent="0.25">
      <c r="B24" s="13">
        <v>2015</v>
      </c>
      <c r="J24"/>
      <c r="K24"/>
      <c r="O24"/>
    </row>
    <row r="25" spans="1:19" s="13" customFormat="1" x14ac:dyDescent="0.25">
      <c r="A25" s="37"/>
      <c r="J25"/>
      <c r="K25" s="38"/>
      <c r="O25"/>
      <c r="P25" s="39"/>
    </row>
    <row r="26" spans="1:19" s="13" customFormat="1" x14ac:dyDescent="0.25">
      <c r="I26" s="40"/>
      <c r="J26" s="58"/>
      <c r="K26" s="42"/>
      <c r="L26" s="43"/>
      <c r="O26"/>
    </row>
    <row r="27" spans="1:19" s="13" customFormat="1" x14ac:dyDescent="0.25">
      <c r="I27" s="39"/>
      <c r="J27" s="4"/>
      <c r="K27" s="44"/>
      <c r="O27"/>
    </row>
    <row r="28" spans="1:19" s="13" customFormat="1" x14ac:dyDescent="0.25">
      <c r="I28" s="40"/>
      <c r="J28" s="4"/>
      <c r="K28" s="44"/>
      <c r="O28"/>
    </row>
    <row r="29" spans="1:19" s="13" customFormat="1" x14ac:dyDescent="0.25">
      <c r="I29" s="39"/>
      <c r="J29"/>
      <c r="K29"/>
      <c r="O29"/>
    </row>
    <row r="30" spans="1:19" s="13" customFormat="1" x14ac:dyDescent="0.25">
      <c r="J30" s="45"/>
      <c r="K30"/>
      <c r="O30"/>
    </row>
    <row r="31" spans="1:19" s="13" customFormat="1" x14ac:dyDescent="0.25">
      <c r="J31"/>
      <c r="K31"/>
      <c r="O31"/>
    </row>
    <row r="32" spans="1:19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9"/>
      <c r="B1" s="59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Mbanefo, Chukwudubem C SPDC-FPT/PO</cp:lastModifiedBy>
  <dcterms:created xsi:type="dcterms:W3CDTF">2017-10-17T13:35:04Z</dcterms:created>
  <dcterms:modified xsi:type="dcterms:W3CDTF">2018-04-09T15:47:59Z</dcterms:modified>
</cp:coreProperties>
</file>