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bode.Adeleye\Desktop\AMS Folder\Cadence\CSD Calculations\"/>
    </mc:Choice>
  </mc:AlternateContent>
  <bookViews>
    <workbookView xWindow="0" yWindow="0" windowWidth="25200" windowHeight="1146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" i="2" l="1"/>
  <c r="B4" i="2" s="1"/>
  <c r="B5" i="2" l="1"/>
  <c r="B6" i="2" s="1"/>
  <c r="B7" i="2" s="1"/>
  <c r="F12" i="1" l="1"/>
  <c r="B12" i="1"/>
  <c r="F7" i="1"/>
  <c r="F8" i="1" s="1"/>
  <c r="B8" i="1"/>
  <c r="H4" i="1"/>
  <c r="B9" i="1" l="1"/>
  <c r="B13" i="1" s="1"/>
  <c r="F9" i="1"/>
  <c r="F13" i="1" s="1"/>
  <c r="F14" i="1" l="1"/>
  <c r="F16" i="1" s="1"/>
  <c r="F18" i="1" s="1"/>
  <c r="B14" i="1"/>
  <c r="B16" i="1" s="1"/>
  <c r="B18" i="1" s="1"/>
  <c r="F20" i="1" l="1"/>
  <c r="F22" i="1"/>
  <c r="B20" i="1"/>
  <c r="B19" i="1"/>
</calcChain>
</file>

<file path=xl/sharedStrings.xml><?xml version="1.0" encoding="utf-8"?>
<sst xmlns="http://schemas.openxmlformats.org/spreadsheetml/2006/main" count="47" uniqueCount="38">
  <si>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</si>
  <si>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</si>
  <si>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</si>
  <si>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</si>
  <si>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</si>
  <si>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</si>
  <si>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</si>
  <si>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</si>
  <si>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</si>
  <si>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>Production in Mmscf/d</t>
  </si>
  <si>
    <t>Incremental Gas</t>
  </si>
  <si>
    <t>Total gas production deferred (Mmscf)</t>
  </si>
  <si>
    <t>Total gas production deferred (bbls)</t>
  </si>
  <si>
    <t>Impact of gas  potential on revenue figure in $</t>
  </si>
  <si>
    <t>Impact of gas potential on revenue figure in $</t>
  </si>
  <si>
    <t>Royalties on Oil deferred in $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</si>
  <si>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</si>
  <si>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</si>
  <si>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</si>
  <si>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</si>
  <si>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</si>
  <si>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</si>
  <si>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$2,706/kboe</t>
  </si>
  <si>
    <t>Pre-Tax impact of oil deferred in $</t>
  </si>
  <si>
    <t>Tax impact on Oil production deferred figure in $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</si>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</sst>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164" fontId="5" fillId="0" borderId="0" xfId="3" applyNumberFormat="1" applyFont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9" fontId="0" fillId="0" borderId="0" xfId="0" applyNumberFormat="1" applyFill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43" fontId="0" fillId="0" borderId="0" xfId="0" applyNumberFormat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="85" zoomScaleNormal="85" workbookViewId="0">
      <selection activeCell="B5" sqref="B5"/>
    </sheetView>
  </sheetViews>
  <sheetFormatPr defaultRowHeight="15" x14ac:dyDescent="0.25"/>
  <cols>
    <col min="1" max="1" width="47" bestFit="1" customWidth="1"/>
    <col min="2" max="2" width="9" bestFit="1" customWidth="1"/>
    <col min="3" max="3" width="33.28515625" hidden="1" customWidth="1"/>
    <col min="4" max="4" width="0" hidden="1" customWidth="1"/>
    <col min="5" max="5" width="47" hidden="1" customWidth="1"/>
    <col min="6" max="6" width="5.140625" hidden="1" customWidth="1"/>
    <col min="7" max="7" width="6.7109375" hidden="1" customWidth="1"/>
    <col min="8" max="8" width="5.140625" bestFit="1" customWidth="1"/>
    <col min="9" max="9" width="10.5703125" bestFit="1" customWidth="1"/>
    <col min="10" max="10" width="14.28515625" bestFit="1" customWidth="1"/>
  </cols>
  <sheetData>
    <row r="1" spans="1:10" ht="22.5" customHeight="1" x14ac:dyDescent="0.25">
      <c r="B1" s="1"/>
      <c r="F1" s="1"/>
    </row>
    <row r="2" spans="1:10" ht="18.75" x14ac:dyDescent="0.3">
      <c r="A2" s="2" t="s">
        <v>0</v>
      </c>
      <c r="B2" s="3">
        <v>2018</v>
      </c>
      <c r="E2" s="2" t="s">
        <v>1</v>
      </c>
      <c r="F2" s="3">
        <v>2017</v>
      </c>
    </row>
    <row r="3" spans="1:10" x14ac:dyDescent="0.25">
      <c r="A3" s="5" t="s">
        <v>3</v>
      </c>
      <c r="C3" s="4"/>
      <c r="E3" s="5" t="s">
        <v>2</v>
      </c>
    </row>
    <row r="4" spans="1:10" x14ac:dyDescent="0.25">
      <c r="A4" s="6" t="s">
        <v>6</v>
      </c>
      <c r="B4" s="7">
        <v>1.36</v>
      </c>
      <c r="C4" t="s">
        <v>5</v>
      </c>
      <c r="E4" s="6" t="s">
        <v>4</v>
      </c>
      <c r="F4" s="8">
        <v>0</v>
      </c>
      <c r="H4" s="4">
        <f>F6*1000</f>
        <v>0</v>
      </c>
    </row>
    <row r="5" spans="1:10" x14ac:dyDescent="0.25">
      <c r="A5" s="6" t="s">
        <v>7</v>
      </c>
      <c r="B5" s="9">
        <v>180</v>
      </c>
      <c r="E5" s="6" t="s">
        <v>7</v>
      </c>
      <c r="F5" s="9">
        <v>0</v>
      </c>
    </row>
    <row r="6" spans="1:10" x14ac:dyDescent="0.25">
      <c r="A6" s="6" t="s">
        <v>9</v>
      </c>
      <c r="B6" s="10">
        <v>2</v>
      </c>
      <c r="C6" t="s">
        <v>10</v>
      </c>
      <c r="E6" s="6" t="s">
        <v>8</v>
      </c>
      <c r="F6" s="12">
        <v>0</v>
      </c>
    </row>
    <row r="7" spans="1:10" x14ac:dyDescent="0.25">
      <c r="A7" s="6" t="s">
        <v>11</v>
      </c>
      <c r="B7" s="13">
        <f>B6*B5*1000</f>
        <v>360000</v>
      </c>
      <c r="E7" s="6" t="s">
        <v>12</v>
      </c>
      <c r="F7" s="13">
        <f t="shared" ref="F7" si="0">F6*F5*1000</f>
        <v>0</v>
      </c>
    </row>
    <row r="8" spans="1:10" x14ac:dyDescent="0.25">
      <c r="A8" s="6" t="s">
        <v>13</v>
      </c>
      <c r="B8" s="15">
        <f>+B7*B4</f>
        <v>489600.00000000006</v>
      </c>
      <c r="E8" s="6" t="s">
        <v>14</v>
      </c>
      <c r="F8" s="15">
        <f>+F7*F4*5.8</f>
        <v>0</v>
      </c>
    </row>
    <row r="9" spans="1:10" x14ac:dyDescent="0.25">
      <c r="A9" s="6" t="s">
        <v>16</v>
      </c>
      <c r="B9" s="17">
        <f>-B8*0.07</f>
        <v>-34272.000000000007</v>
      </c>
      <c r="C9" t="s">
        <v>17</v>
      </c>
      <c r="E9" s="6" t="s">
        <v>15</v>
      </c>
      <c r="F9" s="17">
        <f>-F8*0.07</f>
        <v>0</v>
      </c>
      <c r="J9" s="18"/>
    </row>
    <row r="10" spans="1:10" x14ac:dyDescent="0.25">
      <c r="A10" s="6" t="s">
        <v>18</v>
      </c>
      <c r="B10" s="16">
        <v>0</v>
      </c>
      <c r="E10" s="6" t="s">
        <v>19</v>
      </c>
      <c r="F10" s="16"/>
    </row>
    <row r="11" spans="1:10" x14ac:dyDescent="0.25">
      <c r="A11" s="6" t="s">
        <v>20</v>
      </c>
      <c r="B11" s="16"/>
      <c r="E11" s="6" t="s">
        <v>20</v>
      </c>
      <c r="F11" s="16"/>
    </row>
    <row r="12" spans="1:10" x14ac:dyDescent="0.25">
      <c r="A12" s="6" t="s">
        <v>21</v>
      </c>
      <c r="B12" s="16">
        <f>-B6*B5*(2706/5.8)</f>
        <v>-167958.62068965519</v>
      </c>
      <c r="C12" t="s">
        <v>22</v>
      </c>
      <c r="E12" s="6" t="s">
        <v>21</v>
      </c>
      <c r="F12" s="16">
        <f>-F6*F5*2706</f>
        <v>0</v>
      </c>
    </row>
    <row r="13" spans="1:10" x14ac:dyDescent="0.25">
      <c r="A13" s="6" t="s">
        <v>23</v>
      </c>
      <c r="B13" s="19">
        <f>+B8+B9+B10+B11+B12</f>
        <v>287369.37931034487</v>
      </c>
      <c r="E13" s="6" t="s">
        <v>23</v>
      </c>
      <c r="F13" s="19">
        <f>+F8+F9+F10+F11+F12</f>
        <v>0</v>
      </c>
    </row>
    <row r="14" spans="1:10" x14ac:dyDescent="0.25">
      <c r="A14" s="6" t="s">
        <v>24</v>
      </c>
      <c r="B14" s="16">
        <f>-B13*0.3</f>
        <v>-86210.813793103458</v>
      </c>
      <c r="C14" t="s">
        <v>25</v>
      </c>
      <c r="E14" s="6" t="s">
        <v>24</v>
      </c>
      <c r="F14" s="16">
        <f>-F13*0.3</f>
        <v>0</v>
      </c>
    </row>
    <row r="15" spans="1:10" x14ac:dyDescent="0.25">
      <c r="A15" s="20"/>
      <c r="B15" s="21"/>
      <c r="E15" s="20"/>
      <c r="F15" s="21"/>
      <c r="J15" s="46"/>
    </row>
    <row r="16" spans="1:10" ht="15.75" thickBot="1" x14ac:dyDescent="0.3">
      <c r="A16" s="22" t="s">
        <v>26</v>
      </c>
      <c r="B16" s="14">
        <f t="shared" ref="B16" si="1">+B13+B14</f>
        <v>201158.56551724143</v>
      </c>
      <c r="E16" s="22" t="s">
        <v>26</v>
      </c>
      <c r="F16" s="14">
        <f t="shared" ref="F16" si="2">+F13+F14</f>
        <v>0</v>
      </c>
    </row>
    <row r="17" spans="1:9" ht="15.75" thickTop="1" x14ac:dyDescent="0.25"/>
    <row r="18" spans="1:9" ht="15.75" thickBot="1" x14ac:dyDescent="0.3">
      <c r="A18" t="s">
        <v>27</v>
      </c>
      <c r="B18" s="23">
        <f>B16-B12</f>
        <v>369117.18620689661</v>
      </c>
      <c r="E18" t="s">
        <v>28</v>
      </c>
      <c r="F18" s="23">
        <f>F16-F12</f>
        <v>0</v>
      </c>
      <c r="G18" t="s">
        <v>29</v>
      </c>
    </row>
    <row r="19" spans="1:9" ht="15.75" thickTop="1" x14ac:dyDescent="0.25">
      <c r="A19" t="s">
        <v>31</v>
      </c>
      <c r="B19" s="24">
        <f>+B18*0.3</f>
        <v>110735.15586206898</v>
      </c>
      <c r="I19" s="46"/>
    </row>
    <row r="20" spans="1:9" ht="15.75" hidden="1" thickBot="1" x14ac:dyDescent="0.3">
      <c r="A20" s="25" t="s">
        <v>30</v>
      </c>
      <c r="B20" s="26">
        <f>B18-B14</f>
        <v>455328.00000000006</v>
      </c>
      <c r="C20" s="25" t="s">
        <v>29</v>
      </c>
      <c r="E20" t="s">
        <v>30</v>
      </c>
      <c r="F20" s="27">
        <f>F18-F14</f>
        <v>0</v>
      </c>
      <c r="G20" t="s">
        <v>29</v>
      </c>
    </row>
    <row r="22" spans="1:9" x14ac:dyDescent="0.25">
      <c r="B22" s="28"/>
      <c r="F22" s="28">
        <f>F18*10/3</f>
        <v>0</v>
      </c>
    </row>
    <row r="24" spans="1:9" s="11" customFormat="1" x14ac:dyDescent="0.25">
      <c r="A24"/>
      <c r="E24"/>
    </row>
    <row r="25" spans="1:9" s="11" customFormat="1" x14ac:dyDescent="0.25">
      <c r="A25" s="29"/>
      <c r="E25"/>
      <c r="F25" s="30"/>
    </row>
    <row r="26" spans="1:9" s="11" customFormat="1" x14ac:dyDescent="0.25">
      <c r="A26" s="33"/>
      <c r="B26" s="34"/>
      <c r="E26"/>
    </row>
    <row r="27" spans="1:9" s="11" customFormat="1" x14ac:dyDescent="0.25">
      <c r="A27" s="35"/>
      <c r="E27"/>
    </row>
    <row r="28" spans="1:9" s="11" customFormat="1" x14ac:dyDescent="0.25">
      <c r="A28" s="35"/>
      <c r="E28"/>
    </row>
    <row r="29" spans="1:9" s="11" customFormat="1" x14ac:dyDescent="0.25">
      <c r="A29"/>
      <c r="E29"/>
    </row>
    <row r="30" spans="1:9" s="11" customFormat="1" x14ac:dyDescent="0.25">
      <c r="A30"/>
      <c r="E30"/>
    </row>
    <row r="31" spans="1:9" s="11" customFormat="1" x14ac:dyDescent="0.25">
      <c r="A31"/>
      <c r="E31"/>
    </row>
    <row r="32" spans="1:9" s="11" customFormat="1" x14ac:dyDescent="0.25">
      <c r="A32" s="32"/>
      <c r="B32" s="31"/>
      <c r="C32" s="36"/>
      <c r="E32"/>
    </row>
    <row r="33" spans="1:5" s="11" customFormat="1" x14ac:dyDescent="0.25">
      <c r="A33" s="32"/>
      <c r="B33" s="31"/>
      <c r="C33" s="36"/>
      <c r="E33"/>
    </row>
    <row r="34" spans="1:5" s="11" customFormat="1" x14ac:dyDescent="0.25">
      <c r="A34" s="32"/>
      <c r="B34" s="31"/>
      <c r="C34" s="36"/>
      <c r="E34"/>
    </row>
    <row r="35" spans="1:5" s="11" customFormat="1" x14ac:dyDescent="0.25">
      <c r="A35" s="30"/>
      <c r="B35" s="30"/>
      <c r="C35" s="36"/>
      <c r="E35"/>
    </row>
    <row r="36" spans="1:5" s="11" customFormat="1" x14ac:dyDescent="0.25">
      <c r="A36"/>
      <c r="E36"/>
    </row>
    <row r="37" spans="1:5" s="11" customFormat="1" x14ac:dyDescent="0.25">
      <c r="A37"/>
      <c r="E37"/>
    </row>
    <row r="38" spans="1:5" s="11" customFormat="1" x14ac:dyDescent="0.25">
      <c r="A38"/>
      <c r="E38"/>
    </row>
    <row r="39" spans="1:5" s="11" customFormat="1" x14ac:dyDescent="0.25">
      <c r="A39"/>
      <c r="E39"/>
    </row>
    <row r="40" spans="1:5" s="11" customFormat="1" x14ac:dyDescent="0.25">
      <c r="A40"/>
      <c r="E40"/>
    </row>
    <row r="41" spans="1:5" s="11" customFormat="1" x14ac:dyDescent="0.25">
      <c r="A41"/>
      <c r="E41"/>
    </row>
    <row r="42" spans="1:5" s="11" customFormat="1" x14ac:dyDescent="0.25">
      <c r="A42"/>
      <c r="E42"/>
    </row>
    <row r="43" spans="1:5" s="11" customFormat="1" x14ac:dyDescent="0.25">
      <c r="A43"/>
      <c r="E43"/>
    </row>
    <row r="44" spans="1:5" s="11" customFormat="1" x14ac:dyDescent="0.25">
      <c r="A44"/>
      <c r="E44"/>
    </row>
    <row r="45" spans="1:5" s="11" customFormat="1" x14ac:dyDescent="0.25">
      <c r="A45"/>
      <c r="E45"/>
    </row>
    <row r="46" spans="1:5" s="11" customFormat="1" x14ac:dyDescent="0.25">
      <c r="A46"/>
      <c r="E46"/>
    </row>
    <row r="47" spans="1:5" s="11" customFormat="1" x14ac:dyDescent="0.25">
      <c r="A47"/>
      <c r="E47"/>
    </row>
    <row r="48" spans="1:5" s="11" customFormat="1" x14ac:dyDescent="0.25">
      <c r="A48"/>
      <c r="E48"/>
    </row>
    <row r="50" spans="1:5" s="11" customFormat="1" x14ac:dyDescent="0.25">
      <c r="A50"/>
      <c r="E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47"/>
      <c r="B1" s="47"/>
    </row>
    <row r="2" spans="1:2" x14ac:dyDescent="0.25">
      <c r="A2" s="41" t="s">
        <v>33</v>
      </c>
      <c r="B2" s="38">
        <v>258116.44</v>
      </c>
    </row>
    <row r="3" spans="1:2" x14ac:dyDescent="0.25">
      <c r="A3" s="39" t="s">
        <v>32</v>
      </c>
      <c r="B3" s="42">
        <f>-B2*0.07</f>
        <v>-18068.150800000003</v>
      </c>
    </row>
    <row r="4" spans="1:2" x14ac:dyDescent="0.25">
      <c r="A4" s="41" t="s">
        <v>34</v>
      </c>
      <c r="B4" s="40">
        <f>SUM(B2:B3)</f>
        <v>240048.2892</v>
      </c>
    </row>
    <row r="5" spans="1:2" x14ac:dyDescent="0.25">
      <c r="A5" s="39" t="s">
        <v>35</v>
      </c>
      <c r="B5" s="42">
        <f>-B4*0.3</f>
        <v>-72014.48676</v>
      </c>
    </row>
    <row r="6" spans="1:2" x14ac:dyDescent="0.25">
      <c r="A6" s="43" t="s">
        <v>36</v>
      </c>
      <c r="B6" s="40">
        <f>SUM(B4:B5)</f>
        <v>168033.80244</v>
      </c>
    </row>
    <row r="7" spans="1:2" x14ac:dyDescent="0.25">
      <c r="A7" s="44" t="s">
        <v>37</v>
      </c>
      <c r="B7" s="45">
        <f>+B6*0.3</f>
        <v>50410.140732</v>
      </c>
    </row>
    <row r="8" spans="1:2" x14ac:dyDescent="0.25">
      <c r="A8" s="37"/>
      <c r="B8" s="37"/>
    </row>
    <row r="9" spans="1:2" x14ac:dyDescent="0.25">
      <c r="A9" s="37"/>
      <c r="B9" s="37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Adeleye, Olabode E SPDC-UPO/G/PES</cp:lastModifiedBy>
  <dcterms:created xsi:type="dcterms:W3CDTF">2017-10-17T13:35:04Z</dcterms:created>
  <dcterms:modified xsi:type="dcterms:W3CDTF">2018-06-13T14:50:16Z</dcterms:modified>
</cp:coreProperties>
</file>