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sbery.Ogofia\Desktop\Work Folders\BUSINESS IMPROVEMENT\2023\FCF Computations\NOV\"/>
    </mc:Choice>
  </mc:AlternateContent>
  <xr:revisionPtr revIDLastSave="0" documentId="8_{0BB71C5A-C0C6-4681-8305-F42BD5EF0CBE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<sst xmlns="http://schemas.openxmlformats.org/spreadsheetml/2006/main" count="307" uniqueCount="138">
  <si>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</si>
  <si>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</si>
  <si>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</si>
  <si>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</si>
  <si>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</si>
  <si>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</si>
  <si>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</si>
  <si>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</si>
  <si>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</si>
  <si>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</si>
  <si>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</si>
  <si>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</si>
  <si>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</si>
  <si>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</si>
  <si>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</si>
  <si>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</si>
  <si>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</si>
  <si>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</si>
  <si>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</si>
  <si>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</si>
  <si>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</si>
  <si>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</si>
  <si>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</si>
  <si>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</si>
  <si>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</si>
  <si>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</si>
  <si>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</si>
  <si>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</si>
  <si>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</si>
  <si>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</si>
  <si>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</si>
  <si>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</si>
  <si>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</si>
  <si>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</si>
  <si>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</si>
  <si>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</si>
  <si>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</si>
  <si>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</si>
  <si>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</si>
  <si>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</si>
  <si>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</si>
  <si>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</si>
  <si>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</si>
  <si>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</si>
  <si>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</si>
  <si>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</si>
  <si>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</si>
  <si>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</si>
  <si>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</si>
  <si>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</si>
  <si>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</si>
  <si>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</si>
  <si>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</si>
  <si>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</si>
  <si>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</si>
  <si>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</si>
  <si>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</si>
  <si>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</si>
  <si>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</si>
  <si>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</si>
  <si>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</si>
  <si>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</si>
  <si>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</si>
  <si>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</si>
  <si>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</si>
  <si>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</si>
  <si>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</si>
  <si>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</si>
  <si>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</si>
  <si>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</si>
  <si>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</si>
  <si>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</si>
  <si>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</si>
  <si>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</si>
  <si>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</si>
  <si>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</si>
  <si>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</si>
  <si>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</si>
  <si>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</si>
  <si>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</si>
  <si>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</si>
  <si>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</si>
  <si>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</si>
  <si>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</si>
  <si>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</si>
  <si>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</si>
  <si>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</si>
  <si>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</si>
  <si>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</si>
  <si>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</si>
  <si>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</si>
  <si>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</si>
  <si>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</si>
  <si>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</si>
  <si>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</si>
  <si>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</si>
  <si>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</si>
  <si>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</si>
  <si>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</si>
  <si>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</si>
  <si>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</si>
  <si>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</si>
  <si>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</si>
  <si>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</si>
  <si>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</si>
  <si>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</si>
  <si>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</si>
  <si>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</si>
  <si>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</si>
  <si>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</si>
  <si>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</si>
  <si>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</si>
  <si>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</si>
  <si>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</si>
  <si>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</si>
  <si>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</si>
  <si>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</si>
  <si>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</si>
  <si>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</si>
  <si>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</si>
  <si>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</si>
  <si>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</si>
  <si>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</si>
  <si>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</si>
  <si>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</si>
  <si>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</si>
  <si>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</si>
  <si>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</si>
  <si>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</si>
  <si>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</si>
  <si>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</si>
  <si>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</si>
  <si>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</si>
  <si>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</si>
  <si>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</si>
  <si>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</si>
  <si>
    <t>Year1 _ 2023 - 3months FCF</t>
  </si>
  <si>
    <t>Total FCF_ For 15years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</si>
</sst>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  <xf numFmtId="43" fontId="2" fillId="4" borderId="0" xfId="1" applyFont="1" applyFill="1" applyBorder="1"/>
    <xf numFmtId="43" fontId="4" fillId="4" borderId="0" xfId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A18" zoomScale="85" zoomScaleNormal="85" workbookViewId="0">
      <selection activeCell="H39" sqref="H39"/>
    </sheetView>
  </sheetViews>
  <sheetFormatPr defaultRowHeight="14.5" x14ac:dyDescent="0.35"/>
  <cols>
    <col min="1" max="1" width="8.7265625" style="72"/>
    <col min="2" max="2" width="14.26953125" style="72" customWidth="1"/>
    <col min="3" max="3" width="68.7265625" style="72" customWidth="1"/>
    <col min="4" max="4" width="30.26953125" style="72" customWidth="1"/>
    <col min="5" max="5" width="8.54296875" style="72" hidden="1" customWidth="1"/>
    <col min="6" max="6" width="28.54296875" style="107" customWidth="1"/>
    <col min="7" max="7" width="4.26953125" style="72" customWidth="1"/>
    <col min="8" max="9" width="4.7265625" style="72" customWidth="1"/>
    <col min="10" max="10" width="18.54296875" style="72" customWidth="1"/>
    <col min="11" max="11" width="15.453125" style="72" customWidth="1"/>
    <col min="12" max="14" width="8.7265625" style="72"/>
    <col min="15" max="15" width="31.54296875" style="72" customWidth="1"/>
    <col min="16" max="16" width="8.7265625" customWidth="1"/>
    <col min="19" max="19" width="11.7265625" customWidth="1"/>
  </cols>
  <sheetData>
    <row r="1" spans="2:20" ht="21.4" hidden="1" customHeight="1" thickBot="1" x14ac:dyDescent="0.4"/>
    <row r="2" spans="2:20" ht="30.4" hidden="1" customHeight="1" thickBot="1" x14ac:dyDescent="0.4">
      <c r="C2" s="146" t="s">
        <v>0</v>
      </c>
      <c r="D2" s="147"/>
      <c r="E2" s="147"/>
      <c r="F2" s="148"/>
    </row>
    <row r="3" spans="2:20" ht="15" hidden="1" thickBot="1" x14ac:dyDescent="0.4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 x14ac:dyDescent="0.35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 x14ac:dyDescent="0.35">
      <c r="B5" s="73"/>
      <c r="C5" s="81" t="s">
        <v>10</v>
      </c>
      <c r="D5" s="82">
        <v>1</v>
      </c>
      <c r="E5" s="83">
        <v>0.3</v>
      </c>
      <c r="F5" s="109">
        <v>0.4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10.8</v>
      </c>
      <c r="R5" s="47">
        <v>0.7</v>
      </c>
      <c r="S5" s="47">
        <v>0.41</v>
      </c>
      <c r="T5" s="1"/>
    </row>
    <row r="6" spans="2:20" hidden="1" x14ac:dyDescent="0.35">
      <c r="B6" s="73"/>
      <c r="C6" s="81" t="s">
        <v>13</v>
      </c>
      <c r="D6" s="82">
        <v>1</v>
      </c>
      <c r="E6" s="83">
        <v>0.66669999999999996</v>
      </c>
      <c r="F6" s="109">
        <v>0.4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10.8</v>
      </c>
      <c r="R6" s="47">
        <v>0.7</v>
      </c>
      <c r="S6" s="47">
        <v>0.41</v>
      </c>
      <c r="T6" s="1"/>
    </row>
    <row r="7" spans="2:20" ht="30" hidden="1" customHeight="1" x14ac:dyDescent="0.35">
      <c r="B7" s="73"/>
      <c r="C7" s="86" t="s">
        <v>16</v>
      </c>
      <c r="D7" s="82">
        <v>1</v>
      </c>
      <c r="E7" s="83">
        <v>0.15</v>
      </c>
      <c r="F7" s="109">
        <v>0.4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10.8</v>
      </c>
      <c r="R7" s="47">
        <v>0.7</v>
      </c>
      <c r="S7" s="47">
        <v>0.41</v>
      </c>
      <c r="T7" s="1"/>
    </row>
    <row r="8" spans="2:20" ht="32.65" hidden="1" customHeight="1" x14ac:dyDescent="0.35">
      <c r="B8" s="73"/>
      <c r="C8" s="86" t="s">
        <v>19</v>
      </c>
      <c r="D8" s="82">
        <v>1</v>
      </c>
      <c r="E8" s="83">
        <v>0.3</v>
      </c>
      <c r="F8" s="109">
        <v>0.4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10.8</v>
      </c>
      <c r="R8" s="47">
        <v>0.7</v>
      </c>
      <c r="S8" s="47">
        <v>0.41</v>
      </c>
      <c r="T8" s="1"/>
    </row>
    <row r="9" spans="2:20" hidden="1" x14ac:dyDescent="0.35">
      <c r="B9" s="73"/>
      <c r="C9" s="86" t="s">
        <v>22</v>
      </c>
      <c r="D9" s="82">
        <v>1</v>
      </c>
      <c r="E9" s="83">
        <v>0.2767</v>
      </c>
      <c r="F9" s="109">
        <v>0.4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10.8</v>
      </c>
      <c r="R9" s="47">
        <v>0.7</v>
      </c>
      <c r="S9" s="47">
        <v>0.41</v>
      </c>
    </row>
    <row r="10" spans="2:20" hidden="1" x14ac:dyDescent="0.35">
      <c r="B10" s="73"/>
      <c r="C10" s="86" t="s">
        <v>24</v>
      </c>
      <c r="D10" s="82">
        <v>0.94</v>
      </c>
      <c r="E10" s="83">
        <v>1</v>
      </c>
      <c r="F10" s="109">
        <v>0.7</v>
      </c>
      <c r="G10" s="84"/>
      <c r="I10" s="73"/>
      <c r="J10" s="73"/>
      <c r="K10" s="87"/>
      <c r="M10" s="73" t="s">
        <v>25</v>
      </c>
      <c r="O10" s="86" t="s">
        <v>24</v>
      </c>
      <c r="P10" s="48">
        <v>1</v>
      </c>
      <c r="Q10" s="49">
        <v>0</v>
      </c>
      <c r="R10" s="47">
        <v>0.41</v>
      </c>
      <c r="S10" s="14">
        <v>0</v>
      </c>
    </row>
    <row r="11" spans="2:20" hidden="1" x14ac:dyDescent="0.35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4.41</v>
      </c>
      <c r="R11" s="122">
        <v>0</v>
      </c>
      <c r="S11" s="123">
        <v>7.0000000000000007E-2</v>
      </c>
    </row>
    <row r="12" spans="2:20" hidden="1" x14ac:dyDescent="0.35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 x14ac:dyDescent="0.35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3.8</v>
      </c>
      <c r="R13" s="122">
        <v>0</v>
      </c>
      <c r="S13" s="123">
        <v>0</v>
      </c>
    </row>
    <row r="14" spans="2:20" ht="15" hidden="1" thickBot="1" x14ac:dyDescent="0.4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 x14ac:dyDescent="0.4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 x14ac:dyDescent="0.4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19" hidden="1" x14ac:dyDescent="0.35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19" ht="15" thickBot="1" x14ac:dyDescent="0.4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19" ht="15" thickBot="1" x14ac:dyDescent="0.4">
      <c r="C19" s="97" t="s">
        <v>37</v>
      </c>
      <c r="D19" s="98" t="s">
        <v>38</v>
      </c>
      <c r="E19" s="99"/>
      <c r="F19" s="111"/>
    </row>
    <row r="20" spans="2:19" x14ac:dyDescent="0.35">
      <c r="C20" s="100" t="s">
        <v>39</v>
      </c>
      <c r="D20" s="116" t="s">
        <v>40</v>
      </c>
      <c r="E20" s="90"/>
      <c r="F20" s="112"/>
    </row>
    <row r="21" spans="2:19" ht="15.4" customHeight="1" x14ac:dyDescent="0.35">
      <c r="C21" s="69"/>
      <c r="D21" s="143"/>
      <c r="E21" s="144"/>
      <c r="F21" s="145"/>
    </row>
    <row r="22" spans="2:19" ht="15" thickBot="1" x14ac:dyDescent="0.4">
      <c r="C22" s="69" t="s">
        <v>41</v>
      </c>
      <c r="D22" s="117" t="s">
        <v>4</v>
      </c>
      <c r="E22" s="91">
        <f>IF(D22=$K$4,(VLOOKUP(D24,$C$5:$F$17,2,FALSE)),(VLOOKUP(D24,$C$5:$F$17,4,FALSE)))</f>
        <v>1</v>
      </c>
      <c r="F22" s="113">
        <v>0</v>
      </c>
    </row>
    <row r="23" spans="2:19" x14ac:dyDescent="0.35">
      <c r="C23" s="70" t="s">
        <v>42</v>
      </c>
      <c r="D23" s="118" t="s">
        <v>43</v>
      </c>
      <c r="E23" s="82"/>
      <c r="F23" s="113">
        <v>0</v>
      </c>
      <c r="H23" s="139" t="s">
        <v>44</v>
      </c>
      <c r="I23" s="140"/>
      <c r="J23" s="95" t="s">
        <v>45</v>
      </c>
    </row>
    <row r="24" spans="2:19" ht="15" thickBot="1" x14ac:dyDescent="0.4">
      <c r="C24" s="69" t="s">
        <v>46</v>
      </c>
      <c r="D24" s="119" t="s">
        <v>10</v>
      </c>
      <c r="E24" s="92">
        <f>VLOOKUP(D24,$C$4:$F$17,3,FALSE)</f>
        <v>0.3</v>
      </c>
      <c r="F24" s="106">
        <f>(F22-F23)*E24*E22</f>
        <v>0</v>
      </c>
      <c r="H24" s="141"/>
      <c r="I24" s="142"/>
      <c r="J24" s="96" t="s">
        <v>47</v>
      </c>
    </row>
    <row r="25" spans="2:19" ht="27" thickBot="1" x14ac:dyDescent="0.4">
      <c r="C25" s="70" t="s">
        <v>48</v>
      </c>
    </row>
    <row r="26" spans="2:19" ht="13.5" customHeight="1" thickBot="1" x14ac:dyDescent="0.4">
      <c r="C26" s="69" t="s">
        <v>49</v>
      </c>
      <c r="D26" s="99" t="s">
        <v>50</v>
      </c>
      <c r="E26" s="99"/>
      <c r="F26" s="111"/>
    </row>
    <row r="27" spans="2:19" x14ac:dyDescent="0.35">
      <c r="C27" s="69" t="s">
        <v>51</v>
      </c>
      <c r="D27" s="90" t="s">
        <v>52</v>
      </c>
      <c r="E27" s="90"/>
      <c r="F27" s="112"/>
    </row>
    <row r="28" spans="2:19" x14ac:dyDescent="0.35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10.8</v>
      </c>
      <c r="F28" s="113">
        <v>2</v>
      </c>
    </row>
    <row r="29" spans="2:19" x14ac:dyDescent="0.35">
      <c r="C29" s="69" t="s">
        <v>54</v>
      </c>
      <c r="D29" s="104" t="s">
        <v>55</v>
      </c>
      <c r="E29" s="91">
        <f>(VLOOKUP(D31,$C$5:$F$16,3,FALSE))</f>
        <v>0.3</v>
      </c>
      <c r="F29" s="113">
        <v>92</v>
      </c>
    </row>
    <row r="30" spans="2:19" x14ac:dyDescent="0.35">
      <c r="C30" s="69" t="s">
        <v>56</v>
      </c>
      <c r="D30" s="101" t="s">
        <v>43</v>
      </c>
      <c r="E30" s="91">
        <f>(VLOOKUP(D31,$C$5:$F$16,4,FALSE))</f>
        <v>0.4</v>
      </c>
      <c r="F30" s="113">
        <v>0</v>
      </c>
    </row>
    <row r="31" spans="2:19" ht="27" thickBot="1" x14ac:dyDescent="0.4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1633.3150684931509</v>
      </c>
      <c r="G31" s="115"/>
    </row>
    <row r="32" spans="2:19" ht="13.5" customHeight="1" x14ac:dyDescent="0.35">
      <c r="C32" s="69" t="s">
        <v>58</v>
      </c>
      <c r="D32" s="77" t="s">
        <v>137</v>
      </c>
      <c r="F32" s="152">
        <v>90542470</v>
      </c>
    </row>
    <row r="33" spans="3:7" ht="6" customHeight="1" thickBot="1" x14ac:dyDescent="0.4">
      <c r="C33" s="71"/>
      <c r="D33" s="78"/>
      <c r="E33" s="73"/>
      <c r="F33" s="110"/>
      <c r="G33" s="87"/>
    </row>
    <row r="34" spans="3:7" ht="7.5" customHeight="1" x14ac:dyDescent="0.35">
      <c r="D34" s="73"/>
      <c r="E34" s="73"/>
      <c r="F34" s="110"/>
      <c r="G34" s="85"/>
    </row>
    <row r="35" spans="3:7" ht="13" customHeight="1" x14ac:dyDescent="0.35">
      <c r="D35" s="93" t="s">
        <v>136</v>
      </c>
      <c r="E35" s="73"/>
      <c r="F35" s="151">
        <v>1633320</v>
      </c>
      <c r="G35" s="85"/>
    </row>
    <row r="36" spans="3:7" ht="8.65" customHeight="1" thickBot="1" x14ac:dyDescent="0.4">
      <c r="D36" s="78"/>
      <c r="E36" s="73"/>
      <c r="F36" s="110"/>
      <c r="G36" s="88"/>
    </row>
    <row r="37" spans="3:7" ht="12.65" customHeight="1" x14ac:dyDescent="0.35">
      <c r="C37" s="149" t="s">
        <v>59</v>
      </c>
      <c r="F37" s="114"/>
    </row>
    <row r="38" spans="3:7" ht="15" thickBot="1" x14ac:dyDescent="0.4">
      <c r="C38" s="150"/>
      <c r="D38" s="78"/>
      <c r="E38" s="73"/>
      <c r="F38" s="110"/>
      <c r="G38" s="87"/>
    </row>
    <row r="39" spans="3:7" x14ac:dyDescent="0.35">
      <c r="D39" s="73"/>
      <c r="E39" s="73"/>
      <c r="F39" s="110"/>
      <c r="G39" s="85"/>
    </row>
    <row r="40" spans="3:7" x14ac:dyDescent="0.35">
      <c r="D40" s="93"/>
      <c r="E40" s="73"/>
      <c r="F40" s="110"/>
      <c r="G40" s="85"/>
    </row>
    <row r="41" spans="3:7" x14ac:dyDescent="0.35">
      <c r="D41" s="78"/>
      <c r="E41" s="73"/>
      <c r="F41" s="110"/>
      <c r="G41" s="88"/>
    </row>
    <row r="42" spans="3:7" x14ac:dyDescent="0.35">
      <c r="F42" s="114"/>
    </row>
    <row r="43" spans="3:7" x14ac:dyDescent="0.35">
      <c r="F43" s="114"/>
    </row>
    <row r="44" spans="3:7" x14ac:dyDescent="0.35">
      <c r="F4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 x14ac:dyDescent="0.3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x14ac:dyDescent="0.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x14ac:dyDescent="0.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x14ac:dyDescent="0.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 x14ac:dyDescent="0.3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 x14ac:dyDescent="0.3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 x14ac:dyDescent="0.35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 x14ac:dyDescent="0.35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 x14ac:dyDescent="0.35">
      <c r="K11" s="18" t="s">
        <v>73</v>
      </c>
    </row>
    <row r="12" spans="2:11" ht="13.5" thickBot="1" x14ac:dyDescent="0.35"/>
    <row r="13" spans="2:11" ht="13.5" thickBot="1" x14ac:dyDescent="0.35">
      <c r="B13" s="9" t="s">
        <v>74</v>
      </c>
      <c r="C13" s="10" t="s">
        <v>61</v>
      </c>
      <c r="D13" s="11" t="s">
        <v>62</v>
      </c>
    </row>
    <row r="14" spans="2:11" x14ac:dyDescent="0.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 x14ac:dyDescent="0.3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x14ac:dyDescent="0.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x14ac:dyDescent="0.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 x14ac:dyDescent="0.3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 x14ac:dyDescent="0.3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 x14ac:dyDescent="0.35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 x14ac:dyDescent="0.3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 x14ac:dyDescent="0.35">
      <c r="G22" s="18" t="s">
        <v>73</v>
      </c>
      <c r="H22" s="19">
        <v>0.2767</v>
      </c>
      <c r="I22" s="20">
        <f>I17*H22</f>
        <v>0.1073596</v>
      </c>
    </row>
    <row r="23" spans="2:9" x14ac:dyDescent="0.3">
      <c r="B23" s="35" t="s">
        <v>44</v>
      </c>
      <c r="C23" s="36"/>
      <c r="D23" s="37" t="s">
        <v>80</v>
      </c>
    </row>
    <row r="24" spans="2:9" ht="13.5" thickBot="1" x14ac:dyDescent="0.35">
      <c r="B24" s="38"/>
      <c r="C24" s="39"/>
      <c r="D24" s="40" t="s">
        <v>47</v>
      </c>
    </row>
    <row r="25" spans="2:9" x14ac:dyDescent="0.3">
      <c r="G25" s="9" t="s">
        <v>81</v>
      </c>
      <c r="H25" s="27" t="s">
        <v>61</v>
      </c>
      <c r="I25" s="28" t="s">
        <v>62</v>
      </c>
    </row>
    <row r="26" spans="2:9" x14ac:dyDescent="0.3">
      <c r="G26" s="15" t="s">
        <v>82</v>
      </c>
      <c r="H26" s="8">
        <v>5</v>
      </c>
      <c r="I26" s="29"/>
    </row>
    <row r="27" spans="2:9" x14ac:dyDescent="0.3">
      <c r="G27" s="25" t="s">
        <v>67</v>
      </c>
      <c r="H27" s="8">
        <v>365</v>
      </c>
      <c r="I27" s="29"/>
    </row>
    <row r="28" spans="2:9" x14ac:dyDescent="0.3">
      <c r="G28" s="15" t="s">
        <v>83</v>
      </c>
      <c r="H28" s="2">
        <v>15.65</v>
      </c>
      <c r="I28" s="26">
        <f>(H27/365)*H28*H26</f>
        <v>78.25</v>
      </c>
    </row>
    <row r="29" spans="2:9" x14ac:dyDescent="0.3">
      <c r="G29" s="15" t="s">
        <v>84</v>
      </c>
      <c r="H29" s="2">
        <v>0.3</v>
      </c>
      <c r="I29" s="16">
        <f>I28*H29</f>
        <v>23.474999999999998</v>
      </c>
    </row>
    <row r="30" spans="2:9" x14ac:dyDescent="0.3">
      <c r="G30" s="15" t="s">
        <v>70</v>
      </c>
      <c r="H30" s="2">
        <v>0.66669999999999996</v>
      </c>
      <c r="I30" s="16">
        <f>I28*H30</f>
        <v>52.169274999999999</v>
      </c>
    </row>
    <row r="31" spans="2:9" ht="26" x14ac:dyDescent="0.3">
      <c r="G31" s="17" t="s">
        <v>71</v>
      </c>
      <c r="H31" s="2">
        <v>0.15</v>
      </c>
      <c r="I31" s="16">
        <f>I28*H31</f>
        <v>11.737499999999999</v>
      </c>
    </row>
    <row r="32" spans="2:9" ht="26" x14ac:dyDescent="0.3">
      <c r="G32" s="17" t="s">
        <v>72</v>
      </c>
      <c r="H32" s="2">
        <v>0.3</v>
      </c>
      <c r="I32" s="16">
        <f>I28*H32</f>
        <v>23.474999999999998</v>
      </c>
    </row>
    <row r="33" spans="7:9" ht="13.5" thickBot="1" x14ac:dyDescent="0.35">
      <c r="G33" s="18" t="s">
        <v>73</v>
      </c>
      <c r="H33" s="19">
        <v>0.2767</v>
      </c>
      <c r="I33" s="20">
        <f>I28*H33</f>
        <v>21.651775000000001</v>
      </c>
    </row>
    <row r="35" spans="7:9" x14ac:dyDescent="0.3">
      <c r="G35" s="4"/>
      <c r="H35" s="5"/>
    </row>
    <row r="36" spans="7:9" x14ac:dyDescent="0.3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/>
    <row r="3" spans="2:14" x14ac:dyDescent="0.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 x14ac:dyDescent="0.3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 x14ac:dyDescent="0.3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 x14ac:dyDescent="0.35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 x14ac:dyDescent="0.35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 x14ac:dyDescent="0.3">
      <c r="D8" s="30"/>
      <c r="I8" s="30"/>
      <c r="N8" s="30"/>
    </row>
    <row r="9" spans="2:14" x14ac:dyDescent="0.3">
      <c r="D9" s="30"/>
      <c r="I9" s="30"/>
      <c r="N9" s="30"/>
    </row>
    <row r="10" spans="2:14" ht="13.5" thickBot="1" x14ac:dyDescent="0.35">
      <c r="D10" s="30"/>
      <c r="I10" s="30"/>
      <c r="N10" s="30"/>
    </row>
    <row r="11" spans="2:14" x14ac:dyDescent="0.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 x14ac:dyDescent="0.3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 x14ac:dyDescent="0.3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 x14ac:dyDescent="0.35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 x14ac:dyDescent="0.35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 x14ac:dyDescent="0.3">
      <c r="D16" s="30"/>
      <c r="I16" s="30"/>
      <c r="N16" s="30"/>
    </row>
    <row r="17" spans="2:14" x14ac:dyDescent="0.3">
      <c r="D17" s="30"/>
      <c r="I17" s="30"/>
      <c r="N17" s="30"/>
    </row>
    <row r="18" spans="2:14" ht="13.5" thickBot="1" x14ac:dyDescent="0.35">
      <c r="D18" s="30"/>
      <c r="I18" s="30"/>
      <c r="N18" s="30"/>
    </row>
    <row r="19" spans="2:14" x14ac:dyDescent="0.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 x14ac:dyDescent="0.3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 x14ac:dyDescent="0.3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x14ac:dyDescent="0.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 x14ac:dyDescent="0.35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 x14ac:dyDescent="0.35">
      <c r="B24" s="32" t="s">
        <v>93</v>
      </c>
      <c r="C24" s="19">
        <v>0.44</v>
      </c>
      <c r="D24" s="24">
        <f>D22*C24</f>
        <v>1.3992</v>
      </c>
    </row>
    <row r="25" spans="2:14" ht="13.5" thickBot="1" x14ac:dyDescent="0.35"/>
    <row r="26" spans="2:14" x14ac:dyDescent="0.3">
      <c r="B26" s="35" t="s">
        <v>44</v>
      </c>
      <c r="C26" s="36"/>
      <c r="D26" s="37" t="s">
        <v>80</v>
      </c>
    </row>
    <row r="27" spans="2:14" ht="13.5" thickBot="1" x14ac:dyDescent="0.35">
      <c r="B27" s="38"/>
      <c r="C27" s="39"/>
      <c r="D27" s="40" t="s">
        <v>47</v>
      </c>
    </row>
    <row r="28" spans="2:14" x14ac:dyDescent="0.3">
      <c r="K28" s="6"/>
    </row>
    <row r="29" spans="2:14" x14ac:dyDescent="0.3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9" t="s">
        <v>110</v>
      </c>
      <c r="C2" s="31" t="s">
        <v>61</v>
      </c>
      <c r="D2" s="11" t="s">
        <v>62</v>
      </c>
    </row>
    <row r="3" spans="2:4" x14ac:dyDescent="0.35">
      <c r="B3" s="12" t="s">
        <v>64</v>
      </c>
      <c r="C3" s="2"/>
      <c r="D3" s="21">
        <v>1</v>
      </c>
    </row>
    <row r="4" spans="2:4" x14ac:dyDescent="0.35">
      <c r="B4" s="12" t="s">
        <v>111</v>
      </c>
      <c r="C4" s="2">
        <v>0.94</v>
      </c>
      <c r="D4" s="22">
        <f>D3*C4</f>
        <v>0.94</v>
      </c>
    </row>
    <row r="5" spans="2:4" ht="15" thickBot="1" x14ac:dyDescent="0.4">
      <c r="B5" s="32" t="s">
        <v>92</v>
      </c>
      <c r="C5" s="19">
        <v>1</v>
      </c>
      <c r="D5" s="24">
        <f>D4*C5</f>
        <v>0.94</v>
      </c>
    </row>
    <row r="6" spans="2:4" x14ac:dyDescent="0.35">
      <c r="B6" s="1"/>
      <c r="C6" s="1"/>
      <c r="D6" s="30"/>
    </row>
    <row r="7" spans="2:4" x14ac:dyDescent="0.35">
      <c r="B7" s="1"/>
      <c r="C7" s="1"/>
      <c r="D7" s="30"/>
    </row>
    <row r="8" spans="2:4" x14ac:dyDescent="0.35">
      <c r="B8" s="1"/>
      <c r="C8" s="1"/>
      <c r="D8" s="30"/>
    </row>
    <row r="9" spans="2:4" ht="15" thickBot="1" x14ac:dyDescent="0.4">
      <c r="B9" s="1"/>
      <c r="C9" s="1"/>
      <c r="D9" s="30"/>
    </row>
    <row r="10" spans="2:4" x14ac:dyDescent="0.35">
      <c r="B10" s="9" t="s">
        <v>112</v>
      </c>
      <c r="C10" s="31" t="s">
        <v>61</v>
      </c>
      <c r="D10" s="33" t="s">
        <v>62</v>
      </c>
    </row>
    <row r="11" spans="2:4" x14ac:dyDescent="0.35">
      <c r="B11" s="12" t="s">
        <v>75</v>
      </c>
      <c r="C11" s="2"/>
      <c r="D11" s="21">
        <v>1</v>
      </c>
    </row>
    <row r="12" spans="2:4" x14ac:dyDescent="0.35">
      <c r="B12" s="12" t="s">
        <v>113</v>
      </c>
      <c r="C12" s="2">
        <v>0.7</v>
      </c>
      <c r="D12" s="22">
        <f>D11*C12</f>
        <v>0.7</v>
      </c>
    </row>
    <row r="13" spans="2:4" ht="15" thickBot="1" x14ac:dyDescent="0.4">
      <c r="B13" s="32" t="s">
        <v>92</v>
      </c>
      <c r="C13" s="19">
        <v>1</v>
      </c>
      <c r="D13" s="24">
        <f>D12*C13</f>
        <v>0.7</v>
      </c>
    </row>
    <row r="14" spans="2:4" x14ac:dyDescent="0.35">
      <c r="B14" s="1"/>
      <c r="C14" s="1"/>
      <c r="D14" s="30"/>
    </row>
    <row r="15" spans="2:4" x14ac:dyDescent="0.35">
      <c r="B15" s="1"/>
      <c r="C15" s="1"/>
      <c r="D15" s="30"/>
    </row>
    <row r="16" spans="2:4" x14ac:dyDescent="0.35">
      <c r="B16" s="1"/>
      <c r="C16" s="1"/>
      <c r="D16" s="30"/>
    </row>
    <row r="17" spans="2:4" ht="15" thickBot="1" x14ac:dyDescent="0.4">
      <c r="B17" s="1"/>
      <c r="C17" s="1"/>
      <c r="D17" s="30"/>
    </row>
    <row r="18" spans="2:4" x14ac:dyDescent="0.35">
      <c r="B18" s="9" t="s">
        <v>114</v>
      </c>
      <c r="C18" s="31" t="s">
        <v>61</v>
      </c>
      <c r="D18" s="33" t="s">
        <v>62</v>
      </c>
    </row>
    <row r="19" spans="2:4" x14ac:dyDescent="0.35">
      <c r="B19" s="12" t="s">
        <v>115</v>
      </c>
      <c r="C19" s="7">
        <v>1</v>
      </c>
      <c r="D19" s="34"/>
    </row>
    <row r="20" spans="2:4" ht="16.899999999999999" customHeight="1" x14ac:dyDescent="0.35">
      <c r="B20" s="25" t="s">
        <v>67</v>
      </c>
      <c r="C20" s="7">
        <v>365</v>
      </c>
      <c r="D20" s="34"/>
    </row>
    <row r="21" spans="2:4" x14ac:dyDescent="0.35">
      <c r="B21" s="15" t="s">
        <v>116</v>
      </c>
      <c r="C21" s="2">
        <v>0.16</v>
      </c>
      <c r="D21" s="22">
        <f>(C20/365)*C19*C21</f>
        <v>0.16</v>
      </c>
    </row>
    <row r="22" spans="2:4" ht="15" thickBot="1" x14ac:dyDescent="0.4">
      <c r="B22" s="32" t="s">
        <v>117</v>
      </c>
      <c r="C22" s="19">
        <v>1</v>
      </c>
      <c r="D22" s="24">
        <f>D21*C22</f>
        <v>0.16</v>
      </c>
    </row>
    <row r="24" spans="2:4" ht="15" thickBot="1" x14ac:dyDescent="0.4"/>
    <row r="25" spans="2:4" x14ac:dyDescent="0.35">
      <c r="B25" s="35" t="s">
        <v>44</v>
      </c>
      <c r="C25" s="36"/>
      <c r="D25" s="37" t="s">
        <v>80</v>
      </c>
    </row>
    <row r="26" spans="2:4" ht="15" thickBot="1" x14ac:dyDescent="0.4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 x14ac:dyDescent="0.35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 x14ac:dyDescent="0.35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 x14ac:dyDescent="0.35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 x14ac:dyDescent="0.35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 x14ac:dyDescent="0.35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 x14ac:dyDescent="0.3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 x14ac:dyDescent="0.35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 x14ac:dyDescent="0.35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 x14ac:dyDescent="0.35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 x14ac:dyDescent="0.35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 x14ac:dyDescent="0.4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 x14ac:dyDescent="0.4"/>
    <row r="16" spans="2:20" x14ac:dyDescent="0.35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 x14ac:dyDescent="0.35">
      <c r="D17" s="61"/>
      <c r="E17" s="62"/>
      <c r="F17" s="63"/>
      <c r="G17" s="64"/>
    </row>
    <row r="18" spans="4:7" x14ac:dyDescent="0.35">
      <c r="D18" s="12" t="s">
        <v>120</v>
      </c>
      <c r="E18" s="2"/>
      <c r="F18" s="42"/>
      <c r="G18" s="21">
        <v>1</v>
      </c>
    </row>
    <row r="19" spans="4:7" ht="15" thickBot="1" x14ac:dyDescent="0.4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 x14ac:dyDescent="0.4"/>
    <row r="21" spans="4:7" x14ac:dyDescent="0.35">
      <c r="D21" s="9" t="s">
        <v>132</v>
      </c>
      <c r="E21" s="31" t="s">
        <v>61</v>
      </c>
      <c r="F21" s="41" t="s">
        <v>131</v>
      </c>
      <c r="G21" s="11"/>
    </row>
    <row r="22" spans="4:7" x14ac:dyDescent="0.35">
      <c r="D22" s="12" t="s">
        <v>120</v>
      </c>
      <c r="E22" s="2"/>
      <c r="F22" s="42"/>
      <c r="G22" s="21">
        <v>1</v>
      </c>
    </row>
    <row r="23" spans="4:7" ht="15" thickBot="1" x14ac:dyDescent="0.4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 x14ac:dyDescent="0.4"/>
    <row r="25" spans="4:7" ht="16.5" customHeight="1" x14ac:dyDescent="0.35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 x14ac:dyDescent="0.35">
      <c r="D26" s="12" t="s">
        <v>17</v>
      </c>
      <c r="E26" s="2"/>
      <c r="F26" s="42"/>
      <c r="G26" s="21">
        <v>1</v>
      </c>
    </row>
    <row r="27" spans="4:7" x14ac:dyDescent="0.35">
      <c r="D27" s="25" t="s">
        <v>67</v>
      </c>
      <c r="E27" s="58"/>
      <c r="F27" s="59"/>
      <c r="G27" s="60">
        <v>365</v>
      </c>
    </row>
    <row r="28" spans="4:7" ht="15" thickBot="1" x14ac:dyDescent="0.4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 x14ac:dyDescent="0.4"/>
    <row r="30" spans="4:7" x14ac:dyDescent="0.35">
      <c r="D30" s="9" t="s">
        <v>134</v>
      </c>
      <c r="E30" s="31" t="s">
        <v>61</v>
      </c>
      <c r="F30" s="41" t="s">
        <v>131</v>
      </c>
      <c r="G30" s="11"/>
    </row>
    <row r="31" spans="4:7" x14ac:dyDescent="0.35">
      <c r="D31" s="12" t="s">
        <v>20</v>
      </c>
      <c r="E31" s="2"/>
      <c r="F31" s="42"/>
      <c r="G31" s="21">
        <v>1</v>
      </c>
    </row>
    <row r="32" spans="4:7" x14ac:dyDescent="0.35">
      <c r="D32" s="25" t="s">
        <v>67</v>
      </c>
      <c r="E32" s="58"/>
      <c r="F32" s="59"/>
      <c r="G32" s="60">
        <v>365</v>
      </c>
    </row>
    <row r="33" spans="4:7" ht="15" thickBot="1" x14ac:dyDescent="0.4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 x14ac:dyDescent="0.4"/>
    <row r="35" spans="4:7" x14ac:dyDescent="0.35">
      <c r="D35" s="9" t="s">
        <v>135</v>
      </c>
      <c r="E35" s="31" t="s">
        <v>61</v>
      </c>
      <c r="F35" s="41" t="s">
        <v>131</v>
      </c>
      <c r="G35" s="11"/>
    </row>
    <row r="36" spans="4:7" x14ac:dyDescent="0.35">
      <c r="D36" s="12" t="s">
        <v>23</v>
      </c>
      <c r="E36" s="2"/>
      <c r="F36" s="42"/>
      <c r="G36" s="21">
        <v>1</v>
      </c>
    </row>
    <row r="37" spans="4:7" x14ac:dyDescent="0.35">
      <c r="D37" s="25" t="s">
        <v>67</v>
      </c>
      <c r="E37" s="58"/>
      <c r="F37" s="59"/>
      <c r="G37" s="60">
        <v>365</v>
      </c>
    </row>
    <row r="38" spans="4:7" ht="15" thickBot="1" x14ac:dyDescent="0.4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Ogofia, Lasbery L SPDC-UPC/G/TP</cp:lastModifiedBy>
  <cp:revision/>
  <dcterms:created xsi:type="dcterms:W3CDTF">2019-03-08T09:08:42Z</dcterms:created>
  <dcterms:modified xsi:type="dcterms:W3CDTF">2023-01-23T14:45:07Z</dcterms:modified>
  <cp:category/>
  <cp:contentStatus/>
</cp:coreProperties>
</file>