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BDE8380B-0C98-480E-8F08-3BB9A12606A3}" xr6:coauthVersionLast="41" xr6:coauthVersionMax="41" xr10:uidLastSave="{00000000-0000-0000-0000-000000000000}"/>
  <bookViews>
    <workbookView xWindow="-120" yWindow="-120" windowWidth="29040" windowHeight="15840" xr2:uid="{FF9B8E57-B727-43BB-A63A-A8696AA40007}"/>
  </bookViews>
  <sheets>
    <sheet name="FCF" sheetId="1" r:id="rId1"/>
    <sheet name="Detail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J14" i="1" l="1"/>
  <c r="J9" i="1"/>
  <c r="J10" i="1" s="1"/>
  <c r="F9" i="1"/>
  <c r="F10" i="1" s="1"/>
  <c r="F11" i="1" s="1"/>
  <c r="C9" i="1"/>
  <c r="C10" i="1" s="1"/>
  <c r="C11" i="1" s="1"/>
  <c r="C5" i="1"/>
  <c r="J11" i="1" l="1"/>
  <c r="J15" i="1" s="1"/>
  <c r="C15" i="1"/>
  <c r="C16" i="1" s="1"/>
  <c r="F15" i="1"/>
  <c r="C18" i="1" l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  <c r="C31" i="1" s="1"/>
</calcChain>
</file>

<file path=xl/sharedStrings.xml><?xml version="1.0" encoding="utf-8"?>
<sst xmlns="http://schemas.openxmlformats.org/spreadsheetml/2006/main" count="68" uniqueCount="36">
  <si>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</si>
  <si>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</si>
  <si>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</si>
  <si>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</si>
  <si>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</si>
  <si>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</si>
  <si>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</si>
  <si>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</si>
  <si>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</si>
  <si>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</si>
  <si>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</si>
  <si>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</si>
  <si>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</si>
  <si>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</si>
  <si>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</si>
  <si>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</si>
  <si>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</si>
  <si>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</si>
  <si>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</si>
  <si>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</si>
  <si>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</si>
  <si>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</si>
  <si>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</si>
  <si>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</si>
  <si>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</si>
  <si>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</si>
  <si>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</si>
  <si>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</si>
  <si>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</si>
  <si>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</si>
  <si>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</si>
  <si>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Total (Oil + Gas) SS</t>
  </si>
  <si>
    <t>FCF 100%</t>
  </si>
  <si>
    <t>FCF SS</t>
  </si>
  <si>
    <t>Based on SPDC Normal tax rate of 85%</t>
  </si>
  <si>
    <t>Monthly from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</si>
</sst>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359699</xdr:colOff>
      <xdr:row>29</xdr:row>
      <xdr:rowOff>18381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F2F944-59FC-4C15-A7A5-2A356BB36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8009524" cy="53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  <sheetName val="Data_Entry1"/>
      <sheetName val="Automated_Balance_Sheet1"/>
      <sheetName val="Assoc_Coy_PMaster_Data1"/>
      <sheetName val="Group_Coy_PMaster_Data1"/>
      <sheetName val="Automated_Profit_&amp;_Loss1"/>
      <sheetName val="Automated_Cashflow1"/>
      <sheetName val="Auto_Volumes_and_Supplementary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  <sheetName val="WIP Phasing"/>
      <sheetName val="PMT&amp;BTPO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  <sheetName val="NON-LIFE_RAW2"/>
      <sheetName val="NON-LIFE_RAW"/>
      <sheetName val="NON-LIFE_RAW1"/>
      <sheetName val="NON-LIFE_RAW3"/>
      <sheetName val="NON-LIFE_RAW4"/>
      <sheetName val="NON-LIFE_RAW5"/>
      <sheetName val="NON-LIFE_RAW6"/>
      <sheetName val="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6"/>
  <sheetViews>
    <sheetView tabSelected="1" zoomScale="85" zoomScaleNormal="85" workbookViewId="0">
      <selection activeCell="B30" sqref="B30"/>
    </sheetView>
  </sheetViews>
  <sheetFormatPr defaultRowHeight="15" x14ac:dyDescent="0.25"/>
  <cols>
    <col min="2" max="2" width="44.28515625" customWidth="1"/>
    <col min="3" max="3" width="15.85546875" customWidth="1"/>
    <col min="4" max="4" width="56.5703125" customWidth="1"/>
    <col min="5" max="5" width="60.140625" customWidth="1"/>
    <col min="6" max="6" width="19.5703125" bestFit="1" customWidth="1"/>
    <col min="7" max="7" width="16.85546875" customWidth="1"/>
    <col min="8" max="8" width="9.140625" customWidth="1"/>
    <col min="9" max="9" width="60.140625" customWidth="1"/>
    <col min="10" max="10" width="15.28515625" customWidth="1"/>
    <col min="11" max="11" width="31.85546875" customWidth="1"/>
    <col min="13" max="13" width="5.5703125" customWidth="1"/>
    <col min="14" max="14" width="10.5703125" customWidth="1"/>
  </cols>
  <sheetData>
    <row r="1" spans="2:11" ht="22.5" customHeight="1" x14ac:dyDescent="0.25">
      <c r="C1" s="1"/>
      <c r="F1" s="1"/>
      <c r="J1" s="1"/>
    </row>
    <row r="2" spans="2:11" ht="18.75" x14ac:dyDescent="0.3">
      <c r="B2" s="2" t="s">
        <v>0</v>
      </c>
      <c r="C2" s="3">
        <v>2020</v>
      </c>
      <c r="D2" s="4"/>
      <c r="E2" s="2" t="s">
        <v>1</v>
      </c>
      <c r="F2" s="3">
        <v>2020</v>
      </c>
      <c r="I2" s="2" t="s">
        <v>2</v>
      </c>
      <c r="J2" s="3">
        <v>2020</v>
      </c>
    </row>
    <row r="3" spans="2:11" x14ac:dyDescent="0.25">
      <c r="B3" s="5" t="s">
        <v>3</v>
      </c>
      <c r="E3" s="5" t="s">
        <v>3</v>
      </c>
      <c r="G3" s="4"/>
      <c r="I3" s="5" t="s">
        <v>3</v>
      </c>
    </row>
    <row r="4" spans="2:11" x14ac:dyDescent="0.25">
      <c r="B4" s="5" t="s">
        <v>4</v>
      </c>
      <c r="C4" s="6">
        <v>0</v>
      </c>
      <c r="E4" s="5"/>
      <c r="F4" s="6"/>
      <c r="G4" s="4"/>
      <c r="I4" s="5"/>
    </row>
    <row r="5" spans="2:11" x14ac:dyDescent="0.2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2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25">
      <c r="B7" s="7" t="s">
        <v>9</v>
      </c>
      <c r="C7" s="11">
        <v>366</v>
      </c>
      <c r="E7" s="7" t="s">
        <v>9</v>
      </c>
      <c r="F7" s="11">
        <v>366</v>
      </c>
      <c r="I7" s="7" t="s">
        <v>9</v>
      </c>
      <c r="J7" s="11">
        <v>366</v>
      </c>
    </row>
    <row r="8" spans="2:11" x14ac:dyDescent="0.25">
      <c r="B8" s="7" t="s">
        <v>10</v>
      </c>
      <c r="C8" s="12">
        <v>0.4</v>
      </c>
      <c r="D8" t="s">
        <v>11</v>
      </c>
      <c r="E8" s="7" t="s">
        <v>10</v>
      </c>
      <c r="F8" s="13"/>
      <c r="G8" t="s">
        <v>11</v>
      </c>
      <c r="I8" s="7" t="s">
        <v>10</v>
      </c>
      <c r="J8" s="13"/>
      <c r="K8" t="s">
        <v>11</v>
      </c>
    </row>
    <row r="9" spans="2:11" x14ac:dyDescent="0.25">
      <c r="B9" s="7" t="s">
        <v>12</v>
      </c>
      <c r="C9" s="15">
        <f>C8*C7*1000</f>
        <v>146400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25">
      <c r="B10" s="7" t="s">
        <v>14</v>
      </c>
      <c r="C10" s="17">
        <f t="shared" ref="C10" si="1">+C9*C6</f>
        <v>9698560.8000000007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25">
      <c r="B11" s="7" t="s">
        <v>15</v>
      </c>
      <c r="C11" s="19">
        <f t="shared" ref="C11" si="2">-C10*0.2</f>
        <v>-1939712.1600000001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25">
      <c r="B12" s="7" t="s">
        <v>19</v>
      </c>
      <c r="C12" s="18"/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2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2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25">
      <c r="B15" s="7" t="s">
        <v>22</v>
      </c>
      <c r="C15" s="20">
        <f>+C10+C11+C12+C13+C14</f>
        <v>7758848.6400000006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25">
      <c r="B16" s="7" t="s">
        <v>23</v>
      </c>
      <c r="C16" s="18">
        <f>-C15*0.85</f>
        <v>-6595021.3440000005</v>
      </c>
      <c r="D16" t="s">
        <v>34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25">
      <c r="B17" s="21"/>
      <c r="C17" s="22"/>
      <c r="E17" s="21"/>
      <c r="F17" s="22"/>
      <c r="I17" s="21"/>
      <c r="J17" s="22"/>
    </row>
    <row r="18" spans="2:11" ht="15.75" thickBot="1" x14ac:dyDescent="0.3">
      <c r="B18" s="23" t="s">
        <v>25</v>
      </c>
      <c r="C18" s="16">
        <f t="shared" ref="C18" si="3">+C15+C16</f>
        <v>1163827.2960000001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.75" thickTop="1" x14ac:dyDescent="0.25"/>
    <row r="20" spans="2:11" ht="15.75" thickBot="1" x14ac:dyDescent="0.3">
      <c r="B20" t="s">
        <v>26</v>
      </c>
      <c r="C20" s="24">
        <f>C18-C14</f>
        <v>1163827.2960000001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.75" thickTop="1" x14ac:dyDescent="0.25"/>
    <row r="22" spans="2:11" x14ac:dyDescent="0.25">
      <c r="B22" s="5" t="s">
        <v>4</v>
      </c>
      <c r="C22" s="6"/>
    </row>
    <row r="23" spans="2:11" x14ac:dyDescent="0.25">
      <c r="B23" s="5" t="s">
        <v>28</v>
      </c>
      <c r="C23" s="6">
        <f>(-0.2*C22*0.1275)</f>
        <v>0</v>
      </c>
    </row>
    <row r="24" spans="2:11" x14ac:dyDescent="0.25">
      <c r="B24" t="s">
        <v>32</v>
      </c>
      <c r="C24" s="25">
        <f>C23+C22+C20</f>
        <v>1163827.2960000001</v>
      </c>
    </row>
    <row r="25" spans="2:11" x14ac:dyDescent="0.25">
      <c r="B25" t="s">
        <v>33</v>
      </c>
      <c r="C25" s="26">
        <f>C24*0.3</f>
        <v>349148.1888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2:11" x14ac:dyDescent="0.25">
      <c r="B27" t="s">
        <v>31</v>
      </c>
      <c r="C27" s="4">
        <f>C25+F25+J25</f>
        <v>349148.1888</v>
      </c>
    </row>
    <row r="29" spans="2:11" x14ac:dyDescent="0.25">
      <c r="C29" s="4"/>
    </row>
    <row r="30" spans="2:11" x14ac:dyDescent="0.25">
      <c r="C30" s="4"/>
    </row>
    <row r="31" spans="2:11" x14ac:dyDescent="0.25">
      <c r="B31" t="s">
        <v>35</v>
      </c>
      <c r="C31" s="4">
        <f>C27/12</f>
        <v>29095.682400000002</v>
      </c>
    </row>
    <row r="34" spans="3:3" x14ac:dyDescent="0.25">
      <c r="C34" s="26"/>
    </row>
    <row r="35" spans="3:3" x14ac:dyDescent="0.25">
      <c r="C35" s="26"/>
    </row>
    <row r="36" spans="3:3" x14ac:dyDescent="0.25">
      <c r="C36" s="26"/>
    </row>
    <row r="37" spans="3:3" x14ac:dyDescent="0.25">
      <c r="C37" s="26"/>
    </row>
    <row r="38" spans="3:3" x14ac:dyDescent="0.25">
      <c r="C38" s="26"/>
    </row>
    <row r="39" spans="3:3" x14ac:dyDescent="0.25">
      <c r="C39" s="26"/>
    </row>
    <row r="40" spans="3:3" x14ac:dyDescent="0.25">
      <c r="C40" s="26"/>
    </row>
    <row r="45" spans="3:3" x14ac:dyDescent="0.25">
      <c r="C45" s="4"/>
    </row>
    <row r="46" spans="3:3" x14ac:dyDescent="0.25">
      <c r="C4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8099-2DAA-4E20-A885-5638D8ACAF44}">
  <dimension ref="A1"/>
  <sheetViews>
    <sheetView workbookViewId="0">
      <selection activeCell="B2" sqref="B2"/>
    </sheetView>
  </sheetViews>
  <sheetFormatPr defaultRowHeight="15" x14ac:dyDescent="0.25"/>
  <cols>
    <col min="3" max="3" width="6.28515625" customWidth="1"/>
    <col min="4" max="4" width="63.85546875" customWidth="1"/>
    <col min="5" max="5" width="11.85546875" customWidth="1"/>
    <col min="6" max="6" width="13.42578125" customWidth="1"/>
    <col min="7" max="7" width="21.5703125" customWidth="1"/>
    <col min="8" max="8" width="22.85546875" customWidth="1"/>
    <col min="9" max="9" width="20.5703125" customWidth="1"/>
    <col min="10" max="10" width="22" customWidth="1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SPDC-UPO/G/TP</cp:lastModifiedBy>
  <dcterms:created xsi:type="dcterms:W3CDTF">2019-01-23T14:03:59Z</dcterms:created>
  <dcterms:modified xsi:type="dcterms:W3CDTF">2019-08-08T07:36:06Z</dcterms:modified>
</cp:coreProperties>
</file>