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January 2020\Outstanding Jan 2020\"/>
    </mc:Choice>
  </mc:AlternateContent>
  <xr:revisionPtr revIDLastSave="0" documentId="13_ncr:1_{13C38DE5-7EF0-4B16-9BF0-28ECBEDEFF1A}" xr6:coauthVersionLast="41" xr6:coauthVersionMax="41" xr10:uidLastSave="{00000000-0000-0000-0000-000000000000}"/>
  <bookViews>
    <workbookView xWindow="-120" yWindow="-120" windowWidth="25440" windowHeight="15390" xr2:uid="{FF9B8E57-B727-43BB-A63A-A8696AA40007}"/>
  </bookViews>
  <sheets>
    <sheet name="FCF" sheetId="1" r:id="rId1"/>
    <sheet name="Sheet1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pivotCaches>
    <pivotCache cacheId="0" r:id="rId7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C8" i="1"/>
  <c r="H125" i="4" l="1"/>
  <c r="J125" i="4" s="1"/>
  <c r="K122" i="4"/>
  <c r="I122" i="4"/>
  <c r="O122" i="4" s="1"/>
  <c r="I120" i="4"/>
  <c r="K116" i="4"/>
  <c r="O116" i="4" s="1"/>
  <c r="I116" i="4"/>
  <c r="I114" i="4"/>
  <c r="K114" i="4" s="1"/>
  <c r="O114" i="4" s="1"/>
  <c r="J112" i="4"/>
  <c r="H112" i="4"/>
  <c r="N112" i="4" s="1"/>
  <c r="I111" i="4"/>
  <c r="K109" i="4"/>
  <c r="O109" i="4" s="1"/>
  <c r="I109" i="4"/>
  <c r="I106" i="4"/>
  <c r="K106" i="4" s="1"/>
  <c r="O106" i="4" s="1"/>
  <c r="K104" i="4"/>
  <c r="I104" i="4"/>
  <c r="O104" i="4" s="1"/>
  <c r="I102" i="4"/>
  <c r="J98" i="4"/>
  <c r="N98" i="4" s="1"/>
  <c r="H98" i="4"/>
  <c r="I97" i="4"/>
  <c r="K97" i="4" s="1"/>
  <c r="O97" i="4" s="1"/>
  <c r="K91" i="4"/>
  <c r="I91" i="4"/>
  <c r="O91" i="4" s="1"/>
  <c r="I87" i="4"/>
  <c r="K85" i="4"/>
  <c r="O85" i="4" s="1"/>
  <c r="I85" i="4"/>
  <c r="I82" i="4"/>
  <c r="K82" i="4" s="1"/>
  <c r="O82" i="4" s="1"/>
  <c r="K80" i="4"/>
  <c r="I80" i="4"/>
  <c r="O80" i="4" s="1"/>
  <c r="I78" i="4"/>
  <c r="J77" i="4"/>
  <c r="N77" i="4" s="1"/>
  <c r="H77" i="4"/>
  <c r="I76" i="4"/>
  <c r="K76" i="4" s="1"/>
  <c r="O76" i="4" s="1"/>
  <c r="J72" i="4"/>
  <c r="H72" i="4"/>
  <c r="N72" i="4" s="1"/>
  <c r="I71" i="4"/>
  <c r="N68" i="4"/>
  <c r="J68" i="4"/>
  <c r="H68" i="4"/>
  <c r="O67" i="4"/>
  <c r="K67" i="4"/>
  <c r="I67" i="4"/>
  <c r="K65" i="4"/>
  <c r="I65" i="4"/>
  <c r="O65" i="4" s="1"/>
  <c r="I63" i="4"/>
  <c r="H58" i="4"/>
  <c r="J58" i="4" s="1"/>
  <c r="N58" i="4" s="1"/>
  <c r="O52" i="4"/>
  <c r="K52" i="4"/>
  <c r="I52" i="4"/>
  <c r="J44" i="4"/>
  <c r="H44" i="4"/>
  <c r="N44" i="4" s="1"/>
  <c r="H42" i="4"/>
  <c r="I39" i="4"/>
  <c r="K39" i="4" s="1"/>
  <c r="O39" i="4" s="1"/>
  <c r="O37" i="4"/>
  <c r="K37" i="4"/>
  <c r="I37" i="4"/>
  <c r="J33" i="4"/>
  <c r="H33" i="4"/>
  <c r="N33" i="4" s="1"/>
  <c r="I32" i="4"/>
  <c r="O71" i="4" l="1"/>
  <c r="O87" i="4"/>
  <c r="O32" i="4"/>
  <c r="J128" i="4"/>
  <c r="N125" i="4"/>
  <c r="K32" i="4"/>
  <c r="J42" i="4"/>
  <c r="N42" i="4" s="1"/>
  <c r="N127" i="4" s="1"/>
  <c r="K63" i="4"/>
  <c r="O63" i="4" s="1"/>
  <c r="K71" i="4"/>
  <c r="K78" i="4"/>
  <c r="O78" i="4" s="1"/>
  <c r="K87" i="4"/>
  <c r="K102" i="4"/>
  <c r="O102" i="4" s="1"/>
  <c r="K111" i="4"/>
  <c r="O111" i="4" s="1"/>
  <c r="K120" i="4"/>
  <c r="O120" i="4" s="1"/>
  <c r="J129" i="4"/>
  <c r="O127" i="4" l="1"/>
  <c r="K127" i="4"/>
  <c r="K133" i="4" s="1"/>
  <c r="J127" i="4"/>
  <c r="C6" i="1" l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<sst xmlns="http://schemas.openxmlformats.org/spreadsheetml/2006/main" count="210" uniqueCount="167">
  <si>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</si>
  <si>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</si>
  <si>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</si>
  <si>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</si>
  <si>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</si>
  <si>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</si>
  <si>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</si>
  <si>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</si>
  <si>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</si>
  <si>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</si>
  <si>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</si>
  <si>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</si>
  <si>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</si>
  <si>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</si>
  <si>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</si>
  <si>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</si>
  <si>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</si>
  <si>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</si>
  <si>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</si>
  <si>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</si>
  <si>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</si>
  <si>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</si>
  <si>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</si>
  <si>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</si>
  <si>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</si>
  <si>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</si>
  <si>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</si>
  <si>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</si>
  <si>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</si>
  <si>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</si>
  <si>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</si>
  <si>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</si>
  <si>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</si>
  <si>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</si>
  <si>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</si>
  <si>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NOV</t>
  </si>
  <si>
    <t>Column Labels</t>
  </si>
  <si>
    <t>DomGas</t>
  </si>
  <si>
    <t>NLNG</t>
  </si>
  <si>
    <t>Oil</t>
  </si>
  <si>
    <t>Pipeline</t>
  </si>
  <si>
    <t>IDS Cages</t>
  </si>
  <si>
    <t>Net to Asset</t>
  </si>
  <si>
    <t>Row Labels</t>
  </si>
  <si>
    <t>Sum of Plan</t>
  </si>
  <si>
    <t>Sum of Actual</t>
  </si>
  <si>
    <t>Gas</t>
  </si>
  <si>
    <t>ENV</t>
  </si>
  <si>
    <t>AKRF1</t>
  </si>
  <si>
    <t>AKRF1_G</t>
  </si>
  <si>
    <t>BISF1</t>
  </si>
  <si>
    <t>BISF1_G</t>
  </si>
  <si>
    <t>EGBF1</t>
  </si>
  <si>
    <t>EGBF1_G</t>
  </si>
  <si>
    <t>EGWF1</t>
  </si>
  <si>
    <t>EGWF1_G</t>
  </si>
  <si>
    <t>EGWG1</t>
  </si>
  <si>
    <t>EGWG1_G</t>
  </si>
  <si>
    <t>IDUF1</t>
  </si>
  <si>
    <t>IDUF1_G</t>
  </si>
  <si>
    <t>OGNF1</t>
  </si>
  <si>
    <t>OGNF1_G</t>
  </si>
  <si>
    <t>OSHF1</t>
  </si>
  <si>
    <t>OSHF1_G</t>
  </si>
  <si>
    <t>SBAF1</t>
  </si>
  <si>
    <t>SBAF1_G</t>
  </si>
  <si>
    <t>TEDF1</t>
  </si>
  <si>
    <t>TEDF1_G</t>
  </si>
  <si>
    <t>UZRF1</t>
  </si>
  <si>
    <t>UZRF1_G</t>
  </si>
  <si>
    <t>EC</t>
  </si>
  <si>
    <t>BNY/BNAG</t>
  </si>
  <si>
    <t>BNYF1</t>
  </si>
  <si>
    <t>BNYF1_G</t>
  </si>
  <si>
    <t>BNYG1</t>
  </si>
  <si>
    <t>BNYG1_G</t>
  </si>
  <si>
    <t>GBAR/KC</t>
  </si>
  <si>
    <t>ADIF1</t>
  </si>
  <si>
    <t>ADIF1_G</t>
  </si>
  <si>
    <t>ETEF1</t>
  </si>
  <si>
    <t>ETEF1_G</t>
  </si>
  <si>
    <t>GBRDG</t>
  </si>
  <si>
    <t>GBRDG_G</t>
  </si>
  <si>
    <t>GBRF2</t>
  </si>
  <si>
    <t>GBRF2_G</t>
  </si>
  <si>
    <t>KOLF1</t>
  </si>
  <si>
    <t>KOLF1_G</t>
  </si>
  <si>
    <t>UBIF1</t>
  </si>
  <si>
    <t>UBIF1_G</t>
  </si>
  <si>
    <t>NR/DBUC</t>
  </si>
  <si>
    <t>DIEF1</t>
  </si>
  <si>
    <t>DIEF1_G</t>
  </si>
  <si>
    <t>NUNF1</t>
  </si>
  <si>
    <t>NUNF1_G</t>
  </si>
  <si>
    <t>SOKU</t>
  </si>
  <si>
    <t>BELF1</t>
  </si>
  <si>
    <t>BELF1_G</t>
  </si>
  <si>
    <t>SOKF1</t>
  </si>
  <si>
    <t>SOKF1_G</t>
  </si>
  <si>
    <t>SOKG1</t>
  </si>
  <si>
    <t>SOKG1_G</t>
  </si>
  <si>
    <t>EL</t>
  </si>
  <si>
    <t>AGBD/OBGN</t>
  </si>
  <si>
    <t>AGBF1</t>
  </si>
  <si>
    <t>AGBF1_G</t>
  </si>
  <si>
    <t>AGBF2</t>
  </si>
  <si>
    <t>AGBF2_G</t>
  </si>
  <si>
    <t>AGBG1</t>
  </si>
  <si>
    <t>AGBG1_G</t>
  </si>
  <si>
    <t>ASNF1</t>
  </si>
  <si>
    <t>ASNF1_G</t>
  </si>
  <si>
    <t>OBIF1</t>
  </si>
  <si>
    <t>OBIF1_G</t>
  </si>
  <si>
    <t>OBIG1</t>
  </si>
  <si>
    <t>OBIG1_G</t>
  </si>
  <si>
    <t>IMOR/OKOL</t>
  </si>
  <si>
    <t>IMOF1</t>
  </si>
  <si>
    <t>IMOF1_G</t>
  </si>
  <si>
    <t>ISIF1</t>
  </si>
  <si>
    <t>ISIF1_G</t>
  </si>
  <si>
    <t>NKAF1</t>
  </si>
  <si>
    <t>NKAF1_G</t>
  </si>
  <si>
    <t>OKOF1</t>
  </si>
  <si>
    <t>OKOF1_G</t>
  </si>
  <si>
    <t>RUMUAHIA</t>
  </si>
  <si>
    <t>AHIF1</t>
  </si>
  <si>
    <t>AHIF1_G</t>
  </si>
  <si>
    <t>OBLF1</t>
  </si>
  <si>
    <t>OBLF1_G</t>
  </si>
  <si>
    <t>OGEF1_G</t>
  </si>
  <si>
    <t>OGEG1</t>
  </si>
  <si>
    <t>OGUF1</t>
  </si>
  <si>
    <t>OGUF1_G</t>
  </si>
  <si>
    <t>UMUF1</t>
  </si>
  <si>
    <t>UMUF1_G</t>
  </si>
  <si>
    <t>WS</t>
  </si>
  <si>
    <t>EA</t>
  </si>
  <si>
    <t>EA_G</t>
  </si>
  <si>
    <t>FORCADOS</t>
  </si>
  <si>
    <t>ESTG1</t>
  </si>
  <si>
    <t>ESTG1_G</t>
  </si>
  <si>
    <t>NBKF1</t>
  </si>
  <si>
    <t>NBKF1_G</t>
  </si>
  <si>
    <t>SBKF1</t>
  </si>
  <si>
    <t>SBKF1_G</t>
  </si>
  <si>
    <t>YOKF1</t>
  </si>
  <si>
    <t>YOKF1_G</t>
  </si>
  <si>
    <t>OTUMARA</t>
  </si>
  <si>
    <t>ESCF1</t>
  </si>
  <si>
    <t>ESCF1_G</t>
  </si>
  <si>
    <t>OTUF1</t>
  </si>
  <si>
    <t>OTUF1_G</t>
  </si>
  <si>
    <t>TUNU</t>
  </si>
  <si>
    <t>BENF1</t>
  </si>
  <si>
    <t>BENF1_G</t>
  </si>
  <si>
    <t>OGBF1</t>
  </si>
  <si>
    <t>OGBF1_G</t>
  </si>
  <si>
    <t>OKNF1</t>
  </si>
  <si>
    <t>OKNF1_G</t>
  </si>
  <si>
    <t>OPUF1</t>
  </si>
  <si>
    <t>OPUF1_G</t>
  </si>
  <si>
    <t>TUNF1</t>
  </si>
  <si>
    <t>TUNF1_G</t>
  </si>
  <si>
    <t>TUNG1</t>
  </si>
  <si>
    <t>TUNG1_G</t>
  </si>
  <si>
    <t>Grand Total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</si>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</sst>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5" fillId="0" borderId="0"/>
  </cellStyleXfs>
  <cellXfs count="45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43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43" fontId="0" fillId="0" borderId="0" xfId="0" applyNumberFormat="1"/>
    <xf numFmtId="43" fontId="0" fillId="0" borderId="0" xfId="0" applyNumberFormat="1" applyFill="1"/>
    <xf numFmtId="0" fontId="5" fillId="0" borderId="0" xfId="4"/>
    <xf numFmtId="4" fontId="5" fillId="0" borderId="0" xfId="4" applyNumberFormat="1"/>
    <xf numFmtId="0" fontId="5" fillId="0" borderId="0" xfId="4" applyAlignment="1">
      <alignment horizontal="left"/>
    </xf>
    <xf numFmtId="3" fontId="5" fillId="0" borderId="11" xfId="4" applyNumberFormat="1" applyBorder="1"/>
    <xf numFmtId="3" fontId="5" fillId="0" borderId="12" xfId="4" applyNumberFormat="1" applyBorder="1"/>
    <xf numFmtId="0" fontId="5" fillId="0" borderId="0" xfId="4" applyAlignment="1">
      <alignment horizontal="left" indent="1"/>
    </xf>
    <xf numFmtId="3" fontId="5" fillId="0" borderId="13" xfId="4" applyNumberFormat="1" applyBorder="1"/>
    <xf numFmtId="3" fontId="5" fillId="0" borderId="14" xfId="4" applyNumberFormat="1" applyBorder="1"/>
    <xf numFmtId="0" fontId="5" fillId="0" borderId="0" xfId="4" applyAlignment="1">
      <alignment horizontal="left" indent="2"/>
    </xf>
    <xf numFmtId="3" fontId="5" fillId="0" borderId="9" xfId="4" applyNumberFormat="1" applyBorder="1"/>
    <xf numFmtId="3" fontId="5" fillId="0" borderId="10" xfId="4" applyNumberFormat="1" applyBorder="1"/>
    <xf numFmtId="3" fontId="5" fillId="0" borderId="0" xfId="4" applyNumberFormat="1"/>
    <xf numFmtId="0" fontId="5" fillId="0" borderId="0" xfId="4" pivotButton="1"/>
    <xf numFmtId="4" fontId="5" fillId="0" borderId="0" xfId="4" pivotButton="1" applyNumberFormat="1"/>
    <xf numFmtId="3" fontId="6" fillId="0" borderId="9" xfId="4" pivotButton="1" applyNumberFormat="1" applyFont="1" applyBorder="1" applyAlignment="1">
      <alignment horizontal="center"/>
    </xf>
    <xf numFmtId="3" fontId="6" fillId="0" borderId="10" xfId="4" pivotButton="1" applyNumberFormat="1" applyFont="1" applyBorder="1" applyAlignment="1">
      <alignment horizontal="center"/>
    </xf>
    <xf numFmtId="3" fontId="6" fillId="0" borderId="7" xfId="4" applyNumberFormat="1" applyFont="1" applyBorder="1" applyAlignment="1">
      <alignment horizontal="center"/>
    </xf>
    <xf numFmtId="3" fontId="6" fillId="0" borderId="8" xfId="4" applyNumberFormat="1" applyFont="1" applyBorder="1" applyAlignment="1">
      <alignment horizontal="center"/>
    </xf>
  </cellXfs>
  <cellStyles count="5">
    <cellStyle name="Comma 10 6" xfId="1" xr:uid="{52006BFE-9059-45E3-99D4-20161C221BFD}"/>
    <cellStyle name="Comma 2" xfId="2" xr:uid="{3F92C62A-CD5B-47EB-9B8B-455244283276}"/>
    <cellStyle name="Normal" xfId="0" builtinId="0"/>
    <cellStyle name="Normal 2" xfId="4" xr:uid="{322B5578-70A2-49B4-BDE9-59B157BE6687}"/>
    <cellStyle name="Normal 4" xfId="3" xr:uid="{63346048-F296-4B76-9910-8DDE93AB12C6}"/>
  </cellStyles>
  <dxfs count="10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  <sheetName val="2002_COMMITMENTS6"/>
      <sheetName val="Budget_Holder6"/>
      <sheetName val="EPBM_-_Activity_codes6"/>
      <sheetName val="asset_codes6"/>
      <sheetName val="Full_List6"/>
      <sheetName val="2002_COMMITMENTS4"/>
      <sheetName val="Budget_Holder4"/>
      <sheetName val="EPBM_-_Activity_codes4"/>
      <sheetName val="asset_codes4"/>
      <sheetName val="Full_List4"/>
      <sheetName val="2002_COMMITMENTS5"/>
      <sheetName val="Budget_Holder5"/>
      <sheetName val="EPBM_-_Activity_codes5"/>
      <sheetName val="asset_codes5"/>
      <sheetName val="Full_List5"/>
      <sheetName val="2002_COMMITMENTS7"/>
      <sheetName val="Budget_Holder7"/>
      <sheetName val="EPBM_-_Activity_codes7"/>
      <sheetName val="asset_codes7"/>
      <sheetName val="Full_List7"/>
      <sheetName val="2002_COMMITMENTS8"/>
      <sheetName val="Budget_Holder8"/>
      <sheetName val="EPBM_-_Activity_codes8"/>
      <sheetName val="asset_codes8"/>
      <sheetName val="Full_List8"/>
      <sheetName val="2002_COMMITMENTS9"/>
      <sheetName val="Budget_Holder9"/>
      <sheetName val="EPBM_-_Activity_codes9"/>
      <sheetName val="asset_codes9"/>
      <sheetName val="Full_List9"/>
      <sheetName val="2002_COMMITMENTS10"/>
      <sheetName val="Budget_Holder10"/>
      <sheetName val="EPBM_-_Activity_codes10"/>
      <sheetName val="asset_codes10"/>
      <sheetName val="Full_List10"/>
      <sheetName val="2002_COMMITMENTS14"/>
      <sheetName val="Budget_Holder14"/>
      <sheetName val="EPBM_-_Activity_codes14"/>
      <sheetName val="asset_codes14"/>
      <sheetName val="Full_List14"/>
      <sheetName val="2002_COMMITMENTS12"/>
      <sheetName val="Budget_Holder12"/>
      <sheetName val="EPBM_-_Activity_codes12"/>
      <sheetName val="asset_codes12"/>
      <sheetName val="Full_List12"/>
      <sheetName val="2002_COMMITMENTS11"/>
      <sheetName val="Budget_Holder11"/>
      <sheetName val="EPBM_-_Activity_codes11"/>
      <sheetName val="asset_codes11"/>
      <sheetName val="Full_List11"/>
      <sheetName val="2002_COMMITMENTS13"/>
      <sheetName val="Budget_Holder13"/>
      <sheetName val="EPBM_-_Activity_codes13"/>
      <sheetName val="asset_codes13"/>
      <sheetName val="Full_List13"/>
      <sheetName val="2002_COMMITMENTS15"/>
      <sheetName val="Budget_Holder15"/>
      <sheetName val="EPBM_-_Activity_codes15"/>
      <sheetName val="asset_codes15"/>
      <sheetName val="Full_List15"/>
      <sheetName val="2002_COMMITMENTS16"/>
      <sheetName val="Budget_Holder16"/>
      <sheetName val="EPBM_-_Activity_codes16"/>
      <sheetName val="asset_codes16"/>
      <sheetName val="Full_List16"/>
      <sheetName val="Inputs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Sheet1_(2)2"/>
      <sheetName val="EXP_PLAN2"/>
      <sheetName val="Accruals_mar032"/>
      <sheetName val="BUDGET_20032"/>
      <sheetName val="CD_Projects_od_20032"/>
      <sheetName val="LIST_STAFF2"/>
      <sheetName val="BALSHEET_TEMPLATE2"/>
      <sheetName val="LCY_BALSHEET_WKS2"/>
      <sheetName val="Accruals_2002_Dec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Sheet1_(2)3"/>
      <sheetName val="EXP_PLAN3"/>
      <sheetName val="Accruals_mar033"/>
      <sheetName val="BUDGET_20033"/>
      <sheetName val="CD_Projects_od_20033"/>
      <sheetName val="LIST_STAFF3"/>
      <sheetName val="BALSHEET_TEMPLATE3"/>
      <sheetName val="LCY_BALSHEET_WKS3"/>
      <sheetName val="Accruals_2002_Dec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Rates"/>
      <sheetName val="Opening_BS_(Workings)1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  <sheetName val="Sheet1_(2)10"/>
      <sheetName val="EXP_PLAN10"/>
      <sheetName val="Accruals_mar0310"/>
      <sheetName val="BUDGET_200310"/>
      <sheetName val="CD_Projects_od_200310"/>
      <sheetName val="LIST_STAFF10"/>
      <sheetName val="BALSHEET_TEMPLATE10"/>
      <sheetName val="LCY_BALSHEET_WKS10"/>
      <sheetName val="Accruals_2002_Dec10"/>
      <sheetName val="do_not_Delete10"/>
      <sheetName val="Overhead_Summary10"/>
      <sheetName val="Eng_Rate_Summary_(Primary)10"/>
      <sheetName val="NGL_OPEX10"/>
      <sheetName val="accruals_Feb0210"/>
      <sheetName val="Perf_by_BH10"/>
      <sheetName val="Reservoir_Summary_Data10"/>
      <sheetName val="Vivaldi_Hub_1_3_tcf10"/>
      <sheetName val="Opening_BS_(Workings)8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>
        <row r="1">
          <cell r="A1" t="str">
            <v>Short Item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>
        <row r="1">
          <cell r="A1" t="str">
            <v>Short Item</v>
          </cell>
        </row>
      </sheetData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>
        <row r="1">
          <cell r="A1" t="str">
            <v>Short Item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>
        <row r="1">
          <cell r="A1" t="str">
            <v>Short Item</v>
          </cell>
        </row>
      </sheetData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>
        <row r="1">
          <cell r="A1" t="str">
            <v>Short Item</v>
          </cell>
        </row>
      </sheetData>
      <sheetData sheetId="75"/>
      <sheetData sheetId="76">
        <row r="1">
          <cell r="A1" t="str">
            <v>Short Item</v>
          </cell>
        </row>
      </sheetData>
      <sheetData sheetId="77"/>
      <sheetData sheetId="78"/>
      <sheetData sheetId="79"/>
      <sheetData sheetId="80">
        <row r="1">
          <cell r="A1" t="str">
            <v>Short Item</v>
          </cell>
        </row>
      </sheetData>
      <sheetData sheetId="81">
        <row r="1">
          <cell r="A1" t="str">
            <v>Short Item</v>
          </cell>
        </row>
      </sheetData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/>
      <sheetData sheetId="90">
        <row r="1">
          <cell r="A1" t="str">
            <v>Short Item</v>
          </cell>
        </row>
      </sheetData>
      <sheetData sheetId="91">
        <row r="1">
          <cell r="A1" t="str">
            <v>Short Item</v>
          </cell>
        </row>
      </sheetData>
      <sheetData sheetId="92"/>
      <sheetData sheetId="93">
        <row r="1">
          <cell r="A1" t="str">
            <v>Short Item</v>
          </cell>
        </row>
      </sheetData>
      <sheetData sheetId="94"/>
      <sheetData sheetId="95"/>
      <sheetData sheetId="96"/>
      <sheetData sheetId="97">
        <row r="1">
          <cell r="A1" t="str">
            <v>Short Item</v>
          </cell>
        </row>
      </sheetData>
      <sheetData sheetId="98">
        <row r="1">
          <cell r="A1" t="str">
            <v>Short Item</v>
          </cell>
        </row>
      </sheetData>
      <sheetData sheetId="99" refreshError="1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>
        <row r="1">
          <cell r="A1" t="str">
            <v>Short Item</v>
          </cell>
        </row>
      </sheetData>
      <sheetData sheetId="129">
        <row r="1">
          <cell r="A1" t="str">
            <v>Short Item</v>
          </cell>
        </row>
      </sheetData>
      <sheetData sheetId="130">
        <row r="1">
          <cell r="A1" t="str">
            <v>Short Item</v>
          </cell>
        </row>
      </sheetData>
      <sheetData sheetId="131">
        <row r="1">
          <cell r="A1" t="str">
            <v>Short Item</v>
          </cell>
        </row>
      </sheetData>
      <sheetData sheetId="132">
        <row r="1">
          <cell r="A1" t="str">
            <v>Short Item</v>
          </cell>
        </row>
      </sheetData>
      <sheetData sheetId="133">
        <row r="1">
          <cell r="A1" t="str">
            <v>Short Item</v>
          </cell>
        </row>
      </sheetData>
      <sheetData sheetId="134">
        <row r="1">
          <cell r="A1" t="str">
            <v>Short Item</v>
          </cell>
        </row>
      </sheetData>
      <sheetData sheetId="135">
        <row r="1">
          <cell r="A1" t="str">
            <v>Short Item</v>
          </cell>
        </row>
      </sheetData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>
        <row r="1">
          <cell r="A1" t="str">
            <v>Short Item</v>
          </cell>
        </row>
      </sheetData>
      <sheetData sheetId="146">
        <row r="1">
          <cell r="A1" t="str">
            <v>Short Item</v>
          </cell>
        </row>
      </sheetData>
      <sheetData sheetId="147">
        <row r="1">
          <cell r="A1" t="str">
            <v>Short Item</v>
          </cell>
        </row>
      </sheetData>
      <sheetData sheetId="148">
        <row r="1">
          <cell r="A1" t="str">
            <v>Short Item</v>
          </cell>
        </row>
      </sheetData>
      <sheetData sheetId="149">
        <row r="1">
          <cell r="A1" t="str">
            <v>Short Item</v>
          </cell>
        </row>
      </sheetData>
      <sheetData sheetId="150">
        <row r="1">
          <cell r="A1" t="str">
            <v>Short Item</v>
          </cell>
        </row>
      </sheetData>
      <sheetData sheetId="151">
        <row r="1">
          <cell r="A1" t="str">
            <v>Short Item</v>
          </cell>
        </row>
      </sheetData>
      <sheetData sheetId="152">
        <row r="1">
          <cell r="A1" t="str">
            <v>Short Item</v>
          </cell>
        </row>
      </sheetData>
      <sheetData sheetId="153">
        <row r="1">
          <cell r="A1" t="str">
            <v>Short Item</v>
          </cell>
        </row>
      </sheetData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>
        <row r="1">
          <cell r="A1" t="str">
            <v>Short Item</v>
          </cell>
        </row>
      </sheetData>
      <sheetData sheetId="165">
        <row r="1">
          <cell r="A1" t="str">
            <v>Short Item</v>
          </cell>
        </row>
      </sheetData>
      <sheetData sheetId="166">
        <row r="1">
          <cell r="A1" t="str">
            <v>Short Item</v>
          </cell>
        </row>
      </sheetData>
      <sheetData sheetId="167">
        <row r="1">
          <cell r="A1" t="str">
            <v>Short Item</v>
          </cell>
        </row>
      </sheetData>
      <sheetData sheetId="168">
        <row r="1">
          <cell r="A1" t="str">
            <v>Short Item</v>
          </cell>
        </row>
      </sheetData>
      <sheetData sheetId="169">
        <row r="1">
          <cell r="A1" t="str">
            <v>Short Item</v>
          </cell>
        </row>
      </sheetData>
      <sheetData sheetId="170">
        <row r="1">
          <cell r="A1" t="str">
            <v>Short Item</v>
          </cell>
        </row>
      </sheetData>
      <sheetData sheetId="171">
        <row r="1">
          <cell r="A1" t="str">
            <v>Short Item</v>
          </cell>
        </row>
      </sheetData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>
        <row r="1">
          <cell r="A1" t="str">
            <v>Short Item</v>
          </cell>
        </row>
      </sheetData>
      <sheetData sheetId="183">
        <row r="1">
          <cell r="A1" t="str">
            <v>Short Item</v>
          </cell>
        </row>
      </sheetData>
      <sheetData sheetId="184">
        <row r="1">
          <cell r="A1" t="str">
            <v>Short Item</v>
          </cell>
        </row>
      </sheetData>
      <sheetData sheetId="185">
        <row r="1">
          <cell r="A1" t="str">
            <v>Short Item</v>
          </cell>
        </row>
      </sheetData>
      <sheetData sheetId="186">
        <row r="1">
          <cell r="A1" t="str">
            <v>Short Item</v>
          </cell>
        </row>
      </sheetData>
      <sheetData sheetId="187">
        <row r="1">
          <cell r="A1" t="str">
            <v>Short Item</v>
          </cell>
        </row>
      </sheetData>
      <sheetData sheetId="188">
        <row r="1">
          <cell r="A1" t="str">
            <v>Short Item</v>
          </cell>
        </row>
      </sheetData>
      <sheetData sheetId="189">
        <row r="1">
          <cell r="A1" t="str">
            <v>Short Item</v>
          </cell>
        </row>
      </sheetData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>
        <row r="1">
          <cell r="A1" t="str">
            <v>Short Item</v>
          </cell>
        </row>
      </sheetData>
      <sheetData sheetId="201">
        <row r="1">
          <cell r="A1" t="str">
            <v>Short Item</v>
          </cell>
        </row>
      </sheetData>
      <sheetData sheetId="202">
        <row r="1">
          <cell r="A1" t="str">
            <v>Short Item</v>
          </cell>
        </row>
      </sheetData>
      <sheetData sheetId="203">
        <row r="1">
          <cell r="A1" t="str">
            <v>Short Item</v>
          </cell>
        </row>
      </sheetData>
      <sheetData sheetId="204">
        <row r="1">
          <cell r="A1" t="str">
            <v>Short Item</v>
          </cell>
        </row>
      </sheetData>
      <sheetData sheetId="205">
        <row r="1">
          <cell r="A1" t="str">
            <v>Short Item</v>
          </cell>
        </row>
      </sheetData>
      <sheetData sheetId="206">
        <row r="1">
          <cell r="A1" t="str">
            <v>Short Item</v>
          </cell>
        </row>
      </sheetData>
      <sheetData sheetId="207">
        <row r="1">
          <cell r="A1" t="str">
            <v>Short Item</v>
          </cell>
        </row>
      </sheetData>
      <sheetData sheetId="208">
        <row r="1">
          <cell r="A1" t="str">
            <v>Short Item</v>
          </cell>
        </row>
      </sheetData>
      <sheetData sheetId="209">
        <row r="1">
          <cell r="A1" t="str">
            <v>Short Item</v>
          </cell>
        </row>
      </sheetData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  <sheetData sheetId="212">
        <row r="1">
          <cell r="A1" t="str">
            <v>Short Item</v>
          </cell>
        </row>
      </sheetData>
      <sheetData sheetId="213"/>
      <sheetData sheetId="214">
        <row r="1">
          <cell r="A1" t="str">
            <v>Short Item</v>
          </cell>
        </row>
      </sheetData>
      <sheetData sheetId="215">
        <row r="1">
          <cell r="A1" t="str">
            <v>Short Item</v>
          </cell>
        </row>
      </sheetData>
      <sheetData sheetId="216">
        <row r="1">
          <cell r="A1" t="str">
            <v>Short Item</v>
          </cell>
        </row>
      </sheetData>
      <sheetData sheetId="217">
        <row r="1">
          <cell r="A1" t="str">
            <v>Short Item</v>
          </cell>
        </row>
      </sheetData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  <sheetName val="Summary_Cash_Flow17"/>
      <sheetName val="PV_Table17"/>
      <sheetName val="Expanded_Cash_Flow17"/>
      <sheetName val="Pre-Tax_Cash_Flow17"/>
      <sheetName val="Government_Take_Cash_Flow17"/>
      <sheetName val="Standard_Cash_Flow17"/>
      <sheetName val="Company_Corporation_Tax17"/>
      <sheetName val="Company_Special_Tax17"/>
      <sheetName val="Field_Interests17"/>
      <sheetName val="Company_Offsets17"/>
      <sheetName val="Summary_Valuation17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3">
          <cell r="C3">
            <v>0.36499999999999999</v>
          </cell>
        </row>
      </sheetData>
      <sheetData sheetId="50">
        <row r="1">
          <cell r="C1" t="str">
            <v>Fortum</v>
          </cell>
        </row>
      </sheetData>
      <sheetData sheetId="51">
        <row r="1">
          <cell r="C1" t="str">
            <v>Fortum</v>
          </cell>
        </row>
      </sheetData>
      <sheetData sheetId="52">
        <row r="1">
          <cell r="C1" t="str">
            <v>Fortum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1">
          <cell r="C1" t="str">
            <v>Fortum</v>
          </cell>
        </row>
      </sheetData>
      <sheetData sheetId="62">
        <row r="1">
          <cell r="C1" t="str">
            <v>Fortum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>
        <row r="1">
          <cell r="C1" t="str">
            <v>Fortum</v>
          </cell>
        </row>
      </sheetData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  <sheetData sheetId="205">
        <row r="1">
          <cell r="C1" t="str">
            <v>Fortum</v>
          </cell>
        </row>
      </sheetData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  <sheetName val="AWARDED_(2)6"/>
      <sheetName val="NOT_AWARDED_6"/>
      <sheetName val="BUDGET_VS_COMMITMENT_6"/>
      <sheetName val="For_Weekly_highlight_6"/>
      <sheetName val="2004_COMMITMENTS_6"/>
      <sheetName val="EC_Project6"/>
      <sheetName val="WALKER_Q_6"/>
      <sheetName val="YEKINI_M_6"/>
      <sheetName val="LIFTING_EQUIP_INSPECTN6"/>
      <sheetName val="CD_CA_Activities6"/>
      <sheetName val="approved_CD_CA_2004_budget6"/>
      <sheetName val="Contract_Staff_Salaries6"/>
      <sheetName val="Budget_2004_$2_0bn6"/>
      <sheetName val="Budget_2004@_$2_3bn6"/>
      <sheetName val="Input_16"/>
      <sheetName val="Input_36"/>
      <sheetName val="2004_Commitment6"/>
      <sheetName val="AWARDED_(2)4"/>
      <sheetName val="NOT_AWARDED_4"/>
      <sheetName val="BUDGET_VS_COMMITMENT_4"/>
      <sheetName val="For_Weekly_highlight_4"/>
      <sheetName val="2004_COMMITMENTS_4"/>
      <sheetName val="EC_Project4"/>
      <sheetName val="WALKER_Q_4"/>
      <sheetName val="YEKINI_M_4"/>
      <sheetName val="LIFTING_EQUIP_INSPECTN4"/>
      <sheetName val="CD_CA_Activities4"/>
      <sheetName val="approved_CD_CA_2004_budget4"/>
      <sheetName val="Contract_Staff_Salaries4"/>
      <sheetName val="Budget_2004_$2_0bn4"/>
      <sheetName val="Budget_2004@_$2_3bn4"/>
      <sheetName val="Input_14"/>
      <sheetName val="Input_34"/>
      <sheetName val="2004_Commitment4"/>
      <sheetName val="AWARDED_(2)5"/>
      <sheetName val="NOT_AWARDED_5"/>
      <sheetName val="BUDGET_VS_COMMITMENT_5"/>
      <sheetName val="For_Weekly_highlight_5"/>
      <sheetName val="2004_COMMITMENTS_5"/>
      <sheetName val="EC_Project5"/>
      <sheetName val="WALKER_Q_5"/>
      <sheetName val="YEKINI_M_5"/>
      <sheetName val="LIFTING_EQUIP_INSPECTN5"/>
      <sheetName val="CD_CA_Activities5"/>
      <sheetName val="approved_CD_CA_2004_budget5"/>
      <sheetName val="Contract_Staff_Salaries5"/>
      <sheetName val="Budget_2004_$2_0bn5"/>
      <sheetName val="Budget_2004@_$2_3bn5"/>
      <sheetName val="Input_15"/>
      <sheetName val="Input_35"/>
      <sheetName val="2004_Commitment5"/>
      <sheetName val="AWARDED_(2)7"/>
      <sheetName val="NOT_AWARDED_7"/>
      <sheetName val="BUDGET_VS_COMMITMENT_7"/>
      <sheetName val="For_Weekly_highlight_7"/>
      <sheetName val="2004_COMMITMENTS_7"/>
      <sheetName val="EC_Project7"/>
      <sheetName val="WALKER_Q_7"/>
      <sheetName val="YEKINI_M_7"/>
      <sheetName val="LIFTING_EQUIP_INSPECTN7"/>
      <sheetName val="CD_CA_Activities7"/>
      <sheetName val="approved_CD_CA_2004_budget7"/>
      <sheetName val="Contract_Staff_Salaries7"/>
      <sheetName val="Budget_2004_$2_0bn7"/>
      <sheetName val="Budget_2004@_$2_3bn7"/>
      <sheetName val="Input_17"/>
      <sheetName val="Input_37"/>
      <sheetName val="2004_Commitment7"/>
      <sheetName val="AWARDED_(2)8"/>
      <sheetName val="NOT_AWARDED_8"/>
      <sheetName val="BUDGET_VS_COMMITMENT_8"/>
      <sheetName val="For_Weekly_highlight_8"/>
      <sheetName val="2004_COMMITMENTS_8"/>
      <sheetName val="EC_Project8"/>
      <sheetName val="WALKER_Q_8"/>
      <sheetName val="YEKINI_M_8"/>
      <sheetName val="LIFTING_EQUIP_INSPECTN8"/>
      <sheetName val="CD_CA_Activities8"/>
      <sheetName val="approved_CD_CA_2004_budget8"/>
      <sheetName val="Contract_Staff_Salaries8"/>
      <sheetName val="Budget_2004_$2_0bn8"/>
      <sheetName val="Budget_2004@_$2_3bn8"/>
      <sheetName val="Input_18"/>
      <sheetName val="Input_38"/>
      <sheetName val="2004_Commitment8"/>
      <sheetName val="AWARDED_(2)9"/>
      <sheetName val="NOT_AWARDED_9"/>
      <sheetName val="BUDGET_VS_COMMITMENT_9"/>
      <sheetName val="For_Weekly_highlight_9"/>
      <sheetName val="2004_COMMITMENTS_9"/>
      <sheetName val="EC_Project9"/>
      <sheetName val="WALKER_Q_9"/>
      <sheetName val="YEKINI_M_9"/>
      <sheetName val="LIFTING_EQUIP_INSPECTN9"/>
      <sheetName val="CD_CA_Activities9"/>
      <sheetName val="approved_CD_CA_2004_budget9"/>
      <sheetName val="Contract_Staff_Salaries9"/>
      <sheetName val="Budget_2004_$2_0bn9"/>
      <sheetName val="Budget_2004@_$2_3bn9"/>
      <sheetName val="Input_19"/>
      <sheetName val="Input_39"/>
      <sheetName val="2004_Commitment9"/>
      <sheetName val="Analysis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>
        <row r="5">
          <cell r="A5" t="str">
            <v>Ark Towers Facilities Mtce &amp; Tea services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>
        <row r="5">
          <cell r="A5" t="str">
            <v>Ark Towers Facilities Mtce &amp; Tea services</v>
          </cell>
        </row>
      </sheetData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>
        <row r="5">
          <cell r="A5" t="str">
            <v>Ark Towers Facilities Mtce &amp; Tea services</v>
          </cell>
        </row>
      </sheetData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>
        <row r="5">
          <cell r="A5" t="str">
            <v>Ark Towers Facilities Mtce &amp; Tea services</v>
          </cell>
        </row>
      </sheetData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2"/>
      <sheetName val="Budget_Data2"/>
      <sheetName val="Exp_List2"/>
      <sheetName val="AWARDED_(2)2"/>
      <sheetName val="Mapping_Fields_to_AGG_node3"/>
      <sheetName val="Budget_Data3"/>
      <sheetName val="Exp_List3"/>
      <sheetName val="AWARDED_(2)3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  <sheetName val="Mapping_Fields_to_AGG_node10"/>
      <sheetName val="Budget_Data10"/>
      <sheetName val="Exp_List10"/>
      <sheetName val="AWARDED_(2)10"/>
      <sheetName val="Well Test Shee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CAPEX_OPEX_Summary6"/>
      <sheetName val="Budget,_Actual,_LEE_&amp;_Commitmt6"/>
      <sheetName val="DETAILED_OPEX_AUG2002-correct6"/>
      <sheetName val="CAPEX_DETAILS6"/>
      <sheetName val="Budget,_LEE_&amp;_Commitments6"/>
      <sheetName val="CAPEX_OPEX_Summary4"/>
      <sheetName val="Budget,_Actual,_LEE_&amp;_Commitmt4"/>
      <sheetName val="DETAILED_OPEX_AUG2002-correct4"/>
      <sheetName val="CAPEX_DETAILS4"/>
      <sheetName val="Budget,_LEE_&amp;_Commitments4"/>
      <sheetName val="CAPEX_OPEX_Summary5"/>
      <sheetName val="Budget,_Actual,_LEE_&amp;_Commitmt5"/>
      <sheetName val="DETAILED_OPEX_AUG2002-correct5"/>
      <sheetName val="CAPEX_DETAILS5"/>
      <sheetName val="Budget,_LEE_&amp;_Commitments5"/>
      <sheetName val="CAPEX_OPEX_Summary7"/>
      <sheetName val="Budget,_Actual,_LEE_&amp;_Commitmt7"/>
      <sheetName val="DETAILED_OPEX_AUG2002-correct7"/>
      <sheetName val="CAPEX_DETAILS7"/>
      <sheetName val="Budget,_LEE_&amp;_Commitments7"/>
      <sheetName val="CAPEX_OPEX_Summary8"/>
      <sheetName val="Budget,_Actual,_LEE_&amp;_Commitmt8"/>
      <sheetName val="DETAILED_OPEX_AUG2002-correct8"/>
      <sheetName val="CAPEX_DETAILS8"/>
      <sheetName val="Budget,_LEE_&amp;_Commitments8"/>
      <sheetName val="CAPEX_OPEX_Summary9"/>
      <sheetName val="Budget,_Actual,_LEE_&amp;_Commitmt9"/>
      <sheetName val="DETAILED_OPEX_AUG2002-correct9"/>
      <sheetName val="CAPEX_DETAILS9"/>
      <sheetName val="Budget,_LEE_&amp;_Commitments9"/>
      <sheetName val="CAPEX_OPEX_Summary10"/>
      <sheetName val="Budget,_Actual,_LEE_&amp;_Commitm10"/>
      <sheetName val="DETAILED_OPEX_AUG2002-correct10"/>
      <sheetName val="CAPEX_DETAILS10"/>
      <sheetName val="Budget,_LEE_&amp;_Commitments10"/>
      <sheetName val="Economics"/>
      <sheetName val="Jul-99(1)"/>
      <sheetName val="CAPEX_OPEX_Summary14"/>
      <sheetName val="Budget,_Actual,_LEE_&amp;_Commitm14"/>
      <sheetName val="DETAILED_OPEX_AUG2002-correct14"/>
      <sheetName val="CAPEX_DETAILS14"/>
      <sheetName val="Budget,_LEE_&amp;_Commitments14"/>
      <sheetName val="CAPEX_OPEX_Summary12"/>
      <sheetName val="Budget,_Actual,_LEE_&amp;_Commitm12"/>
      <sheetName val="DETAILED_OPEX_AUG2002-correct12"/>
      <sheetName val="CAPEX_DETAILS12"/>
      <sheetName val="Budget,_LEE_&amp;_Commitments12"/>
      <sheetName val="CAPEX_OPEX_Summary11"/>
      <sheetName val="Budget,_Actual,_LEE_&amp;_Commitm11"/>
      <sheetName val="DETAILED_OPEX_AUG2002-correct11"/>
      <sheetName val="CAPEX_DETAILS11"/>
      <sheetName val="Budget,_LEE_&amp;_Commitments11"/>
      <sheetName val="CAPEX_OPEX_Summary13"/>
      <sheetName val="Budget,_Actual,_LEE_&amp;_Commitm13"/>
      <sheetName val="DETAILED_OPEX_AUG2002-correct13"/>
      <sheetName val="CAPEX_DETAILS13"/>
      <sheetName val="Budget,_LEE_&amp;_Commitments13"/>
      <sheetName val="CAPEX_OPEX_Summary15"/>
      <sheetName val="Budget,_Actual,_LEE_&amp;_Commitm15"/>
      <sheetName val="DETAILED_OPEX_AUG2002-correct15"/>
      <sheetName val="CAPEX_DETAILS15"/>
      <sheetName val="Budget,_LEE_&amp;_Commitments15"/>
      <sheetName val="CAPEX_OPEX_Summary16"/>
      <sheetName val="Budget,_Actual,_LEE_&amp;_Commitm16"/>
      <sheetName val="DETAILED_OPEX_AUG2002-correct16"/>
      <sheetName val="CAPEX_DETAILS16"/>
      <sheetName val="Budget,_LEE_&amp;_Commitments16"/>
      <sheetName val="Currency Sheet"/>
      <sheetName val="Units of Measure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>
        <row r="7">
          <cell r="A7" t="str">
            <v>Air Transport Logistics</v>
          </cell>
        </row>
      </sheetData>
      <sheetData sheetId="3">
        <row r="9">
          <cell r="B9" t="str">
            <v>Business Travel (Local)</v>
          </cell>
        </row>
      </sheetData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7">
          <cell r="A7" t="str">
            <v>Air Transport Logistics</v>
          </cell>
        </row>
      </sheetData>
      <sheetData sheetId="9">
        <row r="7">
          <cell r="A7" t="str">
            <v>Air Transport Logistics</v>
          </cell>
        </row>
      </sheetData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7">
          <cell r="A7" t="str">
            <v>Air Transport Logistics</v>
          </cell>
        </row>
      </sheetData>
      <sheetData sheetId="14">
        <row r="7">
          <cell r="A7" t="str">
            <v>Air Transport Logistics</v>
          </cell>
        </row>
      </sheetData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>
        <row r="7">
          <cell r="A7" t="str">
            <v>Air Transport Logistics</v>
          </cell>
        </row>
      </sheetData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>
        <row r="7">
          <cell r="A7" t="str">
            <v>Air Transport Logistics</v>
          </cell>
        </row>
      </sheetData>
      <sheetData sheetId="26">
        <row r="7">
          <cell r="A7" t="str">
            <v>Air Transport Logistics</v>
          </cell>
        </row>
      </sheetData>
      <sheetData sheetId="27">
        <row r="7">
          <cell r="A7" t="str">
            <v>Air Transport Logistics</v>
          </cell>
        </row>
      </sheetData>
      <sheetData sheetId="28">
        <row r="9">
          <cell r="B9" t="str">
            <v>Business Travel (Local)</v>
          </cell>
        </row>
      </sheetData>
      <sheetData sheetId="29"/>
      <sheetData sheetId="30"/>
      <sheetData sheetId="31"/>
      <sheetData sheetId="32">
        <row r="7">
          <cell r="A7" t="str">
            <v>Air Transport Logistics</v>
          </cell>
        </row>
      </sheetData>
      <sheetData sheetId="33">
        <row r="9">
          <cell r="B9" t="str">
            <v>Business Travel (Local)</v>
          </cell>
        </row>
      </sheetData>
      <sheetData sheetId="34"/>
      <sheetData sheetId="35"/>
      <sheetData sheetId="36">
        <row r="7">
          <cell r="A7" t="str">
            <v>Air Transport Logistics</v>
          </cell>
        </row>
      </sheetData>
      <sheetData sheetId="37">
        <row r="7">
          <cell r="A7" t="str">
            <v>Air Transport Logistics</v>
          </cell>
        </row>
      </sheetData>
      <sheetData sheetId="38">
        <row r="9">
          <cell r="B9" t="str">
            <v>Business Travel (Local)</v>
          </cell>
        </row>
      </sheetData>
      <sheetData sheetId="39"/>
      <sheetData sheetId="40"/>
      <sheetData sheetId="41"/>
      <sheetData sheetId="42">
        <row r="7">
          <cell r="A7" t="str">
            <v>Air Transport Logistics</v>
          </cell>
        </row>
      </sheetData>
      <sheetData sheetId="43">
        <row r="9">
          <cell r="B9" t="str">
            <v>Business Travel (Local)</v>
          </cell>
        </row>
      </sheetData>
      <sheetData sheetId="44"/>
      <sheetData sheetId="45"/>
      <sheetData sheetId="46">
        <row r="7">
          <cell r="A7" t="str">
            <v>Air Transport Logistics</v>
          </cell>
        </row>
      </sheetData>
      <sheetData sheetId="47">
        <row r="7">
          <cell r="A7" t="str">
            <v>Air Transport Logistics</v>
          </cell>
        </row>
      </sheetData>
      <sheetData sheetId="48">
        <row r="9">
          <cell r="B9" t="str">
            <v>Business Travel (Local)</v>
          </cell>
        </row>
      </sheetData>
      <sheetData sheetId="49"/>
      <sheetData sheetId="50"/>
      <sheetData sheetId="51">
        <row r="7">
          <cell r="A7" t="str">
            <v>Air Transport Logistics</v>
          </cell>
        </row>
      </sheetData>
      <sheetData sheetId="52">
        <row r="7">
          <cell r="A7" t="str">
            <v>Air Transport Logistics</v>
          </cell>
        </row>
      </sheetData>
      <sheetData sheetId="53">
        <row r="9">
          <cell r="B9" t="str">
            <v>Business Travel (Local)</v>
          </cell>
        </row>
      </sheetData>
      <sheetData sheetId="54"/>
      <sheetData sheetId="55"/>
      <sheetData sheetId="56">
        <row r="7">
          <cell r="A7" t="str">
            <v>Air Transport Logistics</v>
          </cell>
        </row>
      </sheetData>
      <sheetData sheetId="57">
        <row r="7">
          <cell r="A7" t="str">
            <v>Air Transport Logistics</v>
          </cell>
        </row>
      </sheetData>
      <sheetData sheetId="58">
        <row r="9">
          <cell r="B9" t="str">
            <v>Business Travel (Local)</v>
          </cell>
        </row>
      </sheetData>
      <sheetData sheetId="59"/>
      <sheetData sheetId="60"/>
      <sheetData sheetId="61"/>
      <sheetData sheetId="62" refreshError="1"/>
      <sheetData sheetId="63" refreshError="1"/>
      <sheetData sheetId="64">
        <row r="7">
          <cell r="A7" t="str">
            <v>Air Transport Logistics</v>
          </cell>
        </row>
      </sheetData>
      <sheetData sheetId="65">
        <row r="9">
          <cell r="B9" t="str">
            <v>Business Travel (Local)</v>
          </cell>
        </row>
      </sheetData>
      <sheetData sheetId="66"/>
      <sheetData sheetId="67"/>
      <sheetData sheetId="68"/>
      <sheetData sheetId="69">
        <row r="7">
          <cell r="A7" t="str">
            <v>Air Transport Logistics</v>
          </cell>
        </row>
      </sheetData>
      <sheetData sheetId="70">
        <row r="9">
          <cell r="B9" t="str">
            <v>Business Travel (Local)</v>
          </cell>
        </row>
      </sheetData>
      <sheetData sheetId="71"/>
      <sheetData sheetId="72"/>
      <sheetData sheetId="73"/>
      <sheetData sheetId="74">
        <row r="7">
          <cell r="A7" t="str">
            <v>Air Transport Logistics</v>
          </cell>
        </row>
      </sheetData>
      <sheetData sheetId="75">
        <row r="9">
          <cell r="B9" t="str">
            <v>Business Travel (Local)</v>
          </cell>
        </row>
      </sheetData>
      <sheetData sheetId="76"/>
      <sheetData sheetId="77"/>
      <sheetData sheetId="78"/>
      <sheetData sheetId="79">
        <row r="7">
          <cell r="A7" t="str">
            <v>Air Transport Logistics</v>
          </cell>
        </row>
      </sheetData>
      <sheetData sheetId="80">
        <row r="9">
          <cell r="B9" t="str">
            <v>Business Travel (Local)</v>
          </cell>
        </row>
      </sheetData>
      <sheetData sheetId="81"/>
      <sheetData sheetId="82"/>
      <sheetData sheetId="83"/>
      <sheetData sheetId="84">
        <row r="7">
          <cell r="A7" t="str">
            <v>Air Transport Logistics</v>
          </cell>
        </row>
      </sheetData>
      <sheetData sheetId="85">
        <row r="9">
          <cell r="B9" t="str">
            <v>Business Travel (Local)</v>
          </cell>
        </row>
      </sheetData>
      <sheetData sheetId="86"/>
      <sheetData sheetId="87"/>
      <sheetData sheetId="88"/>
      <sheetData sheetId="89">
        <row r="7">
          <cell r="A7" t="str">
            <v>Air Transport Logistics</v>
          </cell>
        </row>
      </sheetData>
      <sheetData sheetId="90">
        <row r="9">
          <cell r="B9" t="str">
            <v>Business Travel (Local)</v>
          </cell>
        </row>
      </sheetData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Sheet1_(2)6"/>
      <sheetName val="Budget,_LEE_&amp;_Commitments6"/>
      <sheetName val="Sheet1_(2)4"/>
      <sheetName val="Budget,_LEE_&amp;_Commitments4"/>
      <sheetName val="Sheet1_(2)5"/>
      <sheetName val="Budget,_LEE_&amp;_Commitments5"/>
      <sheetName val="Sheet1_(2)7"/>
      <sheetName val="Budget,_LEE_&amp;_Commitments7"/>
      <sheetName val="Sheet1_(2)8"/>
      <sheetName val="Budget,_LEE_&amp;_Commitments8"/>
      <sheetName val="Sheet1_(2)9"/>
      <sheetName val="Budget,_LEE_&amp;_Commitments9"/>
      <sheetName val="WTR"/>
      <sheetName val="Sheet1_(2)10"/>
      <sheetName val="Budget,_LEE_&amp;_Commitments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  <sheetName val="Data_Entry"/>
      <sheetName val="Automated_Balance_Sheet"/>
      <sheetName val="Assoc_Coy_PMaster_Data"/>
      <sheetName val="Group_Coy_PMaster_Data"/>
      <sheetName val="Automated_Profit_&amp;_Loss"/>
      <sheetName val="Automated_Cashflow"/>
      <sheetName val="Auto_Volumes_and_Supplementary"/>
      <sheetName val="Sheet1"/>
      <sheetName val="Data_Entry3"/>
      <sheetName val="Automated_Profit_&amp;_Loss3"/>
      <sheetName val="Automated_Balance_Sheet3"/>
      <sheetName val="Automated_Cashflow3"/>
      <sheetName val="Auto_Volumes_and_Supplementary3"/>
      <sheetName val="Assoc_Coy_PMaster_Data3"/>
      <sheetName val="Group_Coy_PMaster_Data3"/>
      <sheetName val="Data_Entry2"/>
      <sheetName val="Automated_Profit_&amp;_Loss2"/>
      <sheetName val="Automated_Balance_Sheet2"/>
      <sheetName val="Automated_Cashflow2"/>
      <sheetName val="Auto_Volumes_and_Supplementary2"/>
      <sheetName val="Assoc_Coy_PMaster_Data2"/>
      <sheetName val="Group_Coy_PMaster_Data2"/>
      <sheetName val="Data_Entry4"/>
      <sheetName val="Automated_Profit_&amp;_Loss4"/>
      <sheetName val="Automated_Balance_Sheet4"/>
      <sheetName val="Automated_Cashflow4"/>
      <sheetName val="Auto_Volumes_and_Supplementary4"/>
      <sheetName val="Assoc_Coy_PMaster_Data4"/>
      <sheetName val="Group_Coy_PMaster_Data4"/>
      <sheetName val="Data_Entry5"/>
      <sheetName val="Automated_Profit_&amp;_Loss5"/>
      <sheetName val="Automated_Balance_Sheet5"/>
      <sheetName val="Automated_Cashflow5"/>
      <sheetName val="Auto_Volumes_and_Supplementary5"/>
      <sheetName val="Assoc_Coy_PMaster_Data5"/>
      <sheetName val="Group_Coy_PMaster_Data5"/>
      <sheetName val="Data_Entry6"/>
      <sheetName val="Automated_Profit_&amp;_Loss6"/>
      <sheetName val="Automated_Balance_Sheet6"/>
      <sheetName val="Automated_Cashflow6"/>
      <sheetName val="Auto_Volumes_and_Supplementary6"/>
      <sheetName val="Assoc_Coy_PMaster_Data6"/>
      <sheetName val="Group_Coy_PMaster_Data6"/>
      <sheetName val="Data_Entry7"/>
      <sheetName val="Automated_Profit_&amp;_Loss7"/>
      <sheetName val="Automated_Balance_Sheet7"/>
      <sheetName val="Automated_Cashflow7"/>
      <sheetName val="Auto_Volumes_and_Supplementary7"/>
      <sheetName val="Assoc_Coy_PMaster_Data7"/>
      <sheetName val="Group_Coy_PMaster_Data7"/>
      <sheetName val="Data_Entry8"/>
      <sheetName val="Automated_Profit_&amp;_Loss8"/>
      <sheetName val="Automated_Balance_Sheet8"/>
      <sheetName val="Automated_Cashflow8"/>
      <sheetName val="Auto_Volumes_and_Supplementary8"/>
      <sheetName val="Assoc_Coy_PMaster_Data8"/>
      <sheetName val="Group_Coy_PMaster_Data8"/>
      <sheetName val="Group_Coy_PMaster_Data9"/>
      <sheetName val="Automated_Profit_&amp;_Loss9"/>
      <sheetName val="Data_Entry9"/>
      <sheetName val="Assoc_Coy_PMaster_Data9"/>
      <sheetName val="Automated_Balance_Sheet9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>
        <row r="6">
          <cell r="D6">
            <v>0</v>
          </cell>
        </row>
      </sheetData>
      <sheetData sheetId="16">
        <row r="6">
          <cell r="D6">
            <v>0</v>
          </cell>
        </row>
      </sheetData>
      <sheetData sheetId="17">
        <row r="6">
          <cell r="D6">
            <v>0</v>
          </cell>
        </row>
      </sheetData>
      <sheetData sheetId="18">
        <row r="6">
          <cell r="D6">
            <v>0</v>
          </cell>
        </row>
      </sheetData>
      <sheetData sheetId="19">
        <row r="6">
          <cell r="D6">
            <v>0</v>
          </cell>
        </row>
      </sheetData>
      <sheetData sheetId="20">
        <row r="6">
          <cell r="D6">
            <v>0</v>
          </cell>
        </row>
      </sheetData>
      <sheetData sheetId="21">
        <row r="6">
          <cell r="D6">
            <v>0</v>
          </cell>
        </row>
      </sheetData>
      <sheetData sheetId="22">
        <row r="6">
          <cell r="D6">
            <v>0</v>
          </cell>
        </row>
      </sheetData>
      <sheetData sheetId="23">
        <row r="6">
          <cell r="D6">
            <v>0</v>
          </cell>
        </row>
      </sheetData>
      <sheetData sheetId="24">
        <row r="6">
          <cell r="D6">
            <v>0</v>
          </cell>
        </row>
      </sheetData>
      <sheetData sheetId="25">
        <row r="6">
          <cell r="D6">
            <v>0</v>
          </cell>
        </row>
      </sheetData>
      <sheetData sheetId="26" refreshError="1"/>
      <sheetData sheetId="27">
        <row r="6">
          <cell r="D6">
            <v>0</v>
          </cell>
        </row>
      </sheetData>
      <sheetData sheetId="28">
        <row r="6">
          <cell r="D6">
            <v>0</v>
          </cell>
        </row>
      </sheetData>
      <sheetData sheetId="29">
        <row r="6">
          <cell r="D6">
            <v>0</v>
          </cell>
        </row>
      </sheetData>
      <sheetData sheetId="30">
        <row r="6">
          <cell r="D6">
            <v>0</v>
          </cell>
        </row>
      </sheetData>
      <sheetData sheetId="31">
        <row r="6">
          <cell r="D6">
            <v>0</v>
          </cell>
        </row>
      </sheetData>
      <sheetData sheetId="32">
        <row r="6">
          <cell r="D6">
            <v>0</v>
          </cell>
        </row>
      </sheetData>
      <sheetData sheetId="33">
        <row r="6">
          <cell r="D6">
            <v>0</v>
          </cell>
        </row>
      </sheetData>
      <sheetData sheetId="34">
        <row r="6">
          <cell r="D6">
            <v>0</v>
          </cell>
        </row>
      </sheetData>
      <sheetData sheetId="35">
        <row r="6">
          <cell r="D6">
            <v>0</v>
          </cell>
        </row>
      </sheetData>
      <sheetData sheetId="36">
        <row r="6">
          <cell r="D6">
            <v>0</v>
          </cell>
        </row>
      </sheetData>
      <sheetData sheetId="37"/>
      <sheetData sheetId="38"/>
      <sheetData sheetId="39"/>
      <sheetData sheetId="40">
        <row r="6">
          <cell r="D6">
            <v>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  <sheetName val="Accrual_oct032"/>
      <sheetName val="Oct_trans2"/>
      <sheetName val="lagbrt10_(3)2"/>
      <sheetName val="estgl10_(3)2"/>
      <sheetName val="Accrual_oct033"/>
      <sheetName val="Oct_trans3"/>
      <sheetName val="lagbrt10_(3)3"/>
      <sheetName val="estgl10_(3)3"/>
      <sheetName val="Accrual_oct036"/>
      <sheetName val="Oct_trans6"/>
      <sheetName val="lagbrt10_(3)6"/>
      <sheetName val="estgl10_(3)6"/>
      <sheetName val="Accrual_oct034"/>
      <sheetName val="Oct_trans4"/>
      <sheetName val="lagbrt10_(3)4"/>
      <sheetName val="estgl10_(3)4"/>
      <sheetName val="Accrual_oct035"/>
      <sheetName val="Oct_trans5"/>
      <sheetName val="lagbrt10_(3)5"/>
      <sheetName val="estgl10_(3)5"/>
      <sheetName val="Accrual_oct037"/>
      <sheetName val="Oct_trans7"/>
      <sheetName val="lagbrt10_(3)7"/>
      <sheetName val="estgl10_(3)7"/>
      <sheetName val="Accrual_oct038"/>
      <sheetName val="Oct_trans8"/>
      <sheetName val="lagbrt10_(3)8"/>
      <sheetName val="estgl10_(3)8"/>
      <sheetName val="Accrual_oct039"/>
      <sheetName val="Oct_trans9"/>
      <sheetName val="lagbrt10_(3)9"/>
      <sheetName val="estgl10_(3)9"/>
      <sheetName val="Accrual_oct0310"/>
      <sheetName val="Oct_trans10"/>
      <sheetName val="lagbrt10_(3)10"/>
      <sheetName val="estgl10_(3)10"/>
      <sheetName val="Erha reconciliation"/>
      <sheetName val="Tax Provision"/>
      <sheetName val="Accrual_oct0314"/>
      <sheetName val="Oct_trans14"/>
      <sheetName val="lagbrt10_(3)14"/>
      <sheetName val="estgl10_(3)14"/>
      <sheetName val="Accrual_oct0312"/>
      <sheetName val="Oct_trans12"/>
      <sheetName val="lagbrt10_(3)12"/>
      <sheetName val="estgl10_(3)12"/>
      <sheetName val="Accrual_oct0311"/>
      <sheetName val="Oct_trans11"/>
      <sheetName val="lagbrt10_(3)11"/>
      <sheetName val="estgl10_(3)11"/>
      <sheetName val="Accrual_oct0313"/>
      <sheetName val="Oct_trans13"/>
      <sheetName val="lagbrt10_(3)13"/>
      <sheetName val="estgl10_(3)13"/>
      <sheetName val="Accrual_oct0315"/>
      <sheetName val="Oct_trans15"/>
      <sheetName val="lagbrt10_(3)15"/>
      <sheetName val="estgl10_(3)15"/>
      <sheetName val="Accrual_oct0316"/>
      <sheetName val="Oct_trans16"/>
      <sheetName val="lagbrt10_(3)16"/>
      <sheetName val="estgl10_(3)16"/>
      <sheetName val="Erha_reconciliation1"/>
      <sheetName val="Tax_Provision1"/>
      <sheetName val="Erha_reconciliation"/>
      <sheetName val="Tax_Provis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2005_source_curr6"/>
      <sheetName val="PAO_OPEX_BUDGET_(2)6"/>
      <sheetName val="PAO_OPEX_BUDGET6"/>
      <sheetName val="GPO_OPEX_BUDGET6"/>
      <sheetName val="PSO_OPEX_BUDGET6"/>
      <sheetName val="PLO_OPEX_BUDGET6"/>
      <sheetName val="PLO_CAPEX_BUDGET_6"/>
      <sheetName val="PAO_CAPEX_BUDGET_6"/>
      <sheetName val="Capital_Allowance6"/>
      <sheetName val="Input_Validation_Lists6"/>
      <sheetName val="TARIFF_DATA6"/>
      <sheetName val="2005_source_curr4"/>
      <sheetName val="PAO_OPEX_BUDGET_(2)4"/>
      <sheetName val="PAO_OPEX_BUDGET4"/>
      <sheetName val="GPO_OPEX_BUDGET4"/>
      <sheetName val="PSO_OPEX_BUDGET4"/>
      <sheetName val="PLO_OPEX_BUDGET4"/>
      <sheetName val="PLO_CAPEX_BUDGET_4"/>
      <sheetName val="PAO_CAPEX_BUDGET_4"/>
      <sheetName val="Capital_Allowance4"/>
      <sheetName val="Input_Validation_Lists4"/>
      <sheetName val="TARIFF_DATA4"/>
      <sheetName val="2005_source_curr5"/>
      <sheetName val="PAO_OPEX_BUDGET_(2)5"/>
      <sheetName val="PAO_OPEX_BUDGET5"/>
      <sheetName val="GPO_OPEX_BUDGET5"/>
      <sheetName val="PSO_OPEX_BUDGET5"/>
      <sheetName val="PLO_OPEX_BUDGET5"/>
      <sheetName val="PLO_CAPEX_BUDGET_5"/>
      <sheetName val="PAO_CAPEX_BUDGET_5"/>
      <sheetName val="Capital_Allowance5"/>
      <sheetName val="Input_Validation_Lists5"/>
      <sheetName val="TARIFF_DATA5"/>
      <sheetName val="2005_source_curr7"/>
      <sheetName val="PAO_OPEX_BUDGET_(2)7"/>
      <sheetName val="PAO_OPEX_BUDGET7"/>
      <sheetName val="GPO_OPEX_BUDGET7"/>
      <sheetName val="PSO_OPEX_BUDGET7"/>
      <sheetName val="PLO_OPEX_BUDGET7"/>
      <sheetName val="PLO_CAPEX_BUDGET_7"/>
      <sheetName val="PAO_CAPEX_BUDGET_7"/>
      <sheetName val="Capital_Allowance7"/>
      <sheetName val="Input_Validation_Lists7"/>
      <sheetName val="TARIFF_DATA7"/>
      <sheetName val="2005_source_curr8"/>
      <sheetName val="PAO_OPEX_BUDGET_(2)8"/>
      <sheetName val="PAO_OPEX_BUDGET8"/>
      <sheetName val="GPO_OPEX_BUDGET8"/>
      <sheetName val="PSO_OPEX_BUDGET8"/>
      <sheetName val="PLO_OPEX_BUDGET8"/>
      <sheetName val="PLO_CAPEX_BUDGET_8"/>
      <sheetName val="PAO_CAPEX_BUDGET_8"/>
      <sheetName val="Capital_Allowance8"/>
      <sheetName val="Input_Validation_Lists8"/>
      <sheetName val="TARIFF_DATA8"/>
      <sheetName val="2005_source_curr9"/>
      <sheetName val="PAO_OPEX_BUDGET_(2)9"/>
      <sheetName val="PAO_OPEX_BUDGET9"/>
      <sheetName val="GPO_OPEX_BUDGET9"/>
      <sheetName val="PSO_OPEX_BUDGET9"/>
      <sheetName val="PLO_OPEX_BUDGET9"/>
      <sheetName val="PLO_CAPEX_BUDGET_9"/>
      <sheetName val="PAO_CAPEX_BUDGET_9"/>
      <sheetName val="Capital_Allowance9"/>
      <sheetName val="Input_Validation_Lists9"/>
      <sheetName val="TARIFF_DATA9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68">
          <cell r="A168" t="str">
            <v>GPO</v>
          </cell>
        </row>
      </sheetData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68">
          <cell r="A168" t="str">
            <v>GPO</v>
          </cell>
        </row>
      </sheetData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68">
          <cell r="A168" t="str">
            <v>GPO</v>
          </cell>
        </row>
      </sheetData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168">
          <cell r="A168" t="str">
            <v>GPO</v>
          </cell>
        </row>
      </sheetData>
      <sheetData sheetId="59">
        <row r="168">
          <cell r="A168" t="str">
            <v>GPO</v>
          </cell>
        </row>
      </sheetData>
      <sheetData sheetId="60">
        <row r="168">
          <cell r="A168" t="str">
            <v>GPO</v>
          </cell>
        </row>
      </sheetData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/>
      <sheetData sheetId="71">
        <row r="168">
          <cell r="A168" t="str">
            <v>GPO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68">
          <cell r="A168" t="str">
            <v>GPO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168">
          <cell r="A168" t="str">
            <v>GPO</v>
          </cell>
        </row>
      </sheetData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168">
          <cell r="A168" t="str">
            <v>GPO</v>
          </cell>
        </row>
      </sheetData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>
        <row r="168">
          <cell r="A168" t="str">
            <v>GPO</v>
          </cell>
        </row>
      </sheetData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Project_Data_Input2"/>
      <sheetName val="Project_Data_2"/>
      <sheetName val="Project_Data_Input3"/>
      <sheetName val="Project_Data_3"/>
      <sheetName val="DATA04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  <sheetName val="Project_Data_Input14"/>
      <sheetName val="Project_Data_14"/>
      <sheetName val="Project_Data_Input12"/>
      <sheetName val="Project_Data_12"/>
      <sheetName val="Project_Data_Input11"/>
      <sheetName val="Project_Data_11"/>
      <sheetName val="Project_Data_Input13"/>
      <sheetName val="Project_Data_13"/>
      <sheetName val="Project_Data_Input15"/>
      <sheetName val="Project_Data_15"/>
      <sheetName val="Project_Data_Input16"/>
      <sheetName val="Project_Data_16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  <sheetName val="Within_OD6"/>
      <sheetName val="Invoice_summary6"/>
      <sheetName val="Sheet1_(2)6"/>
      <sheetName val="BASE_DATA6"/>
      <sheetName val="Scorecard_Processing_Days6"/>
      <sheetName val="Scorecard_Payment_Days6"/>
      <sheetName val="Status_At_a_glance6"/>
      <sheetName val="table_data6"/>
      <sheetName val="Payments_Jan-Date6"/>
      <sheetName val="Cancelled_invoices6"/>
      <sheetName val="With_Treasury6"/>
      <sheetName val="Invoices_within_OD6"/>
      <sheetName val="Scorecard_(2)6"/>
      <sheetName val="Invoice_Age_analysis6"/>
      <sheetName val="Project_Data6"/>
      <sheetName val="detail_by_class6"/>
      <sheetName val="Within_OD4"/>
      <sheetName val="Invoice_summary4"/>
      <sheetName val="Sheet1_(2)4"/>
      <sheetName val="BASE_DATA4"/>
      <sheetName val="Scorecard_Processing_Days4"/>
      <sheetName val="Scorecard_Payment_Days4"/>
      <sheetName val="Status_At_a_glance4"/>
      <sheetName val="table_data4"/>
      <sheetName val="Payments_Jan-Date4"/>
      <sheetName val="Cancelled_invoices4"/>
      <sheetName val="With_Treasury4"/>
      <sheetName val="Invoices_within_OD4"/>
      <sheetName val="Scorecard_(2)4"/>
      <sheetName val="Invoice_Age_analysis4"/>
      <sheetName val="Project_Data4"/>
      <sheetName val="detail_by_class4"/>
      <sheetName val="Within_OD5"/>
      <sheetName val="Invoice_summary5"/>
      <sheetName val="Sheet1_(2)5"/>
      <sheetName val="BASE_DATA5"/>
      <sheetName val="Scorecard_Processing_Days5"/>
      <sheetName val="Scorecard_Payment_Days5"/>
      <sheetName val="Status_At_a_glance5"/>
      <sheetName val="table_data5"/>
      <sheetName val="Payments_Jan-Date5"/>
      <sheetName val="Cancelled_invoices5"/>
      <sheetName val="With_Treasury5"/>
      <sheetName val="Invoices_within_OD5"/>
      <sheetName val="Scorecard_(2)5"/>
      <sheetName val="Invoice_Age_analysis5"/>
      <sheetName val="Project_Data5"/>
      <sheetName val="detail_by_class5"/>
      <sheetName val="Within_OD7"/>
      <sheetName val="Invoice_summary7"/>
      <sheetName val="Sheet1_(2)7"/>
      <sheetName val="BASE_DATA7"/>
      <sheetName val="Scorecard_Processing_Days7"/>
      <sheetName val="Scorecard_Payment_Days7"/>
      <sheetName val="Status_At_a_glance7"/>
      <sheetName val="table_data7"/>
      <sheetName val="Payments_Jan-Date7"/>
      <sheetName val="Cancelled_invoices7"/>
      <sheetName val="With_Treasury7"/>
      <sheetName val="Invoices_within_OD7"/>
      <sheetName val="Scorecard_(2)7"/>
      <sheetName val="Invoice_Age_analysis7"/>
      <sheetName val="Project_Data7"/>
      <sheetName val="detail_by_class7"/>
      <sheetName val="Within_OD8"/>
      <sheetName val="Invoice_summary8"/>
      <sheetName val="Sheet1_(2)8"/>
      <sheetName val="BASE_DATA8"/>
      <sheetName val="Scorecard_Processing_Days8"/>
      <sheetName val="Scorecard_Payment_Days8"/>
      <sheetName val="Status_At_a_glance8"/>
      <sheetName val="table_data8"/>
      <sheetName val="Payments_Jan-Date8"/>
      <sheetName val="Cancelled_invoices8"/>
      <sheetName val="With_Treasury8"/>
      <sheetName val="Invoices_within_OD8"/>
      <sheetName val="Scorecard_(2)8"/>
      <sheetName val="Invoice_Age_analysis8"/>
      <sheetName val="Project_Data8"/>
      <sheetName val="detail_by_class8"/>
      <sheetName val="Within_OD9"/>
      <sheetName val="Invoice_summary9"/>
      <sheetName val="Sheet1_(2)9"/>
      <sheetName val="BASE_DATA9"/>
      <sheetName val="Scorecard_Processing_Days9"/>
      <sheetName val="Scorecard_Payment_Days9"/>
      <sheetName val="Status_At_a_glance9"/>
      <sheetName val="table_data9"/>
      <sheetName val="Payments_Jan-Date9"/>
      <sheetName val="Cancelled_invoices9"/>
      <sheetName val="With_Treasury9"/>
      <sheetName val="Invoices_within_OD9"/>
      <sheetName val="Scorecard_(2)9"/>
      <sheetName val="Invoice_Age_analysis9"/>
      <sheetName val="Project_Data9"/>
      <sheetName val="detail_by_class9"/>
      <sheetName val="BASE_DATA10"/>
      <sheetName val="Within_OD10"/>
      <sheetName val="Invoice_summary10"/>
      <sheetName val="Sheet1_(2)10"/>
      <sheetName val="Scorecard_Processing_Days10"/>
      <sheetName val="Scorecard_Payment_Days10"/>
      <sheetName val="Status_At_a_glance10"/>
      <sheetName val="table_data10"/>
      <sheetName val="Payments_Jan-Date10"/>
      <sheetName val="Cancelled_invoices10"/>
      <sheetName val="With_Treasury10"/>
      <sheetName val="Invoices_within_OD10"/>
      <sheetName val="Scorecard_(2)10"/>
      <sheetName val="Invoice_Age_analysis10"/>
      <sheetName val="Project_Data10"/>
      <sheetName val="detail_by_class10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2">
          <cell r="A2" t="str">
            <v>At Bank</v>
          </cell>
        </row>
      </sheetData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2">
          <cell r="A2" t="str">
            <v>At Bank</v>
          </cell>
        </row>
      </sheetData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>
        <row r="2">
          <cell r="A2" t="str">
            <v>At Bank</v>
          </cell>
        </row>
      </sheetData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>
        <row r="2">
          <cell r="A2" t="str">
            <v>At Bank</v>
          </cell>
        </row>
      </sheetData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>
        <row r="2">
          <cell r="A2" t="str">
            <v>At Bank</v>
          </cell>
        </row>
      </sheetData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2">
          <cell r="A2" t="str">
            <v>At Bank</v>
          </cell>
        </row>
      </sheetData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  <sheetName val="Budget_Data_SAP14"/>
      <sheetName val="BASE_DATA14"/>
      <sheetName val="Budget_Data_SAP12"/>
      <sheetName val="BASE_DATA12"/>
      <sheetName val="Budget_Data_SAP11"/>
      <sheetName val="BASE_DATA11"/>
      <sheetName val="Budget_Data_SAP13"/>
      <sheetName val="BASE_DATA13"/>
      <sheetName val="Budget_Data_SAP15"/>
      <sheetName val="BASE_DATA15"/>
      <sheetName val="Budget_Data_SAP16"/>
      <sheetName val="BASE_DATA16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  <sheetData sheetId="38">
        <row r="1">
          <cell r="A1" t="str">
            <v>Short Item (final)</v>
          </cell>
        </row>
      </sheetData>
      <sheetData sheetId="39">
        <row r="1">
          <cell r="A1" t="str">
            <v>Short Item (final)</v>
          </cell>
        </row>
      </sheetData>
      <sheetData sheetId="40">
        <row r="1">
          <cell r="A1" t="str">
            <v>Short Item (final)</v>
          </cell>
        </row>
      </sheetData>
      <sheetData sheetId="41">
        <row r="1">
          <cell r="A1" t="str">
            <v>Short Item (final)</v>
          </cell>
        </row>
      </sheetData>
      <sheetData sheetId="42">
        <row r="1">
          <cell r="A1" t="str">
            <v>Short Item (final)</v>
          </cell>
        </row>
      </sheetData>
      <sheetData sheetId="43">
        <row r="1">
          <cell r="A1" t="str">
            <v>Short Item (final)</v>
          </cell>
        </row>
      </sheetData>
      <sheetData sheetId="44">
        <row r="1">
          <cell r="A1" t="str">
            <v>Short Item (final)</v>
          </cell>
        </row>
      </sheetData>
      <sheetData sheetId="45">
        <row r="1">
          <cell r="A1" t="str">
            <v>Short Item (final)</v>
          </cell>
        </row>
      </sheetData>
      <sheetData sheetId="46">
        <row r="1">
          <cell r="A1" t="str">
            <v>Short Item (final)</v>
          </cell>
        </row>
      </sheetData>
      <sheetData sheetId="47">
        <row r="1">
          <cell r="A1" t="str">
            <v>Short Item (final)</v>
          </cell>
        </row>
      </sheetData>
      <sheetData sheetId="48">
        <row r="1">
          <cell r="A1" t="str">
            <v>Short Item (final)</v>
          </cell>
        </row>
      </sheetData>
      <sheetData sheetId="49">
        <row r="1">
          <cell r="A1" t="str">
            <v>Short Item (final)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2003_Budget14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  <sheetName val="2003_Budget17"/>
      <sheetName val="keys2002_Act17"/>
      <sheetName val="KEYS_2003_July_LE17"/>
      <sheetName val="Average_KEYS_02-0317"/>
      <sheetName val="2003_Stats17"/>
      <sheetName val="Brunei_Deepwater17"/>
      <sheetName val="Shell_Expl__China17"/>
      <sheetName val="Shell_Phillipines17"/>
      <sheetName val="Shell_Morocco17"/>
      <sheetName val="Enterprise_Morocco_17"/>
      <sheetName val="Pecten_Cam_17"/>
      <sheetName val="Gabon_Offshore17"/>
      <sheetName val="Ent_Ireland17"/>
      <sheetName val="Woodside_Act_200217"/>
      <sheetName val="BSP_Act_200217"/>
      <sheetName val="Shell_Expl__China_act__LE_20017"/>
      <sheetName val="SSPC__act_200217"/>
      <sheetName val="SSB_act_200217"/>
      <sheetName val="STOS_act_200217"/>
      <sheetName val="Shell_Philipines_act_200217"/>
      <sheetName val="TSEPCO_act_200217"/>
      <sheetName val="Capsa_act_200217"/>
      <sheetName val="Shell_Canada_act_200217"/>
      <sheetName val="SEPCO_act_200217"/>
      <sheetName val="Shell_Venezuela_act_200217"/>
      <sheetName val="Shell_Trinidad_act_200217"/>
      <sheetName val="Shell_Bangladesh_act_200217"/>
      <sheetName val="Shell_Egypt_act_200217"/>
      <sheetName val="PDO_act_200217"/>
      <sheetName val="Sakhaling_act_200217"/>
      <sheetName val="Syria_act_200217"/>
      <sheetName val="Shell_Morocco_act_2002_17"/>
      <sheetName val="Enterprise_Morocco_act_200217"/>
      <sheetName val="Pecten_Cameroon_act_200217"/>
      <sheetName val="Shell_Gabon_act_200217"/>
      <sheetName val="Shell_Offshore_Gabon_act_200217"/>
      <sheetName val="SPDC_act_200217"/>
      <sheetName val="SNEPCo_act_200217"/>
      <sheetName val="NAM_act_200217"/>
      <sheetName val="NSEP_act_200217"/>
      <sheetName val="Expro_act_200217"/>
      <sheetName val="Shell_Namibia_act_200217"/>
      <sheetName val="Enterprise_Ireland_act_200217"/>
      <sheetName val="Template_Acc_adv_Q2_200517"/>
      <sheetName val="charge_Jan_0517"/>
      <sheetName val="Invoice_Sep-200517"/>
      <sheetName val="backing_Accrual_advise_Q2_20017"/>
      <sheetName val="invoices_backing_Jun_0517"/>
      <sheetName val="Summary_IT-V17"/>
      <sheetName val="G-67_2005-06-1617"/>
      <sheetName val="Accrual_advise_Q117"/>
      <sheetName val="Billing_requirements17"/>
      <sheetName val="2004_final_keys_-_overview17"/>
      <sheetName val="Dec_2004_recalculation_comple17"/>
      <sheetName val="IT_Vision_on_Op_cap200417"/>
      <sheetName val="2004_final_keys_at_18_mar_20017"/>
      <sheetName val="2005_0417"/>
      <sheetName val="2005_0117"/>
      <sheetName val="`09-2005_journal_for_Septembe17"/>
      <sheetName val="EPA_summary_per_OpCo17"/>
      <sheetName val="Budget_Data_SAP17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values"/>
      <sheetName val="do not Delete"/>
      <sheetName val="Overhead Summary"/>
      <sheetName val="1997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Opening BS (Workings)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Sheet1_(2)2"/>
      <sheetName val="Accruals_mar032"/>
      <sheetName val="BUDGET_20032"/>
      <sheetName val="CD_Projects_od_20032"/>
      <sheetName val="Accruals_2002_Dec2"/>
      <sheetName val="LIST_STAFF2"/>
      <sheetName val="do_not_Delete2"/>
      <sheetName val="Overhead_Summary2"/>
      <sheetName val="Eng_Rate_Summary_(Primary)2"/>
      <sheetName val="EXP_PLAN2"/>
      <sheetName val="BALSHEET_TEMPLATE2"/>
      <sheetName val="LCY_BALSHEET_WKS2"/>
      <sheetName val="NGL_OPEX2"/>
      <sheetName val="accruals_Feb022"/>
      <sheetName val="Perf_by_BH2"/>
      <sheetName val="Reservoir_Summary_Data2"/>
      <sheetName val="Vivaldi_Hub_1_3_tcf2"/>
      <sheetName val="Sheet1_(2)3"/>
      <sheetName val="Accruals_mar033"/>
      <sheetName val="BUDGET_20033"/>
      <sheetName val="CD_Projects_od_20033"/>
      <sheetName val="Accruals_2002_Dec3"/>
      <sheetName val="LIST_STAFF3"/>
      <sheetName val="do_not_Delete3"/>
      <sheetName val="Overhead_Summary3"/>
      <sheetName val="Eng_Rate_Summary_(Primary)3"/>
      <sheetName val="EXP_PLAN3"/>
      <sheetName val="BALSHEET_TEMPLATE3"/>
      <sheetName val="LCY_BALSHEET_WKS3"/>
      <sheetName val="NGL_OPEX3"/>
      <sheetName val="accruals_Feb023"/>
      <sheetName val="Perf_by_BH3"/>
      <sheetName val="Reservoir_Summary_Data3"/>
      <sheetName val="Vivaldi_Hub_1_3_tcf3"/>
      <sheetName val="Rates"/>
      <sheetName val="Opening_BS_(Workings)1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  <sheetName val="Sheet1_(2)10"/>
      <sheetName val="EXP_PLAN10"/>
      <sheetName val="Accruals_mar0310"/>
      <sheetName val="BUDGET_200310"/>
      <sheetName val="CD_Projects_od_200310"/>
      <sheetName val="LIST_STAFF10"/>
      <sheetName val="BALSHEET_TEMPLATE10"/>
      <sheetName val="LCY_BALSHEET_WKS10"/>
      <sheetName val="Accruals_2002_Dec10"/>
      <sheetName val="do_not_Delete10"/>
      <sheetName val="Overhead_Summary10"/>
      <sheetName val="Eng_Rate_Summary_(Primary)10"/>
      <sheetName val="NGL_OPEX10"/>
      <sheetName val="accruals_Feb0210"/>
      <sheetName val="Perf_by_BH10"/>
      <sheetName val="Reservoir_Summary_Data10"/>
      <sheetName val="Vivaldi_Hub_1_3_tcf10"/>
      <sheetName val="Opening_BS_(Workings)8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/>
      <sheetData sheetId="38"/>
      <sheetData sheetId="39"/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>
        <row r="1">
          <cell r="A1" t="str">
            <v>Short Item</v>
          </cell>
        </row>
      </sheetData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>
        <row r="1">
          <cell r="A1" t="str">
            <v>Short Item</v>
          </cell>
        </row>
      </sheetData>
      <sheetData sheetId="58">
        <row r="1">
          <cell r="A1" t="str">
            <v>Short Item</v>
          </cell>
        </row>
      </sheetData>
      <sheetData sheetId="59"/>
      <sheetData sheetId="60"/>
      <sheetData sheetId="61"/>
      <sheetData sheetId="62"/>
      <sheetData sheetId="63"/>
      <sheetData sheetId="64"/>
      <sheetData sheetId="65">
        <row r="1">
          <cell r="A1" t="str">
            <v>Short Item</v>
          </cell>
        </row>
      </sheetData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/>
      <sheetData sheetId="73">
        <row r="1">
          <cell r="A1" t="str">
            <v>Short Item</v>
          </cell>
        </row>
      </sheetData>
      <sheetData sheetId="74">
        <row r="1">
          <cell r="A1" t="str">
            <v>Short Item</v>
          </cell>
        </row>
      </sheetData>
      <sheetData sheetId="75">
        <row r="1">
          <cell r="A1" t="str">
            <v>Short Item</v>
          </cell>
        </row>
      </sheetData>
      <sheetData sheetId="76">
        <row r="1">
          <cell r="A1" t="str">
            <v>Short Item</v>
          </cell>
        </row>
      </sheetData>
      <sheetData sheetId="77"/>
      <sheetData sheetId="78"/>
      <sheetData sheetId="79"/>
      <sheetData sheetId="80">
        <row r="1">
          <cell r="A1" t="str">
            <v>Short Item</v>
          </cell>
        </row>
      </sheetData>
      <sheetData sheetId="81">
        <row r="1">
          <cell r="A1" t="str">
            <v>Short Item</v>
          </cell>
        </row>
      </sheetData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/>
      <sheetData sheetId="90">
        <row r="1">
          <cell r="A1" t="str">
            <v>Short Item</v>
          </cell>
        </row>
      </sheetData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>
        <row r="1">
          <cell r="A1" t="str">
            <v>Short Item</v>
          </cell>
        </row>
      </sheetData>
      <sheetData sheetId="98">
        <row r="1">
          <cell r="A1" t="str">
            <v>Short Item</v>
          </cell>
        </row>
      </sheetData>
      <sheetData sheetId="99" refreshError="1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>
        <row r="1">
          <cell r="A1" t="str">
            <v>Short Item</v>
          </cell>
        </row>
      </sheetData>
      <sheetData sheetId="129">
        <row r="1">
          <cell r="A1" t="str">
            <v>Short Item</v>
          </cell>
        </row>
      </sheetData>
      <sheetData sheetId="130">
        <row r="1">
          <cell r="A1" t="str">
            <v>Short Item</v>
          </cell>
        </row>
      </sheetData>
      <sheetData sheetId="131">
        <row r="1">
          <cell r="A1" t="str">
            <v>Short Item</v>
          </cell>
        </row>
      </sheetData>
      <sheetData sheetId="132">
        <row r="1">
          <cell r="A1" t="str">
            <v>Short Item</v>
          </cell>
        </row>
      </sheetData>
      <sheetData sheetId="133">
        <row r="1">
          <cell r="A1" t="str">
            <v>Short Item</v>
          </cell>
        </row>
      </sheetData>
      <sheetData sheetId="134">
        <row r="1">
          <cell r="A1" t="str">
            <v>Short Item</v>
          </cell>
        </row>
      </sheetData>
      <sheetData sheetId="135">
        <row r="1">
          <cell r="A1" t="str">
            <v>Short Item</v>
          </cell>
        </row>
      </sheetData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>
        <row r="1">
          <cell r="A1" t="str">
            <v>Short Item</v>
          </cell>
        </row>
      </sheetData>
      <sheetData sheetId="146">
        <row r="1">
          <cell r="A1" t="str">
            <v>Short Item</v>
          </cell>
        </row>
      </sheetData>
      <sheetData sheetId="147">
        <row r="1">
          <cell r="A1" t="str">
            <v>Short Item</v>
          </cell>
        </row>
      </sheetData>
      <sheetData sheetId="148">
        <row r="1">
          <cell r="A1" t="str">
            <v>Short Item</v>
          </cell>
        </row>
      </sheetData>
      <sheetData sheetId="149">
        <row r="1">
          <cell r="A1" t="str">
            <v>Short Item</v>
          </cell>
        </row>
      </sheetData>
      <sheetData sheetId="150">
        <row r="1">
          <cell r="A1" t="str">
            <v>Short Item</v>
          </cell>
        </row>
      </sheetData>
      <sheetData sheetId="151">
        <row r="1">
          <cell r="A1" t="str">
            <v>Short Item</v>
          </cell>
        </row>
      </sheetData>
      <sheetData sheetId="152">
        <row r="1">
          <cell r="A1" t="str">
            <v>Short Item</v>
          </cell>
        </row>
      </sheetData>
      <sheetData sheetId="153">
        <row r="1">
          <cell r="A1" t="str">
            <v>Short Item</v>
          </cell>
        </row>
      </sheetData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>
        <row r="1">
          <cell r="A1" t="str">
            <v>Short Item</v>
          </cell>
        </row>
      </sheetData>
      <sheetData sheetId="165">
        <row r="1">
          <cell r="A1" t="str">
            <v>Short Item</v>
          </cell>
        </row>
      </sheetData>
      <sheetData sheetId="166">
        <row r="1">
          <cell r="A1" t="str">
            <v>Short Item</v>
          </cell>
        </row>
      </sheetData>
      <sheetData sheetId="167">
        <row r="1">
          <cell r="A1" t="str">
            <v>Short Item</v>
          </cell>
        </row>
      </sheetData>
      <sheetData sheetId="168">
        <row r="1">
          <cell r="A1" t="str">
            <v>Short Item</v>
          </cell>
        </row>
      </sheetData>
      <sheetData sheetId="169">
        <row r="1">
          <cell r="A1" t="str">
            <v>Short Item</v>
          </cell>
        </row>
      </sheetData>
      <sheetData sheetId="170">
        <row r="1">
          <cell r="A1" t="str">
            <v>Short Item</v>
          </cell>
        </row>
      </sheetData>
      <sheetData sheetId="171">
        <row r="1">
          <cell r="A1" t="str">
            <v>Short Item</v>
          </cell>
        </row>
      </sheetData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>
        <row r="1">
          <cell r="A1" t="str">
            <v>Short Item</v>
          </cell>
        </row>
      </sheetData>
      <sheetData sheetId="183">
        <row r="1">
          <cell r="A1" t="str">
            <v>Short Item</v>
          </cell>
        </row>
      </sheetData>
      <sheetData sheetId="184">
        <row r="1">
          <cell r="A1" t="str">
            <v>Short Item</v>
          </cell>
        </row>
      </sheetData>
      <sheetData sheetId="185">
        <row r="1">
          <cell r="A1" t="str">
            <v>Short Item</v>
          </cell>
        </row>
      </sheetData>
      <sheetData sheetId="186">
        <row r="1">
          <cell r="A1" t="str">
            <v>Short Item</v>
          </cell>
        </row>
      </sheetData>
      <sheetData sheetId="187">
        <row r="1">
          <cell r="A1" t="str">
            <v>Short Item</v>
          </cell>
        </row>
      </sheetData>
      <sheetData sheetId="188">
        <row r="1">
          <cell r="A1" t="str">
            <v>Short Item</v>
          </cell>
        </row>
      </sheetData>
      <sheetData sheetId="189">
        <row r="1">
          <cell r="A1" t="str">
            <v>Short Item</v>
          </cell>
        </row>
      </sheetData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>
        <row r="1">
          <cell r="A1" t="str">
            <v>Short Item</v>
          </cell>
        </row>
      </sheetData>
      <sheetData sheetId="201">
        <row r="1">
          <cell r="A1" t="str">
            <v>Short Item</v>
          </cell>
        </row>
      </sheetData>
      <sheetData sheetId="202">
        <row r="1">
          <cell r="A1" t="str">
            <v>Short Item</v>
          </cell>
        </row>
      </sheetData>
      <sheetData sheetId="203">
        <row r="1">
          <cell r="A1" t="str">
            <v>Short Item</v>
          </cell>
        </row>
      </sheetData>
      <sheetData sheetId="204">
        <row r="1">
          <cell r="A1" t="str">
            <v>Short Item</v>
          </cell>
        </row>
      </sheetData>
      <sheetData sheetId="205">
        <row r="1">
          <cell r="A1" t="str">
            <v>Short Item</v>
          </cell>
        </row>
      </sheetData>
      <sheetData sheetId="206">
        <row r="1">
          <cell r="A1" t="str">
            <v>Short Item</v>
          </cell>
        </row>
      </sheetData>
      <sheetData sheetId="207">
        <row r="1">
          <cell r="A1" t="str">
            <v>Short Item</v>
          </cell>
        </row>
      </sheetData>
      <sheetData sheetId="208" refreshError="1"/>
      <sheetData sheetId="209" refreshError="1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  <sheetData sheetId="212">
        <row r="1">
          <cell r="A1" t="str">
            <v>Short Item</v>
          </cell>
        </row>
      </sheetData>
      <sheetData sheetId="213"/>
      <sheetData sheetId="214">
        <row r="1">
          <cell r="A1" t="str">
            <v>Short Item</v>
          </cell>
        </row>
      </sheetData>
      <sheetData sheetId="215">
        <row r="1">
          <cell r="A1" t="str">
            <v>Short Item</v>
          </cell>
        </row>
      </sheetData>
      <sheetData sheetId="216">
        <row r="1">
          <cell r="A1" t="str">
            <v>Short Item</v>
          </cell>
        </row>
      </sheetData>
      <sheetData sheetId="217">
        <row r="1">
          <cell r="A1" t="str">
            <v>Short Item</v>
          </cell>
        </row>
      </sheetData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AFE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  <sheetName val="Mapping_Fields_to_AGG_node6"/>
      <sheetName val="NON-CASH_C&amp;C6"/>
      <sheetName val="do_not_Delete6"/>
      <sheetName val="Drop_Down_List6"/>
      <sheetName val="Mapping_Fields_to_AGG_node4"/>
      <sheetName val="NON-CASH_C&amp;C4"/>
      <sheetName val="do_not_Delete4"/>
      <sheetName val="Drop_Down_List4"/>
      <sheetName val="Mapping_Fields_to_AGG_node5"/>
      <sheetName val="NON-CASH_C&amp;C5"/>
      <sheetName val="do_not_Delete5"/>
      <sheetName val="Drop_Down_List5"/>
      <sheetName val="Mapping_Fields_to_AGG_node7"/>
      <sheetName val="NON-CASH_C&amp;C7"/>
      <sheetName val="do_not_Delete7"/>
      <sheetName val="Drop_Down_List7"/>
      <sheetName val="Mapping_Fields_to_AGG_node8"/>
      <sheetName val="NON-CASH_C&amp;C8"/>
      <sheetName val="do_not_Delete8"/>
      <sheetName val="Drop_Down_List8"/>
      <sheetName val="Mapping_Fields_to_AGG_node9"/>
      <sheetName val="NON-CASH_C&amp;C9"/>
      <sheetName val="do_not_Delete9"/>
      <sheetName val="Drop_Down_List9"/>
      <sheetName val="Mapping_Fields_to_AGG_node10"/>
      <sheetName val="NON-CASH_C&amp;C10"/>
      <sheetName val="do_not_Delete10"/>
      <sheetName val="Drop_Down_List10"/>
      <sheetName val="Sheet15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NON-LIFE RAW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NON-LIFE_RAW2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NON-LIFE_RAW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NON-LIFE_RAW1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NON-LIFE_RAW3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NON-LIFE_RAW4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NON-LIFE_RAW5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NON-LIFE_RAW6"/>
      <sheetName val="Account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  <sheetName val="Ilorin_Stations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Reservoir Summary 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Accrual_Guide6"/>
      <sheetName val="Apr_May_Estimates6"/>
      <sheetName val="check_cost_centre6"/>
      <sheetName val="ITC_Computation6"/>
      <sheetName val="Other_Tariffs6"/>
      <sheetName val="Sal_Tariff6"/>
      <sheetName val="Capital_Allowance6"/>
      <sheetName val="Installation_Case6"/>
      <sheetName val="Monthly_source_Currency3"/>
      <sheetName val="Reservoir_Summary_Data2"/>
      <sheetName val="Accrual_Guide4"/>
      <sheetName val="Apr_May_Estimates4"/>
      <sheetName val="check_cost_centre4"/>
      <sheetName val="ITC_Computation4"/>
      <sheetName val="Other_Tariffs4"/>
      <sheetName val="Sal_Tariff4"/>
      <sheetName val="Capital_Allowance4"/>
      <sheetName val="Installation_Case4"/>
      <sheetName val="Monthly_source_Currency1"/>
      <sheetName val="Reservoir_Summary_Data"/>
      <sheetName val="Accrual_Guide5"/>
      <sheetName val="Apr_May_Estimates5"/>
      <sheetName val="check_cost_centre5"/>
      <sheetName val="ITC_Computation5"/>
      <sheetName val="Other_Tariffs5"/>
      <sheetName val="Sal_Tariff5"/>
      <sheetName val="Capital_Allowance5"/>
      <sheetName val="Installation_Case5"/>
      <sheetName val="Monthly_source_Currency2"/>
      <sheetName val="Reservoir_Summary_Data1"/>
      <sheetName val="Accrual_Guide7"/>
      <sheetName val="Apr_May_Estimates7"/>
      <sheetName val="check_cost_centre7"/>
      <sheetName val="ITC_Computation7"/>
      <sheetName val="Other_Tariffs7"/>
      <sheetName val="Sal_Tariff7"/>
      <sheetName val="Capital_Allowance7"/>
      <sheetName val="Installation_Case7"/>
      <sheetName val="Monthly_source_Currency4"/>
      <sheetName val="Reservoir_Summary_Data3"/>
      <sheetName val="Accrual_Guide8"/>
      <sheetName val="Apr_May_Estimates8"/>
      <sheetName val="check_cost_centre8"/>
      <sheetName val="ITC_Computation8"/>
      <sheetName val="Other_Tariffs8"/>
      <sheetName val="Sal_Tariff8"/>
      <sheetName val="Capital_Allowance8"/>
      <sheetName val="Installation_Case8"/>
      <sheetName val="Monthly_source_Currency5"/>
      <sheetName val="Reservoir_Summary_Data4"/>
      <sheetName val="Accrual_Guide9"/>
      <sheetName val="Apr_May_Estimates9"/>
      <sheetName val="check_cost_centre9"/>
      <sheetName val="ITC_Computation9"/>
      <sheetName val="Other_Tariffs9"/>
      <sheetName val="Sal_Tariff9"/>
      <sheetName val="Capital_Allowance9"/>
      <sheetName val="Installation_Case9"/>
      <sheetName val="Monthly_source_Currency6"/>
      <sheetName val="Reservoir_Summary_Data5"/>
      <sheetName val="Vivaldi Hub 1.3 tcf"/>
      <sheetName val="Vivaldi_Hub_1_3_tcf1"/>
      <sheetName val="Vivaldi_Hub_1_3_tcf"/>
      <sheetName val="Vivaldi_Hub_1_3_tcf2"/>
      <sheetName val="Budget Data"/>
      <sheetName val="Exp List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G6" t="str">
            <v>Accomodation EA Techinicans training SO1</v>
          </cell>
        </row>
      </sheetData>
      <sheetData sheetId="16">
        <row r="6">
          <cell r="G6" t="str">
            <v>Accomodation EA Techinicans training SO1</v>
          </cell>
        </row>
      </sheetData>
      <sheetData sheetId="17">
        <row r="6">
          <cell r="G6" t="str">
            <v>Accomodation EA Techinicans training SO1</v>
          </cell>
        </row>
      </sheetData>
      <sheetData sheetId="18">
        <row r="6">
          <cell r="G6" t="str">
            <v>Accomodation EA Techinicans training SO1</v>
          </cell>
        </row>
      </sheetData>
      <sheetData sheetId="19">
        <row r="6">
          <cell r="G6" t="str">
            <v>Accomodation EA Techinicans training SO1</v>
          </cell>
        </row>
      </sheetData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>
        <row r="6">
          <cell r="G6" t="str">
            <v>Accomodation EA Techinicans training SO1</v>
          </cell>
        </row>
      </sheetData>
      <sheetData sheetId="25"/>
      <sheetData sheetId="26"/>
      <sheetData sheetId="27"/>
      <sheetData sheetId="28">
        <row r="6">
          <cell r="G6" t="str">
            <v>Accomodation EA Techinicans training SO1</v>
          </cell>
        </row>
      </sheetData>
      <sheetData sheetId="29">
        <row r="6">
          <cell r="G6" t="str">
            <v>Accomodation EA Techinicans training SO1</v>
          </cell>
        </row>
      </sheetData>
      <sheetData sheetId="30">
        <row r="6">
          <cell r="G6" t="str">
            <v>Accomodation EA Techinicans training SO1</v>
          </cell>
        </row>
      </sheetData>
      <sheetData sheetId="31">
        <row r="6">
          <cell r="G6" t="str">
            <v>Accomodation EA Techinicans training SO1</v>
          </cell>
        </row>
      </sheetData>
      <sheetData sheetId="32">
        <row r="6">
          <cell r="G6" t="str">
            <v>Accomodation EA Techinicans training SO1</v>
          </cell>
        </row>
      </sheetData>
      <sheetData sheetId="33"/>
      <sheetData sheetId="34">
        <row r="6">
          <cell r="G6" t="str">
            <v>Accomodation EA Techinicans training SO1</v>
          </cell>
        </row>
      </sheetData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>
        <row r="6">
          <cell r="G6" t="str">
            <v>Accomodation EA Techinicans training SO1</v>
          </cell>
        </row>
      </sheetData>
      <sheetData sheetId="40">
        <row r="6">
          <cell r="G6" t="str">
            <v>Accomodation EA Techinicans training SO1</v>
          </cell>
        </row>
      </sheetData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>
        <row r="6">
          <cell r="G6" t="str">
            <v>Accomodation EA Techinicans training SO1</v>
          </cell>
        </row>
      </sheetData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/>
      <sheetData sheetId="62">
        <row r="6">
          <cell r="G6" t="str">
            <v>Accomodation EA Techinicans training SO1</v>
          </cell>
        </row>
      </sheetData>
      <sheetData sheetId="63"/>
      <sheetData sheetId="64"/>
      <sheetData sheetId="65"/>
      <sheetData sheetId="66"/>
      <sheetData sheetId="67"/>
      <sheetData sheetId="68">
        <row r="6">
          <cell r="G6" t="str">
            <v>Accomodation EA Techinicans training SO1</v>
          </cell>
        </row>
      </sheetData>
      <sheetData sheetId="69"/>
      <sheetData sheetId="70"/>
      <sheetData sheetId="71"/>
      <sheetData sheetId="72">
        <row r="6">
          <cell r="G6" t="str">
            <v>Accomodation EA Techinicans training SO1</v>
          </cell>
        </row>
      </sheetData>
      <sheetData sheetId="73"/>
      <sheetData sheetId="74"/>
      <sheetData sheetId="75"/>
      <sheetData sheetId="76"/>
      <sheetData sheetId="77"/>
      <sheetData sheetId="78"/>
      <sheetData sheetId="79">
        <row r="6">
          <cell r="G6" t="str">
            <v>Accomodation EA Techinicans training SO1</v>
          </cell>
        </row>
      </sheetData>
      <sheetData sheetId="80"/>
      <sheetData sheetId="81"/>
      <sheetData sheetId="82">
        <row r="6">
          <cell r="G6" t="str">
            <v>Accomodation EA Techinicans training SO1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>
        <row r="6">
          <cell r="G6" t="str">
            <v>Accomodation EA Techinicans training SO1</v>
          </cell>
        </row>
      </sheetData>
      <sheetData sheetId="91"/>
      <sheetData sheetId="92">
        <row r="6">
          <cell r="G6" t="str">
            <v>Accomodation EA Techinicans training SO1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6">
          <cell r="G6" t="str">
            <v>Accomodation EA Techinicans training SO1</v>
          </cell>
        </row>
      </sheetData>
      <sheetData sheetId="101"/>
      <sheetData sheetId="102">
        <row r="6">
          <cell r="G6" t="str">
            <v>Accomodation EA Techinicans training SO1</v>
          </cell>
        </row>
      </sheetData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/>
      <sheetData sheetId="113"/>
      <sheetData sheetId="114"/>
      <sheetData sheetId="115" refreshError="1"/>
      <sheetData sheetId="11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  <sheetName val="Land"/>
      <sheetName val="LE_BUDGET14"/>
      <sheetName val="do_not_Delete14"/>
      <sheetName val="ITC_Computation14"/>
      <sheetName val="Pipeline_Oil14"/>
      <sheetName val="Working_Back-up_from_7-1214"/>
      <sheetName val="Sal_Tariff14"/>
      <sheetName val="SM2-MS2_leavers14"/>
      <sheetName val="16109_(2)14"/>
      <sheetName val="C&amp;C_Operating_Highlights14"/>
      <sheetName val="Levels_1_&amp;_2_Insp14"/>
      <sheetName val="K__InputResult-Field-FacAlloc14"/>
      <sheetName val="LE_BUDGET12"/>
      <sheetName val="do_not_Delete12"/>
      <sheetName val="ITC_Computation12"/>
      <sheetName val="Pipeline_Oil12"/>
      <sheetName val="Working_Back-up_from_7-1212"/>
      <sheetName val="Sal_Tariff12"/>
      <sheetName val="SM2-MS2_leavers12"/>
      <sheetName val="16109_(2)12"/>
      <sheetName val="C&amp;C_Operating_Highlights12"/>
      <sheetName val="Levels_1_&amp;_2_Insp12"/>
      <sheetName val="K__InputResult-Field-FacAlloc12"/>
      <sheetName val="LE_BUDGET10"/>
      <sheetName val="do_not_Delete10"/>
      <sheetName val="ITC_Computation10"/>
      <sheetName val="Pipeline_Oil10"/>
      <sheetName val="Working_Back-up_from_7-1210"/>
      <sheetName val="Sal_Tariff10"/>
      <sheetName val="SM2-MS2_leavers10"/>
      <sheetName val="16109_(2)10"/>
      <sheetName val="C&amp;C_Operating_Highlights10"/>
      <sheetName val="Levels_1_&amp;_2_Insp10"/>
      <sheetName val="K__InputResult-Field-FacAlloc10"/>
      <sheetName val="LE_BUDGET11"/>
      <sheetName val="do_not_Delete11"/>
      <sheetName val="ITC_Computation11"/>
      <sheetName val="Pipeline_Oil11"/>
      <sheetName val="Working_Back-up_from_7-1211"/>
      <sheetName val="Sal_Tariff11"/>
      <sheetName val="SM2-MS2_leavers11"/>
      <sheetName val="16109_(2)11"/>
      <sheetName val="C&amp;C_Operating_Highlights11"/>
      <sheetName val="Levels_1_&amp;_2_Insp11"/>
      <sheetName val="K__InputResult-Field-FacAlloc11"/>
      <sheetName val="LE_BUDGET13"/>
      <sheetName val="do_not_Delete13"/>
      <sheetName val="ITC_Computation13"/>
      <sheetName val="Pipeline_Oil13"/>
      <sheetName val="Working_Back-up_from_7-1213"/>
      <sheetName val="Sal_Tariff13"/>
      <sheetName val="SM2-MS2_leavers13"/>
      <sheetName val="16109_(2)13"/>
      <sheetName val="C&amp;C_Operating_Highlights13"/>
      <sheetName val="Levels_1_&amp;_2_Insp13"/>
      <sheetName val="K__InputResult-Field-FacAlloc13"/>
      <sheetName val="LE_BUDGET15"/>
      <sheetName val="do_not_Delete15"/>
      <sheetName val="ITC_Computation15"/>
      <sheetName val="Pipeline_Oil15"/>
      <sheetName val="Working_Back-up_from_7-1215"/>
      <sheetName val="Sal_Tariff15"/>
      <sheetName val="SM2-MS2_leavers15"/>
      <sheetName val="16109_(2)15"/>
      <sheetName val="C&amp;C_Operating_Highlights15"/>
      <sheetName val="Levels_1_&amp;_2_Insp15"/>
      <sheetName val="K__InputResult-Field-FacAlloc15"/>
      <sheetName val="LE_BUDGET16"/>
      <sheetName val="do_not_Delete16"/>
      <sheetName val="ITC_Computation16"/>
      <sheetName val="Pipeline_Oil16"/>
      <sheetName val="Working_Back-up_from_7-1216"/>
      <sheetName val="Sal_Tariff16"/>
      <sheetName val="SM2-MS2_leavers16"/>
      <sheetName val="16109_(2)16"/>
      <sheetName val="C&amp;C_Operating_Highlights16"/>
      <sheetName val="Levels_1_&amp;_2_Insp16"/>
      <sheetName val="K__InputResult-Field-FacAlloc16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  <sheetName val="2003_COMMITMENTS_11"/>
      <sheetName val="WALKER_Q_11"/>
      <sheetName val="YEKINI_M_11"/>
      <sheetName val="LIFTING_EQUIP_INSPECTN1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Budget_Reload_Required6"/>
      <sheetName val="Lookup_Sheet6"/>
      <sheetName val="Project_Data6"/>
      <sheetName val="Config_-_Master_Lists6"/>
      <sheetName val="MPN_Project_SCSA6"/>
      <sheetName val="NGL_DETAILS6"/>
      <sheetName val="Budget_Reload_Required4"/>
      <sheetName val="Lookup_Sheet4"/>
      <sheetName val="Project_Data4"/>
      <sheetName val="Config_-_Master_Lists4"/>
      <sheetName val="MPN_Project_SCSA4"/>
      <sheetName val="NGL_DETAILS4"/>
      <sheetName val="Budget_Reload_Required5"/>
      <sheetName val="Lookup_Sheet5"/>
      <sheetName val="Project_Data5"/>
      <sheetName val="Config_-_Master_Lists5"/>
      <sheetName val="MPN_Project_SCSA5"/>
      <sheetName val="NGL_DETAILS5"/>
      <sheetName val="Budget_Reload_Required7"/>
      <sheetName val="Lookup_Sheet7"/>
      <sheetName val="Project_Data7"/>
      <sheetName val="Config_-_Master_Lists7"/>
      <sheetName val="MPN_Project_SCSA7"/>
      <sheetName val="NGL_DETAILS7"/>
      <sheetName val="Budget_Reload_Required8"/>
      <sheetName val="Lookup_Sheet8"/>
      <sheetName val="Project_Data8"/>
      <sheetName val="Config_-_Master_Lists8"/>
      <sheetName val="MPN_Project_SCSA8"/>
      <sheetName val="NGL_DETAILS8"/>
      <sheetName val="Budget_Reload_Required9"/>
      <sheetName val="Lookup_Sheet9"/>
      <sheetName val="Project_Data9"/>
      <sheetName val="Config_-_Master_Lists9"/>
      <sheetName val="MPN_Project_SCSA9"/>
      <sheetName val="NGL_DETAILS9"/>
      <sheetName val="Budget_Reload_Required10"/>
      <sheetName val="Lookup_Sheet10"/>
      <sheetName val="Project_Data10"/>
      <sheetName val="Config_-_Master_Lists10"/>
      <sheetName val="MPN_Project_SCSA10"/>
      <sheetName val="NGL_DETAILS10"/>
      <sheetName val="AWARDED (2)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Sovereign spread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  <sheetName val="Mapping_Fields_to_AGG_node6"/>
      <sheetName val="itemized_cost6"/>
      <sheetName val="do_not_Delete6"/>
      <sheetName val="Data_Entry6"/>
      <sheetName val="Revised_Sheet_WBS_and_CC6"/>
      <sheetName val="Sovereign_spread2"/>
      <sheetName val="Mapping_Fields_to_AGG_node4"/>
      <sheetName val="itemized_cost4"/>
      <sheetName val="do_not_Delete4"/>
      <sheetName val="Data_Entry4"/>
      <sheetName val="Revised_Sheet_WBS_and_CC4"/>
      <sheetName val="Sovereign_spread"/>
      <sheetName val="Mapping_Fields_to_AGG_node5"/>
      <sheetName val="itemized_cost5"/>
      <sheetName val="do_not_Delete5"/>
      <sheetName val="Data_Entry5"/>
      <sheetName val="Revised_Sheet_WBS_and_CC5"/>
      <sheetName val="Sovereign_spread1"/>
      <sheetName val="Mapping_Fields_to_AGG_node7"/>
      <sheetName val="itemized_cost7"/>
      <sheetName val="do_not_Delete7"/>
      <sheetName val="Data_Entry7"/>
      <sheetName val="Revised_Sheet_WBS_and_CC7"/>
      <sheetName val="Sovereign_spread3"/>
      <sheetName val="Mapping_Fields_to_AGG_node8"/>
      <sheetName val="itemized_cost8"/>
      <sheetName val="do_not_Delete8"/>
      <sheetName val="Data_Entry8"/>
      <sheetName val="Revised_Sheet_WBS_and_CC8"/>
      <sheetName val="Sovereign_spread4"/>
      <sheetName val="Mapping_Fields_to_AGG_node9"/>
      <sheetName val="itemized_cost9"/>
      <sheetName val="do_not_Delete9"/>
      <sheetName val="Data_Entry9"/>
      <sheetName val="Revised_Sheet_WBS_and_CC9"/>
      <sheetName val="Sovereign_spread5"/>
      <sheetName val="Group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WBS_NNPC_2"/>
      <sheetName val="source"/>
      <sheetName val="input_milestone_status"/>
      <sheetName val="Input_Output"/>
      <sheetName val="Const Equip"/>
      <sheetName val="Gas_Lower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Sheet15"/>
      <sheetName val="Control Panel"/>
      <sheetName val="PAYROLL"/>
      <sheetName val="2006_FA_SCHEDULE1"/>
      <sheetName val="Report_Summary1"/>
      <sheetName val="Pension_Report1"/>
      <sheetName val="2006_FA_SCHEDULE2"/>
      <sheetName val="Report_Summary2"/>
      <sheetName val="Pension_Report2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Projects numbers"/>
      <sheetName val="2006_FA_SCHEDULE5"/>
      <sheetName val="Report_Summary5"/>
      <sheetName val="Pension_Report5"/>
      <sheetName val="NGC-AGOT - FEB'18"/>
      <sheetName val="NPDC-FEB'18"/>
      <sheetName val="NPDC-December 2017"/>
      <sheetName val="TOTAL_Qtrly_Incentive2"/>
      <sheetName val="TOTAL_Qtrly_Incentive1"/>
      <sheetName val="TOTAL_Qtrly_Incentive3"/>
      <sheetName val="Control_Panel3"/>
      <sheetName val="TB_Jun043"/>
      <sheetName val="Projects_numbers3"/>
      <sheetName val="Control_Panel1"/>
      <sheetName val="WNL_(2)1"/>
      <sheetName val="TB_Jun041"/>
      <sheetName val="Projects_numbers1"/>
      <sheetName val="Control_Panel"/>
      <sheetName val="WNL_(2)"/>
      <sheetName val="Projects_numbers"/>
      <sheetName val="Control_Panel2"/>
      <sheetName val="WNL_(2)2"/>
      <sheetName val="TB_Jun042"/>
      <sheetName val="Projects_numbers2"/>
      <sheetName val="2006_FA_SCHEDULE13"/>
      <sheetName val="Report_Summary13"/>
      <sheetName val="Pension_Report13"/>
      <sheetName val="TOTAL_Qtrly_Incentive12"/>
      <sheetName val="Control_Panel12"/>
      <sheetName val="WNL_(2)12"/>
      <sheetName val="TB_Jun0412"/>
      <sheetName val="Projects_numbers12"/>
      <sheetName val="TOTAL_Qtrly_Incentive4"/>
      <sheetName val="Control_Panel4"/>
      <sheetName val="WNL_(2)4"/>
      <sheetName val="TB_Jun044"/>
      <sheetName val="Projects_numbers4"/>
      <sheetName val="2006_FA_SCHEDULE6"/>
      <sheetName val="Report_Summary6"/>
      <sheetName val="Pension_Report6"/>
      <sheetName val="TOTAL_Qtrly_Incentive5"/>
      <sheetName val="Control_Panel5"/>
      <sheetName val="WNL_(2)5"/>
      <sheetName val="TB_Jun045"/>
      <sheetName val="Projects_numbers5"/>
      <sheetName val="2006_FA_SCHEDULE7"/>
      <sheetName val="Report_Summary7"/>
      <sheetName val="Pension_Report7"/>
      <sheetName val="TOTAL_Qtrly_Incentive6"/>
      <sheetName val="Control_Panel6"/>
      <sheetName val="WNL_(2)6"/>
      <sheetName val="TB_Jun046"/>
      <sheetName val="Projects_numbers6"/>
      <sheetName val="2006_FA_SCHEDULE8"/>
      <sheetName val="Report_Summary8"/>
      <sheetName val="Pension_Report8"/>
      <sheetName val="TOTAL_Qtrly_Incentive7"/>
      <sheetName val="Control_Panel7"/>
      <sheetName val="WNL_(2)7"/>
      <sheetName val="TB_Jun047"/>
      <sheetName val="Projects_numbers7"/>
      <sheetName val="2006_FA_SCHEDULE11"/>
      <sheetName val="Report_Summary11"/>
      <sheetName val="Pension_Report11"/>
      <sheetName val="TOTAL_Qtrly_Incentive10"/>
      <sheetName val="Control_Panel10"/>
      <sheetName val="WNL_(2)10"/>
      <sheetName val="TB_Jun0410"/>
      <sheetName val="Projects_numbers10"/>
      <sheetName val="2006_FA_SCHEDULE9"/>
      <sheetName val="Report_Summary9"/>
      <sheetName val="Pension_Report9"/>
      <sheetName val="TOTAL_Qtrly_Incentive8"/>
      <sheetName val="Control_Panel8"/>
      <sheetName val="WNL_(2)8"/>
      <sheetName val="TB_Jun048"/>
      <sheetName val="Projects_numbers8"/>
      <sheetName val="2006_FA_SCHEDULE10"/>
      <sheetName val="Report_Summary10"/>
      <sheetName val="Pension_Report10"/>
      <sheetName val="TOTAL_Qtrly_Incentive9"/>
      <sheetName val="Control_Panel9"/>
      <sheetName val="WNL_(2)9"/>
      <sheetName val="TB_Jun049"/>
      <sheetName val="Projects_numbers9"/>
      <sheetName val="2006_FA_SCHEDULE12"/>
      <sheetName val="Report_Summary12"/>
      <sheetName val="Pension_Report12"/>
      <sheetName val="TOTAL_Qtrly_Incentive11"/>
      <sheetName val="Control_Panel11"/>
      <sheetName val="WNL_(2)11"/>
      <sheetName val="TB_Jun0411"/>
      <sheetName val="Projects_numbers11"/>
      <sheetName val="2006_FA_SCHEDULE14"/>
      <sheetName val="Report_Summary14"/>
      <sheetName val="Pension_Report14"/>
      <sheetName val="TOTAL_Qtrly_Incentive13"/>
      <sheetName val="Control_Panel13"/>
      <sheetName val="WNL_(2)13"/>
      <sheetName val="TB_Jun0413"/>
      <sheetName val="Projects_numbers13"/>
      <sheetName val="2006_FA_SCHEDULE15"/>
      <sheetName val="Report_Summary15"/>
      <sheetName val="Pension_Report15"/>
      <sheetName val="TOTAL_Qtrly_Incentive14"/>
      <sheetName val="Control_Panel14"/>
      <sheetName val="WNL_(2)14"/>
      <sheetName val="TB_Jun0414"/>
      <sheetName val="Projects_numbers14"/>
      <sheetName val="2006_FA_SCHEDULE16"/>
      <sheetName val="Report_Summary16"/>
      <sheetName val="Pension_Report16"/>
      <sheetName val="TOTAL_Qtrly_Incentive15"/>
      <sheetName val="Control_Panel15"/>
      <sheetName val="WNL_(2)15"/>
      <sheetName val="TB_Jun0415"/>
      <sheetName val="Projects_numbers15"/>
      <sheetName val="2006_FA_SCHEDULE17"/>
      <sheetName val="Report_Summary17"/>
      <sheetName val="Pension_Report17"/>
      <sheetName val="TOTAL_Qtrly_Incentive16"/>
      <sheetName val="Control_Panel16"/>
      <sheetName val="WNL_(2)16"/>
      <sheetName val="TB_Jun0416"/>
      <sheetName val="Projects_numbers16"/>
      <sheetName val="2006_FA_SCHEDULE31"/>
      <sheetName val="Report_Summary31"/>
      <sheetName val="Pension_Report31"/>
      <sheetName val="TOTAL_Qtrly_Incentive30"/>
      <sheetName val="Control_Panel30"/>
      <sheetName val="WNL_(2)30"/>
      <sheetName val="TB_Jun0430"/>
      <sheetName val="Projects_numbers30"/>
      <sheetName val="2006_FA_SCHEDULE18"/>
      <sheetName val="Report_Summary18"/>
      <sheetName val="Pension_Report18"/>
      <sheetName val="TOTAL_Qtrly_Incentive17"/>
      <sheetName val="Control_Panel17"/>
      <sheetName val="WNL_(2)17"/>
      <sheetName val="TB_Jun0417"/>
      <sheetName val="Projects_numbers17"/>
      <sheetName val="2006_FA_SCHEDULE21"/>
      <sheetName val="Report_Summary21"/>
      <sheetName val="Pension_Report21"/>
      <sheetName val="TOTAL_Qtrly_Incentive20"/>
      <sheetName val="Control_Panel20"/>
      <sheetName val="WNL_(2)20"/>
      <sheetName val="TB_Jun0420"/>
      <sheetName val="Projects_numbers20"/>
      <sheetName val="2006_FA_SCHEDULE20"/>
      <sheetName val="Report_Summary20"/>
      <sheetName val="Pension_Report20"/>
      <sheetName val="TOTAL_Qtrly_Incentive19"/>
      <sheetName val="Control_Panel19"/>
      <sheetName val="WNL_(2)19"/>
      <sheetName val="TB_Jun0419"/>
      <sheetName val="Projects_numbers19"/>
      <sheetName val="2006_FA_SCHEDULE19"/>
      <sheetName val="Report_Summary19"/>
      <sheetName val="Pension_Report19"/>
      <sheetName val="TOTAL_Qtrly_Incentive18"/>
      <sheetName val="Control_Panel18"/>
      <sheetName val="WNL_(2)18"/>
      <sheetName val="TB_Jun0418"/>
      <sheetName val="Projects_numbers18"/>
      <sheetName val="2006_FA_SCHEDULE22"/>
      <sheetName val="Report_Summary22"/>
      <sheetName val="Pension_Report22"/>
      <sheetName val="TOTAL_Qtrly_Incentive21"/>
      <sheetName val="Control_Panel21"/>
      <sheetName val="WNL_(2)21"/>
      <sheetName val="TB_Jun0421"/>
      <sheetName val="Projects_numbers21"/>
      <sheetName val="2006_FA_SCHEDULE28"/>
      <sheetName val="Report_Summary28"/>
      <sheetName val="Pension_Report28"/>
      <sheetName val="TOTAL_Qtrly_Incentive27"/>
      <sheetName val="Control_Panel27"/>
      <sheetName val="WNL_(2)27"/>
      <sheetName val="TB_Jun0427"/>
      <sheetName val="Projects_numbers27"/>
      <sheetName val="2006_FA_SCHEDULE23"/>
      <sheetName val="Report_Summary23"/>
      <sheetName val="Pension_Report23"/>
      <sheetName val="TOTAL_Qtrly_Incentive22"/>
      <sheetName val="Control_Panel22"/>
      <sheetName val="WNL_(2)22"/>
      <sheetName val="TB_Jun0422"/>
      <sheetName val="Projects_numbers22"/>
      <sheetName val="2006_FA_SCHEDULE24"/>
      <sheetName val="Report_Summary24"/>
      <sheetName val="Pension_Report24"/>
      <sheetName val="TOTAL_Qtrly_Incentive23"/>
      <sheetName val="Control_Panel23"/>
      <sheetName val="WNL_(2)23"/>
      <sheetName val="TB_Jun0423"/>
      <sheetName val="Projects_numbers23"/>
      <sheetName val="2006_FA_SCHEDULE25"/>
      <sheetName val="Report_Summary25"/>
      <sheetName val="Pension_Report25"/>
      <sheetName val="TOTAL_Qtrly_Incentive24"/>
      <sheetName val="Control_Panel24"/>
      <sheetName val="WNL_(2)24"/>
      <sheetName val="TB_Jun0424"/>
      <sheetName val="Projects_numbers24"/>
      <sheetName val="2006_FA_SCHEDULE26"/>
      <sheetName val="Report_Summary26"/>
      <sheetName val="Pension_Report26"/>
      <sheetName val="TOTAL_Qtrly_Incentive25"/>
      <sheetName val="Control_Panel25"/>
      <sheetName val="WNL_(2)25"/>
      <sheetName val="TB_Jun0425"/>
      <sheetName val="Projects_numbers25"/>
      <sheetName val="2006_FA_SCHEDULE27"/>
      <sheetName val="Report_Summary27"/>
      <sheetName val="Pension_Report27"/>
      <sheetName val="TOTAL_Qtrly_Incentive26"/>
      <sheetName val="Control_Panel26"/>
      <sheetName val="WNL_(2)26"/>
      <sheetName val="TB_Jun0426"/>
      <sheetName val="Projects_numbers26"/>
      <sheetName val="2006_FA_SCHEDULE29"/>
      <sheetName val="Report_Summary29"/>
      <sheetName val="Pension_Report29"/>
      <sheetName val="TOTAL_Qtrly_Incentive28"/>
      <sheetName val="Control_Panel28"/>
      <sheetName val="WNL_(2)28"/>
      <sheetName val="TB_Jun0428"/>
      <sheetName val="Projects_numbers28"/>
      <sheetName val="2006_FA_SCHEDULE30"/>
      <sheetName val="Report_Summary30"/>
      <sheetName val="Pension_Report30"/>
      <sheetName val="TOTAL_Qtrly_Incentive29"/>
      <sheetName val="Control_Panel29"/>
      <sheetName val="WNL_(2)29"/>
      <sheetName val="TB_Jun0429"/>
      <sheetName val="Projects_numbers29"/>
      <sheetName val="2006_FA_SCHEDULE32"/>
      <sheetName val="Report_Summary32"/>
      <sheetName val="Pension_Report32"/>
      <sheetName val="TOTAL_Qtrly_Incentive31"/>
      <sheetName val="Control_Panel31"/>
      <sheetName val="WNL_(2)31"/>
      <sheetName val="TB_Jun0431"/>
      <sheetName val="Projects_numbers31"/>
      <sheetName val="2006_FA_SCHEDULE33"/>
      <sheetName val="Report_Summary33"/>
      <sheetName val="Pension_Report33"/>
      <sheetName val="TOTAL_Qtrly_Incentive32"/>
      <sheetName val="Control_Panel32"/>
      <sheetName val="WNL_(2)32"/>
      <sheetName val="TB_Jun0432"/>
      <sheetName val="Projects_numbers32"/>
      <sheetName val="2006_FA_SCHEDULE36"/>
      <sheetName val="Report_Summary36"/>
      <sheetName val="Pension_Report36"/>
      <sheetName val="TOTAL_Qtrly_Incentive35"/>
      <sheetName val="Control_Panel35"/>
      <sheetName val="WNL_(2)35"/>
      <sheetName val="TB_Jun0435"/>
      <sheetName val="Projects_numbers35"/>
      <sheetName val="2006_FA_SCHEDULE34"/>
      <sheetName val="Report_Summary34"/>
      <sheetName val="Pension_Report34"/>
      <sheetName val="TOTAL_Qtrly_Incentive33"/>
      <sheetName val="Control_Panel33"/>
      <sheetName val="WNL_(2)33"/>
      <sheetName val="TB_Jun0433"/>
      <sheetName val="Projects_numbers33"/>
      <sheetName val="2006_FA_SCHEDULE35"/>
      <sheetName val="Report_Summary35"/>
      <sheetName val="Pension_Report35"/>
      <sheetName val="TOTAL_Qtrly_Incentive34"/>
      <sheetName val="Control_Panel34"/>
      <sheetName val="WNL_(2)34"/>
      <sheetName val="TB_Jun0434"/>
      <sheetName val="Projects_numbers34"/>
      <sheetName val="2006_FA_SCHEDULE37"/>
      <sheetName val="Report_Summary37"/>
      <sheetName val="Pension_Report37"/>
      <sheetName val="TOTAL_Qtrly_Incentive36"/>
      <sheetName val="Control_Panel36"/>
      <sheetName val="WNL_(2)36"/>
      <sheetName val="TB_Jun0436"/>
      <sheetName val="Projects_numbers36"/>
      <sheetName val="2006_FA_SCHEDULE38"/>
      <sheetName val="Report_Summary38"/>
      <sheetName val="Pension_Report38"/>
      <sheetName val="TOTAL_Qtrly_Incentive37"/>
      <sheetName val="Control_Panel37"/>
      <sheetName val="WNL_(2)37"/>
      <sheetName val="TB_Jun0437"/>
      <sheetName val="Projects_numbers37"/>
      <sheetName val="2006_FA_SCHEDULE39"/>
      <sheetName val="Report_Summary39"/>
      <sheetName val="Pension_Report39"/>
      <sheetName val="TOTAL_Qtrly_Incentive38"/>
      <sheetName val="Control_Panel38"/>
      <sheetName val="WNL_(2)38"/>
      <sheetName val="TB_Jun0438"/>
      <sheetName val="Projects_numbers38"/>
      <sheetName val="2006_FA_SCHEDULE40"/>
      <sheetName val="Report_Summary40"/>
      <sheetName val="Pension_Report40"/>
      <sheetName val="TOTAL_Qtrly_Incentive39"/>
      <sheetName val="Control_Panel39"/>
      <sheetName val="WNL_(2)39"/>
      <sheetName val="TB_Jun0439"/>
      <sheetName val="Projects_numbers39"/>
      <sheetName val="Module1\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  <sheetName val="Budget_Data_(2)6"/>
      <sheetName val="AP_ACCRUALS6"/>
      <sheetName val="Sheet1_(3)6"/>
      <sheetName val="Budget_Data6"/>
      <sheetName val="Sheet1_(2)6"/>
      <sheetName val="Exp_List6"/>
      <sheetName val="BASE_DATABASE6"/>
      <sheetName val="comm_final6"/>
      <sheetName val="for_PDD6"/>
      <sheetName val="AWARDED_(2)6"/>
      <sheetName val="OPEX_Forecast_Inputs6"/>
      <sheetName val="Budget_Data_(2)4"/>
      <sheetName val="AP_ACCRUALS4"/>
      <sheetName val="Sheet1_(3)4"/>
      <sheetName val="Budget_Data4"/>
      <sheetName val="Sheet1_(2)4"/>
      <sheetName val="Exp_List4"/>
      <sheetName val="BASE_DATABASE4"/>
      <sheetName val="comm_final4"/>
      <sheetName val="for_PDD4"/>
      <sheetName val="AWARDED_(2)4"/>
      <sheetName val="OPEX_Forecast_Inputs4"/>
      <sheetName val="Budget_Data_(2)5"/>
      <sheetName val="AP_ACCRUALS5"/>
      <sheetName val="Sheet1_(3)5"/>
      <sheetName val="Budget_Data5"/>
      <sheetName val="Sheet1_(2)5"/>
      <sheetName val="Exp_List5"/>
      <sheetName val="BASE_DATABASE5"/>
      <sheetName val="comm_final5"/>
      <sheetName val="for_PDD5"/>
      <sheetName val="AWARDED_(2)5"/>
      <sheetName val="OPEX_Forecast_Inputs5"/>
      <sheetName val="Budget_Data_(2)7"/>
      <sheetName val="AP_ACCRUALS7"/>
      <sheetName val="Sheet1_(3)7"/>
      <sheetName val="Budget_Data7"/>
      <sheetName val="Sheet1_(2)7"/>
      <sheetName val="Exp_List7"/>
      <sheetName val="BASE_DATABASE7"/>
      <sheetName val="comm_final7"/>
      <sheetName val="for_PDD7"/>
      <sheetName val="AWARDED_(2)7"/>
      <sheetName val="OPEX_Forecast_Inputs7"/>
      <sheetName val="Budget_Data_(2)8"/>
      <sheetName val="AP_ACCRUALS8"/>
      <sheetName val="Sheet1_(3)8"/>
      <sheetName val="Budget_Data8"/>
      <sheetName val="Sheet1_(2)8"/>
      <sheetName val="Exp_List8"/>
      <sheetName val="BASE_DATABASE8"/>
      <sheetName val="comm_final8"/>
      <sheetName val="for_PDD8"/>
      <sheetName val="AWARDED_(2)8"/>
      <sheetName val="OPEX_Forecast_Inputs8"/>
      <sheetName val="Budget_Data_(2)9"/>
      <sheetName val="AP_ACCRUALS9"/>
      <sheetName val="Sheet1_(3)9"/>
      <sheetName val="Budget_Data9"/>
      <sheetName val="Sheet1_(2)9"/>
      <sheetName val="Exp_List9"/>
      <sheetName val="BASE_DATABASE9"/>
      <sheetName val="comm_final9"/>
      <sheetName val="for_PDD9"/>
      <sheetName val="AWARDED_(2)9"/>
      <sheetName val="OPEX_Forecast_Inputs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>
        <row r="2">
          <cell r="A2" t="str">
            <v>Dispersant/ Absorbent L/S</v>
          </cell>
        </row>
      </sheetData>
      <sheetData sheetId="40">
        <row r="2">
          <cell r="A2" t="str">
            <v>Ark Towers Facilities Mtce &amp; Tea services</v>
          </cell>
        </row>
      </sheetData>
      <sheetData sheetId="41"/>
      <sheetData sheetId="42">
        <row r="2">
          <cell r="A2" t="str">
            <v>Dispersant/ Absorbent L/S</v>
          </cell>
        </row>
      </sheetData>
      <sheetData sheetId="43">
        <row r="2">
          <cell r="A2" t="str">
            <v>Ark Towers Facilities Mtce &amp; Tea services</v>
          </cell>
        </row>
      </sheetData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>
        <row r="2">
          <cell r="A2" t="str">
            <v>Dispersant/ Absorbent L/S</v>
          </cell>
        </row>
      </sheetData>
      <sheetData sheetId="51">
        <row r="2">
          <cell r="A2" t="str">
            <v>Ark Towers Facilities Mtce &amp; Tea services</v>
          </cell>
        </row>
      </sheetData>
      <sheetData sheetId="52"/>
      <sheetData sheetId="53">
        <row r="2">
          <cell r="A2" t="str">
            <v>Dispersant/ Absorbent L/S</v>
          </cell>
        </row>
      </sheetData>
      <sheetData sheetId="54">
        <row r="2">
          <cell r="A2" t="str">
            <v>Ark Towers Facilities Mtce &amp; Tea services</v>
          </cell>
        </row>
      </sheetData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>
        <row r="2">
          <cell r="A2" t="str">
            <v>Dispersant/ Absorbent L/S</v>
          </cell>
        </row>
      </sheetData>
      <sheetData sheetId="76"/>
      <sheetData sheetId="77">
        <row r="2">
          <cell r="A2" t="str">
            <v>Ark Towers Facilities Mtce &amp; Tea services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2">
          <cell r="A2" t="str">
            <v>Dispersant/ Absorbent L/S</v>
          </cell>
        </row>
      </sheetData>
      <sheetData sheetId="98"/>
      <sheetData sheetId="99">
        <row r="2">
          <cell r="A2" t="str">
            <v>Ark Towers Facilities Mtce &amp; Tea services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2">
          <cell r="A2" t="str">
            <v>Dispersant/ Absorbent L/S</v>
          </cell>
        </row>
      </sheetData>
      <sheetData sheetId="109"/>
      <sheetData sheetId="110">
        <row r="2">
          <cell r="A2" t="str">
            <v>Ark Towers Facilities Mtce &amp; Tea services</v>
          </cell>
        </row>
      </sheetData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2">
          <cell r="A2" t="str">
            <v>Dispersant/ Absorbent L/S</v>
          </cell>
        </row>
      </sheetData>
      <sheetData sheetId="120"/>
      <sheetData sheetId="121">
        <row r="2">
          <cell r="A2" t="str">
            <v>Ark Towers Facilities Mtce &amp; Tea services</v>
          </cell>
        </row>
      </sheetData>
      <sheetData sheetId="122"/>
      <sheetData sheetId="123"/>
      <sheetData sheetId="124"/>
      <sheetData sheetId="125"/>
      <sheetData sheetId="12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asbery.Ogofia/AppData/Local/Microsoft/Windows/INetCache/Content.Outlook/NZYFC4Y0/20.%20M015_Oil%20Production%20Report_Jan20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ye, Olatunbosun M SPDC-UPO/G/TP" refreshedDate="43887.889742013889" createdVersion="6" refreshedVersion="6" minRefreshableVersion="3" recordCount="104" xr:uid="{9D4BB48F-ACEA-405D-814F-0E536A363C79}">
  <cacheSource type="worksheet">
    <worksheetSource ref="A2:I106" sheet="Sheet1" r:id="rId2"/>
  </cacheSource>
  <cacheFields count="9">
    <cacheField name="Asset" numFmtId="0">
      <sharedItems count="5">
        <s v="EC"/>
        <s v="EL"/>
        <s v="NOV"/>
        <s v="WS"/>
        <s v="EA" u="1"/>
      </sharedItems>
    </cacheField>
    <cacheField name="PU" numFmtId="0">
      <sharedItems count="12">
        <s v="GBAR/KC"/>
        <s v="AGBD/OBGN"/>
        <s v="RUMUAHIA"/>
        <s v="ENV"/>
        <s v="SOKU"/>
        <s v="TUNU"/>
        <s v="BNY/BNAG"/>
        <s v="NR/DBUC"/>
        <s v="OTUMARA"/>
        <s v="FORCADOS"/>
        <s v="IMOR/OKOL"/>
        <s v="EA"/>
      </sharedItems>
    </cacheField>
    <cacheField name="Facility" numFmtId="165">
      <sharedItems/>
    </cacheField>
    <cacheField name="Facility Code" numFmtId="165">
      <sharedItems/>
    </cacheField>
    <cacheField name="Facility Codeb" numFmtId="0">
      <sharedItems count="104">
        <s v="ADIF1"/>
        <s v="AGBF1"/>
        <s v="AGBF2"/>
        <s v="AHIF1"/>
        <s v="AKRF1"/>
        <s v="BELF1"/>
        <s v="BENF1"/>
        <s v="BNYF1"/>
        <s v="DIEF1"/>
        <s v="EGWF1"/>
        <s v="EGBF1"/>
        <s v="ESCF1"/>
        <s v="ETEF1"/>
        <s v="SBKF1"/>
        <s v="NBKF1"/>
        <s v="YOKF1"/>
        <s v="IDUF1"/>
        <s v="IMOF1"/>
        <s v="ISIF1"/>
        <s v="KOLF1"/>
        <s v="NKAF1"/>
        <s v="NUNF1"/>
        <s v="OBLF1"/>
        <s v="OBIF1"/>
        <s v="OGNF1"/>
        <s v="OGBF1"/>
        <s v="OGUF1"/>
        <s v="OPUF1"/>
        <s v="OSHF1"/>
        <s v="OTUF1"/>
        <s v="SBAF1"/>
        <s v="EA"/>
        <s v="SOKF1"/>
        <s v="TEDF1"/>
        <s v="TUNF1"/>
        <s v="UBIF1"/>
        <s v="UMUF1"/>
        <s v="UZRF1"/>
        <s v="AGBG1"/>
        <s v="ASNF1"/>
        <s v="BISF1"/>
        <s v="BNYG1"/>
        <s v="EGWG1"/>
        <s v="ESTG1"/>
        <s v="GBRDG"/>
        <s v="GBRF2"/>
        <s v="OBIG1"/>
        <s v="OGEG1"/>
        <s v="OKOF1"/>
        <s v="OKNF1"/>
        <s v="SOKG1"/>
        <s v="TUNG1"/>
        <s v="ADIF1_G"/>
        <s v="AGBF1_G"/>
        <s v="AGBF2_G"/>
        <s v="AHIF1_G"/>
        <s v="AKRF1_G"/>
        <s v="BELF1_G"/>
        <s v="BENF1_G"/>
        <s v="BNYF1_G"/>
        <s v="DIEF1_G"/>
        <s v="EGWF1_G"/>
        <s v="EGBF1_G"/>
        <s v="ESCF1_G"/>
        <s v="ETEF1_G"/>
        <s v="SBKF1_G"/>
        <s v="NBKF1_G"/>
        <s v="YOKF1_G"/>
        <s v="IDUF1_G"/>
        <s v="IMOF1_G"/>
        <s v="ISIF1_G"/>
        <s v="KOLF1_G"/>
        <s v="NKAF1_G"/>
        <s v="NUNF1_G"/>
        <s v="OBLF1_G"/>
        <s v="OBIF1_G"/>
        <s v="OGNF1_G"/>
        <s v="OGBF1_G"/>
        <s v="OGUF1_G"/>
        <s v="OPUF1_G"/>
        <s v="OSHF1_G"/>
        <s v="OTUF1_G"/>
        <s v="SBAF1_G"/>
        <s v="EA_G"/>
        <s v="SOKF1_G"/>
        <s v="TEDF1_G"/>
        <s v="TUNF1_G"/>
        <s v="UBIF1_G"/>
        <s v="UMUF1_G"/>
        <s v="UZRF1_G"/>
        <s v="AGBG1_G"/>
        <s v="ASNF1_G"/>
        <s v="BISF1_G"/>
        <s v="BNYG1_G"/>
        <s v="EGWG1_G"/>
        <s v="ESTG1_G"/>
        <s v="GBRDG_G"/>
        <s v="GBRF2_G"/>
        <s v="OBIG1_G"/>
        <s v="OGEF1_G"/>
        <s v="OKOF1_G"/>
        <s v="OKNF1_G"/>
        <s v="SOKG1_G"/>
        <s v="TUNG1_G"/>
      </sharedItems>
    </cacheField>
    <cacheField name="Product" numFmtId="0">
      <sharedItems/>
    </cacheField>
    <cacheField name="Market" numFmtId="0">
      <sharedItems count="3">
        <s v="Oil"/>
        <s v="NLNG"/>
        <s v="DomGas"/>
      </sharedItems>
    </cacheField>
    <cacheField name="Plan" numFmtId="168">
      <sharedItems containsSemiMixedTypes="0" containsString="0" containsNumber="1" minValue="0" maxValue="40015751.483000927"/>
    </cacheField>
    <cacheField name="Actual" numFmtId="168">
      <sharedItems containsSemiMixedTypes="0" containsString="0" containsNumber="1" minValue="0" maxValue="40233594.461293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s v="ADIBAWA1_FS"/>
    <s v="ADIB/1"/>
    <x v="0"/>
    <s v="Oil"/>
    <x v="0"/>
    <n v="117178.29500000001"/>
    <n v="163291.39946706872"/>
  </r>
  <r>
    <x v="1"/>
    <x v="1"/>
    <s v="AGBADA1_FS"/>
    <s v="AGBD/1"/>
    <x v="1"/>
    <s v="Oil"/>
    <x v="0"/>
    <n v="50474.82"/>
    <n v="97028.955771355249"/>
  </r>
  <r>
    <x v="1"/>
    <x v="1"/>
    <s v="AGBADA2_FS"/>
    <s v="AGBD/2"/>
    <x v="2"/>
    <s v="Oil"/>
    <x v="0"/>
    <n v="315617.94089999999"/>
    <n v="379802.57408825814"/>
  </r>
  <r>
    <x v="1"/>
    <x v="2"/>
    <s v="AHIA1_FS"/>
    <s v="AHIA/1"/>
    <x v="3"/>
    <s v="Oil"/>
    <x v="0"/>
    <n v="79429.842999999993"/>
    <n v="132667.44588262981"/>
  </r>
  <r>
    <x v="2"/>
    <x v="3"/>
    <s v="AKRI_NAOC_FS"/>
    <s v="AKRI/1"/>
    <x v="4"/>
    <s v="Oil"/>
    <x v="0"/>
    <n v="3384.4187441999998"/>
    <n v="0"/>
  </r>
  <r>
    <x v="0"/>
    <x v="4"/>
    <s v="BELEMA1_FS"/>
    <s v="BELE/1"/>
    <x v="5"/>
    <s v="Oil"/>
    <x v="0"/>
    <n v="0"/>
    <n v="0"/>
  </r>
  <r>
    <x v="3"/>
    <x v="5"/>
    <s v="BENISEDE1_FS"/>
    <s v="BENS/1"/>
    <x v="6"/>
    <s v="Oil"/>
    <x v="0"/>
    <n v="341714.55000000005"/>
    <n v="354498.67897994397"/>
  </r>
  <r>
    <x v="0"/>
    <x v="6"/>
    <s v="BONNY1_FS"/>
    <s v="BONN/1"/>
    <x v="7"/>
    <s v="Oil"/>
    <x v="0"/>
    <n v="40393.000000000007"/>
    <n v="41698.47896246631"/>
  </r>
  <r>
    <x v="0"/>
    <x v="7"/>
    <s v="DIEBU_CREEK1_FS"/>
    <s v="DBUC/1"/>
    <x v="8"/>
    <s v="Oil"/>
    <x v="0"/>
    <n v="129469.64000000001"/>
    <n v="129361.1554190985"/>
  </r>
  <r>
    <x v="2"/>
    <x v="3"/>
    <s v="EGBEMA_WEST1_FS"/>
    <s v="EGBW/1"/>
    <x v="9"/>
    <s v="Oil"/>
    <x v="0"/>
    <n v="38964.426999999996"/>
    <n v="38282.317621275404"/>
  </r>
  <r>
    <x v="2"/>
    <x v="3"/>
    <s v="EGBEMA1_FS"/>
    <s v="EGBM/1"/>
    <x v="10"/>
    <s v="Oil"/>
    <x v="0"/>
    <n v="24655.043999999998"/>
    <n v="68614.969538378355"/>
  </r>
  <r>
    <x v="3"/>
    <x v="8"/>
    <s v="ESCRAVOS_BEACH1_FS"/>
    <s v="ESCB/1"/>
    <x v="11"/>
    <s v="Oil"/>
    <x v="0"/>
    <n v="275111.67000000004"/>
    <n v="296616.4891464978"/>
  </r>
  <r>
    <x v="0"/>
    <x v="0"/>
    <s v="ETELEBOU1_FS"/>
    <s v="ETEL/1"/>
    <x v="12"/>
    <s v="Oil"/>
    <x v="0"/>
    <n v="54744.45"/>
    <n v="81234.974506629558"/>
  </r>
  <r>
    <x v="3"/>
    <x v="9"/>
    <s v="FORCADOS2_FS"/>
    <s v="FORC/2"/>
    <x v="13"/>
    <s v="Oil"/>
    <x v="0"/>
    <n v="572730.4807999999"/>
    <n v="645278.76814323606"/>
  </r>
  <r>
    <x v="3"/>
    <x v="9"/>
    <s v="FORCADOS3_FS"/>
    <s v="FORC/3"/>
    <x v="14"/>
    <s v="Oil"/>
    <x v="0"/>
    <n v="254710.90479999993"/>
    <n v="258465.39925627591"/>
  </r>
  <r>
    <x v="3"/>
    <x v="9"/>
    <s v="FORCADOS4_FS"/>
    <s v="FORC/4"/>
    <x v="15"/>
    <s v="Oil"/>
    <x v="0"/>
    <n v="202712.33250000002"/>
    <n v="240096.31930913244"/>
  </r>
  <r>
    <x v="2"/>
    <x v="3"/>
    <s v="IDU_NAOC1_FS"/>
    <s v="IDU_NAOC1_FS"/>
    <x v="16"/>
    <s v="Oil"/>
    <x v="0"/>
    <n v="92253.52173600001"/>
    <n v="0"/>
  </r>
  <r>
    <x v="1"/>
    <x v="10"/>
    <s v="IMO_RIVER1_FS"/>
    <s v="IMOR/1"/>
    <x v="17"/>
    <s v="Oil"/>
    <x v="0"/>
    <n v="99726.132000000012"/>
    <n v="349965.56903618871"/>
  </r>
  <r>
    <x v="1"/>
    <x v="10"/>
    <s v="ISIMIRI1_FS"/>
    <s v="ISIM/1"/>
    <x v="18"/>
    <s v="Oil"/>
    <x v="0"/>
    <n v="20501.292000000001"/>
    <n v="52502.421868862912"/>
  </r>
  <r>
    <x v="0"/>
    <x v="0"/>
    <s v="KOLO_CREEK1_FS"/>
    <s v="KOCR/1"/>
    <x v="19"/>
    <s v="Oil"/>
    <x v="0"/>
    <n v="10353.070000000002"/>
    <n v="4772.9729577525404"/>
  </r>
  <r>
    <x v="1"/>
    <x v="10"/>
    <s v="NKALI1_FS"/>
    <s v="NKAL/1"/>
    <x v="20"/>
    <s v="Oil"/>
    <x v="0"/>
    <n v="19883.09"/>
    <n v="43203.38220812587"/>
  </r>
  <r>
    <x v="0"/>
    <x v="7"/>
    <s v="NUN_RIVER1_FS"/>
    <s v="NUNR/1"/>
    <x v="21"/>
    <s v="Oil"/>
    <x v="0"/>
    <n v="109420.14199999999"/>
    <n v="197923.66038547893"/>
  </r>
  <r>
    <x v="1"/>
    <x v="2"/>
    <s v="OBELE1_FS"/>
    <s v="OBEL/1"/>
    <x v="22"/>
    <s v="Oil"/>
    <x v="0"/>
    <n v="17423.984"/>
    <n v="24684.721458287357"/>
  </r>
  <r>
    <x v="1"/>
    <x v="1"/>
    <s v="OBIGBO_NORTH1_FS"/>
    <s v="OBGN/1"/>
    <x v="23"/>
    <s v="Oil"/>
    <x v="0"/>
    <n v="83535.830199999997"/>
    <n v="91681.62906677126"/>
  </r>
  <r>
    <x v="2"/>
    <x v="3"/>
    <s v="OGBN_NAOC1_FS"/>
    <s v="OGBN_NAOC1_FS"/>
    <x v="24"/>
    <s v="Oil"/>
    <x v="0"/>
    <n v="71369.285000000003"/>
    <n v="0"/>
  </r>
  <r>
    <x v="3"/>
    <x v="5"/>
    <s v="OGBOTOBO1_FS"/>
    <s v="OGBO/1"/>
    <x v="25"/>
    <s v="Oil"/>
    <x v="0"/>
    <n v="183561.85"/>
    <n v="345961.25900451047"/>
  </r>
  <r>
    <x v="1"/>
    <x v="2"/>
    <s v="OGUTA1_FS"/>
    <s v="OGUT/1"/>
    <x v="26"/>
    <s v="Oil"/>
    <x v="0"/>
    <n v="11260.099000000002"/>
    <n v="21561.465592517641"/>
  </r>
  <r>
    <x v="3"/>
    <x v="5"/>
    <s v="OPUKUSHI1_FS"/>
    <s v="OPUK/1"/>
    <x v="27"/>
    <s v="Oil"/>
    <x v="0"/>
    <n v="362305.12200000003"/>
    <n v="420571.69878982159"/>
  </r>
  <r>
    <x v="2"/>
    <x v="3"/>
    <s v="OSHI_NAOC_FS"/>
    <s v="OSHI_NAOC_FS"/>
    <x v="28"/>
    <s v="Oil"/>
    <x v="0"/>
    <n v="37750.071424499998"/>
    <n v="0"/>
  </r>
  <r>
    <x v="3"/>
    <x v="8"/>
    <s v="OTUMARA1_FS"/>
    <s v="OTUM/1"/>
    <x v="29"/>
    <s v="Oil"/>
    <x v="0"/>
    <n v="430129.70269999997"/>
    <n v="473477.72863758676"/>
  </r>
  <r>
    <x v="2"/>
    <x v="3"/>
    <s v="SANTA_BARBARA1_FS"/>
    <s v="SBAR/1"/>
    <x v="30"/>
    <s v="Oil"/>
    <x v="0"/>
    <n v="70665.197499999995"/>
    <n v="0"/>
  </r>
  <r>
    <x v="3"/>
    <x v="11"/>
    <s v="SEA_EAGLE_FPSO"/>
    <s v="EA"/>
    <x v="31"/>
    <s v="Oil"/>
    <x v="0"/>
    <n v="361216.09199999995"/>
    <n v="660891"/>
  </r>
  <r>
    <x v="0"/>
    <x v="4"/>
    <s v="SOKU1_FS"/>
    <s v="SOKU/1"/>
    <x v="32"/>
    <s v="Oil"/>
    <x v="0"/>
    <n v="70922.388999999996"/>
    <n v="59681.046812113804"/>
  </r>
  <r>
    <x v="2"/>
    <x v="3"/>
    <s v="TEBIDABA1_FS"/>
    <s v="TEBIDABA1_FS"/>
    <x v="33"/>
    <s v="Oil"/>
    <x v="0"/>
    <n v="14168.576721999998"/>
    <n v="0"/>
  </r>
  <r>
    <x v="3"/>
    <x v="5"/>
    <s v="TUNU1_FS"/>
    <s v="TUNU/1"/>
    <x v="34"/>
    <s v="Oil"/>
    <x v="0"/>
    <n v="172494.88100000002"/>
    <n v="292418.00915857899"/>
  </r>
  <r>
    <x v="0"/>
    <x v="0"/>
    <s v="UBIE1_FS"/>
    <s v="UBIE/1"/>
    <x v="35"/>
    <s v="Oil"/>
    <x v="0"/>
    <n v="66676.97"/>
    <n v="0"/>
  </r>
  <r>
    <x v="1"/>
    <x v="2"/>
    <s v="UMUECHEM1_FS"/>
    <s v="UMUE/1"/>
    <x v="36"/>
    <s v="Oil"/>
    <x v="0"/>
    <n v="29999.5494"/>
    <n v="15983.401023427898"/>
  </r>
  <r>
    <x v="2"/>
    <x v="3"/>
    <s v="UZERE_EAST1_FS"/>
    <s v="UZRE/1"/>
    <x v="37"/>
    <s v="Oil"/>
    <x v="0"/>
    <n v="26601.207514200003"/>
    <n v="0"/>
  </r>
  <r>
    <x v="1"/>
    <x v="1"/>
    <s v="PLANNED_AGBADA1_GP"/>
    <s v="AGBD/GP"/>
    <x v="38"/>
    <s v="Oil"/>
    <x v="0"/>
    <n v="0"/>
    <n v="41022.193187998499"/>
  </r>
  <r>
    <x v="1"/>
    <x v="1"/>
    <s v="PLANNED_ASSA_NORTH1_DG"/>
    <s v="ASSA/DG"/>
    <x v="39"/>
    <s v="Oil"/>
    <x v="0"/>
    <n v="0"/>
    <n v="0"/>
  </r>
  <r>
    <x v="2"/>
    <x v="3"/>
    <s v="PLANNED_BISE_SAME1_GP"/>
    <s v="BISE/GP"/>
    <x v="40"/>
    <s v="Oil"/>
    <x v="0"/>
    <n v="0"/>
    <n v="0"/>
  </r>
  <r>
    <x v="0"/>
    <x v="6"/>
    <s v="BONNY1_GP"/>
    <s v="BONN/GP1"/>
    <x v="41"/>
    <s v="Oil"/>
    <x v="0"/>
    <n v="46154.963799999998"/>
    <n v="12122.182938501126"/>
  </r>
  <r>
    <x v="2"/>
    <x v="3"/>
    <s v="EGBEMA_WEST1_GP"/>
    <s v="EGBW/GP1"/>
    <x v="42"/>
    <s v="Oil"/>
    <x v="0"/>
    <n v="0"/>
    <n v="0"/>
  </r>
  <r>
    <x v="3"/>
    <x v="9"/>
    <s v="FORCADOS2_GP"/>
    <s v="FORC/GP"/>
    <x v="43"/>
    <s v="Oil"/>
    <x v="0"/>
    <n v="12260.81"/>
    <n v="0"/>
  </r>
  <r>
    <x v="0"/>
    <x v="0"/>
    <s v="GBARAN_DG"/>
    <s v="GBAR/DG"/>
    <x v="44"/>
    <s v="Oil"/>
    <x v="0"/>
    <n v="0"/>
    <n v="0"/>
  </r>
  <r>
    <x v="0"/>
    <x v="0"/>
    <s v="GBARAN1_GP"/>
    <s v="GBAR/GP"/>
    <x v="45"/>
    <s v="Oil"/>
    <x v="0"/>
    <n v="1075003.5654703102"/>
    <n v="1013344.8802229967"/>
  </r>
  <r>
    <x v="1"/>
    <x v="1"/>
    <s v="OBIGBO_NORTH1_GP"/>
    <s v="OBGN/GP"/>
    <x v="46"/>
    <s v="Oil"/>
    <x v="0"/>
    <n v="1742.3581000000001"/>
    <n v="9.4323963030495008"/>
  </r>
  <r>
    <x v="1"/>
    <x v="2"/>
    <s v="OGBELLE_GP"/>
    <s v="OGBE/GP"/>
    <x v="47"/>
    <s v="Oil"/>
    <x v="0"/>
    <n v="0"/>
    <n v="0"/>
  </r>
  <r>
    <x v="1"/>
    <x v="10"/>
    <s v="OKOLOMA1_GP"/>
    <s v="OKOL/GP"/>
    <x v="48"/>
    <s v="Oil"/>
    <x v="0"/>
    <n v="245259.01379000006"/>
    <n v="387228.3959764922"/>
  </r>
  <r>
    <x v="3"/>
    <x v="5"/>
    <s v="OKPOK_EHOOKUP_GP"/>
    <s v="OKNU/GP"/>
    <x v="49"/>
    <s v="Oil"/>
    <x v="0"/>
    <n v="0"/>
    <n v="0"/>
  </r>
  <r>
    <x v="0"/>
    <x v="4"/>
    <s v="SOKU1_GP"/>
    <s v="SOKU/GP"/>
    <x v="50"/>
    <s v="Oil"/>
    <x v="0"/>
    <n v="191176.37999999998"/>
    <n v="142904.15008155874"/>
  </r>
  <r>
    <x v="3"/>
    <x v="5"/>
    <s v="TUNU1_GP"/>
    <s v="TUNU/GP"/>
    <x v="51"/>
    <s v="Oil"/>
    <x v="0"/>
    <n v="24320.43"/>
    <n v="15054.659956680818"/>
  </r>
  <r>
    <x v="0"/>
    <x v="0"/>
    <s v="ADIBAWA1_FS"/>
    <s v="ADIB/1"/>
    <x v="52"/>
    <s v="Gas"/>
    <x v="1"/>
    <n v="17512.988100000002"/>
    <n v="0"/>
  </r>
  <r>
    <x v="1"/>
    <x v="1"/>
    <s v="AGBADA1_FS"/>
    <s v="AGBD/1"/>
    <x v="53"/>
    <s v="Gas"/>
    <x v="2"/>
    <n v="48955.82"/>
    <n v="12266.650093594559"/>
  </r>
  <r>
    <x v="1"/>
    <x v="1"/>
    <s v="AGBADA2_FS"/>
    <s v="AGBD/2"/>
    <x v="54"/>
    <s v="Gas"/>
    <x v="2"/>
    <n v="816314.87521000009"/>
    <n v="180650.66138101619"/>
  </r>
  <r>
    <x v="1"/>
    <x v="2"/>
    <s v="AHIA1_FS"/>
    <s v="AHIA/1"/>
    <x v="55"/>
    <s v="Gas"/>
    <x v="2"/>
    <n v="0"/>
    <n v="0"/>
  </r>
  <r>
    <x v="2"/>
    <x v="3"/>
    <s v="AKRI_NAOC_FS"/>
    <s v="AKRI/1"/>
    <x v="56"/>
    <s v="Gas"/>
    <x v="2"/>
    <n v="0"/>
    <n v="0"/>
  </r>
  <r>
    <x v="0"/>
    <x v="4"/>
    <s v="BELEMA1_FS"/>
    <s v="BELE/1"/>
    <x v="57"/>
    <s v="Gas"/>
    <x v="1"/>
    <n v="0"/>
    <n v="0"/>
  </r>
  <r>
    <x v="3"/>
    <x v="5"/>
    <s v="BENISEDE1_FS"/>
    <s v="BENS/1"/>
    <x v="58"/>
    <s v="Gas"/>
    <x v="2"/>
    <n v="30912.394000000004"/>
    <n v="0"/>
  </r>
  <r>
    <x v="0"/>
    <x v="6"/>
    <s v="BONNY1_FS"/>
    <s v="BONN/1"/>
    <x v="59"/>
    <s v="Gas"/>
    <x v="1"/>
    <n v="0"/>
    <n v="33398.497926340024"/>
  </r>
  <r>
    <x v="0"/>
    <x v="7"/>
    <s v="DIEBU_CREEK1_FS"/>
    <s v="DBUC/1"/>
    <x v="60"/>
    <s v="Gas"/>
    <x v="2"/>
    <n v="0"/>
    <n v="0"/>
  </r>
  <r>
    <x v="2"/>
    <x v="3"/>
    <s v="EGBEMA_WEST1_FS"/>
    <s v="EGBW/1"/>
    <x v="61"/>
    <s v="Gas"/>
    <x v="2"/>
    <n v="0"/>
    <n v="0"/>
  </r>
  <r>
    <x v="2"/>
    <x v="3"/>
    <s v="EGBEMA1_FS"/>
    <s v="EGBM/1"/>
    <x v="62"/>
    <s v="Gas"/>
    <x v="2"/>
    <n v="0"/>
    <n v="0"/>
  </r>
  <r>
    <x v="3"/>
    <x v="8"/>
    <s v="ESCRAVOS_BEACH1_FS"/>
    <s v="ESCB/1"/>
    <x v="63"/>
    <s v="Gas"/>
    <x v="2"/>
    <n v="41078.812999999995"/>
    <n v="0"/>
  </r>
  <r>
    <x v="0"/>
    <x v="0"/>
    <s v="ETELEBOU1_FS"/>
    <s v="ETEL/1"/>
    <x v="64"/>
    <s v="Gas"/>
    <x v="2"/>
    <n v="0"/>
    <n v="0"/>
  </r>
  <r>
    <x v="3"/>
    <x v="9"/>
    <s v="FORCADOS2_FS"/>
    <s v="FORC/2"/>
    <x v="65"/>
    <s v="Gas"/>
    <x v="2"/>
    <n v="149896.96569000001"/>
    <n v="0"/>
  </r>
  <r>
    <x v="3"/>
    <x v="9"/>
    <s v="FORCADOS3_FS"/>
    <s v="FORC/3"/>
    <x v="66"/>
    <s v="Gas"/>
    <x v="2"/>
    <n v="18994.087189999998"/>
    <n v="0"/>
  </r>
  <r>
    <x v="3"/>
    <x v="9"/>
    <s v="FORCADOS4_FS"/>
    <s v="FORC/4"/>
    <x v="67"/>
    <s v="Gas"/>
    <x v="2"/>
    <n v="9418.0061499999993"/>
    <n v="0"/>
  </r>
  <r>
    <x v="2"/>
    <x v="3"/>
    <s v="IDU_NAOC1_FS"/>
    <s v="IDU_NAOC1_FS"/>
    <x v="68"/>
    <s v="Gas"/>
    <x v="2"/>
    <n v="0"/>
    <n v="0"/>
  </r>
  <r>
    <x v="1"/>
    <x v="10"/>
    <s v="IMO_RIVER1_FS"/>
    <s v="IMOR/1"/>
    <x v="69"/>
    <s v="Gas"/>
    <x v="2"/>
    <n v="0"/>
    <n v="30056.024675705943"/>
  </r>
  <r>
    <x v="1"/>
    <x v="10"/>
    <s v="ISIMIRI1_FS"/>
    <s v="ISIM/1"/>
    <x v="70"/>
    <s v="Gas"/>
    <x v="2"/>
    <n v="0"/>
    <n v="0"/>
  </r>
  <r>
    <x v="0"/>
    <x v="0"/>
    <s v="KOLO_CREEK1_FS"/>
    <s v="KOCR/1"/>
    <x v="71"/>
    <s v="Gas"/>
    <x v="2"/>
    <n v="0"/>
    <n v="0"/>
  </r>
  <r>
    <x v="1"/>
    <x v="10"/>
    <s v="NKALI1_FS"/>
    <s v="NKAL/1"/>
    <x v="72"/>
    <s v="Gas"/>
    <x v="2"/>
    <n v="74687.990000000005"/>
    <n v="42960.115348673469"/>
  </r>
  <r>
    <x v="0"/>
    <x v="7"/>
    <s v="NUN_RIVER1_FS"/>
    <s v="NUNR/1"/>
    <x v="73"/>
    <s v="Gas"/>
    <x v="2"/>
    <n v="0"/>
    <n v="0"/>
  </r>
  <r>
    <x v="1"/>
    <x v="2"/>
    <s v="OBELE1_FS"/>
    <s v="OBEL/1"/>
    <x v="74"/>
    <s v="Gas"/>
    <x v="2"/>
    <n v="0"/>
    <n v="0"/>
  </r>
  <r>
    <x v="1"/>
    <x v="1"/>
    <s v="OBIGBO_NORTH1_FS"/>
    <s v="OBGN/1"/>
    <x v="75"/>
    <s v="Gas"/>
    <x v="2"/>
    <n v="69314.60500000001"/>
    <n v="83743.814456325359"/>
  </r>
  <r>
    <x v="2"/>
    <x v="3"/>
    <s v="OGBN_NAOC1_FS"/>
    <s v="OGBN_NAOC1_FS"/>
    <x v="76"/>
    <s v="Gas"/>
    <x v="2"/>
    <n v="0"/>
    <n v="0"/>
  </r>
  <r>
    <x v="3"/>
    <x v="5"/>
    <s v="OGBOTOBO1_FS"/>
    <s v="OGBO/1"/>
    <x v="77"/>
    <s v="Gas"/>
    <x v="2"/>
    <n v="0"/>
    <n v="0"/>
  </r>
  <r>
    <x v="1"/>
    <x v="2"/>
    <s v="OGUTA1_FS"/>
    <s v="OGUT/1"/>
    <x v="78"/>
    <s v="Gas"/>
    <x v="2"/>
    <n v="0"/>
    <n v="0"/>
  </r>
  <r>
    <x v="3"/>
    <x v="5"/>
    <s v="OPUKUSHI1_FS"/>
    <s v="OPUK/1"/>
    <x v="79"/>
    <s v="Gas"/>
    <x v="2"/>
    <n v="82904.539999999994"/>
    <n v="0"/>
  </r>
  <r>
    <x v="2"/>
    <x v="3"/>
    <s v="OSHI_NAOC_FS"/>
    <s v="OSHI_NAOC_FS"/>
    <x v="80"/>
    <s v="Gas"/>
    <x v="2"/>
    <n v="0"/>
    <n v="0"/>
  </r>
  <r>
    <x v="3"/>
    <x v="8"/>
    <s v="OTUMARA1_FS"/>
    <s v="OTUM/1"/>
    <x v="81"/>
    <s v="Gas"/>
    <x v="2"/>
    <n v="66691.513650000008"/>
    <n v="96597.825800000021"/>
  </r>
  <r>
    <x v="2"/>
    <x v="3"/>
    <s v="SANTA_BARBARA1_FS"/>
    <s v="SBAR/1"/>
    <x v="82"/>
    <s v="Gas"/>
    <x v="2"/>
    <n v="0"/>
    <n v="0"/>
  </r>
  <r>
    <x v="3"/>
    <x v="11"/>
    <s v="SEA_EAGLE_FPSO"/>
    <s v="EA"/>
    <x v="83"/>
    <s v="Gas"/>
    <x v="1"/>
    <n v="0"/>
    <n v="63920"/>
  </r>
  <r>
    <x v="0"/>
    <x v="4"/>
    <s v="SOKU1_FS"/>
    <s v="SOKU/1"/>
    <x v="84"/>
    <s v="Gas"/>
    <x v="1"/>
    <n v="41789.364000000001"/>
    <n v="83886.107936500004"/>
  </r>
  <r>
    <x v="2"/>
    <x v="3"/>
    <s v="TEBIDABA1_FS"/>
    <s v="TEBIDABA1_FS"/>
    <x v="85"/>
    <s v="Gas"/>
    <x v="2"/>
    <n v="0"/>
    <n v="0"/>
  </r>
  <r>
    <x v="3"/>
    <x v="5"/>
    <s v="TUNU1_FS"/>
    <s v="TUNU/1"/>
    <x v="86"/>
    <s v="Gas"/>
    <x v="2"/>
    <n v="0"/>
    <n v="0"/>
  </r>
  <r>
    <x v="0"/>
    <x v="0"/>
    <s v="UBIE1_FS"/>
    <s v="UBIE/1"/>
    <x v="87"/>
    <s v="Gas"/>
    <x v="2"/>
    <n v="0"/>
    <n v="0"/>
  </r>
  <r>
    <x v="1"/>
    <x v="2"/>
    <s v="UMUECHEM1_FS"/>
    <s v="UMUE/1"/>
    <x v="88"/>
    <s v="Gas"/>
    <x v="2"/>
    <n v="0"/>
    <n v="0"/>
  </r>
  <r>
    <x v="2"/>
    <x v="3"/>
    <s v="UZERE_EAST1_FS"/>
    <s v="UZRE/1"/>
    <x v="89"/>
    <s v="Gas"/>
    <x v="2"/>
    <n v="0"/>
    <n v="0"/>
  </r>
  <r>
    <x v="1"/>
    <x v="1"/>
    <s v="PLANNED_AGBADA1_GP"/>
    <s v="AGBD/GP"/>
    <x v="90"/>
    <s v="Gas"/>
    <x v="2"/>
    <n v="0"/>
    <n v="192739.092957813"/>
  </r>
  <r>
    <x v="1"/>
    <x v="1"/>
    <s v="PLANNED_ASSA_NORTH1_DG"/>
    <s v="ASSA/DG"/>
    <x v="91"/>
    <s v="Gas"/>
    <x v="2"/>
    <n v="0"/>
    <n v="0"/>
  </r>
  <r>
    <x v="2"/>
    <x v="3"/>
    <s v="PLANNED_BISE_SAME1_GP"/>
    <s v="BISE/GP"/>
    <x v="92"/>
    <s v="Gas"/>
    <x v="2"/>
    <n v="0"/>
    <n v="0"/>
  </r>
  <r>
    <x v="0"/>
    <x v="6"/>
    <s v="BONNY1_GP"/>
    <s v="BONN/GP1"/>
    <x v="93"/>
    <s v="Gas"/>
    <x v="1"/>
    <n v="10977379"/>
    <n v="5543906.7345463708"/>
  </r>
  <r>
    <x v="2"/>
    <x v="3"/>
    <s v="EGBEMA_WEST1_GP"/>
    <s v="EGBW/GP1"/>
    <x v="94"/>
    <s v="Gas"/>
    <x v="2"/>
    <n v="0"/>
    <n v="0"/>
  </r>
  <r>
    <x v="3"/>
    <x v="9"/>
    <s v="FORCADOS2_GP"/>
    <s v="FORC/GP"/>
    <x v="95"/>
    <s v="Gas"/>
    <x v="2"/>
    <n v="186998.19999999998"/>
    <n v="0"/>
  </r>
  <r>
    <x v="0"/>
    <x v="0"/>
    <s v="GBARAN_DG"/>
    <s v="GBAR/DG"/>
    <x v="96"/>
    <s v="Gas"/>
    <x v="2"/>
    <n v="371999.96001000004"/>
    <n v="524960"/>
  </r>
  <r>
    <x v="0"/>
    <x v="0"/>
    <s v="GBARAN1_GP"/>
    <s v="GBAR/GP"/>
    <x v="97"/>
    <s v="Gas"/>
    <x v="1"/>
    <n v="40015751.483000927"/>
    <n v="40233594.461293802"/>
  </r>
  <r>
    <x v="1"/>
    <x v="1"/>
    <s v="OBIGBO_NORTH1_GP"/>
    <s v="OBGN/GP"/>
    <x v="98"/>
    <s v="Gas"/>
    <x v="2"/>
    <n v="275627.2"/>
    <n v="31873.437927675499"/>
  </r>
  <r>
    <x v="1"/>
    <x v="2"/>
    <s v="OGBELLE_GP"/>
    <s v="OGBE/GP"/>
    <x v="99"/>
    <s v="Gas"/>
    <x v="2"/>
    <n v="0"/>
    <n v="0"/>
  </r>
  <r>
    <x v="1"/>
    <x v="10"/>
    <s v="OKOLOMA1_GP"/>
    <s v="OKOL/GP"/>
    <x v="100"/>
    <s v="Gas"/>
    <x v="2"/>
    <n v="3383564.9905600003"/>
    <n v="2020378"/>
  </r>
  <r>
    <x v="3"/>
    <x v="5"/>
    <s v="OKPOK_EHOOKUP_GP"/>
    <s v="OKNU/GP"/>
    <x v="101"/>
    <s v="Gas"/>
    <x v="2"/>
    <n v="0"/>
    <n v="0"/>
  </r>
  <r>
    <x v="0"/>
    <x v="4"/>
    <s v="SOKU1_GP"/>
    <s v="SOKU/GP"/>
    <x v="102"/>
    <s v="Gas"/>
    <x v="1"/>
    <n v="7016819"/>
    <n v="6495810.9635593994"/>
  </r>
  <r>
    <x v="3"/>
    <x v="5"/>
    <s v="TUNU1_GP"/>
    <s v="TUNU/GP"/>
    <x v="103"/>
    <s v="Gas"/>
    <x v="2"/>
    <n v="544068.6"/>
    <n v="1200645.58346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E357B-A5EC-411B-9C4E-043C4C69760E}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126" firstHeaderRow="1" firstDataRow="3" firstDataCol="1"/>
  <pivotFields count="9">
    <pivotField axis="axisRow" showAll="0">
      <items count="6">
        <item x="2"/>
        <item m="1" x="4"/>
        <item x="0"/>
        <item x="1"/>
        <item x="3"/>
        <item t="default"/>
      </items>
    </pivotField>
    <pivotField axis="axisRow" showAll="0">
      <items count="13">
        <item x="1"/>
        <item x="6"/>
        <item x="11"/>
        <item x="3"/>
        <item x="9"/>
        <item x="0"/>
        <item x="10"/>
        <item x="7"/>
        <item x="8"/>
        <item x="2"/>
        <item x="4"/>
        <item x="5"/>
        <item t="default"/>
      </items>
    </pivotField>
    <pivotField showAll="0"/>
    <pivotField showAll="0"/>
    <pivotField axis="axisRow" showAll="0">
      <items count="105">
        <item x="0"/>
        <item x="52"/>
        <item x="1"/>
        <item x="53"/>
        <item x="2"/>
        <item x="54"/>
        <item x="38"/>
        <item x="90"/>
        <item x="3"/>
        <item x="55"/>
        <item x="4"/>
        <item x="56"/>
        <item x="39"/>
        <item x="91"/>
        <item x="5"/>
        <item x="57"/>
        <item x="6"/>
        <item x="58"/>
        <item x="40"/>
        <item x="92"/>
        <item x="7"/>
        <item x="59"/>
        <item x="41"/>
        <item x="93"/>
        <item x="8"/>
        <item x="60"/>
        <item x="31"/>
        <item x="83"/>
        <item x="10"/>
        <item x="62"/>
        <item x="9"/>
        <item x="61"/>
        <item x="42"/>
        <item x="94"/>
        <item x="11"/>
        <item x="63"/>
        <item x="43"/>
        <item x="95"/>
        <item x="12"/>
        <item x="64"/>
        <item x="44"/>
        <item x="96"/>
        <item x="45"/>
        <item x="97"/>
        <item x="16"/>
        <item x="68"/>
        <item x="17"/>
        <item x="69"/>
        <item x="18"/>
        <item x="70"/>
        <item x="19"/>
        <item x="71"/>
        <item x="14"/>
        <item x="66"/>
        <item x="20"/>
        <item x="72"/>
        <item x="21"/>
        <item x="73"/>
        <item x="23"/>
        <item x="75"/>
        <item x="46"/>
        <item x="98"/>
        <item x="22"/>
        <item x="74"/>
        <item x="25"/>
        <item x="77"/>
        <item x="99"/>
        <item x="47"/>
        <item x="24"/>
        <item x="76"/>
        <item x="26"/>
        <item x="78"/>
        <item x="49"/>
        <item x="101"/>
        <item x="48"/>
        <item x="100"/>
        <item x="27"/>
        <item x="79"/>
        <item x="28"/>
        <item x="80"/>
        <item x="29"/>
        <item x="81"/>
        <item x="30"/>
        <item x="82"/>
        <item x="13"/>
        <item x="65"/>
        <item x="32"/>
        <item x="84"/>
        <item x="50"/>
        <item x="102"/>
        <item x="33"/>
        <item x="85"/>
        <item x="34"/>
        <item x="86"/>
        <item x="51"/>
        <item x="103"/>
        <item x="35"/>
        <item x="87"/>
        <item x="36"/>
        <item x="88"/>
        <item x="37"/>
        <item x="89"/>
        <item x="15"/>
        <item x="67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dataField="1" numFmtId="168" showAll="0"/>
    <pivotField dataField="1" numFmtId="168" showAll="0"/>
  </pivotFields>
  <rowFields count="3">
    <field x="0"/>
    <field x="1"/>
    <field x="4"/>
  </rowFields>
  <rowItems count="121">
    <i>
      <x/>
    </i>
    <i r="1">
      <x v="3"/>
    </i>
    <i r="2">
      <x v="10"/>
    </i>
    <i r="2">
      <x v="11"/>
    </i>
    <i r="2">
      <x v="18"/>
    </i>
    <i r="2">
      <x v="19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44"/>
    </i>
    <i r="2">
      <x v="45"/>
    </i>
    <i r="2">
      <x v="68"/>
    </i>
    <i r="2">
      <x v="69"/>
    </i>
    <i r="2">
      <x v="78"/>
    </i>
    <i r="2">
      <x v="79"/>
    </i>
    <i r="2">
      <x v="82"/>
    </i>
    <i r="2">
      <x v="83"/>
    </i>
    <i r="2">
      <x v="90"/>
    </i>
    <i r="2">
      <x v="91"/>
    </i>
    <i r="2">
      <x v="100"/>
    </i>
    <i r="2">
      <x v="101"/>
    </i>
    <i>
      <x v="2"/>
    </i>
    <i r="1">
      <x v="1"/>
    </i>
    <i r="2">
      <x v="20"/>
    </i>
    <i r="2">
      <x v="21"/>
    </i>
    <i r="2">
      <x v="22"/>
    </i>
    <i r="2">
      <x v="23"/>
    </i>
    <i r="1">
      <x v="5"/>
    </i>
    <i r="2">
      <x/>
    </i>
    <i r="2">
      <x v="1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50"/>
    </i>
    <i r="2">
      <x v="51"/>
    </i>
    <i r="2">
      <x v="96"/>
    </i>
    <i r="2">
      <x v="97"/>
    </i>
    <i r="1">
      <x v="7"/>
    </i>
    <i r="2">
      <x v="24"/>
    </i>
    <i r="2">
      <x v="25"/>
    </i>
    <i r="2">
      <x v="56"/>
    </i>
    <i r="2">
      <x v="57"/>
    </i>
    <i r="1">
      <x v="10"/>
    </i>
    <i r="2">
      <x v="14"/>
    </i>
    <i r="2">
      <x v="15"/>
    </i>
    <i r="2">
      <x v="86"/>
    </i>
    <i r="2">
      <x v="87"/>
    </i>
    <i r="2">
      <x v="88"/>
    </i>
    <i r="2">
      <x v="89"/>
    </i>
    <i>
      <x v="3"/>
    </i>
    <i r="1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12"/>
    </i>
    <i r="2">
      <x v="13"/>
    </i>
    <i r="2">
      <x v="58"/>
    </i>
    <i r="2">
      <x v="59"/>
    </i>
    <i r="2">
      <x v="60"/>
    </i>
    <i r="2">
      <x v="61"/>
    </i>
    <i r="1">
      <x v="6"/>
    </i>
    <i r="2">
      <x v="46"/>
    </i>
    <i r="2">
      <x v="47"/>
    </i>
    <i r="2">
      <x v="48"/>
    </i>
    <i r="2">
      <x v="49"/>
    </i>
    <i r="2">
      <x v="54"/>
    </i>
    <i r="2">
      <x v="55"/>
    </i>
    <i r="2">
      <x v="74"/>
    </i>
    <i r="2">
      <x v="75"/>
    </i>
    <i r="1">
      <x v="9"/>
    </i>
    <i r="2">
      <x v="8"/>
    </i>
    <i r="2">
      <x v="9"/>
    </i>
    <i r="2">
      <x v="62"/>
    </i>
    <i r="2">
      <x v="63"/>
    </i>
    <i r="2">
      <x v="66"/>
    </i>
    <i r="2">
      <x v="67"/>
    </i>
    <i r="2">
      <x v="70"/>
    </i>
    <i r="2">
      <x v="71"/>
    </i>
    <i r="2">
      <x v="98"/>
    </i>
    <i r="2">
      <x v="99"/>
    </i>
    <i>
      <x v="4"/>
    </i>
    <i r="1">
      <x v="2"/>
    </i>
    <i r="2">
      <x v="26"/>
    </i>
    <i r="2">
      <x v="27"/>
    </i>
    <i r="1">
      <x v="4"/>
    </i>
    <i r="2">
      <x v="36"/>
    </i>
    <i r="2">
      <x v="37"/>
    </i>
    <i r="2">
      <x v="52"/>
    </i>
    <i r="2">
      <x v="53"/>
    </i>
    <i r="2">
      <x v="84"/>
    </i>
    <i r="2">
      <x v="85"/>
    </i>
    <i r="2">
      <x v="102"/>
    </i>
    <i r="2">
      <x v="103"/>
    </i>
    <i r="1">
      <x v="8"/>
    </i>
    <i r="2">
      <x v="34"/>
    </i>
    <i r="2">
      <x v="35"/>
    </i>
    <i r="2">
      <x v="80"/>
    </i>
    <i r="2">
      <x v="81"/>
    </i>
    <i r="1">
      <x v="11"/>
    </i>
    <i r="2">
      <x v="16"/>
    </i>
    <i r="2">
      <x v="17"/>
    </i>
    <i r="2">
      <x v="64"/>
    </i>
    <i r="2">
      <x v="65"/>
    </i>
    <i r="2">
      <x v="72"/>
    </i>
    <i r="2">
      <x v="73"/>
    </i>
    <i r="2">
      <x v="76"/>
    </i>
    <i r="2">
      <x v="77"/>
    </i>
    <i r="2">
      <x v="92"/>
    </i>
    <i r="2">
      <x v="93"/>
    </i>
    <i r="2">
      <x v="94"/>
    </i>
    <i r="2">
      <x v="95"/>
    </i>
    <i t="grand">
      <x/>
    </i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Sum of Plan" fld="7" baseField="0" baseItem="0"/>
    <dataField name="Sum of Actual" fld="8" baseField="0" baseItem="0"/>
  </dataFields>
  <formats count="10">
    <format dxfId="9">
      <pivotArea outline="0" collapsedLevelsAreSubtotals="1" fieldPosition="0"/>
    </format>
    <format dxfId="8">
      <pivotArea field="6" type="button" dataOnly="0" labelOnly="1" outline="0" axis="axisCol" fieldPosition="0"/>
    </format>
    <format dxfId="7">
      <pivotArea field="-2" type="button" dataOnly="0" labelOnly="1" outline="0" axis="axisCol" fieldPosition="1"/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6" count="0"/>
        </references>
      </pivotArea>
    </format>
    <format dxfId="4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zoomScale="85" zoomScaleNormal="85" workbookViewId="0">
      <selection activeCell="I37" sqref="I37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2020</v>
      </c>
      <c r="D2" s="4"/>
      <c r="E2" s="2" t="s">
        <v>1</v>
      </c>
      <c r="F2" s="3">
        <v>2020</v>
      </c>
      <c r="I2" s="2" t="s">
        <v>2</v>
      </c>
      <c r="J2" s="3">
        <v>2020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f>66.25-5</f>
        <v>61.25</v>
      </c>
      <c r="D6" t="s">
        <v>7</v>
      </c>
      <c r="E6" s="7" t="s">
        <v>8</v>
      </c>
      <c r="F6" s="9">
        <v>1.51</v>
      </c>
      <c r="G6" t="s">
        <v>7</v>
      </c>
      <c r="I6" s="7" t="s">
        <v>8</v>
      </c>
      <c r="J6" s="10">
        <v>2.64</v>
      </c>
      <c r="K6" t="s">
        <v>7</v>
      </c>
    </row>
    <row r="7" spans="2:11" x14ac:dyDescent="0.35">
      <c r="B7" s="7" t="s">
        <v>9</v>
      </c>
      <c r="C7" s="11">
        <v>31</v>
      </c>
      <c r="E7" s="7" t="s">
        <v>9</v>
      </c>
      <c r="F7" s="11">
        <v>31</v>
      </c>
      <c r="I7" s="7" t="s">
        <v>9</v>
      </c>
      <c r="J7" s="11">
        <v>31</v>
      </c>
    </row>
    <row r="8" spans="2:11" x14ac:dyDescent="0.35">
      <c r="B8" s="7" t="s">
        <v>10</v>
      </c>
      <c r="C8" s="12">
        <f>326015/1000/31</f>
        <v>10.516612903225806</v>
      </c>
      <c r="D8" t="s">
        <v>11</v>
      </c>
      <c r="E8" s="7" t="s">
        <v>10</v>
      </c>
      <c r="F8" s="13">
        <f>605745/1000/31/5.8</f>
        <v>3.3689933259176863</v>
      </c>
      <c r="G8" t="s">
        <v>11</v>
      </c>
      <c r="I8" s="7" t="s">
        <v>10</v>
      </c>
      <c r="J8" s="13">
        <v>0</v>
      </c>
      <c r="K8" t="s">
        <v>11</v>
      </c>
    </row>
    <row r="9" spans="2:11" x14ac:dyDescent="0.35">
      <c r="B9" s="7" t="s">
        <v>12</v>
      </c>
      <c r="C9" s="15">
        <f>C8*C7*1000</f>
        <v>326015</v>
      </c>
      <c r="E9" s="7" t="s">
        <v>13</v>
      </c>
      <c r="F9" s="15">
        <f>F8*F7*1000</f>
        <v>104438.79310344828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19968418.75</v>
      </c>
      <c r="E10" s="7" t="s">
        <v>14</v>
      </c>
      <c r="F10" s="17">
        <f>+F9*F6*5.8</f>
        <v>914674.95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-3993683.75</v>
      </c>
      <c r="D11" t="s">
        <v>16</v>
      </c>
      <c r="E11" s="7" t="s">
        <v>17</v>
      </c>
      <c r="F11" s="19">
        <f>-F10*0.07</f>
        <v>-64027.246500000001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15974735</v>
      </c>
      <c r="E15" s="7" t="s">
        <v>22</v>
      </c>
      <c r="F15" s="20">
        <f>+F10+F11+F12+F13+F14</f>
        <v>850647.70349999995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-2036778.7125000001</v>
      </c>
      <c r="D16" t="s">
        <v>31</v>
      </c>
      <c r="E16" s="7" t="s">
        <v>24</v>
      </c>
      <c r="F16" s="18">
        <f>-F15*0.3</f>
        <v>-255194.31104999996</v>
      </c>
      <c r="I16" s="7" t="s">
        <v>24</v>
      </c>
      <c r="J16" s="18">
        <f>-J15*0.3</f>
        <v>0</v>
      </c>
    </row>
    <row r="17" spans="2:11" x14ac:dyDescent="0.35">
      <c r="B17" s="21"/>
      <c r="C17" s="22"/>
      <c r="E17" s="21"/>
      <c r="F17" s="22"/>
      <c r="I17" s="21"/>
      <c r="J17" s="22"/>
    </row>
    <row r="18" spans="2:11" ht="15" thickBot="1" x14ac:dyDescent="0.4">
      <c r="B18" s="23" t="s">
        <v>25</v>
      </c>
      <c r="C18" s="16">
        <f t="shared" ref="C18" si="3">+C15+C16</f>
        <v>13937956.2875</v>
      </c>
      <c r="E18" s="23" t="s">
        <v>25</v>
      </c>
      <c r="F18" s="16">
        <f t="shared" ref="F18" si="4">+F15+F16</f>
        <v>595453.39244999993</v>
      </c>
      <c r="I18" s="23" t="s">
        <v>25</v>
      </c>
      <c r="J18" s="16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4">
        <f>C18-C14</f>
        <v>13937956.2875</v>
      </c>
      <c r="D20" t="s">
        <v>27</v>
      </c>
      <c r="E20" t="s">
        <v>26</v>
      </c>
      <c r="F20" s="24">
        <f>F18-F14</f>
        <v>595453.39244999993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/>
    </row>
    <row r="23" spans="2:11" x14ac:dyDescent="0.35">
      <c r="B23" s="5" t="s">
        <v>28</v>
      </c>
      <c r="C23" s="6">
        <f>(-0.2*C22*0.1275)</f>
        <v>0</v>
      </c>
    </row>
    <row r="24" spans="2:11" x14ac:dyDescent="0.35">
      <c r="B24" t="s">
        <v>33</v>
      </c>
      <c r="C24" s="25">
        <f>C23+C22+C20</f>
        <v>13937956.2875</v>
      </c>
    </row>
    <row r="25" spans="2:11" x14ac:dyDescent="0.35">
      <c r="B25" t="s">
        <v>34</v>
      </c>
      <c r="C25" s="26">
        <f>C24*0.3</f>
        <v>4181386.8862499995</v>
      </c>
      <c r="E25" t="s">
        <v>30</v>
      </c>
      <c r="F25" s="26">
        <f>F20*0.3</f>
        <v>178636.01773499997</v>
      </c>
      <c r="I25" t="s">
        <v>29</v>
      </c>
      <c r="J25" s="26">
        <f>J20*0.3</f>
        <v>0</v>
      </c>
    </row>
    <row r="27" spans="2:11" x14ac:dyDescent="0.35">
      <c r="B27" t="s">
        <v>32</v>
      </c>
      <c r="C27" s="4">
        <f>C25+F25+J25</f>
        <v>4360022.9039849993</v>
      </c>
    </row>
    <row r="29" spans="2:11" x14ac:dyDescent="0.35">
      <c r="C29" s="4"/>
    </row>
    <row r="30" spans="2:11" x14ac:dyDescent="0.35">
      <c r="C30" s="4"/>
    </row>
    <row r="31" spans="2:11" x14ac:dyDescent="0.35">
      <c r="C31" s="4"/>
    </row>
    <row r="34" spans="3:3" x14ac:dyDescent="0.35">
      <c r="C34" s="26"/>
    </row>
    <row r="35" spans="3:3" x14ac:dyDescent="0.35">
      <c r="C35" s="26"/>
    </row>
    <row r="36" spans="3:3" x14ac:dyDescent="0.35">
      <c r="C36" s="26"/>
    </row>
    <row r="37" spans="3:3" x14ac:dyDescent="0.35">
      <c r="C37" s="26"/>
    </row>
    <row r="38" spans="3:3" x14ac:dyDescent="0.35">
      <c r="C38" s="26"/>
    </row>
    <row r="39" spans="3:3" x14ac:dyDescent="0.35">
      <c r="C39" s="26"/>
    </row>
    <row r="40" spans="3:3" x14ac:dyDescent="0.35">
      <c r="C40" s="26"/>
    </row>
    <row r="45" spans="3:3" x14ac:dyDescent="0.35">
      <c r="C45" s="4"/>
    </row>
    <row r="46" spans="3:3" x14ac:dyDescent="0.3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1002-5ACE-4BCF-9F46-58BB5AB3D853}">
  <dimension ref="A3:O133"/>
  <sheetViews>
    <sheetView topLeftCell="A88" workbookViewId="0">
      <selection activeCell="O122" activeCellId="3" sqref="O114 O116 O120 O122"/>
    </sheetView>
  </sheetViews>
  <sheetFormatPr defaultRowHeight="12.5" x14ac:dyDescent="0.25"/>
  <cols>
    <col min="1" max="1" width="17.54296875" style="27" bestFit="1" customWidth="1"/>
    <col min="2" max="2" width="16.36328125" style="28" bestFit="1" customWidth="1"/>
    <col min="3" max="3" width="13.1796875" style="28" bestFit="1" customWidth="1"/>
    <col min="4" max="4" width="12.453125" style="28" bestFit="1" customWidth="1"/>
    <col min="5" max="5" width="13.1796875" style="28" bestFit="1" customWidth="1"/>
    <col min="6" max="6" width="11.54296875" style="28" bestFit="1" customWidth="1"/>
    <col min="7" max="7" width="13.1796875" style="28" bestFit="1" customWidth="1"/>
    <col min="8" max="8" width="16.7265625" style="28" bestFit="1" customWidth="1"/>
    <col min="9" max="9" width="18.26953125" style="28" bestFit="1" customWidth="1"/>
    <col min="10" max="16384" width="8.7265625" style="27"/>
  </cols>
  <sheetData>
    <row r="3" spans="1:15" ht="13" thickBot="1" x14ac:dyDescent="0.3">
      <c r="B3" s="40" t="s">
        <v>36</v>
      </c>
      <c r="H3" s="27"/>
      <c r="I3" s="27"/>
    </row>
    <row r="4" spans="1:15" ht="13.5" thickBot="1" x14ac:dyDescent="0.35">
      <c r="B4" s="28" t="s">
        <v>37</v>
      </c>
      <c r="D4" s="28" t="s">
        <v>38</v>
      </c>
      <c r="F4" s="28" t="s">
        <v>39</v>
      </c>
      <c r="H4" s="27"/>
      <c r="I4" s="27"/>
      <c r="J4" s="43" t="s">
        <v>40</v>
      </c>
      <c r="K4" s="44"/>
      <c r="L4" s="43" t="s">
        <v>41</v>
      </c>
      <c r="M4" s="44"/>
      <c r="N4" s="43" t="s">
        <v>42</v>
      </c>
      <c r="O4" s="44"/>
    </row>
    <row r="5" spans="1:15" ht="13.5" thickBot="1" x14ac:dyDescent="0.35">
      <c r="A5" s="39" t="s">
        <v>43</v>
      </c>
      <c r="B5" s="40" t="s">
        <v>44</v>
      </c>
      <c r="C5" s="40" t="s">
        <v>45</v>
      </c>
      <c r="D5" s="40" t="s">
        <v>44</v>
      </c>
      <c r="E5" s="40" t="s">
        <v>45</v>
      </c>
      <c r="F5" s="40" t="s">
        <v>44</v>
      </c>
      <c r="G5" s="40" t="s">
        <v>45</v>
      </c>
      <c r="H5" s="39"/>
      <c r="I5" s="39"/>
      <c r="J5" s="41" t="s">
        <v>46</v>
      </c>
      <c r="K5" s="42" t="s">
        <v>39</v>
      </c>
      <c r="L5" s="41" t="s">
        <v>46</v>
      </c>
      <c r="M5" s="42" t="s">
        <v>39</v>
      </c>
      <c r="N5" s="41" t="s">
        <v>46</v>
      </c>
      <c r="O5" s="42" t="s">
        <v>39</v>
      </c>
    </row>
    <row r="6" spans="1:15" x14ac:dyDescent="0.25">
      <c r="A6" s="29" t="s">
        <v>35</v>
      </c>
      <c r="B6" s="28">
        <v>0</v>
      </c>
      <c r="C6" s="28">
        <v>0</v>
      </c>
      <c r="F6" s="28">
        <v>379811.74964090006</v>
      </c>
      <c r="G6" s="28">
        <v>106897.28715965376</v>
      </c>
      <c r="H6" s="27"/>
      <c r="I6" s="27"/>
      <c r="J6" s="30"/>
      <c r="K6" s="31"/>
      <c r="L6" s="30"/>
      <c r="M6" s="31"/>
      <c r="N6" s="30"/>
      <c r="O6" s="31"/>
    </row>
    <row r="7" spans="1:15" x14ac:dyDescent="0.25">
      <c r="A7" s="32" t="s">
        <v>47</v>
      </c>
      <c r="B7" s="28">
        <v>0</v>
      </c>
      <c r="C7" s="28">
        <v>0</v>
      </c>
      <c r="F7" s="28">
        <v>379811.74964090006</v>
      </c>
      <c r="G7" s="28">
        <v>106897.28715965376</v>
      </c>
      <c r="H7" s="27"/>
      <c r="I7" s="27"/>
      <c r="J7" s="33"/>
      <c r="K7" s="34"/>
      <c r="L7" s="33"/>
      <c r="M7" s="34"/>
      <c r="N7" s="33"/>
      <c r="O7" s="34"/>
    </row>
    <row r="8" spans="1:15" x14ac:dyDescent="0.25">
      <c r="A8" s="35" t="s">
        <v>48</v>
      </c>
      <c r="F8" s="28">
        <v>3384.4187441999998</v>
      </c>
      <c r="G8" s="28">
        <v>0</v>
      </c>
      <c r="H8" s="27"/>
      <c r="I8" s="27"/>
      <c r="J8" s="33"/>
      <c r="K8" s="34"/>
      <c r="L8" s="33"/>
      <c r="M8" s="34"/>
      <c r="N8" s="33"/>
      <c r="O8" s="34"/>
    </row>
    <row r="9" spans="1:15" x14ac:dyDescent="0.25">
      <c r="A9" s="35" t="s">
        <v>49</v>
      </c>
      <c r="B9" s="28">
        <v>0</v>
      </c>
      <c r="C9" s="28">
        <v>0</v>
      </c>
      <c r="H9" s="27"/>
      <c r="I9" s="27"/>
      <c r="J9" s="33"/>
      <c r="K9" s="34"/>
      <c r="L9" s="33"/>
      <c r="M9" s="34"/>
      <c r="N9" s="33"/>
      <c r="O9" s="34"/>
    </row>
    <row r="10" spans="1:15" x14ac:dyDescent="0.25">
      <c r="A10" s="35" t="s">
        <v>50</v>
      </c>
      <c r="F10" s="28">
        <v>0</v>
      </c>
      <c r="G10" s="28">
        <v>0</v>
      </c>
      <c r="H10" s="27"/>
      <c r="I10" s="27"/>
      <c r="J10" s="33"/>
      <c r="K10" s="34"/>
      <c r="L10" s="33"/>
      <c r="M10" s="34"/>
      <c r="N10" s="33"/>
      <c r="O10" s="34"/>
    </row>
    <row r="11" spans="1:15" x14ac:dyDescent="0.25">
      <c r="A11" s="35" t="s">
        <v>51</v>
      </c>
      <c r="B11" s="28">
        <v>0</v>
      </c>
      <c r="C11" s="28">
        <v>0</v>
      </c>
      <c r="H11" s="27"/>
      <c r="I11" s="27"/>
      <c r="J11" s="33"/>
      <c r="K11" s="34"/>
      <c r="L11" s="33"/>
      <c r="M11" s="34"/>
      <c r="N11" s="33"/>
      <c r="O11" s="34"/>
    </row>
    <row r="12" spans="1:15" x14ac:dyDescent="0.25">
      <c r="A12" s="35" t="s">
        <v>52</v>
      </c>
      <c r="F12" s="28">
        <v>24655.043999999998</v>
      </c>
      <c r="G12" s="28">
        <v>68614.969538378355</v>
      </c>
      <c r="H12" s="27"/>
      <c r="I12" s="27"/>
      <c r="J12" s="33"/>
      <c r="K12" s="34"/>
      <c r="L12" s="33"/>
      <c r="M12" s="34"/>
      <c r="N12" s="33"/>
      <c r="O12" s="34"/>
    </row>
    <row r="13" spans="1:15" x14ac:dyDescent="0.25">
      <c r="A13" s="35" t="s">
        <v>53</v>
      </c>
      <c r="B13" s="28">
        <v>0</v>
      </c>
      <c r="C13" s="28">
        <v>0</v>
      </c>
      <c r="H13" s="27"/>
      <c r="I13" s="27"/>
      <c r="J13" s="33"/>
      <c r="K13" s="34"/>
      <c r="L13" s="33"/>
      <c r="M13" s="34"/>
      <c r="N13" s="33"/>
      <c r="O13" s="34"/>
    </row>
    <row r="14" spans="1:15" x14ac:dyDescent="0.25">
      <c r="A14" s="35" t="s">
        <v>54</v>
      </c>
      <c r="F14" s="28">
        <v>38964.426999999996</v>
      </c>
      <c r="G14" s="28">
        <v>38282.317621275404</v>
      </c>
      <c r="H14" s="27"/>
      <c r="I14" s="27"/>
      <c r="J14" s="33"/>
      <c r="K14" s="34"/>
      <c r="L14" s="33"/>
      <c r="M14" s="34"/>
      <c r="N14" s="33"/>
      <c r="O14" s="34"/>
    </row>
    <row r="15" spans="1:15" x14ac:dyDescent="0.25">
      <c r="A15" s="35" t="s">
        <v>55</v>
      </c>
      <c r="B15" s="28">
        <v>0</v>
      </c>
      <c r="C15" s="28">
        <v>0</v>
      </c>
      <c r="H15" s="27"/>
      <c r="I15" s="27"/>
      <c r="J15" s="33"/>
      <c r="K15" s="34"/>
      <c r="L15" s="33"/>
      <c r="M15" s="34"/>
      <c r="N15" s="33"/>
      <c r="O15" s="34"/>
    </row>
    <row r="16" spans="1:15" x14ac:dyDescent="0.25">
      <c r="A16" s="35" t="s">
        <v>56</v>
      </c>
      <c r="F16" s="28">
        <v>0</v>
      </c>
      <c r="G16" s="28">
        <v>0</v>
      </c>
      <c r="H16" s="27"/>
      <c r="I16" s="27"/>
      <c r="J16" s="33"/>
      <c r="K16" s="34"/>
      <c r="L16" s="33"/>
      <c r="M16" s="34"/>
      <c r="N16" s="33"/>
      <c r="O16" s="34"/>
    </row>
    <row r="17" spans="1:15" x14ac:dyDescent="0.25">
      <c r="A17" s="35" t="s">
        <v>57</v>
      </c>
      <c r="B17" s="28">
        <v>0</v>
      </c>
      <c r="C17" s="28">
        <v>0</v>
      </c>
      <c r="H17" s="27"/>
      <c r="I17" s="27"/>
      <c r="J17" s="33"/>
      <c r="K17" s="34"/>
      <c r="L17" s="33"/>
      <c r="M17" s="34"/>
      <c r="N17" s="33"/>
      <c r="O17" s="34"/>
    </row>
    <row r="18" spans="1:15" x14ac:dyDescent="0.25">
      <c r="A18" s="35" t="s">
        <v>58</v>
      </c>
      <c r="F18" s="28">
        <v>92253.52173600001</v>
      </c>
      <c r="G18" s="28">
        <v>0</v>
      </c>
      <c r="H18" s="27"/>
      <c r="I18" s="27"/>
      <c r="J18" s="33"/>
      <c r="K18" s="34"/>
      <c r="L18" s="33"/>
      <c r="M18" s="34"/>
      <c r="N18" s="33"/>
      <c r="O18" s="34"/>
    </row>
    <row r="19" spans="1:15" x14ac:dyDescent="0.25">
      <c r="A19" s="35" t="s">
        <v>59</v>
      </c>
      <c r="B19" s="28">
        <v>0</v>
      </c>
      <c r="C19" s="28">
        <v>0</v>
      </c>
      <c r="H19" s="27"/>
      <c r="I19" s="27"/>
      <c r="J19" s="33"/>
      <c r="K19" s="34"/>
      <c r="L19" s="33"/>
      <c r="M19" s="34"/>
      <c r="N19" s="33"/>
      <c r="O19" s="34"/>
    </row>
    <row r="20" spans="1:15" x14ac:dyDescent="0.25">
      <c r="A20" s="35" t="s">
        <v>60</v>
      </c>
      <c r="F20" s="28">
        <v>71369.285000000003</v>
      </c>
      <c r="G20" s="28">
        <v>0</v>
      </c>
      <c r="H20" s="27"/>
      <c r="I20" s="27"/>
      <c r="J20" s="33"/>
      <c r="K20" s="34"/>
      <c r="L20" s="33"/>
      <c r="M20" s="34"/>
      <c r="N20" s="33"/>
      <c r="O20" s="34"/>
    </row>
    <row r="21" spans="1:15" x14ac:dyDescent="0.25">
      <c r="A21" s="35" t="s">
        <v>61</v>
      </c>
      <c r="B21" s="28">
        <v>0</v>
      </c>
      <c r="C21" s="28">
        <v>0</v>
      </c>
      <c r="H21" s="27"/>
      <c r="I21" s="27"/>
      <c r="J21" s="33"/>
      <c r="K21" s="34"/>
      <c r="L21" s="33"/>
      <c r="M21" s="34"/>
      <c r="N21" s="33"/>
      <c r="O21" s="34"/>
    </row>
    <row r="22" spans="1:15" x14ac:dyDescent="0.25">
      <c r="A22" s="35" t="s">
        <v>62</v>
      </c>
      <c r="F22" s="28">
        <v>37750.071424499998</v>
      </c>
      <c r="G22" s="28">
        <v>0</v>
      </c>
      <c r="H22" s="27"/>
      <c r="I22" s="27"/>
      <c r="J22" s="33"/>
      <c r="K22" s="34"/>
      <c r="L22" s="33"/>
      <c r="M22" s="34"/>
      <c r="N22" s="33"/>
      <c r="O22" s="34"/>
    </row>
    <row r="23" spans="1:15" x14ac:dyDescent="0.25">
      <c r="A23" s="35" t="s">
        <v>63</v>
      </c>
      <c r="B23" s="28">
        <v>0</v>
      </c>
      <c r="C23" s="28">
        <v>0</v>
      </c>
      <c r="H23" s="27"/>
      <c r="I23" s="27"/>
      <c r="J23" s="33"/>
      <c r="K23" s="34"/>
      <c r="L23" s="33"/>
      <c r="M23" s="34"/>
      <c r="N23" s="33"/>
      <c r="O23" s="34"/>
    </row>
    <row r="24" spans="1:15" x14ac:dyDescent="0.25">
      <c r="A24" s="35" t="s">
        <v>64</v>
      </c>
      <c r="F24" s="28">
        <v>70665.197499999995</v>
      </c>
      <c r="G24" s="28">
        <v>0</v>
      </c>
      <c r="H24" s="27"/>
      <c r="I24" s="27"/>
      <c r="J24" s="33"/>
      <c r="K24" s="34"/>
      <c r="L24" s="33"/>
      <c r="M24" s="34"/>
      <c r="N24" s="33"/>
      <c r="O24" s="34"/>
    </row>
    <row r="25" spans="1:15" x14ac:dyDescent="0.25">
      <c r="A25" s="35" t="s">
        <v>65</v>
      </c>
      <c r="B25" s="28">
        <v>0</v>
      </c>
      <c r="C25" s="28">
        <v>0</v>
      </c>
      <c r="H25" s="27"/>
      <c r="I25" s="27"/>
      <c r="J25" s="33"/>
      <c r="K25" s="34"/>
      <c r="L25" s="33"/>
      <c r="M25" s="34"/>
      <c r="N25" s="33"/>
      <c r="O25" s="34"/>
    </row>
    <row r="26" spans="1:15" x14ac:dyDescent="0.25">
      <c r="A26" s="35" t="s">
        <v>66</v>
      </c>
      <c r="F26" s="28">
        <v>14168.576721999998</v>
      </c>
      <c r="G26" s="28">
        <v>0</v>
      </c>
      <c r="H26" s="27"/>
      <c r="I26" s="27"/>
      <c r="J26" s="33"/>
      <c r="K26" s="34"/>
      <c r="L26" s="33"/>
      <c r="M26" s="34"/>
      <c r="N26" s="33"/>
      <c r="O26" s="34"/>
    </row>
    <row r="27" spans="1:15" x14ac:dyDescent="0.25">
      <c r="A27" s="35" t="s">
        <v>67</v>
      </c>
      <c r="B27" s="28">
        <v>0</v>
      </c>
      <c r="C27" s="28">
        <v>0</v>
      </c>
      <c r="H27" s="27"/>
      <c r="I27" s="27"/>
      <c r="J27" s="33"/>
      <c r="K27" s="34"/>
      <c r="L27" s="33"/>
      <c r="M27" s="34"/>
      <c r="N27" s="33"/>
      <c r="O27" s="34"/>
    </row>
    <row r="28" spans="1:15" x14ac:dyDescent="0.25">
      <c r="A28" s="35" t="s">
        <v>68</v>
      </c>
      <c r="F28" s="28">
        <v>26601.207514200003</v>
      </c>
      <c r="G28" s="28">
        <v>0</v>
      </c>
      <c r="H28" s="27"/>
      <c r="I28" s="27"/>
      <c r="J28" s="33"/>
      <c r="K28" s="34"/>
      <c r="L28" s="33"/>
      <c r="M28" s="34"/>
      <c r="N28" s="33"/>
      <c r="O28" s="34"/>
    </row>
    <row r="29" spans="1:15" x14ac:dyDescent="0.25">
      <c r="A29" s="35" t="s">
        <v>69</v>
      </c>
      <c r="B29" s="28">
        <v>0</v>
      </c>
      <c r="C29" s="28">
        <v>0</v>
      </c>
      <c r="H29" s="27"/>
      <c r="I29" s="27"/>
      <c r="J29" s="33"/>
      <c r="K29" s="34"/>
      <c r="L29" s="33"/>
      <c r="M29" s="34"/>
      <c r="N29" s="33"/>
      <c r="O29" s="34"/>
    </row>
    <row r="30" spans="1:15" x14ac:dyDescent="0.25">
      <c r="A30" s="29" t="s">
        <v>70</v>
      </c>
      <c r="B30" s="28">
        <v>371999.96001000004</v>
      </c>
      <c r="C30" s="28">
        <v>524960</v>
      </c>
      <c r="D30" s="28">
        <v>58069251.835100926</v>
      </c>
      <c r="E30" s="28">
        <v>52390596.76526241</v>
      </c>
      <c r="F30" s="28">
        <v>1911492.8652703101</v>
      </c>
      <c r="G30" s="28">
        <v>1846334.9017536649</v>
      </c>
      <c r="H30" s="27"/>
      <c r="I30" s="27"/>
      <c r="J30" s="33"/>
      <c r="K30" s="34"/>
      <c r="L30" s="33"/>
      <c r="M30" s="34"/>
      <c r="N30" s="33"/>
      <c r="O30" s="34"/>
    </row>
    <row r="31" spans="1:15" x14ac:dyDescent="0.25">
      <c r="A31" s="32" t="s">
        <v>71</v>
      </c>
      <c r="D31" s="28">
        <v>10977379</v>
      </c>
      <c r="E31" s="28">
        <v>5577305.2324727112</v>
      </c>
      <c r="F31" s="28">
        <v>86547.963799999998</v>
      </c>
      <c r="G31" s="28">
        <v>53820.661900967432</v>
      </c>
      <c r="H31" s="27"/>
      <c r="I31" s="27"/>
      <c r="J31" s="33"/>
      <c r="K31" s="34"/>
      <c r="L31" s="33"/>
      <c r="M31" s="34"/>
      <c r="N31" s="33"/>
      <c r="O31" s="34"/>
    </row>
    <row r="32" spans="1:15" x14ac:dyDescent="0.25">
      <c r="A32" s="35" t="s">
        <v>72</v>
      </c>
      <c r="F32" s="28">
        <v>40393.000000000007</v>
      </c>
      <c r="G32" s="28">
        <v>41698.47896246631</v>
      </c>
      <c r="H32" s="27"/>
      <c r="I32" s="28">
        <f>G32-F32</f>
        <v>1305.4789624663026</v>
      </c>
      <c r="J32" s="33"/>
      <c r="K32" s="34">
        <f>I32*2.4/31</f>
        <v>101.06933902964923</v>
      </c>
      <c r="L32" s="33"/>
      <c r="M32" s="34"/>
      <c r="N32" s="33"/>
      <c r="O32" s="34">
        <f>I32-K32-M32</f>
        <v>1204.4096234366534</v>
      </c>
    </row>
    <row r="33" spans="1:15" x14ac:dyDescent="0.25">
      <c r="A33" s="35" t="s">
        <v>73</v>
      </c>
      <c r="D33" s="28">
        <v>0</v>
      </c>
      <c r="E33" s="28">
        <v>33398.497926340024</v>
      </c>
      <c r="H33" s="28">
        <f>E33-D33</f>
        <v>33398.497926340024</v>
      </c>
      <c r="I33" s="27"/>
      <c r="J33" s="33">
        <f>H33*2.4/31</f>
        <v>2585.6901620392277</v>
      </c>
      <c r="K33" s="34"/>
      <c r="L33" s="33"/>
      <c r="M33" s="34"/>
      <c r="N33" s="33">
        <f>H33-J33-L33</f>
        <v>30812.807764300796</v>
      </c>
      <c r="O33" s="34"/>
    </row>
    <row r="34" spans="1:15" x14ac:dyDescent="0.25">
      <c r="A34" s="35" t="s">
        <v>74</v>
      </c>
      <c r="F34" s="28">
        <v>46154.963799999998</v>
      </c>
      <c r="G34" s="28">
        <v>12122.182938501126</v>
      </c>
      <c r="H34" s="27"/>
      <c r="I34" s="27"/>
      <c r="J34" s="33"/>
      <c r="K34" s="34"/>
      <c r="L34" s="33"/>
      <c r="M34" s="34"/>
      <c r="N34" s="33"/>
      <c r="O34" s="34"/>
    </row>
    <row r="35" spans="1:15" x14ac:dyDescent="0.25">
      <c r="A35" s="35" t="s">
        <v>75</v>
      </c>
      <c r="D35" s="28">
        <v>10977379</v>
      </c>
      <c r="E35" s="28">
        <v>5543906.7345463708</v>
      </c>
      <c r="H35" s="27"/>
      <c r="I35" s="27"/>
      <c r="J35" s="33"/>
      <c r="K35" s="34"/>
      <c r="L35" s="33"/>
      <c r="M35" s="34"/>
      <c r="N35" s="33"/>
      <c r="O35" s="34"/>
    </row>
    <row r="36" spans="1:15" x14ac:dyDescent="0.25">
      <c r="A36" s="32" t="s">
        <v>76</v>
      </c>
      <c r="B36" s="28">
        <v>371999.96001000004</v>
      </c>
      <c r="C36" s="28">
        <v>524960</v>
      </c>
      <c r="D36" s="28">
        <v>40033264.471100926</v>
      </c>
      <c r="E36" s="28">
        <v>40233594.461293802</v>
      </c>
      <c r="F36" s="28">
        <v>1323956.3504703101</v>
      </c>
      <c r="G36" s="28">
        <v>1262644.2271544477</v>
      </c>
      <c r="H36" s="27"/>
      <c r="I36" s="27"/>
      <c r="J36" s="33"/>
      <c r="K36" s="34"/>
      <c r="L36" s="33"/>
      <c r="M36" s="34"/>
      <c r="N36" s="33"/>
      <c r="O36" s="34"/>
    </row>
    <row r="37" spans="1:15" x14ac:dyDescent="0.25">
      <c r="A37" s="35" t="s">
        <v>77</v>
      </c>
      <c r="F37" s="28">
        <v>117178.29500000001</v>
      </c>
      <c r="G37" s="28">
        <v>163291.39946706872</v>
      </c>
      <c r="H37" s="27"/>
      <c r="I37" s="28">
        <f>G37-F37</f>
        <v>46113.104467068712</v>
      </c>
      <c r="J37" s="33"/>
      <c r="K37" s="34">
        <f>I37*2.4/31</f>
        <v>3570.0467974504809</v>
      </c>
      <c r="L37" s="33"/>
      <c r="M37" s="34"/>
      <c r="N37" s="33"/>
      <c r="O37" s="34">
        <f>I37-K37-M37</f>
        <v>42543.057669618232</v>
      </c>
    </row>
    <row r="38" spans="1:15" x14ac:dyDescent="0.25">
      <c r="A38" s="35" t="s">
        <v>78</v>
      </c>
      <c r="D38" s="28">
        <v>17512.988100000002</v>
      </c>
      <c r="E38" s="28">
        <v>0</v>
      </c>
      <c r="H38" s="27"/>
      <c r="I38" s="27"/>
      <c r="J38" s="33"/>
      <c r="K38" s="34"/>
      <c r="L38" s="33"/>
      <c r="M38" s="34"/>
      <c r="N38" s="33"/>
      <c r="O38" s="34"/>
    </row>
    <row r="39" spans="1:15" x14ac:dyDescent="0.25">
      <c r="A39" s="35" t="s">
        <v>79</v>
      </c>
      <c r="F39" s="28">
        <v>54744.45</v>
      </c>
      <c r="G39" s="28">
        <v>81234.974506629558</v>
      </c>
      <c r="H39" s="27"/>
      <c r="I39" s="28">
        <f>G39-F39</f>
        <v>26490.524506629561</v>
      </c>
      <c r="J39" s="33"/>
      <c r="K39" s="34">
        <f>I39*2.4/31</f>
        <v>2050.8793166422884</v>
      </c>
      <c r="L39" s="33"/>
      <c r="M39" s="34"/>
      <c r="N39" s="33"/>
      <c r="O39" s="34">
        <f>I39-K39-M39</f>
        <v>24439.645189987274</v>
      </c>
    </row>
    <row r="40" spans="1:15" x14ac:dyDescent="0.25">
      <c r="A40" s="35" t="s">
        <v>80</v>
      </c>
      <c r="B40" s="28">
        <v>0</v>
      </c>
      <c r="C40" s="28">
        <v>0</v>
      </c>
      <c r="H40" s="27"/>
      <c r="I40" s="27"/>
      <c r="J40" s="33"/>
      <c r="K40" s="34"/>
      <c r="L40" s="33"/>
      <c r="M40" s="34"/>
      <c r="N40" s="33"/>
      <c r="O40" s="34"/>
    </row>
    <row r="41" spans="1:15" x14ac:dyDescent="0.25">
      <c r="A41" s="35" t="s">
        <v>81</v>
      </c>
      <c r="F41" s="28">
        <v>0</v>
      </c>
      <c r="G41" s="28">
        <v>0</v>
      </c>
      <c r="H41" s="27"/>
      <c r="I41" s="27"/>
      <c r="J41" s="33"/>
      <c r="K41" s="34"/>
      <c r="L41" s="33"/>
      <c r="M41" s="34"/>
      <c r="N41" s="33"/>
      <c r="O41" s="34"/>
    </row>
    <row r="42" spans="1:15" x14ac:dyDescent="0.25">
      <c r="A42" s="35" t="s">
        <v>82</v>
      </c>
      <c r="B42" s="28">
        <v>371999.96001000004</v>
      </c>
      <c r="C42" s="28">
        <v>524960</v>
      </c>
      <c r="H42" s="28">
        <f>C42-B42</f>
        <v>152960.03998999996</v>
      </c>
      <c r="I42" s="27"/>
      <c r="J42" s="33">
        <f>H42*2.4/31</f>
        <v>11842.067612129029</v>
      </c>
      <c r="K42" s="34"/>
      <c r="L42" s="33"/>
      <c r="M42" s="34"/>
      <c r="N42" s="33">
        <f>H42-J42-L42</f>
        <v>141117.97237787093</v>
      </c>
      <c r="O42" s="34"/>
    </row>
    <row r="43" spans="1:15" x14ac:dyDescent="0.25">
      <c r="A43" s="35" t="s">
        <v>83</v>
      </c>
      <c r="F43" s="28">
        <v>1075003.5654703102</v>
      </c>
      <c r="G43" s="28">
        <v>1013344.8802229967</v>
      </c>
      <c r="H43" s="27"/>
      <c r="I43" s="27"/>
      <c r="J43" s="33"/>
      <c r="K43" s="34"/>
      <c r="L43" s="33"/>
      <c r="M43" s="34"/>
      <c r="N43" s="33"/>
      <c r="O43" s="34"/>
    </row>
    <row r="44" spans="1:15" x14ac:dyDescent="0.25">
      <c r="A44" s="35" t="s">
        <v>84</v>
      </c>
      <c r="D44" s="28">
        <v>40015751.483000927</v>
      </c>
      <c r="E44" s="28">
        <v>40233594.461293802</v>
      </c>
      <c r="H44" s="28">
        <f>E44-D44</f>
        <v>217842.97829287499</v>
      </c>
      <c r="I44" s="27"/>
      <c r="J44" s="33">
        <f>H44*2.4/31</f>
        <v>16865.262835577418</v>
      </c>
      <c r="K44" s="34"/>
      <c r="L44" s="33"/>
      <c r="M44" s="34"/>
      <c r="N44" s="33">
        <f>H44-J44-L44</f>
        <v>200977.71545729757</v>
      </c>
      <c r="O44" s="34"/>
    </row>
    <row r="45" spans="1:15" x14ac:dyDescent="0.25">
      <c r="A45" s="35" t="s">
        <v>85</v>
      </c>
      <c r="F45" s="28">
        <v>10353.070000000002</v>
      </c>
      <c r="G45" s="28">
        <v>4772.9729577525404</v>
      </c>
      <c r="H45" s="27"/>
      <c r="I45" s="27"/>
      <c r="J45" s="33"/>
      <c r="K45" s="34"/>
      <c r="L45" s="33"/>
      <c r="M45" s="34"/>
      <c r="N45" s="33"/>
      <c r="O45" s="34"/>
    </row>
    <row r="46" spans="1:15" x14ac:dyDescent="0.25">
      <c r="A46" s="35" t="s">
        <v>86</v>
      </c>
      <c r="B46" s="28">
        <v>0</v>
      </c>
      <c r="C46" s="28">
        <v>0</v>
      </c>
      <c r="H46" s="27"/>
      <c r="I46" s="27"/>
      <c r="J46" s="33"/>
      <c r="K46" s="34"/>
      <c r="L46" s="33"/>
      <c r="M46" s="34"/>
      <c r="N46" s="33"/>
      <c r="O46" s="34"/>
    </row>
    <row r="47" spans="1:15" x14ac:dyDescent="0.25">
      <c r="A47" s="35" t="s">
        <v>87</v>
      </c>
      <c r="F47" s="28">
        <v>66676.97</v>
      </c>
      <c r="G47" s="28">
        <v>0</v>
      </c>
      <c r="H47" s="27"/>
      <c r="I47" s="27"/>
      <c r="J47" s="33"/>
      <c r="K47" s="34"/>
      <c r="L47" s="33"/>
      <c r="M47" s="34"/>
      <c r="N47" s="33"/>
      <c r="O47" s="34"/>
    </row>
    <row r="48" spans="1:15" x14ac:dyDescent="0.25">
      <c r="A48" s="35" t="s">
        <v>88</v>
      </c>
      <c r="B48" s="28">
        <v>0</v>
      </c>
      <c r="C48" s="28">
        <v>0</v>
      </c>
      <c r="H48" s="27"/>
      <c r="I48" s="27"/>
      <c r="J48" s="33"/>
      <c r="K48" s="34"/>
      <c r="L48" s="33"/>
      <c r="M48" s="34"/>
      <c r="N48" s="33"/>
      <c r="O48" s="34"/>
    </row>
    <row r="49" spans="1:15" x14ac:dyDescent="0.25">
      <c r="A49" s="32" t="s">
        <v>89</v>
      </c>
      <c r="B49" s="28">
        <v>0</v>
      </c>
      <c r="C49" s="28">
        <v>0</v>
      </c>
      <c r="F49" s="28">
        <v>238889.78200000001</v>
      </c>
      <c r="G49" s="28">
        <v>327284.81580457743</v>
      </c>
      <c r="H49" s="27"/>
      <c r="I49" s="27"/>
      <c r="J49" s="33"/>
      <c r="K49" s="34"/>
      <c r="L49" s="33"/>
      <c r="M49" s="34"/>
      <c r="N49" s="33"/>
      <c r="O49" s="34"/>
    </row>
    <row r="50" spans="1:15" x14ac:dyDescent="0.25">
      <c r="A50" s="35" t="s">
        <v>90</v>
      </c>
      <c r="F50" s="28">
        <v>129469.64000000001</v>
      </c>
      <c r="G50" s="28">
        <v>129361.1554190985</v>
      </c>
      <c r="H50" s="27"/>
      <c r="I50" s="27"/>
      <c r="J50" s="33"/>
      <c r="K50" s="34"/>
      <c r="L50" s="33"/>
      <c r="M50" s="34"/>
      <c r="N50" s="33"/>
      <c r="O50" s="34"/>
    </row>
    <row r="51" spans="1:15" x14ac:dyDescent="0.25">
      <c r="A51" s="35" t="s">
        <v>91</v>
      </c>
      <c r="B51" s="28">
        <v>0</v>
      </c>
      <c r="C51" s="28">
        <v>0</v>
      </c>
      <c r="H51" s="27"/>
      <c r="I51" s="27"/>
      <c r="J51" s="33"/>
      <c r="K51" s="34"/>
      <c r="L51" s="33"/>
      <c r="M51" s="34"/>
      <c r="N51" s="33"/>
      <c r="O51" s="34"/>
    </row>
    <row r="52" spans="1:15" x14ac:dyDescent="0.25">
      <c r="A52" s="35" t="s">
        <v>92</v>
      </c>
      <c r="F52" s="28">
        <v>109420.14199999999</v>
      </c>
      <c r="G52" s="28">
        <v>197923.66038547893</v>
      </c>
      <c r="H52" s="27"/>
      <c r="I52" s="28">
        <f>G52-F52</f>
        <v>88503.518385478936</v>
      </c>
      <c r="J52" s="33"/>
      <c r="K52" s="34">
        <f>I52*2.4/31</f>
        <v>6851.8852943596594</v>
      </c>
      <c r="L52" s="33"/>
      <c r="M52" s="34"/>
      <c r="N52" s="33"/>
      <c r="O52" s="34">
        <f>I52-K52-M52</f>
        <v>81651.633091119278</v>
      </c>
    </row>
    <row r="53" spans="1:15" x14ac:dyDescent="0.25">
      <c r="A53" s="35" t="s">
        <v>93</v>
      </c>
      <c r="B53" s="28">
        <v>0</v>
      </c>
      <c r="C53" s="28">
        <v>0</v>
      </c>
      <c r="H53" s="27"/>
      <c r="I53" s="27"/>
      <c r="J53" s="33"/>
      <c r="K53" s="34"/>
      <c r="L53" s="33"/>
      <c r="M53" s="34"/>
      <c r="N53" s="33"/>
      <c r="O53" s="34"/>
    </row>
    <row r="54" spans="1:15" x14ac:dyDescent="0.25">
      <c r="A54" s="32" t="s">
        <v>94</v>
      </c>
      <c r="D54" s="28">
        <v>7058608.3640000001</v>
      </c>
      <c r="E54" s="28">
        <v>6579697.071495899</v>
      </c>
      <c r="F54" s="28">
        <v>262098.76899999997</v>
      </c>
      <c r="G54" s="28">
        <v>202585.19689367255</v>
      </c>
      <c r="H54" s="27"/>
      <c r="I54" s="27"/>
      <c r="J54" s="33"/>
      <c r="K54" s="34"/>
      <c r="L54" s="33"/>
      <c r="M54" s="34"/>
      <c r="N54" s="33"/>
      <c r="O54" s="34"/>
    </row>
    <row r="55" spans="1:15" x14ac:dyDescent="0.25">
      <c r="A55" s="35" t="s">
        <v>95</v>
      </c>
      <c r="F55" s="28">
        <v>0</v>
      </c>
      <c r="G55" s="28">
        <v>0</v>
      </c>
      <c r="H55" s="27"/>
      <c r="I55" s="27"/>
      <c r="J55" s="33"/>
      <c r="K55" s="34"/>
      <c r="L55" s="33"/>
      <c r="M55" s="34"/>
      <c r="N55" s="33"/>
      <c r="O55" s="34"/>
    </row>
    <row r="56" spans="1:15" x14ac:dyDescent="0.25">
      <c r="A56" s="35" t="s">
        <v>96</v>
      </c>
      <c r="D56" s="28">
        <v>0</v>
      </c>
      <c r="E56" s="28">
        <v>0</v>
      </c>
      <c r="H56" s="27"/>
      <c r="I56" s="27"/>
      <c r="J56" s="33"/>
      <c r="K56" s="34"/>
      <c r="L56" s="33"/>
      <c r="M56" s="34"/>
      <c r="N56" s="33"/>
      <c r="O56" s="34"/>
    </row>
    <row r="57" spans="1:15" x14ac:dyDescent="0.25">
      <c r="A57" s="35" t="s">
        <v>97</v>
      </c>
      <c r="F57" s="28">
        <v>70922.388999999996</v>
      </c>
      <c r="G57" s="28">
        <v>59681.046812113804</v>
      </c>
      <c r="H57" s="27"/>
      <c r="I57" s="27"/>
      <c r="J57" s="33"/>
      <c r="K57" s="34"/>
      <c r="L57" s="33"/>
      <c r="M57" s="34"/>
      <c r="N57" s="33"/>
      <c r="O57" s="34"/>
    </row>
    <row r="58" spans="1:15" x14ac:dyDescent="0.25">
      <c r="A58" s="35" t="s">
        <v>98</v>
      </c>
      <c r="D58" s="28">
        <v>41789.364000000001</v>
      </c>
      <c r="E58" s="28">
        <v>83886.107936500004</v>
      </c>
      <c r="H58" s="28">
        <f>E58-D58</f>
        <v>42096.743936500003</v>
      </c>
      <c r="I58" s="27"/>
      <c r="J58" s="33">
        <f>H58*2.4/31</f>
        <v>3259.1027563741936</v>
      </c>
      <c r="K58" s="34"/>
      <c r="L58" s="33"/>
      <c r="M58" s="34"/>
      <c r="N58" s="33">
        <f>H58-J58-L58</f>
        <v>38837.641180125807</v>
      </c>
      <c r="O58" s="34"/>
    </row>
    <row r="59" spans="1:15" x14ac:dyDescent="0.25">
      <c r="A59" s="35" t="s">
        <v>99</v>
      </c>
      <c r="F59" s="28">
        <v>191176.37999999998</v>
      </c>
      <c r="G59" s="28">
        <v>142904.15008155874</v>
      </c>
      <c r="H59" s="27"/>
      <c r="I59" s="27"/>
      <c r="J59" s="33"/>
      <c r="K59" s="34"/>
      <c r="L59" s="33"/>
      <c r="M59" s="34"/>
      <c r="N59" s="33"/>
      <c r="O59" s="34"/>
    </row>
    <row r="60" spans="1:15" x14ac:dyDescent="0.25">
      <c r="A60" s="35" t="s">
        <v>100</v>
      </c>
      <c r="D60" s="28">
        <v>7016819</v>
      </c>
      <c r="E60" s="28">
        <v>6495810.9635593994</v>
      </c>
      <c r="H60" s="27"/>
      <c r="I60" s="27"/>
      <c r="J60" s="33"/>
      <c r="K60" s="34"/>
      <c r="L60" s="33"/>
      <c r="M60" s="34"/>
      <c r="N60" s="33"/>
      <c r="O60" s="34"/>
    </row>
    <row r="61" spans="1:15" x14ac:dyDescent="0.25">
      <c r="A61" s="29" t="s">
        <v>101</v>
      </c>
      <c r="B61" s="28">
        <v>4668465.4807700003</v>
      </c>
      <c r="C61" s="28">
        <v>2594667.7968408042</v>
      </c>
      <c r="F61" s="28">
        <v>974853.95239000022</v>
      </c>
      <c r="G61" s="28">
        <v>1637341.5875572187</v>
      </c>
      <c r="H61" s="27"/>
      <c r="I61" s="27"/>
      <c r="J61" s="33"/>
      <c r="K61" s="34"/>
      <c r="L61" s="33"/>
      <c r="M61" s="34"/>
      <c r="N61" s="33"/>
      <c r="O61" s="34"/>
    </row>
    <row r="62" spans="1:15" x14ac:dyDescent="0.25">
      <c r="A62" s="32" t="s">
        <v>102</v>
      </c>
      <c r="B62" s="28">
        <v>1210212.50021</v>
      </c>
      <c r="C62" s="28">
        <v>501273.65681642463</v>
      </c>
      <c r="F62" s="28">
        <v>451370.94919999997</v>
      </c>
      <c r="G62" s="28">
        <v>609544.78451068618</v>
      </c>
      <c r="H62" s="27"/>
      <c r="I62" s="27"/>
      <c r="J62" s="33"/>
      <c r="K62" s="34"/>
      <c r="L62" s="33"/>
      <c r="M62" s="34"/>
      <c r="N62" s="33"/>
      <c r="O62" s="34"/>
    </row>
    <row r="63" spans="1:15" x14ac:dyDescent="0.25">
      <c r="A63" s="35" t="s">
        <v>103</v>
      </c>
      <c r="F63" s="28">
        <v>50474.82</v>
      </c>
      <c r="G63" s="28">
        <v>97028.955771355249</v>
      </c>
      <c r="H63" s="27"/>
      <c r="I63" s="28">
        <f>G63-F63</f>
        <v>46554.13577135525</v>
      </c>
      <c r="J63" s="33"/>
      <c r="K63" s="34">
        <f>I63*2.4/31</f>
        <v>3604.1911564920192</v>
      </c>
      <c r="L63" s="33"/>
      <c r="M63" s="34"/>
      <c r="N63" s="33"/>
      <c r="O63" s="34">
        <f>I63-K63-M63</f>
        <v>42949.944614863227</v>
      </c>
    </row>
    <row r="64" spans="1:15" x14ac:dyDescent="0.25">
      <c r="A64" s="35" t="s">
        <v>104</v>
      </c>
      <c r="B64" s="28">
        <v>48955.82</v>
      </c>
      <c r="C64" s="28">
        <v>12266.650093594559</v>
      </c>
      <c r="H64" s="27"/>
      <c r="I64" s="27"/>
      <c r="J64" s="33"/>
      <c r="K64" s="34"/>
      <c r="L64" s="33"/>
      <c r="M64" s="34"/>
      <c r="N64" s="33"/>
      <c r="O64" s="34"/>
    </row>
    <row r="65" spans="1:15" x14ac:dyDescent="0.25">
      <c r="A65" s="35" t="s">
        <v>105</v>
      </c>
      <c r="F65" s="28">
        <v>315617.94089999999</v>
      </c>
      <c r="G65" s="28">
        <v>379802.57408825814</v>
      </c>
      <c r="H65" s="27"/>
      <c r="I65" s="28">
        <f>G65-F65</f>
        <v>64184.633188258158</v>
      </c>
      <c r="J65" s="33"/>
      <c r="K65" s="34">
        <f>I65*2.4/31</f>
        <v>4969.1328919941798</v>
      </c>
      <c r="L65" s="33"/>
      <c r="M65" s="34"/>
      <c r="N65" s="33"/>
      <c r="O65" s="34">
        <f>I65-K65-M65</f>
        <v>59215.500296263977</v>
      </c>
    </row>
    <row r="66" spans="1:15" x14ac:dyDescent="0.25">
      <c r="A66" s="35" t="s">
        <v>106</v>
      </c>
      <c r="B66" s="28">
        <v>816314.87521000009</v>
      </c>
      <c r="C66" s="28">
        <v>180650.66138101619</v>
      </c>
      <c r="H66" s="27"/>
      <c r="I66" s="27"/>
      <c r="J66" s="33"/>
      <c r="K66" s="34"/>
      <c r="L66" s="33"/>
      <c r="M66" s="34"/>
      <c r="N66" s="33"/>
      <c r="O66" s="34"/>
    </row>
    <row r="67" spans="1:15" x14ac:dyDescent="0.25">
      <c r="A67" s="35" t="s">
        <v>107</v>
      </c>
      <c r="F67" s="28">
        <v>0</v>
      </c>
      <c r="G67" s="28">
        <v>41022.193187998499</v>
      </c>
      <c r="H67" s="27"/>
      <c r="I67" s="28">
        <f>G67-F67</f>
        <v>41022.193187998499</v>
      </c>
      <c r="J67" s="33"/>
      <c r="K67" s="34">
        <f>I67*2.4/31</f>
        <v>3175.9117306837547</v>
      </c>
      <c r="L67" s="33"/>
      <c r="M67" s="34"/>
      <c r="N67" s="33"/>
      <c r="O67" s="34">
        <f>I67-K67-M67</f>
        <v>37846.281457314741</v>
      </c>
    </row>
    <row r="68" spans="1:15" x14ac:dyDescent="0.25">
      <c r="A68" s="35" t="s">
        <v>108</v>
      </c>
      <c r="B68" s="28">
        <v>0</v>
      </c>
      <c r="C68" s="28">
        <v>192739.092957813</v>
      </c>
      <c r="H68" s="28">
        <f>C68-B68</f>
        <v>192739.092957813</v>
      </c>
      <c r="I68" s="27"/>
      <c r="J68" s="33">
        <f>H68*2.4/31</f>
        <v>14921.736228991975</v>
      </c>
      <c r="K68" s="34"/>
      <c r="L68" s="33"/>
      <c r="M68" s="34"/>
      <c r="N68" s="33">
        <f>H68-J68-L68</f>
        <v>177817.35672882103</v>
      </c>
      <c r="O68" s="34"/>
    </row>
    <row r="69" spans="1:15" x14ac:dyDescent="0.25">
      <c r="A69" s="35" t="s">
        <v>109</v>
      </c>
      <c r="F69" s="28">
        <v>0</v>
      </c>
      <c r="G69" s="28">
        <v>0</v>
      </c>
      <c r="H69" s="27"/>
      <c r="I69" s="27"/>
      <c r="J69" s="33"/>
      <c r="K69" s="34"/>
      <c r="L69" s="33"/>
      <c r="M69" s="34"/>
      <c r="N69" s="33"/>
      <c r="O69" s="34"/>
    </row>
    <row r="70" spans="1:15" x14ac:dyDescent="0.25">
      <c r="A70" s="35" t="s">
        <v>110</v>
      </c>
      <c r="B70" s="28">
        <v>0</v>
      </c>
      <c r="C70" s="28">
        <v>0</v>
      </c>
      <c r="H70" s="27"/>
      <c r="I70" s="27"/>
      <c r="J70" s="33"/>
      <c r="K70" s="34"/>
      <c r="L70" s="33"/>
      <c r="M70" s="34"/>
      <c r="N70" s="33"/>
      <c r="O70" s="34"/>
    </row>
    <row r="71" spans="1:15" x14ac:dyDescent="0.25">
      <c r="A71" s="35" t="s">
        <v>111</v>
      </c>
      <c r="F71" s="28">
        <v>83535.830199999997</v>
      </c>
      <c r="G71" s="28">
        <v>91681.62906677126</v>
      </c>
      <c r="H71" s="27"/>
      <c r="I71" s="28">
        <f>G71-F71</f>
        <v>8145.7988667712634</v>
      </c>
      <c r="J71" s="33"/>
      <c r="K71" s="34">
        <f>I71*2.4/31</f>
        <v>630.64249291132364</v>
      </c>
      <c r="L71" s="33"/>
      <c r="M71" s="34"/>
      <c r="N71" s="33"/>
      <c r="O71" s="34">
        <f>I71-K71-M71</f>
        <v>7515.1563738599398</v>
      </c>
    </row>
    <row r="72" spans="1:15" x14ac:dyDescent="0.25">
      <c r="A72" s="35" t="s">
        <v>112</v>
      </c>
      <c r="B72" s="28">
        <v>69314.60500000001</v>
      </c>
      <c r="C72" s="28">
        <v>83743.814456325359</v>
      </c>
      <c r="H72" s="28">
        <f>C72-B72</f>
        <v>14429.209456325349</v>
      </c>
      <c r="I72" s="27"/>
      <c r="J72" s="33">
        <f>H72*2.4/31</f>
        <v>1117.1000869413174</v>
      </c>
      <c r="K72" s="34"/>
      <c r="L72" s="33"/>
      <c r="M72" s="34"/>
      <c r="N72" s="33">
        <f>H72-J72-L72</f>
        <v>13312.10936938403</v>
      </c>
      <c r="O72" s="34"/>
    </row>
    <row r="73" spans="1:15" x14ac:dyDescent="0.25">
      <c r="A73" s="35" t="s">
        <v>113</v>
      </c>
      <c r="F73" s="28">
        <v>1742.3581000000001</v>
      </c>
      <c r="G73" s="28">
        <v>9.4323963030495008</v>
      </c>
      <c r="H73" s="27"/>
      <c r="I73" s="27"/>
      <c r="J73" s="33"/>
      <c r="K73" s="34"/>
      <c r="L73" s="33"/>
      <c r="M73" s="34"/>
      <c r="N73" s="33"/>
      <c r="O73" s="34"/>
    </row>
    <row r="74" spans="1:15" x14ac:dyDescent="0.25">
      <c r="A74" s="35" t="s">
        <v>114</v>
      </c>
      <c r="B74" s="28">
        <v>275627.2</v>
      </c>
      <c r="C74" s="28">
        <v>31873.437927675499</v>
      </c>
      <c r="H74" s="27"/>
      <c r="I74" s="27"/>
      <c r="J74" s="33"/>
      <c r="K74" s="34"/>
      <c r="L74" s="33"/>
      <c r="M74" s="34"/>
      <c r="N74" s="33"/>
      <c r="O74" s="34"/>
    </row>
    <row r="75" spans="1:15" x14ac:dyDescent="0.25">
      <c r="A75" s="32" t="s">
        <v>115</v>
      </c>
      <c r="B75" s="28">
        <v>3458252.9805600005</v>
      </c>
      <c r="C75" s="28">
        <v>2093394.1400243794</v>
      </c>
      <c r="F75" s="28">
        <v>385369.52779000008</v>
      </c>
      <c r="G75" s="28">
        <v>832899.76908966969</v>
      </c>
      <c r="H75" s="27"/>
      <c r="I75" s="27"/>
      <c r="J75" s="33"/>
      <c r="K75" s="34"/>
      <c r="L75" s="33"/>
      <c r="M75" s="34"/>
      <c r="N75" s="33"/>
      <c r="O75" s="34"/>
    </row>
    <row r="76" spans="1:15" x14ac:dyDescent="0.25">
      <c r="A76" s="35" t="s">
        <v>116</v>
      </c>
      <c r="F76" s="28">
        <v>99726.132000000012</v>
      </c>
      <c r="G76" s="28">
        <v>349965.56903618871</v>
      </c>
      <c r="H76" s="27"/>
      <c r="I76" s="28">
        <f>G76-F76</f>
        <v>250239.4370361887</v>
      </c>
      <c r="J76" s="33"/>
      <c r="K76" s="34">
        <f>I76*2.4/31</f>
        <v>19373.37577054364</v>
      </c>
      <c r="L76" s="33"/>
      <c r="M76" s="34"/>
      <c r="N76" s="33"/>
      <c r="O76" s="34">
        <f>I76-K76-M76</f>
        <v>230866.06126564505</v>
      </c>
    </row>
    <row r="77" spans="1:15" x14ac:dyDescent="0.25">
      <c r="A77" s="35" t="s">
        <v>117</v>
      </c>
      <c r="B77" s="28">
        <v>0</v>
      </c>
      <c r="C77" s="28">
        <v>30056.024675705943</v>
      </c>
      <c r="H77" s="28">
        <f>C77-B77</f>
        <v>30056.024675705943</v>
      </c>
      <c r="I77" s="27"/>
      <c r="J77" s="33">
        <f>H77*2.4/31</f>
        <v>2326.9180394094919</v>
      </c>
      <c r="K77" s="34"/>
      <c r="L77" s="33"/>
      <c r="M77" s="34"/>
      <c r="N77" s="33">
        <f>H77-J77-L77</f>
        <v>27729.106636296452</v>
      </c>
      <c r="O77" s="34"/>
    </row>
    <row r="78" spans="1:15" x14ac:dyDescent="0.25">
      <c r="A78" s="35" t="s">
        <v>118</v>
      </c>
      <c r="F78" s="28">
        <v>20501.292000000001</v>
      </c>
      <c r="G78" s="28">
        <v>52502.421868862912</v>
      </c>
      <c r="H78" s="27"/>
      <c r="I78" s="28">
        <f>G78-F78</f>
        <v>32001.12986886291</v>
      </c>
      <c r="J78" s="33"/>
      <c r="K78" s="34">
        <f>I78*2.4/31</f>
        <v>2477.5068285571288</v>
      </c>
      <c r="L78" s="33"/>
      <c r="M78" s="34"/>
      <c r="N78" s="33"/>
      <c r="O78" s="34">
        <f>I78-K78-M78</f>
        <v>29523.623040305782</v>
      </c>
    </row>
    <row r="79" spans="1:15" x14ac:dyDescent="0.25">
      <c r="A79" s="35" t="s">
        <v>119</v>
      </c>
      <c r="B79" s="28">
        <v>0</v>
      </c>
      <c r="C79" s="28">
        <v>0</v>
      </c>
      <c r="H79" s="27"/>
      <c r="I79" s="27"/>
      <c r="J79" s="33"/>
      <c r="K79" s="34"/>
      <c r="L79" s="33"/>
      <c r="M79" s="34"/>
      <c r="N79" s="33"/>
      <c r="O79" s="34"/>
    </row>
    <row r="80" spans="1:15" x14ac:dyDescent="0.25">
      <c r="A80" s="35" t="s">
        <v>120</v>
      </c>
      <c r="F80" s="28">
        <v>19883.09</v>
      </c>
      <c r="G80" s="28">
        <v>43203.38220812587</v>
      </c>
      <c r="H80" s="27"/>
      <c r="I80" s="28">
        <f>G80-F80</f>
        <v>23320.292208125869</v>
      </c>
      <c r="J80" s="33"/>
      <c r="K80" s="34">
        <f>I80*2.4/31</f>
        <v>1805.4419774032931</v>
      </c>
      <c r="L80" s="33"/>
      <c r="M80" s="34"/>
      <c r="N80" s="33"/>
      <c r="O80" s="34">
        <f>I80-K80-M80</f>
        <v>21514.850230722575</v>
      </c>
    </row>
    <row r="81" spans="1:15" x14ac:dyDescent="0.25">
      <c r="A81" s="35" t="s">
        <v>121</v>
      </c>
      <c r="B81" s="28">
        <v>74687.990000000005</v>
      </c>
      <c r="C81" s="28">
        <v>42960.115348673469</v>
      </c>
      <c r="H81" s="27"/>
      <c r="I81" s="27"/>
      <c r="J81" s="33"/>
      <c r="K81" s="34"/>
      <c r="L81" s="33"/>
      <c r="M81" s="34"/>
      <c r="N81" s="33"/>
      <c r="O81" s="34"/>
    </row>
    <row r="82" spans="1:15" x14ac:dyDescent="0.25">
      <c r="A82" s="35" t="s">
        <v>122</v>
      </c>
      <c r="F82" s="28">
        <v>245259.01379000006</v>
      </c>
      <c r="G82" s="28">
        <v>387228.3959764922</v>
      </c>
      <c r="H82" s="27"/>
      <c r="I82" s="28">
        <f>G82-F82</f>
        <v>141969.38218649215</v>
      </c>
      <c r="J82" s="33"/>
      <c r="K82" s="34">
        <f>I82*2.4/31</f>
        <v>10991.177975728424</v>
      </c>
      <c r="L82" s="33"/>
      <c r="M82" s="34"/>
      <c r="N82" s="33"/>
      <c r="O82" s="34">
        <f>I82-K82-M82</f>
        <v>130978.20421076372</v>
      </c>
    </row>
    <row r="83" spans="1:15" x14ac:dyDescent="0.25">
      <c r="A83" s="35" t="s">
        <v>123</v>
      </c>
      <c r="B83" s="28">
        <v>3383564.9905600003</v>
      </c>
      <c r="C83" s="28">
        <v>2020378</v>
      </c>
      <c r="I83" s="27"/>
      <c r="J83" s="33"/>
      <c r="K83" s="34"/>
      <c r="L83" s="33"/>
      <c r="M83" s="34"/>
      <c r="N83" s="33"/>
      <c r="O83" s="34"/>
    </row>
    <row r="84" spans="1:15" x14ac:dyDescent="0.25">
      <c r="A84" s="32" t="s">
        <v>124</v>
      </c>
      <c r="B84" s="28">
        <v>0</v>
      </c>
      <c r="C84" s="28">
        <v>0</v>
      </c>
      <c r="F84" s="28">
        <v>138113.4754</v>
      </c>
      <c r="G84" s="28">
        <v>194897.0339568627</v>
      </c>
      <c r="H84" s="27"/>
      <c r="I84" s="27"/>
      <c r="J84" s="33"/>
      <c r="K84" s="34"/>
      <c r="L84" s="33"/>
      <c r="M84" s="34"/>
      <c r="N84" s="33"/>
      <c r="O84" s="34"/>
    </row>
    <row r="85" spans="1:15" x14ac:dyDescent="0.25">
      <c r="A85" s="35" t="s">
        <v>125</v>
      </c>
      <c r="F85" s="28">
        <v>79429.842999999993</v>
      </c>
      <c r="G85" s="28">
        <v>132667.44588262981</v>
      </c>
      <c r="H85" s="27"/>
      <c r="I85" s="28">
        <f>G85-F85</f>
        <v>53237.602882629813</v>
      </c>
      <c r="J85" s="33"/>
      <c r="K85" s="34">
        <f>I85*2.4/31</f>
        <v>4121.6208683326304</v>
      </c>
      <c r="L85" s="33"/>
      <c r="M85" s="34"/>
      <c r="N85" s="33"/>
      <c r="O85" s="34">
        <f>I85-K85-M85</f>
        <v>49115.98201429718</v>
      </c>
    </row>
    <row r="86" spans="1:15" x14ac:dyDescent="0.25">
      <c r="A86" s="35" t="s">
        <v>126</v>
      </c>
      <c r="B86" s="28">
        <v>0</v>
      </c>
      <c r="C86" s="28">
        <v>0</v>
      </c>
      <c r="H86" s="27"/>
      <c r="I86" s="27"/>
      <c r="J86" s="33"/>
      <c r="K86" s="34"/>
      <c r="L86" s="33"/>
      <c r="M86" s="34"/>
      <c r="N86" s="33"/>
      <c r="O86" s="34"/>
    </row>
    <row r="87" spans="1:15" x14ac:dyDescent="0.25">
      <c r="A87" s="35" t="s">
        <v>127</v>
      </c>
      <c r="F87" s="28">
        <v>17423.984</v>
      </c>
      <c r="G87" s="28">
        <v>24684.721458287357</v>
      </c>
      <c r="H87" s="27"/>
      <c r="I87" s="28">
        <f>G87-F87</f>
        <v>7260.7374582873563</v>
      </c>
      <c r="J87" s="33"/>
      <c r="K87" s="34">
        <f>I87*2.4/31</f>
        <v>562.12160967385989</v>
      </c>
      <c r="L87" s="33"/>
      <c r="M87" s="34"/>
      <c r="N87" s="33"/>
      <c r="O87" s="34">
        <f>I87-K87-M87</f>
        <v>6698.6158486134964</v>
      </c>
    </row>
    <row r="88" spans="1:15" x14ac:dyDescent="0.25">
      <c r="A88" s="35" t="s">
        <v>128</v>
      </c>
      <c r="B88" s="28">
        <v>0</v>
      </c>
      <c r="C88" s="28">
        <v>0</v>
      </c>
      <c r="H88" s="27"/>
      <c r="I88" s="27"/>
      <c r="J88" s="33"/>
      <c r="K88" s="34"/>
      <c r="L88" s="33"/>
      <c r="M88" s="34"/>
      <c r="N88" s="33"/>
      <c r="O88" s="34"/>
    </row>
    <row r="89" spans="1:15" x14ac:dyDescent="0.25">
      <c r="A89" s="35" t="s">
        <v>129</v>
      </c>
      <c r="B89" s="28">
        <v>0</v>
      </c>
      <c r="C89" s="28">
        <v>0</v>
      </c>
      <c r="H89" s="27"/>
      <c r="I89" s="27"/>
      <c r="J89" s="33"/>
      <c r="K89" s="34"/>
      <c r="L89" s="33"/>
      <c r="M89" s="34"/>
      <c r="N89" s="33"/>
      <c r="O89" s="34"/>
    </row>
    <row r="90" spans="1:15" x14ac:dyDescent="0.25">
      <c r="A90" s="35" t="s">
        <v>130</v>
      </c>
      <c r="F90" s="28">
        <v>0</v>
      </c>
      <c r="G90" s="28">
        <v>0</v>
      </c>
      <c r="H90" s="27"/>
      <c r="I90" s="27"/>
      <c r="J90" s="33"/>
      <c r="K90" s="34"/>
      <c r="L90" s="33"/>
      <c r="M90" s="34"/>
      <c r="N90" s="33"/>
      <c r="O90" s="34"/>
    </row>
    <row r="91" spans="1:15" x14ac:dyDescent="0.25">
      <c r="A91" s="35" t="s">
        <v>131</v>
      </c>
      <c r="F91" s="28">
        <v>11260.099000000002</v>
      </c>
      <c r="G91" s="28">
        <v>21561.465592517641</v>
      </c>
      <c r="H91" s="27"/>
      <c r="I91" s="28">
        <f>G91-F91</f>
        <v>10301.366592517639</v>
      </c>
      <c r="J91" s="33"/>
      <c r="K91" s="34">
        <f>I91*2.4/31</f>
        <v>797.52515554975264</v>
      </c>
      <c r="L91" s="33"/>
      <c r="M91" s="34"/>
      <c r="N91" s="33"/>
      <c r="O91" s="34">
        <f>I91-K91-M91</f>
        <v>9503.8414369678867</v>
      </c>
    </row>
    <row r="92" spans="1:15" x14ac:dyDescent="0.25">
      <c r="A92" s="35" t="s">
        <v>132</v>
      </c>
      <c r="B92" s="28">
        <v>0</v>
      </c>
      <c r="C92" s="28">
        <v>0</v>
      </c>
      <c r="H92" s="27"/>
      <c r="I92" s="27"/>
      <c r="J92" s="33"/>
      <c r="K92" s="34"/>
      <c r="L92" s="33"/>
      <c r="M92" s="34"/>
      <c r="N92" s="33"/>
      <c r="O92" s="34"/>
    </row>
    <row r="93" spans="1:15" x14ac:dyDescent="0.25">
      <c r="A93" s="35" t="s">
        <v>133</v>
      </c>
      <c r="F93" s="28">
        <v>29999.5494</v>
      </c>
      <c r="G93" s="28">
        <v>15983.401023427898</v>
      </c>
      <c r="H93" s="27"/>
      <c r="I93" s="27"/>
      <c r="J93" s="33"/>
      <c r="K93" s="34"/>
      <c r="L93" s="33"/>
      <c r="M93" s="34"/>
      <c r="N93" s="33"/>
      <c r="O93" s="34"/>
    </row>
    <row r="94" spans="1:15" x14ac:dyDescent="0.25">
      <c r="A94" s="35" t="s">
        <v>134</v>
      </c>
      <c r="B94" s="28">
        <v>0</v>
      </c>
      <c r="C94" s="28">
        <v>0</v>
      </c>
      <c r="H94" s="27"/>
      <c r="I94" s="27"/>
      <c r="J94" s="33"/>
      <c r="K94" s="34"/>
      <c r="L94" s="33"/>
      <c r="M94" s="34"/>
      <c r="N94" s="33"/>
      <c r="O94" s="34"/>
    </row>
    <row r="95" spans="1:15" x14ac:dyDescent="0.25">
      <c r="A95" s="29" t="s">
        <v>135</v>
      </c>
      <c r="B95" s="28">
        <v>1130963.11968</v>
      </c>
      <c r="C95" s="28">
        <v>1297243.4092600006</v>
      </c>
      <c r="D95" s="28">
        <v>0</v>
      </c>
      <c r="E95" s="28">
        <v>63920</v>
      </c>
      <c r="F95" s="28">
        <v>3193268.8258000002</v>
      </c>
      <c r="G95" s="28">
        <v>4003330.0103822649</v>
      </c>
      <c r="H95" s="27"/>
      <c r="I95" s="27"/>
      <c r="J95" s="33"/>
      <c r="K95" s="34"/>
      <c r="L95" s="33"/>
      <c r="M95" s="34"/>
      <c r="N95" s="33"/>
      <c r="O95" s="34"/>
    </row>
    <row r="96" spans="1:15" x14ac:dyDescent="0.25">
      <c r="A96" s="32" t="s">
        <v>136</v>
      </c>
      <c r="D96" s="28">
        <v>0</v>
      </c>
      <c r="E96" s="28">
        <v>63920</v>
      </c>
      <c r="F96" s="28">
        <v>361216.09199999995</v>
      </c>
      <c r="G96" s="28">
        <v>660891</v>
      </c>
      <c r="H96" s="27"/>
      <c r="I96" s="27"/>
      <c r="J96" s="33"/>
      <c r="K96" s="34"/>
      <c r="L96" s="33"/>
      <c r="M96" s="34"/>
      <c r="N96" s="33"/>
      <c r="O96" s="34"/>
    </row>
    <row r="97" spans="1:15" x14ac:dyDescent="0.25">
      <c r="A97" s="35" t="s">
        <v>136</v>
      </c>
      <c r="F97" s="28">
        <v>361216.09199999995</v>
      </c>
      <c r="G97" s="28">
        <v>660891</v>
      </c>
      <c r="H97" s="27"/>
      <c r="I97" s="28">
        <f>G97-F97</f>
        <v>299674.90800000005</v>
      </c>
      <c r="J97" s="33"/>
      <c r="K97" s="34">
        <f>I97*2.4/31</f>
        <v>23200.63803870968</v>
      </c>
      <c r="L97" s="33"/>
      <c r="M97" s="34"/>
      <c r="N97" s="33"/>
      <c r="O97" s="34">
        <f>I97-K97-M97</f>
        <v>276474.26996129035</v>
      </c>
    </row>
    <row r="98" spans="1:15" x14ac:dyDescent="0.25">
      <c r="A98" s="35" t="s">
        <v>137</v>
      </c>
      <c r="D98" s="28">
        <v>0</v>
      </c>
      <c r="E98" s="28">
        <v>63920</v>
      </c>
      <c r="H98" s="28">
        <f>E98-D98</f>
        <v>63920</v>
      </c>
      <c r="I98" s="27"/>
      <c r="J98" s="33">
        <f>H98*2.4/31</f>
        <v>4948.6451612903229</v>
      </c>
      <c r="K98" s="34"/>
      <c r="L98" s="33"/>
      <c r="M98" s="34"/>
      <c r="N98" s="33">
        <f>H98-J98-L98</f>
        <v>58971.354838709674</v>
      </c>
      <c r="O98" s="34"/>
    </row>
    <row r="99" spans="1:15" x14ac:dyDescent="0.25">
      <c r="A99" s="32" t="s">
        <v>138</v>
      </c>
      <c r="B99" s="28">
        <v>365307.25902999996</v>
      </c>
      <c r="C99" s="28">
        <v>0</v>
      </c>
      <c r="F99" s="28">
        <v>1042414.5280999999</v>
      </c>
      <c r="G99" s="28">
        <v>1143840.4867086443</v>
      </c>
      <c r="H99" s="27"/>
      <c r="I99" s="27"/>
      <c r="J99" s="33"/>
      <c r="K99" s="34"/>
      <c r="L99" s="33"/>
      <c r="M99" s="34"/>
      <c r="N99" s="33"/>
      <c r="O99" s="34"/>
    </row>
    <row r="100" spans="1:15" x14ac:dyDescent="0.25">
      <c r="A100" s="35" t="s">
        <v>139</v>
      </c>
      <c r="F100" s="28">
        <v>12260.81</v>
      </c>
      <c r="G100" s="28">
        <v>0</v>
      </c>
      <c r="H100" s="27"/>
      <c r="I100" s="27"/>
      <c r="J100" s="33"/>
      <c r="K100" s="34"/>
      <c r="L100" s="33"/>
      <c r="M100" s="34"/>
      <c r="N100" s="33"/>
      <c r="O100" s="34"/>
    </row>
    <row r="101" spans="1:15" x14ac:dyDescent="0.25">
      <c r="A101" s="35" t="s">
        <v>140</v>
      </c>
      <c r="B101" s="28">
        <v>186998.19999999998</v>
      </c>
      <c r="C101" s="28">
        <v>0</v>
      </c>
      <c r="H101" s="27"/>
      <c r="I101" s="27"/>
      <c r="J101" s="33"/>
      <c r="K101" s="34"/>
      <c r="L101" s="33"/>
      <c r="M101" s="34"/>
      <c r="N101" s="33"/>
      <c r="O101" s="34"/>
    </row>
    <row r="102" spans="1:15" x14ac:dyDescent="0.25">
      <c r="A102" s="35" t="s">
        <v>141</v>
      </c>
      <c r="F102" s="28">
        <v>254710.90479999993</v>
      </c>
      <c r="G102" s="28">
        <v>258465.39925627591</v>
      </c>
      <c r="H102" s="27"/>
      <c r="I102" s="28">
        <f>G102-F102</f>
        <v>3754.4944562759774</v>
      </c>
      <c r="J102" s="33"/>
      <c r="K102" s="34">
        <f>I102*2.4/31</f>
        <v>290.67053855039819</v>
      </c>
      <c r="L102" s="33"/>
      <c r="M102" s="34"/>
      <c r="N102" s="33"/>
      <c r="O102" s="34">
        <f>I102-K102-M102</f>
        <v>3463.8239177255791</v>
      </c>
    </row>
    <row r="103" spans="1:15" x14ac:dyDescent="0.25">
      <c r="A103" s="35" t="s">
        <v>142</v>
      </c>
      <c r="B103" s="28">
        <v>18994.087189999998</v>
      </c>
      <c r="C103" s="28">
        <v>0</v>
      </c>
      <c r="H103" s="27"/>
      <c r="I103" s="27"/>
      <c r="J103" s="33"/>
      <c r="K103" s="34"/>
      <c r="L103" s="33"/>
      <c r="M103" s="34"/>
      <c r="N103" s="33"/>
      <c r="O103" s="34"/>
    </row>
    <row r="104" spans="1:15" x14ac:dyDescent="0.25">
      <c r="A104" s="35" t="s">
        <v>143</v>
      </c>
      <c r="F104" s="28">
        <v>572730.4807999999</v>
      </c>
      <c r="G104" s="28">
        <v>645278.76814323606</v>
      </c>
      <c r="H104" s="27"/>
      <c r="I104" s="28">
        <f>G104-F104</f>
        <v>72548.287343236152</v>
      </c>
      <c r="J104" s="33"/>
      <c r="K104" s="34">
        <f>I104*2.4/31</f>
        <v>5616.6416007666694</v>
      </c>
      <c r="L104" s="33"/>
      <c r="M104" s="34"/>
      <c r="N104" s="33"/>
      <c r="O104" s="34">
        <f>I104-K104-M104</f>
        <v>66931.645742469482</v>
      </c>
    </row>
    <row r="105" spans="1:15" x14ac:dyDescent="0.25">
      <c r="A105" s="35" t="s">
        <v>144</v>
      </c>
      <c r="B105" s="28">
        <v>149896.96569000001</v>
      </c>
      <c r="C105" s="28">
        <v>0</v>
      </c>
      <c r="H105" s="27"/>
      <c r="I105" s="27"/>
      <c r="J105" s="33"/>
      <c r="K105" s="34"/>
      <c r="L105" s="33"/>
      <c r="M105" s="34"/>
      <c r="N105" s="33"/>
      <c r="O105" s="34"/>
    </row>
    <row r="106" spans="1:15" x14ac:dyDescent="0.25">
      <c r="A106" s="35" t="s">
        <v>145</v>
      </c>
      <c r="F106" s="28">
        <v>202712.33250000002</v>
      </c>
      <c r="G106" s="28">
        <v>240096.31930913244</v>
      </c>
      <c r="H106" s="27"/>
      <c r="I106" s="28">
        <f>G106-F106</f>
        <v>37383.986809132417</v>
      </c>
      <c r="J106" s="33"/>
      <c r="K106" s="34">
        <f>I106*2.4/31</f>
        <v>2894.2441400618645</v>
      </c>
      <c r="L106" s="33"/>
      <c r="M106" s="34"/>
      <c r="N106" s="33"/>
      <c r="O106" s="34">
        <f>I106-K106-M106</f>
        <v>34489.742669070554</v>
      </c>
    </row>
    <row r="107" spans="1:15" x14ac:dyDescent="0.25">
      <c r="A107" s="35" t="s">
        <v>146</v>
      </c>
      <c r="B107" s="28">
        <v>9418.0061499999993</v>
      </c>
      <c r="C107" s="28">
        <v>0</v>
      </c>
      <c r="H107" s="27"/>
      <c r="I107" s="27"/>
      <c r="J107" s="33"/>
      <c r="K107" s="34"/>
      <c r="L107" s="33"/>
      <c r="M107" s="34"/>
      <c r="N107" s="33"/>
      <c r="O107" s="34"/>
    </row>
    <row r="108" spans="1:15" x14ac:dyDescent="0.25">
      <c r="A108" s="32" t="s">
        <v>147</v>
      </c>
      <c r="B108" s="28">
        <v>107770.32665</v>
      </c>
      <c r="C108" s="28">
        <v>96597.825800000021</v>
      </c>
      <c r="F108" s="28">
        <v>705241.37269999995</v>
      </c>
      <c r="G108" s="28">
        <v>770094.21778408461</v>
      </c>
      <c r="H108" s="27"/>
      <c r="I108" s="27"/>
      <c r="J108" s="33"/>
      <c r="K108" s="34"/>
      <c r="L108" s="33"/>
      <c r="M108" s="34"/>
      <c r="N108" s="33"/>
      <c r="O108" s="34"/>
    </row>
    <row r="109" spans="1:15" x14ac:dyDescent="0.25">
      <c r="A109" s="35" t="s">
        <v>148</v>
      </c>
      <c r="F109" s="28">
        <v>275111.67000000004</v>
      </c>
      <c r="G109" s="28">
        <v>296616.4891464978</v>
      </c>
      <c r="H109" s="27"/>
      <c r="I109" s="28">
        <f>G109-F109</f>
        <v>21504.819146497757</v>
      </c>
      <c r="J109" s="33"/>
      <c r="K109" s="34">
        <f>I109*2.4/31</f>
        <v>1664.8892242449876</v>
      </c>
      <c r="L109" s="33"/>
      <c r="M109" s="34"/>
      <c r="N109" s="33"/>
      <c r="O109" s="34">
        <f>I109-K109-M109</f>
        <v>19839.92992225277</v>
      </c>
    </row>
    <row r="110" spans="1:15" x14ac:dyDescent="0.25">
      <c r="A110" s="35" t="s">
        <v>149</v>
      </c>
      <c r="B110" s="28">
        <v>41078.812999999995</v>
      </c>
      <c r="C110" s="28">
        <v>0</v>
      </c>
      <c r="H110" s="27"/>
      <c r="I110" s="27"/>
      <c r="J110" s="33"/>
      <c r="K110" s="34"/>
      <c r="L110" s="33"/>
      <c r="M110" s="34"/>
      <c r="N110" s="33"/>
      <c r="O110" s="34"/>
    </row>
    <row r="111" spans="1:15" x14ac:dyDescent="0.25">
      <c r="A111" s="35" t="s">
        <v>150</v>
      </c>
      <c r="F111" s="28">
        <v>430129.70269999997</v>
      </c>
      <c r="G111" s="28">
        <v>473477.72863758676</v>
      </c>
      <c r="H111" s="27"/>
      <c r="I111" s="28">
        <f>G111-F111</f>
        <v>43348.02593758679</v>
      </c>
      <c r="J111" s="33"/>
      <c r="K111" s="34">
        <f>I111*2.4/31</f>
        <v>3355.9762016196223</v>
      </c>
      <c r="L111" s="33"/>
      <c r="M111" s="34"/>
      <c r="N111" s="33"/>
      <c r="O111" s="34">
        <f>I111-K111-M111</f>
        <v>39992.049735967164</v>
      </c>
    </row>
    <row r="112" spans="1:15" x14ac:dyDescent="0.25">
      <c r="A112" s="35" t="s">
        <v>151</v>
      </c>
      <c r="B112" s="28">
        <v>66691.513650000008</v>
      </c>
      <c r="C112" s="28">
        <v>96597.825800000021</v>
      </c>
      <c r="H112" s="28">
        <f>C112-B112</f>
        <v>29906.312150000012</v>
      </c>
      <c r="I112" s="27"/>
      <c r="J112" s="33">
        <f>H112*2.4/31</f>
        <v>2315.3273922580656</v>
      </c>
      <c r="K112" s="34"/>
      <c r="L112" s="33"/>
      <c r="M112" s="34"/>
      <c r="N112" s="33">
        <f>H112-J112-L112</f>
        <v>27590.984757741946</v>
      </c>
      <c r="O112" s="34"/>
    </row>
    <row r="113" spans="1:15" x14ac:dyDescent="0.25">
      <c r="A113" s="32" t="s">
        <v>152</v>
      </c>
      <c r="B113" s="28">
        <v>657885.53399999999</v>
      </c>
      <c r="C113" s="28">
        <v>1200645.5834600006</v>
      </c>
      <c r="F113" s="28">
        <v>1084396.8330000001</v>
      </c>
      <c r="G113" s="28">
        <v>1428504.3058895357</v>
      </c>
      <c r="H113" s="27"/>
      <c r="I113" s="27"/>
      <c r="J113" s="33"/>
      <c r="K113" s="34"/>
      <c r="L113" s="33"/>
      <c r="M113" s="34"/>
      <c r="N113" s="33"/>
      <c r="O113" s="34"/>
    </row>
    <row r="114" spans="1:15" x14ac:dyDescent="0.25">
      <c r="A114" s="35" t="s">
        <v>153</v>
      </c>
      <c r="F114" s="28">
        <v>341714.55000000005</v>
      </c>
      <c r="G114" s="28">
        <v>354498.67897994397</v>
      </c>
      <c r="H114" s="27"/>
      <c r="I114" s="28">
        <f>G114-F114</f>
        <v>12784.128979943926</v>
      </c>
      <c r="J114" s="33"/>
      <c r="K114" s="34">
        <f>I114*2.4/31</f>
        <v>989.73901780211031</v>
      </c>
      <c r="L114" s="33"/>
      <c r="M114" s="34"/>
      <c r="N114" s="33"/>
      <c r="O114" s="34">
        <f>I114-K114-M114</f>
        <v>11794.389962141815</v>
      </c>
    </row>
    <row r="115" spans="1:15" x14ac:dyDescent="0.25">
      <c r="A115" s="35" t="s">
        <v>154</v>
      </c>
      <c r="B115" s="28">
        <v>30912.394000000004</v>
      </c>
      <c r="C115" s="28">
        <v>0</v>
      </c>
      <c r="H115" s="27"/>
      <c r="I115" s="27"/>
      <c r="J115" s="33"/>
      <c r="K115" s="34"/>
      <c r="L115" s="33"/>
      <c r="M115" s="34"/>
      <c r="N115" s="33"/>
      <c r="O115" s="34"/>
    </row>
    <row r="116" spans="1:15" x14ac:dyDescent="0.25">
      <c r="A116" s="35" t="s">
        <v>155</v>
      </c>
      <c r="F116" s="28">
        <v>183561.85</v>
      </c>
      <c r="G116" s="28">
        <v>345961.25900451047</v>
      </c>
      <c r="H116" s="27"/>
      <c r="I116" s="28">
        <f>G116-F116</f>
        <v>162399.40900451047</v>
      </c>
      <c r="J116" s="33"/>
      <c r="K116" s="34">
        <f>I116*2.4/31</f>
        <v>12572.857471316938</v>
      </c>
      <c r="L116" s="33"/>
      <c r="M116" s="34"/>
      <c r="N116" s="33"/>
      <c r="O116" s="34">
        <f>I116-K116-M116</f>
        <v>149826.55153319353</v>
      </c>
    </row>
    <row r="117" spans="1:15" x14ac:dyDescent="0.25">
      <c r="A117" s="35" t="s">
        <v>156</v>
      </c>
      <c r="B117" s="28">
        <v>0</v>
      </c>
      <c r="C117" s="28">
        <v>0</v>
      </c>
      <c r="H117" s="27"/>
      <c r="I117" s="27"/>
      <c r="J117" s="33"/>
      <c r="K117" s="34"/>
      <c r="L117" s="33"/>
      <c r="M117" s="34"/>
      <c r="N117" s="33"/>
      <c r="O117" s="34"/>
    </row>
    <row r="118" spans="1:15" x14ac:dyDescent="0.25">
      <c r="A118" s="35" t="s">
        <v>157</v>
      </c>
      <c r="F118" s="28">
        <v>0</v>
      </c>
      <c r="G118" s="28">
        <v>0</v>
      </c>
      <c r="H118" s="27"/>
      <c r="I118" s="27"/>
      <c r="J118" s="33"/>
      <c r="K118" s="34"/>
      <c r="L118" s="33"/>
      <c r="M118" s="34"/>
      <c r="N118" s="33"/>
      <c r="O118" s="34"/>
    </row>
    <row r="119" spans="1:15" x14ac:dyDescent="0.25">
      <c r="A119" s="35" t="s">
        <v>158</v>
      </c>
      <c r="B119" s="28">
        <v>0</v>
      </c>
      <c r="C119" s="28">
        <v>0</v>
      </c>
      <c r="H119" s="27"/>
      <c r="I119" s="27"/>
      <c r="J119" s="33"/>
      <c r="K119" s="34"/>
      <c r="L119" s="33"/>
      <c r="M119" s="34"/>
      <c r="N119" s="33"/>
      <c r="O119" s="34"/>
    </row>
    <row r="120" spans="1:15" x14ac:dyDescent="0.25">
      <c r="A120" s="35" t="s">
        <v>159</v>
      </c>
      <c r="F120" s="28">
        <v>362305.12200000003</v>
      </c>
      <c r="G120" s="28">
        <v>420571.69878982159</v>
      </c>
      <c r="H120" s="27"/>
      <c r="I120" s="28">
        <f>G120-F120</f>
        <v>58266.576789821556</v>
      </c>
      <c r="J120" s="33"/>
      <c r="K120" s="34">
        <f>I120*2.4/31</f>
        <v>4510.9607837281201</v>
      </c>
      <c r="L120" s="33"/>
      <c r="M120" s="34"/>
      <c r="N120" s="33"/>
      <c r="O120" s="34">
        <f>I120-K120-M120</f>
        <v>53755.616006093434</v>
      </c>
    </row>
    <row r="121" spans="1:15" x14ac:dyDescent="0.25">
      <c r="A121" s="35" t="s">
        <v>160</v>
      </c>
      <c r="B121" s="28">
        <v>82904.539999999994</v>
      </c>
      <c r="C121" s="28">
        <v>0</v>
      </c>
      <c r="H121" s="27"/>
      <c r="I121" s="27"/>
      <c r="J121" s="33"/>
      <c r="K121" s="34"/>
      <c r="L121" s="33"/>
      <c r="M121" s="34"/>
      <c r="N121" s="33"/>
      <c r="O121" s="34"/>
    </row>
    <row r="122" spans="1:15" x14ac:dyDescent="0.25">
      <c r="A122" s="35" t="s">
        <v>161</v>
      </c>
      <c r="F122" s="28">
        <v>172494.88100000002</v>
      </c>
      <c r="G122" s="28">
        <v>292418.00915857899</v>
      </c>
      <c r="H122" s="27"/>
      <c r="I122" s="28">
        <f>G122-F122</f>
        <v>119923.12815857897</v>
      </c>
      <c r="J122" s="33"/>
      <c r="K122" s="34">
        <f>I122*2.4/31</f>
        <v>9284.3712122770812</v>
      </c>
      <c r="L122" s="33"/>
      <c r="M122" s="34"/>
      <c r="N122" s="33"/>
      <c r="O122" s="34">
        <f>I122-K122-M122</f>
        <v>110638.75694630189</v>
      </c>
    </row>
    <row r="123" spans="1:15" x14ac:dyDescent="0.25">
      <c r="A123" s="35" t="s">
        <v>162</v>
      </c>
      <c r="B123" s="28">
        <v>0</v>
      </c>
      <c r="C123" s="28">
        <v>0</v>
      </c>
      <c r="H123" s="27"/>
      <c r="I123" s="27"/>
      <c r="J123" s="33"/>
      <c r="K123" s="34"/>
      <c r="L123" s="33"/>
      <c r="M123" s="34"/>
      <c r="N123" s="33"/>
      <c r="O123" s="34"/>
    </row>
    <row r="124" spans="1:15" x14ac:dyDescent="0.25">
      <c r="A124" s="35" t="s">
        <v>163</v>
      </c>
      <c r="F124" s="28">
        <v>24320.43</v>
      </c>
      <c r="G124" s="28">
        <v>15054.659956680818</v>
      </c>
      <c r="H124" s="27"/>
      <c r="I124" s="27"/>
      <c r="J124" s="33"/>
      <c r="K124" s="34"/>
      <c r="L124" s="33"/>
      <c r="M124" s="34"/>
      <c r="N124" s="33"/>
      <c r="O124" s="34"/>
    </row>
    <row r="125" spans="1:15" x14ac:dyDescent="0.25">
      <c r="A125" s="35" t="s">
        <v>164</v>
      </c>
      <c r="B125" s="28">
        <v>544068.6</v>
      </c>
      <c r="C125" s="28">
        <v>1200645.5834600006</v>
      </c>
      <c r="H125" s="28">
        <f>C125-B125</f>
        <v>656576.9834600006</v>
      </c>
      <c r="I125" s="27"/>
      <c r="J125" s="33">
        <f>H125*2.4/31</f>
        <v>50831.7664614194</v>
      </c>
      <c r="K125" s="34"/>
      <c r="L125" s="33"/>
      <c r="M125" s="34"/>
      <c r="N125" s="33">
        <f>H125-J125-L125</f>
        <v>605745.21699858119</v>
      </c>
      <c r="O125" s="34"/>
    </row>
    <row r="126" spans="1:15" ht="13" thickBot="1" x14ac:dyDescent="0.3">
      <c r="A126" s="29" t="s">
        <v>165</v>
      </c>
      <c r="B126" s="28">
        <v>6171428.5604600012</v>
      </c>
      <c r="C126" s="28">
        <v>4416871.2061008047</v>
      </c>
      <c r="D126" s="28">
        <v>58069251.835100926</v>
      </c>
      <c r="E126" s="28">
        <v>52454516.76526241</v>
      </c>
      <c r="F126" s="28">
        <v>6459427.3931012107</v>
      </c>
      <c r="G126" s="28">
        <v>7593903.7868528003</v>
      </c>
      <c r="H126" s="27"/>
      <c r="I126" s="27"/>
      <c r="J126" s="36"/>
      <c r="K126" s="37"/>
      <c r="L126" s="36"/>
      <c r="M126" s="37"/>
      <c r="N126" s="36"/>
      <c r="O126" s="37"/>
    </row>
    <row r="127" spans="1:15" x14ac:dyDescent="0.25">
      <c r="B127" s="27"/>
      <c r="C127" s="27"/>
      <c r="D127" s="27"/>
      <c r="E127" s="27"/>
      <c r="F127" s="27"/>
      <c r="G127" s="27"/>
      <c r="H127" s="27"/>
      <c r="I127" s="27"/>
      <c r="J127" s="38">
        <f>SUM(J6:J125)</f>
        <v>111013.61673643044</v>
      </c>
      <c r="K127" s="38">
        <f>SUM(K6:K125)</f>
        <v>129463.51743442958</v>
      </c>
      <c r="N127" s="38">
        <f t="shared" ref="N127:O127" si="0">SUM(N6:N125)</f>
        <v>1322912.2661091294</v>
      </c>
      <c r="O127" s="38">
        <f t="shared" si="0"/>
        <v>1542773.5827602854</v>
      </c>
    </row>
    <row r="128" spans="1:15" x14ac:dyDescent="0.25">
      <c r="I128" s="28" t="s">
        <v>166</v>
      </c>
      <c r="J128" s="38">
        <f>J125+J112+J77+J72+J68+J42</f>
        <v>83354.915821149276</v>
      </c>
    </row>
    <row r="129" spans="9:11" x14ac:dyDescent="0.25">
      <c r="I129" s="28" t="s">
        <v>38</v>
      </c>
      <c r="J129" s="38">
        <f>J98+J58+J44+J33</f>
        <v>27658.700915281162</v>
      </c>
    </row>
    <row r="133" spans="9:11" x14ac:dyDescent="0.25">
      <c r="K133" s="27">
        <f>K127/1000/31</f>
        <v>4.1762424978848252</v>
      </c>
    </row>
  </sheetData>
  <mergeCells count="3">
    <mergeCell ref="J4:K4"/>
    <mergeCell ref="L4:M4"/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Ogofia, Lasbery L SPDC-UPO/G/TC</dc:creator>
  <cp:lastModifiedBy>Ogofia, Lasbery L SPDC-UPO/G/TC</cp:lastModifiedBy>
  <dcterms:created xsi:type="dcterms:W3CDTF">2019-01-23T14:03:59Z</dcterms:created>
  <dcterms:modified xsi:type="dcterms:W3CDTF">2020-02-27T14:03:04Z</dcterms:modified>
</cp:coreProperties>
</file>