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us.Etebu\Desktop\"/>
    </mc:Choice>
  </mc:AlternateContent>
  <xr:revisionPtr revIDLastSave="0" documentId="13_ncr:1_{AF31E8D4-8B88-460E-AF4C-C23A5A643EB7}" xr6:coauthVersionLast="47" xr6:coauthVersionMax="47" xr10:uidLastSave="{00000000-0000-0000-0000-000000000000}"/>
  <bookViews>
    <workbookView xWindow="36165" yWindow="3300" windowWidth="28800" windowHeight="15315" tabRatio="871" xr2:uid="{9E21FE2C-576F-40DE-9CE6-AAA73C8903AF}"/>
  </bookViews>
  <sheets>
    <sheet name="SSAGS 3B" sheetId="9" r:id="rId1"/>
    <sheet name="HAGasPhase1A" sheetId="2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9" l="1"/>
  <c r="W11" i="9" s="1"/>
  <c r="U21" i="9" s="1"/>
  <c r="T17" i="21" l="1"/>
  <c r="M17" i="21"/>
  <c r="L17" i="21"/>
  <c r="K17" i="21"/>
  <c r="J17" i="21"/>
  <c r="I17" i="21"/>
  <c r="H17" i="21"/>
  <c r="G17" i="21"/>
  <c r="F17" i="21"/>
  <c r="M16" i="21"/>
  <c r="M15" i="21"/>
  <c r="M14" i="21"/>
  <c r="M12" i="21"/>
  <c r="S11" i="21"/>
  <c r="P11" i="21"/>
  <c r="M11" i="21"/>
  <c r="T10" i="21"/>
  <c r="M10" i="21"/>
  <c r="U9" i="21"/>
  <c r="U11" i="21" s="1"/>
  <c r="T9" i="21"/>
  <c r="T11" i="21" s="1"/>
  <c r="S9" i="21"/>
  <c r="R9" i="21"/>
  <c r="R11" i="21" s="1"/>
  <c r="Q9" i="21"/>
  <c r="Q11" i="21" s="1"/>
  <c r="M9" i="21"/>
  <c r="M21" i="21" s="1"/>
  <c r="M45" i="21" s="1"/>
  <c r="L9" i="21"/>
  <c r="K9" i="21"/>
  <c r="J9" i="21"/>
  <c r="I9" i="21"/>
  <c r="H9" i="21"/>
  <c r="G9" i="21"/>
  <c r="F9" i="21"/>
  <c r="S21" i="21" l="1"/>
  <c r="S45" i="21" s="1"/>
  <c r="L21" i="21"/>
  <c r="L45" i="21" s="1"/>
  <c r="T21" i="21" l="1"/>
  <c r="T45" i="21" s="1"/>
  <c r="U9" i="9" l="1"/>
  <c r="T9" i="9"/>
  <c r="T11" i="9" s="1"/>
  <c r="S9" i="9"/>
  <c r="S11" i="9" s="1"/>
  <c r="F9" i="9"/>
  <c r="U11" i="9"/>
  <c r="G9" i="9"/>
  <c r="H9" i="9"/>
  <c r="I9" i="9"/>
  <c r="J9" i="9"/>
  <c r="K9" i="9"/>
  <c r="L9" i="9"/>
  <c r="M9" i="9"/>
  <c r="N9" i="9"/>
  <c r="O16" i="9"/>
  <c r="O15" i="9"/>
  <c r="O14" i="9"/>
  <c r="O10" i="9"/>
  <c r="O11" i="9"/>
  <c r="O12" i="9"/>
  <c r="V17" i="9"/>
  <c r="N17" i="9"/>
  <c r="M17" i="9"/>
  <c r="L17" i="9"/>
  <c r="K17" i="9"/>
  <c r="J17" i="9"/>
  <c r="I17" i="9"/>
  <c r="H17" i="9"/>
  <c r="G17" i="9"/>
  <c r="F17" i="9"/>
  <c r="R11" i="9"/>
  <c r="V10" i="9"/>
  <c r="V9" i="9"/>
  <c r="V11" i="9" l="1"/>
  <c r="U45" i="9"/>
  <c r="O9" i="9"/>
  <c r="O21" i="9" s="1"/>
  <c r="O45" i="9" s="1"/>
  <c r="O17" i="9"/>
  <c r="V21" i="9" l="1"/>
  <c r="V45" i="9" s="1"/>
  <c r="N21" i="9"/>
  <c r="N45" i="9" s="1"/>
</calcChain>
</file>

<file path=xl/sharedStrings.xml><?xml version="1.0" encoding="utf-8"?>
<sst xmlns="http://schemas.openxmlformats.org/spreadsheetml/2006/main" count="176" uniqueCount="90">
  <si>
    <t>Last DG</t>
  </si>
  <si>
    <t>WBS Element</t>
  </si>
  <si>
    <t>Total</t>
  </si>
  <si>
    <t xml:space="preserve">IPA </t>
  </si>
  <si>
    <t>Non-IPA</t>
  </si>
  <si>
    <t>Nigeria Special</t>
  </si>
  <si>
    <t>BCC BUILD UP ($ MLN)</t>
  </si>
  <si>
    <t>IPA</t>
  </si>
  <si>
    <t>Description</t>
  </si>
  <si>
    <t>Cost</t>
  </si>
  <si>
    <t>Dredging</t>
  </si>
  <si>
    <t>Estimate Change Log (EDM)</t>
  </si>
  <si>
    <t>Use high perf. WBM in place of POBM/re-use inventory stock</t>
  </si>
  <si>
    <t>2Q</t>
  </si>
  <si>
    <t>TQ</t>
  </si>
  <si>
    <t>ASSESS</t>
  </si>
  <si>
    <t>SELECT</t>
  </si>
  <si>
    <t>DEFINE</t>
  </si>
  <si>
    <t>EXECUTE</t>
  </si>
  <si>
    <t>P50 Months</t>
  </si>
  <si>
    <t>Start</t>
  </si>
  <si>
    <t>End</t>
  </si>
  <si>
    <t>Duration</t>
  </si>
  <si>
    <r>
      <t xml:space="preserve">Legend: </t>
    </r>
    <r>
      <rPr>
        <sz val="12"/>
        <color rgb="FF404040"/>
        <rFont val="Futura Medium"/>
      </rPr>
      <t>Color code against Initiative</t>
    </r>
  </si>
  <si>
    <t>BCS</t>
  </si>
  <si>
    <t>3Q</t>
  </si>
  <si>
    <t>4Q</t>
  </si>
  <si>
    <t>Learnings from 3A - Use of pre-FEED information from Step 3A (inhouse experience).</t>
  </si>
  <si>
    <t>Use of OABP contracts – Back up to clustering</t>
  </si>
  <si>
    <t>LE Status</t>
  </si>
  <si>
    <t>P50 EDM LE ($ mln)</t>
  </si>
  <si>
    <t>BiC</t>
  </si>
  <si>
    <t>DG3</t>
  </si>
  <si>
    <t>UDC ($/boe)</t>
  </si>
  <si>
    <t>Flowlines &amp; Hook-up</t>
  </si>
  <si>
    <t>Rig Movw &amp; Well Clean-up</t>
  </si>
  <si>
    <t>Total (EDM)</t>
  </si>
  <si>
    <t>Use 14km bulkline identified from FYIP stock, out of required 18 km</t>
  </si>
  <si>
    <t>Linepipes already identified and QA/QC carried out</t>
  </si>
  <si>
    <t>Post-tender negotiation (optimise contract)</t>
  </si>
  <si>
    <t>KUDH Well design optimization using High perf. WBM</t>
  </si>
  <si>
    <t>Use of grey stock Xmas tree</t>
  </si>
  <si>
    <t>Use of EFA for linepipes procurement (China mills)</t>
  </si>
  <si>
    <t>Use of same contractors from prior projects e.g.SSAGS 2 &amp; 3A</t>
  </si>
  <si>
    <t>Leverage on opportunistic SD window (IAP) for early Browfield tie-works</t>
  </si>
  <si>
    <t>Accelerate rig availability</t>
  </si>
  <si>
    <t>Adoption of re-engineered WBM</t>
  </si>
  <si>
    <t>CYCLE TIME</t>
  </si>
  <si>
    <t>Use of suplus linepipes stock from FYIP</t>
  </si>
  <si>
    <t>Schedule</t>
  </si>
  <si>
    <t>Benchmarking Status</t>
  </si>
  <si>
    <t>Remaining Duration</t>
  </si>
  <si>
    <t>Best Composite Analysis</t>
  </si>
  <si>
    <t>March 2023</t>
  </si>
  <si>
    <t>Gap to Potential Initiatives and Status</t>
  </si>
  <si>
    <r>
      <t xml:space="preserve">Legend: </t>
    </r>
    <r>
      <rPr>
        <sz val="12"/>
        <color rgb="FF404040"/>
        <rFont val="Futura Medium"/>
      </rPr>
      <t>Color code against Benchmark</t>
    </r>
  </si>
  <si>
    <t>Current Estimate</t>
  </si>
  <si>
    <t>Duration Log</t>
  </si>
  <si>
    <t>Target</t>
  </si>
  <si>
    <t xml:space="preserve">Location Specific Cost, Security </t>
  </si>
  <si>
    <t>Statutory costs</t>
  </si>
  <si>
    <t>BulkLine</t>
  </si>
  <si>
    <t>Drilling &amp; Compl</t>
  </si>
  <si>
    <t>Constrn Camp</t>
  </si>
  <si>
    <t>ANGA-003 Well Prep.</t>
  </si>
  <si>
    <t xml:space="preserve">Rigless well testing   </t>
  </si>
  <si>
    <t xml:space="preserve">Single trip completions </t>
  </si>
  <si>
    <t>SSAGS STEP 3B</t>
  </si>
  <si>
    <t>Gap to Potential Report</t>
  </si>
  <si>
    <t>HA Phase 1 Development Project</t>
  </si>
  <si>
    <t>PP + LQ</t>
  </si>
  <si>
    <t>WHP</t>
  </si>
  <si>
    <t>PPL Gas</t>
  </si>
  <si>
    <t>PPL Oil</t>
  </si>
  <si>
    <t>PPL water</t>
  </si>
  <si>
    <t>FSO</t>
  </si>
  <si>
    <t>WELLS</t>
  </si>
  <si>
    <t>Current date</t>
  </si>
  <si>
    <t>Fab yard productivity, Helidek, and Boat catcher Optimization</t>
  </si>
  <si>
    <t>FEED Rollover</t>
  </si>
  <si>
    <t>Equipment and pipeline size optimization</t>
  </si>
  <si>
    <t>Fabrication improvement</t>
  </si>
  <si>
    <t>Commercial and CP optimization</t>
  </si>
  <si>
    <t>HLV availability</t>
  </si>
  <si>
    <t>Offshore installation related optimization</t>
  </si>
  <si>
    <t>Construction Efficiency</t>
  </si>
  <si>
    <t>Mooring change from spread to SYMP</t>
  </si>
  <si>
    <t>Mobilisation of Survey Contractor to Site</t>
  </si>
  <si>
    <t>FEED Completion</t>
  </si>
  <si>
    <t>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</si>
</sst>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404040"/>
      <name val="Futura Medium"/>
    </font>
    <font>
      <sz val="12"/>
      <color rgb="FF404040"/>
      <name val="Futura Medium"/>
    </font>
    <font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17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4" fillId="10" borderId="0" xfId="0" applyFont="1" applyFill="1" applyAlignment="1">
      <alignment horizontal="left" vertical="top" readingOrder="1"/>
    </xf>
    <xf numFmtId="0" fontId="0" fillId="10" borderId="0" xfId="0" applyFill="1"/>
    <xf numFmtId="0" fontId="0" fillId="9" borderId="0" xfId="0" applyFill="1"/>
    <xf numFmtId="0" fontId="3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vertical="center" wrapText="1"/>
    </xf>
    <xf numFmtId="17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/>
    </xf>
    <xf numFmtId="164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vertical="center"/>
    </xf>
    <xf numFmtId="1" fontId="1" fillId="10" borderId="0" xfId="0" applyNumberFormat="1" applyFont="1" applyFill="1" applyAlignment="1">
      <alignment vertical="center"/>
    </xf>
    <xf numFmtId="164" fontId="0" fillId="10" borderId="0" xfId="0" applyNumberFormat="1" applyFill="1" applyAlignment="1">
      <alignment vertical="center"/>
    </xf>
    <xf numFmtId="164" fontId="1" fillId="10" borderId="0" xfId="0" applyNumberFormat="1" applyFont="1" applyFill="1" applyAlignment="1">
      <alignment vertical="center"/>
    </xf>
    <xf numFmtId="0" fontId="7" fillId="10" borderId="0" xfId="0" applyFont="1" applyFill="1" applyAlignment="1">
      <alignment horizontal="center" vertical="center" textRotation="90"/>
    </xf>
    <xf numFmtId="0" fontId="0" fillId="10" borderId="0" xfId="0" applyFill="1" applyAlignment="1">
      <alignment horizontal="left" vertical="center" wrapText="1"/>
    </xf>
    <xf numFmtId="0" fontId="1" fillId="10" borderId="0" xfId="0" applyFont="1" applyFill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1" fontId="0" fillId="7" borderId="6" xfId="0" applyNumberForma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1" fillId="4" borderId="6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/>
    <xf numFmtId="3" fontId="1" fillId="0" borderId="1" xfId="0" applyNumberFormat="1" applyFont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6" fillId="9" borderId="0" xfId="0" applyFont="1" applyFill="1" applyAlignment="1">
      <alignment horizontal="center" vertical="center"/>
    </xf>
    <xf numFmtId="17" fontId="3" fillId="9" borderId="0" xfId="0" quotePrefix="1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8" fillId="9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A1FB"/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</xdr:col>
      <xdr:colOff>2193031</xdr:colOff>
      <xdr:row>4</xdr:row>
      <xdr:rowOff>187939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A8F135-E741-4AE4-A0DB-E80E9C465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44600"/>
          <a:ext cx="3282056" cy="384789"/>
        </a:xfrm>
        <a:prstGeom prst="rect">
          <a:avLst/>
        </a:prstGeom>
      </xdr:spPr>
    </xdr:pic>
    <xdr:clientData/>
  </xdr:twoCellAnchor>
  <xdr:twoCellAnchor editAs="oneCell">
    <xdr:from>
      <xdr:col>5</xdr:col>
      <xdr:colOff>9073</xdr:colOff>
      <xdr:row>3</xdr:row>
      <xdr:rowOff>34471</xdr:rowOff>
    </xdr:from>
    <xdr:to>
      <xdr:col>7</xdr:col>
      <xdr:colOff>666750</xdr:colOff>
      <xdr:row>4</xdr:row>
      <xdr:rowOff>172357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6F0DD8-D607-4C35-AC05-C6D78131D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9523" y="1279071"/>
          <a:ext cx="2429327" cy="334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</xdr:col>
      <xdr:colOff>240406</xdr:colOff>
      <xdr:row>4</xdr:row>
      <xdr:rowOff>187939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A875B9-01CD-4A83-80CA-15BE0AA65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44600"/>
          <a:ext cx="3282056" cy="384789"/>
        </a:xfrm>
        <a:prstGeom prst="rect">
          <a:avLst/>
        </a:prstGeom>
      </xdr:spPr>
    </xdr:pic>
    <xdr:clientData/>
  </xdr:twoCellAnchor>
  <xdr:twoCellAnchor editAs="oneCell">
    <xdr:from>
      <xdr:col>5</xdr:col>
      <xdr:colOff>9073</xdr:colOff>
      <xdr:row>3</xdr:row>
      <xdr:rowOff>34471</xdr:rowOff>
    </xdr:from>
    <xdr:to>
      <xdr:col>9</xdr:col>
      <xdr:colOff>0</xdr:colOff>
      <xdr:row>4</xdr:row>
      <xdr:rowOff>172357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A04832-2A00-4667-9899-A71F3980D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9523" y="1279071"/>
          <a:ext cx="2429327" cy="334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BB61-A8D6-48C7-97D6-BA6CFC8EFEC2}">
  <sheetPr>
    <pageSetUpPr fitToPage="1"/>
  </sheetPr>
  <dimension ref="A1:X48"/>
  <sheetViews>
    <sheetView tabSelected="1" zoomScale="70" zoomScaleNormal="70" workbookViewId="0">
      <selection activeCell="C2" sqref="C2:V2"/>
    </sheetView>
  </sheetViews>
  <sheetFormatPr defaultRowHeight="14.5" x14ac:dyDescent="0.35"/>
  <cols>
    <col min="3" max="3" width="14.54296875" customWidth="1"/>
    <col min="4" max="4" width="34.81640625" customWidth="1"/>
    <col min="6" max="10" width="13" customWidth="1"/>
    <col min="11" max="11" width="15.54296875" customWidth="1"/>
    <col min="12" max="12" width="19.1796875" customWidth="1"/>
    <col min="13" max="14" width="13" customWidth="1"/>
    <col min="15" max="15" width="10.81640625" bestFit="1" customWidth="1"/>
    <col min="16" max="16" width="14.1796875" customWidth="1"/>
    <col min="17" max="17" width="26.54296875" customWidth="1"/>
    <col min="18" max="21" width="13.453125" customWidth="1"/>
  </cols>
  <sheetData>
    <row r="1" spans="1:24" ht="61.5" x14ac:dyDescent="0.35">
      <c r="A1" s="16"/>
      <c r="B1" s="16"/>
      <c r="C1" s="59" t="s">
        <v>67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3"/>
      <c r="X1" s="16"/>
    </row>
    <row r="2" spans="1:24" ht="21" x14ac:dyDescent="0.35">
      <c r="A2" s="16"/>
      <c r="B2" s="16"/>
      <c r="C2" s="60" t="s">
        <v>89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17"/>
      <c r="X2" s="16"/>
    </row>
    <row r="3" spans="1:24" ht="15.5" x14ac:dyDescent="0.35">
      <c r="A3" s="16"/>
      <c r="B3" s="15"/>
      <c r="C3" s="14" t="s">
        <v>55</v>
      </c>
      <c r="D3" s="15"/>
      <c r="E3" s="15"/>
      <c r="F3" s="14" t="s">
        <v>23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</row>
    <row r="4" spans="1:24" ht="15.5" x14ac:dyDescent="0.35">
      <c r="A4" s="16"/>
      <c r="B4" s="15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</row>
    <row r="5" spans="1:24" ht="15.5" x14ac:dyDescent="0.35">
      <c r="A5" s="16"/>
      <c r="B5" s="15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</row>
    <row r="6" spans="1:24" ht="21" x14ac:dyDescent="0.5">
      <c r="A6" s="16"/>
      <c r="B6" s="15"/>
      <c r="C6" s="62" t="s">
        <v>52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19"/>
      <c r="X6" s="16"/>
    </row>
    <row r="7" spans="1:24" ht="21" x14ac:dyDescent="0.35">
      <c r="A7" s="16"/>
      <c r="B7" s="15"/>
      <c r="C7" s="63" t="s">
        <v>0</v>
      </c>
      <c r="D7" s="63"/>
      <c r="E7" s="64" t="s">
        <v>32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6"/>
      <c r="W7" s="20"/>
      <c r="X7" s="16"/>
    </row>
    <row r="8" spans="1:24" ht="29" x14ac:dyDescent="0.35">
      <c r="A8" s="16"/>
      <c r="B8" s="15"/>
      <c r="C8" s="63" t="s">
        <v>1</v>
      </c>
      <c r="D8" s="63"/>
      <c r="E8" s="39" t="s">
        <v>33</v>
      </c>
      <c r="F8" s="48" t="s">
        <v>61</v>
      </c>
      <c r="G8" s="48" t="s">
        <v>34</v>
      </c>
      <c r="H8" s="48" t="s">
        <v>62</v>
      </c>
      <c r="I8" s="48" t="s">
        <v>10</v>
      </c>
      <c r="J8" s="48" t="s">
        <v>63</v>
      </c>
      <c r="K8" s="48" t="s">
        <v>35</v>
      </c>
      <c r="L8" s="48" t="s">
        <v>59</v>
      </c>
      <c r="M8" s="48" t="s">
        <v>64</v>
      </c>
      <c r="N8" s="48" t="s">
        <v>60</v>
      </c>
      <c r="O8" s="47" t="s">
        <v>36</v>
      </c>
      <c r="P8" s="63" t="s">
        <v>1</v>
      </c>
      <c r="Q8" s="82"/>
      <c r="R8" s="34" t="s">
        <v>15</v>
      </c>
      <c r="S8" s="34" t="s">
        <v>16</v>
      </c>
      <c r="T8" s="34" t="s">
        <v>17</v>
      </c>
      <c r="U8" s="34" t="s">
        <v>18</v>
      </c>
      <c r="V8" s="36" t="s">
        <v>47</v>
      </c>
      <c r="W8" s="21"/>
      <c r="X8" s="16"/>
    </row>
    <row r="9" spans="1:24" ht="15" customHeight="1" x14ac:dyDescent="0.35">
      <c r="A9" s="16"/>
      <c r="B9" s="15"/>
      <c r="C9" s="67" t="s">
        <v>30</v>
      </c>
      <c r="D9" s="46" t="s">
        <v>2</v>
      </c>
      <c r="E9" s="38"/>
      <c r="F9" s="38">
        <f>SUM(F10:F12)</f>
        <v>17.2</v>
      </c>
      <c r="G9" s="38">
        <f t="shared" ref="G9:N9" si="0">SUM(G10:G12)</f>
        <v>21.4</v>
      </c>
      <c r="H9" s="38">
        <f t="shared" si="0"/>
        <v>60.2</v>
      </c>
      <c r="I9" s="38">
        <f t="shared" si="0"/>
        <v>17.3</v>
      </c>
      <c r="J9" s="38">
        <f t="shared" si="0"/>
        <v>6.8</v>
      </c>
      <c r="K9" s="38">
        <f t="shared" si="0"/>
        <v>18.8</v>
      </c>
      <c r="L9" s="38">
        <f t="shared" si="0"/>
        <v>9.4499999999999993</v>
      </c>
      <c r="M9" s="38">
        <f t="shared" si="0"/>
        <v>2.9</v>
      </c>
      <c r="N9" s="38">
        <f t="shared" si="0"/>
        <v>8.7100000000000009</v>
      </c>
      <c r="O9" s="40">
        <f>SUM(F9:N9)</f>
        <v>162.76</v>
      </c>
      <c r="P9" s="68" t="s">
        <v>19</v>
      </c>
      <c r="Q9" s="46" t="s">
        <v>20</v>
      </c>
      <c r="R9" s="42">
        <v>43344</v>
      </c>
      <c r="S9" s="42">
        <f>R10</f>
        <v>44006</v>
      </c>
      <c r="T9" s="42">
        <f>S10</f>
        <v>44727</v>
      </c>
      <c r="U9" s="42">
        <f>T10</f>
        <v>45489</v>
      </c>
      <c r="V9" s="10">
        <f>+R9</f>
        <v>43344</v>
      </c>
      <c r="W9" s="22">
        <f ca="1">TODAY()</f>
        <v>45145</v>
      </c>
      <c r="X9" s="16"/>
    </row>
    <row r="10" spans="1:24" ht="15" customHeight="1" x14ac:dyDescent="0.35">
      <c r="A10" s="16"/>
      <c r="B10" s="15"/>
      <c r="C10" s="67"/>
      <c r="D10" s="46" t="s">
        <v>3</v>
      </c>
      <c r="E10" s="2">
        <v>2.2000000000000002</v>
      </c>
      <c r="F10" s="2">
        <v>17.2</v>
      </c>
      <c r="G10" s="2">
        <v>21.4</v>
      </c>
      <c r="H10" s="2">
        <v>60.2</v>
      </c>
      <c r="I10" s="2"/>
      <c r="J10" s="2"/>
      <c r="K10" s="2"/>
      <c r="L10" s="2"/>
      <c r="M10" s="2"/>
      <c r="N10" s="2"/>
      <c r="O10" s="40">
        <f>SUM(F10:N10)</f>
        <v>98.8</v>
      </c>
      <c r="P10" s="69"/>
      <c r="Q10" s="46" t="s">
        <v>21</v>
      </c>
      <c r="R10" s="42">
        <v>44006</v>
      </c>
      <c r="S10" s="42">
        <v>44727</v>
      </c>
      <c r="T10" s="42">
        <v>45489</v>
      </c>
      <c r="U10" s="42">
        <v>46473</v>
      </c>
      <c r="V10" s="10">
        <f>+U10</f>
        <v>46473</v>
      </c>
      <c r="W10" s="22"/>
      <c r="X10" s="16"/>
    </row>
    <row r="11" spans="1:24" ht="15" customHeight="1" x14ac:dyDescent="0.35">
      <c r="A11" s="16"/>
      <c r="B11" s="15"/>
      <c r="C11" s="67"/>
      <c r="D11" s="46" t="s">
        <v>4</v>
      </c>
      <c r="E11" s="2"/>
      <c r="F11" s="2"/>
      <c r="G11" s="2"/>
      <c r="H11" s="2"/>
      <c r="I11" s="2">
        <v>17.3</v>
      </c>
      <c r="J11" s="2">
        <v>6.8</v>
      </c>
      <c r="K11" s="2">
        <v>18.8</v>
      </c>
      <c r="L11" s="2"/>
      <c r="M11" s="2"/>
      <c r="N11" s="2"/>
      <c r="O11" s="40">
        <f>SUM(F11:N11)</f>
        <v>42.900000000000006</v>
      </c>
      <c r="P11" s="69"/>
      <c r="Q11" s="46" t="s">
        <v>22</v>
      </c>
      <c r="R11" s="11">
        <f>ROUND((R10-R9)/30.4,0)</f>
        <v>22</v>
      </c>
      <c r="S11" s="11">
        <f>ROUND((S10-S9)/30.4,0)</f>
        <v>24</v>
      </c>
      <c r="T11" s="11">
        <f>ROUND((T10-T9)/30.4,0)</f>
        <v>25</v>
      </c>
      <c r="U11" s="11">
        <f>ROUND((U10-U9)/30.4,0)</f>
        <v>32</v>
      </c>
      <c r="V11" s="12">
        <f>ROUND((V10-V9)/30.4,0)</f>
        <v>103</v>
      </c>
      <c r="W11" s="11">
        <f ca="1">ROUND((T10-W9)/30.4,0)</f>
        <v>11</v>
      </c>
      <c r="X11" s="16"/>
    </row>
    <row r="12" spans="1:24" ht="15" customHeight="1" x14ac:dyDescent="0.35">
      <c r="A12" s="16"/>
      <c r="B12" s="15"/>
      <c r="C12" s="67"/>
      <c r="D12" s="46" t="s">
        <v>5</v>
      </c>
      <c r="E12" s="2"/>
      <c r="F12" s="2"/>
      <c r="G12" s="2"/>
      <c r="H12" s="2"/>
      <c r="I12" s="2"/>
      <c r="J12" s="2"/>
      <c r="K12" s="2"/>
      <c r="L12" s="2">
        <v>9.4499999999999993</v>
      </c>
      <c r="M12" s="2">
        <v>2.9</v>
      </c>
      <c r="N12" s="2">
        <v>8.7100000000000009</v>
      </c>
      <c r="O12" s="40">
        <f>SUM(F12:N12)</f>
        <v>21.060000000000002</v>
      </c>
      <c r="P12" s="69"/>
      <c r="Q12" s="83"/>
      <c r="R12" s="83"/>
      <c r="S12" s="83"/>
      <c r="T12" s="83"/>
      <c r="U12" s="83"/>
      <c r="V12" s="83"/>
      <c r="W12" s="23"/>
      <c r="X12" s="16"/>
    </row>
    <row r="13" spans="1:24" ht="15" customHeight="1" x14ac:dyDescent="0.35">
      <c r="A13" s="16"/>
      <c r="B13" s="15"/>
      <c r="C13" s="67"/>
      <c r="D13" s="46" t="s">
        <v>50</v>
      </c>
      <c r="E13" s="5" t="s">
        <v>14</v>
      </c>
      <c r="F13" s="33" t="s">
        <v>13</v>
      </c>
      <c r="G13" s="35" t="s">
        <v>25</v>
      </c>
      <c r="H13" s="33" t="s">
        <v>13</v>
      </c>
      <c r="I13" s="33" t="s">
        <v>13</v>
      </c>
      <c r="J13" s="33" t="s">
        <v>13</v>
      </c>
      <c r="K13" s="33" t="s">
        <v>13</v>
      </c>
      <c r="L13" s="32"/>
      <c r="M13" s="32"/>
      <c r="N13" s="32"/>
      <c r="O13" s="37" t="s">
        <v>14</v>
      </c>
      <c r="P13" s="70"/>
      <c r="Q13" s="46" t="s">
        <v>50</v>
      </c>
      <c r="R13" s="8"/>
      <c r="S13" s="43" t="s">
        <v>26</v>
      </c>
      <c r="T13" s="43" t="s">
        <v>26</v>
      </c>
      <c r="U13" s="7" t="s">
        <v>25</v>
      </c>
      <c r="V13" s="7" t="s">
        <v>25</v>
      </c>
      <c r="W13" s="24"/>
      <c r="X13" s="16"/>
    </row>
    <row r="14" spans="1:24" ht="15" customHeight="1" x14ac:dyDescent="0.35">
      <c r="A14" s="16"/>
      <c r="B14" s="15"/>
      <c r="C14" s="67" t="s">
        <v>6</v>
      </c>
      <c r="D14" s="46" t="s">
        <v>7</v>
      </c>
      <c r="E14" s="2">
        <v>1.4</v>
      </c>
      <c r="F14" s="2">
        <v>15.1</v>
      </c>
      <c r="G14" s="2">
        <v>15.6</v>
      </c>
      <c r="H14" s="2">
        <v>45.8</v>
      </c>
      <c r="I14" s="2"/>
      <c r="J14" s="2"/>
      <c r="K14" s="2"/>
      <c r="L14" s="2"/>
      <c r="M14" s="2"/>
      <c r="N14" s="2"/>
      <c r="O14" s="40">
        <f>SUM(F14:N14)</f>
        <v>76.5</v>
      </c>
      <c r="P14" s="68" t="s">
        <v>24</v>
      </c>
      <c r="Q14" s="46" t="s">
        <v>7</v>
      </c>
      <c r="R14" s="8"/>
      <c r="S14" s="44"/>
      <c r="T14" s="44"/>
      <c r="U14" s="44"/>
      <c r="V14" s="45"/>
      <c r="W14" s="15"/>
      <c r="X14" s="16"/>
    </row>
    <row r="15" spans="1:24" ht="15" customHeight="1" x14ac:dyDescent="0.35">
      <c r="A15" s="16"/>
      <c r="B15" s="15"/>
      <c r="C15" s="67"/>
      <c r="D15" s="46" t="s">
        <v>4</v>
      </c>
      <c r="E15" s="2"/>
      <c r="F15" s="2"/>
      <c r="G15" s="2"/>
      <c r="H15" s="2"/>
      <c r="I15" s="2">
        <v>12.4</v>
      </c>
      <c r="J15" s="2">
        <v>4.5</v>
      </c>
      <c r="K15" s="2"/>
      <c r="L15" s="2"/>
      <c r="M15" s="2"/>
      <c r="N15" s="2"/>
      <c r="O15" s="40">
        <f>SUM(F15:N15)</f>
        <v>16.899999999999999</v>
      </c>
      <c r="P15" s="69"/>
      <c r="Q15" s="46" t="s">
        <v>4</v>
      </c>
      <c r="R15" s="8"/>
      <c r="S15" s="44"/>
      <c r="T15" s="44"/>
      <c r="U15" s="44"/>
      <c r="V15" s="45"/>
      <c r="W15" s="15"/>
      <c r="X15" s="16"/>
    </row>
    <row r="16" spans="1:24" ht="15" customHeight="1" x14ac:dyDescent="0.35">
      <c r="A16" s="16"/>
      <c r="B16" s="15"/>
      <c r="C16" s="67"/>
      <c r="D16" s="46" t="s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40">
        <f>SUM(F16:N16)</f>
        <v>0</v>
      </c>
      <c r="P16" s="69"/>
      <c r="Q16" s="46" t="s">
        <v>5</v>
      </c>
      <c r="R16" s="8"/>
      <c r="S16" s="44"/>
      <c r="T16" s="44"/>
      <c r="U16" s="44"/>
      <c r="V16" s="45"/>
      <c r="W16" s="15"/>
      <c r="X16" s="16"/>
    </row>
    <row r="17" spans="1:24" ht="15" customHeight="1" x14ac:dyDescent="0.35">
      <c r="A17" s="16"/>
      <c r="B17" s="15"/>
      <c r="C17" s="67"/>
      <c r="D17" s="46" t="s">
        <v>2</v>
      </c>
      <c r="E17" s="38"/>
      <c r="F17" s="38">
        <f t="shared" ref="F17:N17" si="1">SUM(F14:F16)</f>
        <v>15.1</v>
      </c>
      <c r="G17" s="38">
        <f t="shared" si="1"/>
        <v>15.6</v>
      </c>
      <c r="H17" s="38">
        <f t="shared" si="1"/>
        <v>45.8</v>
      </c>
      <c r="I17" s="38">
        <f t="shared" si="1"/>
        <v>12.4</v>
      </c>
      <c r="J17" s="38">
        <f t="shared" si="1"/>
        <v>4.5</v>
      </c>
      <c r="K17" s="38">
        <f t="shared" si="1"/>
        <v>0</v>
      </c>
      <c r="L17" s="38">
        <f t="shared" si="1"/>
        <v>0</v>
      </c>
      <c r="M17" s="38">
        <f t="shared" si="1"/>
        <v>0</v>
      </c>
      <c r="N17" s="38">
        <f t="shared" si="1"/>
        <v>0</v>
      </c>
      <c r="O17" s="41">
        <f>SUM(E17:N17)</f>
        <v>93.4</v>
      </c>
      <c r="P17" s="70"/>
      <c r="Q17" s="46" t="s">
        <v>7</v>
      </c>
      <c r="R17" s="9"/>
      <c r="S17" s="11">
        <v>16</v>
      </c>
      <c r="T17" s="11">
        <v>16</v>
      </c>
      <c r="U17" s="11">
        <v>19</v>
      </c>
      <c r="V17" s="12">
        <f>SUM(R17:U17)</f>
        <v>51</v>
      </c>
      <c r="W17" s="25"/>
      <c r="X17" s="16"/>
    </row>
    <row r="18" spans="1:24" ht="21" x14ac:dyDescent="0.5">
      <c r="A18" s="16"/>
      <c r="B18" s="15"/>
      <c r="C18" s="58" t="s">
        <v>54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19"/>
      <c r="X18" s="16"/>
    </row>
    <row r="19" spans="1:24" x14ac:dyDescent="0.35">
      <c r="A19" s="16"/>
      <c r="B19" s="15"/>
      <c r="C19" s="76" t="s">
        <v>9</v>
      </c>
      <c r="D19" s="77" t="s">
        <v>11</v>
      </c>
      <c r="E19" s="77"/>
      <c r="F19" s="77"/>
      <c r="G19" s="77"/>
      <c r="H19" s="77"/>
      <c r="I19" s="77"/>
      <c r="J19" s="77"/>
      <c r="K19" s="77"/>
      <c r="L19" s="77"/>
      <c r="M19" s="77"/>
      <c r="N19" s="13"/>
      <c r="O19" s="13"/>
      <c r="P19" s="76" t="s">
        <v>49</v>
      </c>
      <c r="Q19" s="77" t="s">
        <v>57</v>
      </c>
      <c r="R19" s="77"/>
      <c r="S19" s="77"/>
      <c r="T19" s="77"/>
      <c r="U19" s="13"/>
      <c r="V19" s="13"/>
      <c r="W19" s="21"/>
      <c r="X19" s="16"/>
    </row>
    <row r="20" spans="1:24" x14ac:dyDescent="0.35">
      <c r="A20" s="16"/>
      <c r="B20" s="15"/>
      <c r="C20" s="76"/>
      <c r="D20" s="77" t="s">
        <v>8</v>
      </c>
      <c r="E20" s="77"/>
      <c r="F20" s="77"/>
      <c r="G20" s="77"/>
      <c r="H20" s="77"/>
      <c r="I20" s="77"/>
      <c r="J20" s="77"/>
      <c r="K20" s="77"/>
      <c r="L20" s="77"/>
      <c r="M20" s="77"/>
      <c r="N20" s="13" t="s">
        <v>58</v>
      </c>
      <c r="O20" s="13" t="s">
        <v>29</v>
      </c>
      <c r="P20" s="76"/>
      <c r="Q20" s="77" t="s">
        <v>8</v>
      </c>
      <c r="R20" s="77"/>
      <c r="S20" s="77"/>
      <c r="T20" s="77"/>
      <c r="U20" s="13" t="s">
        <v>58</v>
      </c>
      <c r="V20" s="13" t="s">
        <v>29</v>
      </c>
      <c r="W20" s="21"/>
      <c r="X20" s="16"/>
    </row>
    <row r="21" spans="1:24" x14ac:dyDescent="0.35">
      <c r="A21" s="16"/>
      <c r="B21" s="15"/>
      <c r="C21" s="76"/>
      <c r="D21" s="78" t="s">
        <v>56</v>
      </c>
      <c r="E21" s="78"/>
      <c r="F21" s="78"/>
      <c r="G21" s="78"/>
      <c r="H21" s="78"/>
      <c r="I21" s="78"/>
      <c r="J21" s="78"/>
      <c r="K21" s="78"/>
      <c r="L21" s="78"/>
      <c r="M21" s="78"/>
      <c r="N21" s="38">
        <f>+O9</f>
        <v>162.76</v>
      </c>
      <c r="O21" s="38">
        <f>+O9</f>
        <v>162.76</v>
      </c>
      <c r="P21" s="76"/>
      <c r="Q21" s="78" t="s">
        <v>51</v>
      </c>
      <c r="R21" s="78"/>
      <c r="S21" s="78"/>
      <c r="T21" s="78"/>
      <c r="U21" s="38">
        <f ca="1">+W11+U11</f>
        <v>43</v>
      </c>
      <c r="V21" s="38">
        <f ca="1">U21</f>
        <v>43</v>
      </c>
      <c r="W21" s="26"/>
      <c r="X21" s="16"/>
    </row>
    <row r="22" spans="1:24" ht="28.5" customHeight="1" x14ac:dyDescent="0.35">
      <c r="A22" s="16"/>
      <c r="B22" s="15"/>
      <c r="C22" s="76"/>
      <c r="D22" s="74" t="s">
        <v>37</v>
      </c>
      <c r="E22" s="74"/>
      <c r="F22" s="74"/>
      <c r="G22" s="74"/>
      <c r="H22" s="74"/>
      <c r="I22" s="74"/>
      <c r="J22" s="74"/>
      <c r="K22" s="74"/>
      <c r="L22" s="74"/>
      <c r="M22" s="74"/>
      <c r="N22" s="2">
        <v>-2</v>
      </c>
      <c r="O22" s="2"/>
      <c r="P22" s="76"/>
      <c r="Q22" s="74" t="s">
        <v>44</v>
      </c>
      <c r="R22" s="74"/>
      <c r="S22" s="74"/>
      <c r="T22" s="74"/>
      <c r="U22" s="2">
        <v>-3</v>
      </c>
      <c r="V22" s="1"/>
      <c r="W22" s="27"/>
      <c r="X22" s="16"/>
    </row>
    <row r="23" spans="1:24" x14ac:dyDescent="0.35">
      <c r="A23" s="16"/>
      <c r="B23" s="15"/>
      <c r="C23" s="76"/>
      <c r="D23" s="74" t="s">
        <v>39</v>
      </c>
      <c r="E23" s="74"/>
      <c r="F23" s="74"/>
      <c r="G23" s="74"/>
      <c r="H23" s="74"/>
      <c r="I23" s="74"/>
      <c r="J23" s="74"/>
      <c r="K23" s="74"/>
      <c r="L23" s="74"/>
      <c r="M23" s="74"/>
      <c r="N23" s="2">
        <v>-1</v>
      </c>
      <c r="O23" s="2"/>
      <c r="P23" s="76"/>
      <c r="Q23" s="74" t="s">
        <v>45</v>
      </c>
      <c r="R23" s="74"/>
      <c r="S23" s="74"/>
      <c r="T23" s="74"/>
      <c r="U23" s="2">
        <v>-2</v>
      </c>
      <c r="V23" s="1"/>
      <c r="W23" s="27"/>
      <c r="X23" s="16"/>
    </row>
    <row r="24" spans="1:24" x14ac:dyDescent="0.35">
      <c r="A24" s="16"/>
      <c r="B24" s="15"/>
      <c r="C24" s="76"/>
      <c r="D24" s="74" t="s">
        <v>40</v>
      </c>
      <c r="E24" s="74"/>
      <c r="F24" s="74"/>
      <c r="G24" s="74"/>
      <c r="H24" s="74"/>
      <c r="I24" s="74"/>
      <c r="J24" s="74"/>
      <c r="K24" s="74"/>
      <c r="L24" s="74"/>
      <c r="M24" s="74"/>
      <c r="N24" s="2">
        <v>-2.1</v>
      </c>
      <c r="O24" s="2"/>
      <c r="P24" s="76"/>
      <c r="Q24" s="74" t="s">
        <v>48</v>
      </c>
      <c r="R24" s="74"/>
      <c r="S24" s="74"/>
      <c r="T24" s="74"/>
      <c r="U24" s="2">
        <v>-6</v>
      </c>
      <c r="V24" s="1"/>
      <c r="W24" s="27"/>
      <c r="X24" s="16"/>
    </row>
    <row r="25" spans="1:24" x14ac:dyDescent="0.35">
      <c r="A25" s="16"/>
      <c r="B25" s="15"/>
      <c r="C25" s="76"/>
      <c r="D25" s="74" t="s">
        <v>12</v>
      </c>
      <c r="E25" s="74"/>
      <c r="F25" s="74"/>
      <c r="G25" s="74"/>
      <c r="H25" s="74"/>
      <c r="I25" s="74"/>
      <c r="J25" s="74"/>
      <c r="K25" s="74"/>
      <c r="L25" s="74"/>
      <c r="M25" s="74"/>
      <c r="N25" s="2">
        <v>-2.2999999999999998</v>
      </c>
      <c r="O25" s="2"/>
      <c r="P25" s="76"/>
      <c r="Q25" s="74" t="s">
        <v>46</v>
      </c>
      <c r="R25" s="74"/>
      <c r="S25" s="74"/>
      <c r="T25" s="74"/>
      <c r="U25" s="2">
        <v>-0.5</v>
      </c>
      <c r="V25" s="1"/>
      <c r="W25" s="27"/>
      <c r="X25" s="16"/>
    </row>
    <row r="26" spans="1:24" ht="28.5" customHeight="1" x14ac:dyDescent="0.35">
      <c r="A26" s="16"/>
      <c r="B26" s="15"/>
      <c r="C26" s="76"/>
      <c r="D26" s="74" t="s">
        <v>66</v>
      </c>
      <c r="E26" s="74"/>
      <c r="F26" s="74"/>
      <c r="G26" s="74"/>
      <c r="H26" s="74"/>
      <c r="I26" s="74"/>
      <c r="J26" s="74"/>
      <c r="K26" s="74"/>
      <c r="L26" s="74"/>
      <c r="M26" s="74"/>
      <c r="N26" s="2">
        <v>-1.2</v>
      </c>
      <c r="O26" s="2"/>
      <c r="P26" s="76"/>
      <c r="Q26" s="74" t="s">
        <v>27</v>
      </c>
      <c r="R26" s="74"/>
      <c r="S26" s="74"/>
      <c r="T26" s="74"/>
      <c r="U26" s="2">
        <v>-2</v>
      </c>
      <c r="V26" s="1"/>
      <c r="W26" s="27"/>
      <c r="X26" s="16"/>
    </row>
    <row r="27" spans="1:24" x14ac:dyDescent="0.35">
      <c r="A27" s="16"/>
      <c r="B27" s="15"/>
      <c r="C27" s="76"/>
      <c r="D27" s="74" t="s">
        <v>41</v>
      </c>
      <c r="E27" s="74"/>
      <c r="F27" s="74"/>
      <c r="G27" s="74"/>
      <c r="H27" s="74"/>
      <c r="I27" s="74"/>
      <c r="J27" s="74"/>
      <c r="K27" s="74"/>
      <c r="L27" s="74"/>
      <c r="M27" s="74"/>
      <c r="N27" s="2">
        <v>-0.5</v>
      </c>
      <c r="O27" s="2"/>
      <c r="P27" s="76"/>
      <c r="Q27" s="74" t="s">
        <v>28</v>
      </c>
      <c r="R27" s="74"/>
      <c r="S27" s="74"/>
      <c r="T27" s="74"/>
      <c r="U27" s="2">
        <v>-3</v>
      </c>
      <c r="V27" s="1"/>
      <c r="W27" s="27"/>
      <c r="X27" s="16"/>
    </row>
    <row r="28" spans="1:24" ht="28.5" customHeight="1" x14ac:dyDescent="0.35">
      <c r="A28" s="16"/>
      <c r="B28" s="15"/>
      <c r="C28" s="76"/>
      <c r="D28" s="74" t="s">
        <v>65</v>
      </c>
      <c r="E28" s="74"/>
      <c r="F28" s="74"/>
      <c r="G28" s="74"/>
      <c r="H28" s="74"/>
      <c r="I28" s="74"/>
      <c r="J28" s="74"/>
      <c r="K28" s="74"/>
      <c r="L28" s="74"/>
      <c r="M28" s="74"/>
      <c r="N28" s="2">
        <v>-1</v>
      </c>
      <c r="O28" s="2"/>
      <c r="P28" s="76"/>
      <c r="Q28" s="75" t="s">
        <v>87</v>
      </c>
      <c r="R28" s="75"/>
      <c r="S28" s="75"/>
      <c r="T28" s="75"/>
      <c r="U28" s="57">
        <v>-1</v>
      </c>
      <c r="V28" s="57">
        <v>-1</v>
      </c>
      <c r="W28" s="27"/>
      <c r="X28" s="16"/>
    </row>
    <row r="29" spans="1:24" ht="28.5" customHeight="1" x14ac:dyDescent="0.35">
      <c r="A29" s="16"/>
      <c r="B29" s="15"/>
      <c r="C29" s="76"/>
      <c r="D29" s="74" t="s">
        <v>42</v>
      </c>
      <c r="E29" s="74"/>
      <c r="F29" s="74"/>
      <c r="G29" s="74"/>
      <c r="H29" s="74"/>
      <c r="I29" s="74"/>
      <c r="J29" s="74"/>
      <c r="K29" s="74"/>
      <c r="L29" s="74"/>
      <c r="M29" s="74"/>
      <c r="N29" s="2">
        <v>-0.1</v>
      </c>
      <c r="O29" s="2"/>
      <c r="P29" s="76"/>
      <c r="Q29" s="78" t="s">
        <v>88</v>
      </c>
      <c r="R29" s="78"/>
      <c r="S29" s="78"/>
      <c r="T29" s="78"/>
      <c r="U29" s="2">
        <v>-2</v>
      </c>
      <c r="V29" s="1"/>
      <c r="W29" s="27"/>
      <c r="X29" s="16"/>
    </row>
    <row r="30" spans="1:24" ht="28.5" customHeight="1" x14ac:dyDescent="0.35">
      <c r="A30" s="16"/>
      <c r="B30" s="15"/>
      <c r="C30" s="76"/>
      <c r="D30" s="74" t="s">
        <v>43</v>
      </c>
      <c r="E30" s="74"/>
      <c r="F30" s="74"/>
      <c r="G30" s="74"/>
      <c r="H30" s="74"/>
      <c r="I30" s="74"/>
      <c r="J30" s="74"/>
      <c r="K30" s="74"/>
      <c r="L30" s="74"/>
      <c r="M30" s="74"/>
      <c r="N30" s="2">
        <v>-0.21</v>
      </c>
      <c r="O30" s="2"/>
      <c r="P30" s="76"/>
      <c r="Q30" s="78"/>
      <c r="R30" s="78"/>
      <c r="S30" s="78"/>
      <c r="T30" s="78"/>
      <c r="U30" s="1"/>
      <c r="V30" s="1"/>
      <c r="W30" s="27"/>
      <c r="X30" s="16"/>
    </row>
    <row r="31" spans="1:24" hidden="1" x14ac:dyDescent="0.35">
      <c r="A31" s="16"/>
      <c r="B31" s="15"/>
      <c r="C31" s="76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2"/>
      <c r="O31" s="2"/>
      <c r="P31" s="76"/>
      <c r="Q31" s="78"/>
      <c r="R31" s="78"/>
      <c r="S31" s="78"/>
      <c r="T31" s="78"/>
      <c r="U31" s="1"/>
      <c r="V31" s="1"/>
      <c r="W31" s="27"/>
      <c r="X31" s="16"/>
    </row>
    <row r="32" spans="1:24" hidden="1" x14ac:dyDescent="0.35">
      <c r="A32" s="16"/>
      <c r="B32" s="15"/>
      <c r="C32" s="76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2"/>
      <c r="O32" s="2"/>
      <c r="P32" s="76"/>
      <c r="Q32" s="78"/>
      <c r="R32" s="78"/>
      <c r="S32" s="78"/>
      <c r="T32" s="78"/>
      <c r="U32" s="1"/>
      <c r="V32" s="1"/>
      <c r="W32" s="27"/>
      <c r="X32" s="16"/>
    </row>
    <row r="33" spans="1:24" hidden="1" x14ac:dyDescent="0.35">
      <c r="A33" s="16"/>
      <c r="B33" s="15"/>
      <c r="C33" s="76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2"/>
      <c r="O33" s="2"/>
      <c r="P33" s="76"/>
      <c r="Q33" s="78"/>
      <c r="R33" s="78"/>
      <c r="S33" s="78"/>
      <c r="T33" s="78"/>
      <c r="U33" s="1"/>
      <c r="V33" s="1"/>
      <c r="W33" s="27"/>
      <c r="X33" s="16"/>
    </row>
    <row r="34" spans="1:24" hidden="1" x14ac:dyDescent="0.35">
      <c r="A34" s="16"/>
      <c r="B34" s="15"/>
      <c r="C34" s="7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2"/>
      <c r="O34" s="2"/>
      <c r="P34" s="76"/>
      <c r="Q34" s="78"/>
      <c r="R34" s="78"/>
      <c r="S34" s="78"/>
      <c r="T34" s="78"/>
      <c r="U34" s="1"/>
      <c r="V34" s="1"/>
      <c r="W34" s="27"/>
      <c r="X34" s="16"/>
    </row>
    <row r="35" spans="1:24" hidden="1" x14ac:dyDescent="0.35">
      <c r="A35" s="16"/>
      <c r="B35" s="15"/>
      <c r="C35" s="76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2"/>
      <c r="O35" s="2"/>
      <c r="P35" s="76"/>
      <c r="Q35" s="78"/>
      <c r="R35" s="78"/>
      <c r="S35" s="78"/>
      <c r="T35" s="78"/>
      <c r="U35" s="1"/>
      <c r="V35" s="1"/>
      <c r="W35" s="27"/>
      <c r="X35" s="16"/>
    </row>
    <row r="36" spans="1:24" hidden="1" x14ac:dyDescent="0.35">
      <c r="A36" s="16"/>
      <c r="B36" s="15"/>
      <c r="C36" s="76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2"/>
      <c r="O36" s="2"/>
      <c r="P36" s="76"/>
      <c r="Q36" s="78"/>
      <c r="R36" s="78"/>
      <c r="S36" s="78"/>
      <c r="T36" s="78"/>
      <c r="U36" s="1"/>
      <c r="V36" s="1"/>
      <c r="W36" s="27"/>
      <c r="X36" s="16"/>
    </row>
    <row r="37" spans="1:24" hidden="1" x14ac:dyDescent="0.35">
      <c r="A37" s="16"/>
      <c r="B37" s="15"/>
      <c r="C37" s="76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2"/>
      <c r="O37" s="2"/>
      <c r="P37" s="76"/>
      <c r="Q37" s="78"/>
      <c r="R37" s="78"/>
      <c r="S37" s="78"/>
      <c r="T37" s="78"/>
      <c r="U37" s="1"/>
      <c r="V37" s="1"/>
      <c r="W37" s="27"/>
      <c r="X37" s="16"/>
    </row>
    <row r="38" spans="1:24" hidden="1" x14ac:dyDescent="0.35">
      <c r="A38" s="16"/>
      <c r="B38" s="15"/>
      <c r="C38" s="76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2"/>
      <c r="O38" s="2"/>
      <c r="P38" s="76"/>
      <c r="Q38" s="78"/>
      <c r="R38" s="78"/>
      <c r="S38" s="78"/>
      <c r="T38" s="78"/>
      <c r="U38" s="1"/>
      <c r="V38" s="1"/>
      <c r="W38" s="27"/>
      <c r="X38" s="16"/>
    </row>
    <row r="39" spans="1:24" hidden="1" x14ac:dyDescent="0.35">
      <c r="A39" s="16"/>
      <c r="B39" s="15"/>
      <c r="C39" s="76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2"/>
      <c r="O39" s="2"/>
      <c r="P39" s="76"/>
      <c r="Q39" s="78"/>
      <c r="R39" s="78"/>
      <c r="S39" s="78"/>
      <c r="T39" s="78"/>
      <c r="U39" s="1"/>
      <c r="V39" s="1"/>
      <c r="W39" s="27"/>
      <c r="X39" s="16"/>
    </row>
    <row r="40" spans="1:24" hidden="1" x14ac:dyDescent="0.35">
      <c r="A40" s="16"/>
      <c r="B40" s="15"/>
      <c r="C40" s="76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2"/>
      <c r="O40" s="2"/>
      <c r="P40" s="76"/>
      <c r="Q40" s="78"/>
      <c r="R40" s="78"/>
      <c r="S40" s="78"/>
      <c r="T40" s="78"/>
      <c r="U40" s="1"/>
      <c r="V40" s="1"/>
      <c r="W40" s="27"/>
      <c r="X40" s="16"/>
    </row>
    <row r="41" spans="1:24" hidden="1" x14ac:dyDescent="0.35">
      <c r="A41" s="16"/>
      <c r="B41" s="15"/>
      <c r="C41" s="76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2"/>
      <c r="O41" s="2"/>
      <c r="P41" s="76"/>
      <c r="Q41" s="78"/>
      <c r="R41" s="78"/>
      <c r="S41" s="78"/>
      <c r="T41" s="78"/>
      <c r="U41" s="1"/>
      <c r="V41" s="1"/>
      <c r="W41" s="27"/>
      <c r="X41" s="16"/>
    </row>
    <row r="42" spans="1:24" hidden="1" x14ac:dyDescent="0.35">
      <c r="A42" s="16"/>
      <c r="B42" s="15"/>
      <c r="C42" s="76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2"/>
      <c r="O42" s="2"/>
      <c r="P42" s="76"/>
      <c r="Q42" s="78"/>
      <c r="R42" s="78"/>
      <c r="S42" s="78"/>
      <c r="T42" s="78"/>
      <c r="U42" s="1"/>
      <c r="V42" s="1"/>
      <c r="W42" s="27"/>
      <c r="X42" s="16"/>
    </row>
    <row r="43" spans="1:24" hidden="1" x14ac:dyDescent="0.35">
      <c r="A43" s="16"/>
      <c r="B43" s="15"/>
      <c r="C43" s="76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2"/>
      <c r="O43" s="2"/>
      <c r="P43" s="76"/>
      <c r="Q43" s="78"/>
      <c r="R43" s="78"/>
      <c r="S43" s="78"/>
      <c r="T43" s="78"/>
      <c r="U43" s="1"/>
      <c r="V43" s="1"/>
      <c r="W43" s="27"/>
      <c r="X43" s="16"/>
    </row>
    <row r="44" spans="1:24" ht="9.75" hidden="1" customHeight="1" x14ac:dyDescent="0.35">
      <c r="A44" s="16"/>
      <c r="B44" s="15"/>
      <c r="C44" s="76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2"/>
      <c r="O44" s="2"/>
      <c r="P44" s="76"/>
      <c r="Q44" s="78"/>
      <c r="R44" s="78"/>
      <c r="S44" s="78"/>
      <c r="T44" s="78"/>
      <c r="U44" s="1"/>
      <c r="V44" s="1"/>
      <c r="W44" s="27"/>
      <c r="X44" s="16"/>
    </row>
    <row r="45" spans="1:24" x14ac:dyDescent="0.35">
      <c r="A45" s="16"/>
      <c r="B45" s="15"/>
      <c r="C45" s="76"/>
      <c r="D45" s="79" t="s">
        <v>2</v>
      </c>
      <c r="E45" s="79"/>
      <c r="F45" s="79"/>
      <c r="G45" s="79"/>
      <c r="H45" s="79"/>
      <c r="I45" s="79"/>
      <c r="J45" s="79"/>
      <c r="K45" s="79"/>
      <c r="L45" s="79"/>
      <c r="M45" s="79"/>
      <c r="N45" s="41">
        <f>SUM(N21:N44)</f>
        <v>152.35</v>
      </c>
      <c r="O45" s="41">
        <f>SUM(O21:O44)</f>
        <v>162.76</v>
      </c>
      <c r="P45" s="76"/>
      <c r="Q45" s="80" t="s">
        <v>2</v>
      </c>
      <c r="R45" s="80"/>
      <c r="S45" s="80"/>
      <c r="T45" s="80"/>
      <c r="U45" s="41">
        <f ca="1">SUM(U21:U44)</f>
        <v>23.5</v>
      </c>
      <c r="V45" s="41">
        <f ca="1">SUM(V21:V44)</f>
        <v>42</v>
      </c>
      <c r="W45" s="28"/>
      <c r="X45" s="16"/>
    </row>
    <row r="46" spans="1:24" ht="38.15" customHeight="1" x14ac:dyDescent="0.35">
      <c r="A46" s="16"/>
      <c r="B46" s="15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28"/>
      <c r="O46" s="28"/>
      <c r="P46" s="29"/>
      <c r="Q46" s="31"/>
      <c r="R46" s="31"/>
      <c r="S46" s="31"/>
      <c r="T46" s="31"/>
      <c r="U46" s="28"/>
      <c r="V46" s="28"/>
      <c r="W46" s="28"/>
      <c r="X46" s="16"/>
    </row>
    <row r="47" spans="1:24" ht="28.5" x14ac:dyDescent="0.35">
      <c r="A47" s="16"/>
      <c r="B47" s="16"/>
      <c r="C47" s="81" t="s">
        <v>68</v>
      </c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18"/>
      <c r="X47" s="16"/>
    </row>
    <row r="48" spans="1:24" x14ac:dyDescent="0.35">
      <c r="D48" t="s">
        <v>38</v>
      </c>
    </row>
  </sheetData>
  <mergeCells count="70">
    <mergeCell ref="D45:M45"/>
    <mergeCell ref="Q45:T45"/>
    <mergeCell ref="C47:V47"/>
    <mergeCell ref="C19:C45"/>
    <mergeCell ref="D19:M19"/>
    <mergeCell ref="D42:M42"/>
    <mergeCell ref="Q42:T42"/>
    <mergeCell ref="D43:M43"/>
    <mergeCell ref="Q43:T43"/>
    <mergeCell ref="D44:M44"/>
    <mergeCell ref="Q44:T44"/>
    <mergeCell ref="D39:M39"/>
    <mergeCell ref="Q39:T39"/>
    <mergeCell ref="D40:M40"/>
    <mergeCell ref="Q40:T40"/>
    <mergeCell ref="D41:M41"/>
    <mergeCell ref="Q41:T41"/>
    <mergeCell ref="D36:M36"/>
    <mergeCell ref="Q36:T36"/>
    <mergeCell ref="D37:M37"/>
    <mergeCell ref="Q37:T37"/>
    <mergeCell ref="D38:M38"/>
    <mergeCell ref="Q38:T38"/>
    <mergeCell ref="D33:M33"/>
    <mergeCell ref="Q33:T33"/>
    <mergeCell ref="D34:M34"/>
    <mergeCell ref="Q34:T34"/>
    <mergeCell ref="D35:M35"/>
    <mergeCell ref="Q35:T35"/>
    <mergeCell ref="D30:M30"/>
    <mergeCell ref="Q30:T30"/>
    <mergeCell ref="D31:M31"/>
    <mergeCell ref="Q31:T31"/>
    <mergeCell ref="D32:M32"/>
    <mergeCell ref="Q32:T32"/>
    <mergeCell ref="D27:M27"/>
    <mergeCell ref="Q27:T27"/>
    <mergeCell ref="D28:M28"/>
    <mergeCell ref="Q28:T28"/>
    <mergeCell ref="D29:M29"/>
    <mergeCell ref="Q29:T29"/>
    <mergeCell ref="D23:M23"/>
    <mergeCell ref="Q23:T23"/>
    <mergeCell ref="D24:M24"/>
    <mergeCell ref="Q24:T24"/>
    <mergeCell ref="D25:M25"/>
    <mergeCell ref="Q25:T25"/>
    <mergeCell ref="P19:P45"/>
    <mergeCell ref="Q19:T19"/>
    <mergeCell ref="D20:M20"/>
    <mergeCell ref="Q20:T20"/>
    <mergeCell ref="D21:M21"/>
    <mergeCell ref="Q21:T21"/>
    <mergeCell ref="D22:M22"/>
    <mergeCell ref="Q22:T22"/>
    <mergeCell ref="D26:M26"/>
    <mergeCell ref="Q26:T26"/>
    <mergeCell ref="C18:V18"/>
    <mergeCell ref="C1:V1"/>
    <mergeCell ref="C2:V2"/>
    <mergeCell ref="C6:V6"/>
    <mergeCell ref="C7:D7"/>
    <mergeCell ref="E7:V7"/>
    <mergeCell ref="C8:D8"/>
    <mergeCell ref="P8:Q8"/>
    <mergeCell ref="C9:C13"/>
    <mergeCell ref="P9:P13"/>
    <mergeCell ref="Q12:V12"/>
    <mergeCell ref="C14:C17"/>
    <mergeCell ref="P14:P17"/>
  </mergeCells>
  <printOptions horizontalCentered="1" verticalCentered="1"/>
  <pageMargins left="0" right="0" top="0" bottom="0" header="0" footer="0"/>
  <pageSetup paperSize="9" scale="56" orientation="landscape" r:id="rId1"/>
  <ignoredErrors>
    <ignoredError sqref="O14 O10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7AB9-FFD3-4E9B-BFDD-C64CA80F97D9}">
  <sheetPr>
    <pageSetUpPr fitToPage="1"/>
  </sheetPr>
  <dimension ref="A1:V47"/>
  <sheetViews>
    <sheetView topLeftCell="A4" zoomScale="70" zoomScaleNormal="70" workbookViewId="0">
      <selection activeCell="S22" sqref="S22:S25"/>
    </sheetView>
  </sheetViews>
  <sheetFormatPr defaultRowHeight="14.5" x14ac:dyDescent="0.35"/>
  <cols>
    <col min="4" max="4" width="34.81640625" customWidth="1"/>
    <col min="13" max="13" width="8.1796875" bestFit="1" customWidth="1"/>
    <col min="15" max="15" width="26.54296875" customWidth="1"/>
  </cols>
  <sheetData>
    <row r="1" spans="1:22" ht="61.5" x14ac:dyDescent="0.35">
      <c r="A1" s="16"/>
      <c r="B1" s="16"/>
      <c r="C1" s="59" t="s">
        <v>69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3"/>
      <c r="V1" s="16"/>
    </row>
    <row r="2" spans="1:22" ht="21" x14ac:dyDescent="0.35">
      <c r="A2" s="16"/>
      <c r="B2" s="16"/>
      <c r="C2" s="60" t="s">
        <v>53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17"/>
      <c r="V2" s="16"/>
    </row>
    <row r="3" spans="1:22" ht="15.5" x14ac:dyDescent="0.35">
      <c r="A3" s="16"/>
      <c r="B3" s="15"/>
      <c r="C3" s="14" t="s">
        <v>55</v>
      </c>
      <c r="D3" s="15"/>
      <c r="E3" s="15"/>
      <c r="F3" s="14" t="s">
        <v>23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</row>
    <row r="4" spans="1:22" ht="15.5" x14ac:dyDescent="0.35">
      <c r="A4" s="16"/>
      <c r="B4" s="15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</row>
    <row r="5" spans="1:22" ht="15.5" x14ac:dyDescent="0.35">
      <c r="A5" s="16"/>
      <c r="B5" s="15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</row>
    <row r="6" spans="1:22" ht="21" x14ac:dyDescent="0.5">
      <c r="A6" s="16"/>
      <c r="B6" s="15"/>
      <c r="C6" s="62" t="s">
        <v>52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19"/>
      <c r="V6" s="16"/>
    </row>
    <row r="7" spans="1:22" ht="21" x14ac:dyDescent="0.35">
      <c r="A7" s="16"/>
      <c r="B7" s="15"/>
      <c r="C7" s="63" t="s">
        <v>0</v>
      </c>
      <c r="D7" s="63"/>
      <c r="E7" s="64" t="s">
        <v>32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6"/>
      <c r="U7" s="20"/>
      <c r="V7" s="16"/>
    </row>
    <row r="8" spans="1:22" ht="29" x14ac:dyDescent="0.35">
      <c r="A8" s="16"/>
      <c r="B8" s="15"/>
      <c r="C8" s="63" t="s">
        <v>1</v>
      </c>
      <c r="D8" s="63"/>
      <c r="E8" s="39" t="s">
        <v>33</v>
      </c>
      <c r="F8" s="54" t="s">
        <v>70</v>
      </c>
      <c r="G8" s="54" t="s">
        <v>71</v>
      </c>
      <c r="H8" s="54" t="s">
        <v>72</v>
      </c>
      <c r="I8" s="54" t="s">
        <v>73</v>
      </c>
      <c r="J8" s="54" t="s">
        <v>74</v>
      </c>
      <c r="K8" s="54" t="s">
        <v>75</v>
      </c>
      <c r="L8" s="54" t="s">
        <v>76</v>
      </c>
      <c r="M8" s="47" t="s">
        <v>2</v>
      </c>
      <c r="N8" s="63" t="s">
        <v>1</v>
      </c>
      <c r="O8" s="63"/>
      <c r="P8" s="4" t="s">
        <v>15</v>
      </c>
      <c r="Q8" s="4" t="s">
        <v>16</v>
      </c>
      <c r="R8" s="4" t="s">
        <v>17</v>
      </c>
      <c r="S8" s="4" t="s">
        <v>18</v>
      </c>
      <c r="T8" s="56" t="s">
        <v>47</v>
      </c>
      <c r="U8" s="21" t="s">
        <v>77</v>
      </c>
      <c r="V8" s="16"/>
    </row>
    <row r="9" spans="1:22" ht="15" customHeight="1" x14ac:dyDescent="0.35">
      <c r="A9" s="16"/>
      <c r="B9" s="15"/>
      <c r="C9" s="67" t="s">
        <v>30</v>
      </c>
      <c r="D9" s="46" t="s">
        <v>2</v>
      </c>
      <c r="E9" s="2"/>
      <c r="F9" s="2">
        <f t="shared" ref="F9:L9" si="0">SUM(F10:F12)</f>
        <v>803.371618700819</v>
      </c>
      <c r="G9" s="2">
        <f t="shared" si="0"/>
        <v>126.81126163185601</v>
      </c>
      <c r="H9" s="2">
        <f t="shared" si="0"/>
        <v>62.418684911232702</v>
      </c>
      <c r="I9" s="2">
        <f t="shared" si="0"/>
        <v>97.527953590435203</v>
      </c>
      <c r="J9" s="2">
        <f t="shared" si="0"/>
        <v>48.550875941138798</v>
      </c>
      <c r="K9" s="2">
        <f t="shared" si="0"/>
        <v>303.72756140020999</v>
      </c>
      <c r="L9" s="2">
        <f t="shared" si="0"/>
        <v>222.2731264</v>
      </c>
      <c r="M9" s="51">
        <f>SUM(E9:L9)</f>
        <v>1664.6810825756916</v>
      </c>
      <c r="N9" s="68" t="s">
        <v>19</v>
      </c>
      <c r="O9" s="46" t="s">
        <v>20</v>
      </c>
      <c r="P9" s="42">
        <v>42844</v>
      </c>
      <c r="Q9" s="42">
        <f>P10</f>
        <v>43067</v>
      </c>
      <c r="R9" s="42">
        <f>Q10</f>
        <v>43917</v>
      </c>
      <c r="S9" s="42">
        <f>R10</f>
        <v>45322</v>
      </c>
      <c r="T9" s="10">
        <f>+P9</f>
        <v>42844</v>
      </c>
      <c r="U9" s="42">
        <f ca="1">TODAY()</f>
        <v>45145</v>
      </c>
      <c r="V9" s="16"/>
    </row>
    <row r="10" spans="1:22" ht="15" customHeight="1" x14ac:dyDescent="0.35">
      <c r="A10" s="16"/>
      <c r="B10" s="15"/>
      <c r="C10" s="67"/>
      <c r="D10" s="46" t="s">
        <v>3</v>
      </c>
      <c r="E10" s="2">
        <v>2.2000000000000002</v>
      </c>
      <c r="F10" s="2">
        <v>642.6972949606552</v>
      </c>
      <c r="G10" s="2">
        <v>100.18089668916625</v>
      </c>
      <c r="H10" s="2">
        <v>25.591660813605408</v>
      </c>
      <c r="I10" s="2">
        <v>35.110063292556674</v>
      </c>
      <c r="J10" s="2">
        <v>31.55806936174022</v>
      </c>
      <c r="K10" s="2">
        <v>261.20570280418059</v>
      </c>
      <c r="L10" s="2">
        <v>217.82766387199999</v>
      </c>
      <c r="M10" s="51">
        <f>SUM(F10:L10)</f>
        <v>1314.1713517939043</v>
      </c>
      <c r="N10" s="69"/>
      <c r="O10" s="46" t="s">
        <v>21</v>
      </c>
      <c r="P10" s="42">
        <v>43067</v>
      </c>
      <c r="Q10" s="42">
        <v>43917</v>
      </c>
      <c r="R10" s="42">
        <v>45322</v>
      </c>
      <c r="S10" s="42">
        <v>46961</v>
      </c>
      <c r="T10" s="10">
        <f>+S10</f>
        <v>46961</v>
      </c>
      <c r="U10" s="22"/>
      <c r="V10" s="16"/>
    </row>
    <row r="11" spans="1:22" ht="15" customHeight="1" x14ac:dyDescent="0.35">
      <c r="A11" s="16"/>
      <c r="B11" s="15"/>
      <c r="C11" s="67"/>
      <c r="D11" s="46" t="s">
        <v>4</v>
      </c>
      <c r="E11" s="2"/>
      <c r="F11" s="2"/>
      <c r="G11" s="2"/>
      <c r="H11" s="2"/>
      <c r="I11" s="2"/>
      <c r="J11" s="2"/>
      <c r="K11" s="2"/>
      <c r="L11" s="2"/>
      <c r="M11" s="41">
        <f>SUM(E11:L11)</f>
        <v>0</v>
      </c>
      <c r="N11" s="69"/>
      <c r="O11" s="46" t="s">
        <v>22</v>
      </c>
      <c r="P11" s="11">
        <f>ROUND((P10-P9)/30.4,0)</f>
        <v>7</v>
      </c>
      <c r="Q11" s="11">
        <f>ROUND((Q10-Q9)/30.4,0)</f>
        <v>28</v>
      </c>
      <c r="R11" s="11">
        <f>ROUND((R10-R9)/30.4,0)</f>
        <v>46</v>
      </c>
      <c r="S11" s="11">
        <f>ROUND((S10-S9)/30.4,0)</f>
        <v>54</v>
      </c>
      <c r="T11" s="12">
        <f>ROUND((T10-T9)/30.4,0)</f>
        <v>135</v>
      </c>
      <c r="U11" s="11">
        <f ca="1">ROUND((R10-U9)/30.4,0)</f>
        <v>6</v>
      </c>
      <c r="V11" s="16"/>
    </row>
    <row r="12" spans="1:22" ht="15" customHeight="1" x14ac:dyDescent="0.35">
      <c r="A12" s="16"/>
      <c r="B12" s="15"/>
      <c r="C12" s="67"/>
      <c r="D12" s="46" t="s">
        <v>5</v>
      </c>
      <c r="E12" s="2"/>
      <c r="F12" s="2">
        <v>160.6743237401638</v>
      </c>
      <c r="G12" s="2">
        <v>26.630364942689759</v>
      </c>
      <c r="H12" s="2">
        <v>36.827024097627294</v>
      </c>
      <c r="I12" s="2">
        <v>62.417890297878529</v>
      </c>
      <c r="J12" s="2">
        <v>16.992806579398579</v>
      </c>
      <c r="K12" s="2">
        <v>42.521858596029404</v>
      </c>
      <c r="L12" s="2">
        <v>4.4454625280000002</v>
      </c>
      <c r="M12" s="41">
        <f>SUM(E12:L12)</f>
        <v>350.50973078178737</v>
      </c>
      <c r="N12" s="69"/>
      <c r="O12" s="71"/>
      <c r="P12" s="72"/>
      <c r="Q12" s="72"/>
      <c r="R12" s="72"/>
      <c r="S12" s="72"/>
      <c r="T12" s="73"/>
      <c r="U12" s="23"/>
      <c r="V12" s="16"/>
    </row>
    <row r="13" spans="1:22" ht="15" customHeight="1" x14ac:dyDescent="0.35">
      <c r="A13" s="16"/>
      <c r="B13" s="15"/>
      <c r="C13" s="67"/>
      <c r="D13" s="46" t="s">
        <v>50</v>
      </c>
      <c r="E13" s="5" t="s">
        <v>14</v>
      </c>
      <c r="F13" s="43" t="s">
        <v>26</v>
      </c>
      <c r="G13" s="43" t="s">
        <v>26</v>
      </c>
      <c r="H13" s="52" t="s">
        <v>31</v>
      </c>
      <c r="I13" s="43" t="s">
        <v>26</v>
      </c>
      <c r="J13" s="53" t="s">
        <v>13</v>
      </c>
      <c r="K13" s="53" t="s">
        <v>13</v>
      </c>
      <c r="L13" s="43" t="s">
        <v>26</v>
      </c>
      <c r="M13" s="6" t="s">
        <v>25</v>
      </c>
      <c r="N13" s="70"/>
      <c r="O13" s="46" t="s">
        <v>50</v>
      </c>
      <c r="P13" s="7" t="s">
        <v>25</v>
      </c>
      <c r="Q13" s="43" t="s">
        <v>26</v>
      </c>
      <c r="R13" s="43" t="s">
        <v>26</v>
      </c>
      <c r="S13" s="7" t="s">
        <v>25</v>
      </c>
      <c r="T13" s="43" t="s">
        <v>26</v>
      </c>
      <c r="U13" s="24"/>
      <c r="V13" s="16"/>
    </row>
    <row r="14" spans="1:22" ht="15" customHeight="1" x14ac:dyDescent="0.35">
      <c r="A14" s="16"/>
      <c r="B14" s="15"/>
      <c r="C14" s="67" t="s">
        <v>6</v>
      </c>
      <c r="D14" s="46" t="s">
        <v>7</v>
      </c>
      <c r="E14" s="2">
        <v>1.4</v>
      </c>
      <c r="F14" s="2">
        <v>365.78653703999998</v>
      </c>
      <c r="G14" s="2">
        <v>62.602002035999995</v>
      </c>
      <c r="H14" s="2">
        <v>33.604867980000002</v>
      </c>
      <c r="I14" s="2">
        <v>14.019275556</v>
      </c>
      <c r="J14" s="2">
        <v>20.47881744</v>
      </c>
      <c r="K14" s="2">
        <v>37.787775371999999</v>
      </c>
      <c r="L14" s="2">
        <v>80.870545009185534</v>
      </c>
      <c r="M14" s="41">
        <f>SUM(F14:L14)</f>
        <v>615.14982043318548</v>
      </c>
      <c r="N14" s="68" t="s">
        <v>24</v>
      </c>
      <c r="O14" s="46" t="s">
        <v>7</v>
      </c>
      <c r="P14" s="8"/>
      <c r="Q14" s="8"/>
      <c r="R14" s="8"/>
      <c r="S14" s="8"/>
      <c r="T14" s="49"/>
      <c r="U14" s="15"/>
      <c r="V14" s="16"/>
    </row>
    <row r="15" spans="1:22" ht="15" customHeight="1" x14ac:dyDescent="0.35">
      <c r="A15" s="16"/>
      <c r="B15" s="15"/>
      <c r="C15" s="67"/>
      <c r="D15" s="46" t="s">
        <v>4</v>
      </c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41">
        <f>SUM(F15:L15)</f>
        <v>0</v>
      </c>
      <c r="N15" s="69"/>
      <c r="O15" s="46" t="s">
        <v>4</v>
      </c>
      <c r="P15" s="8"/>
      <c r="Q15" s="8"/>
      <c r="R15" s="8"/>
      <c r="S15" s="8"/>
      <c r="T15" s="49"/>
      <c r="U15" s="15"/>
      <c r="V15" s="16"/>
    </row>
    <row r="16" spans="1:22" ht="15" customHeight="1" x14ac:dyDescent="0.35">
      <c r="A16" s="16"/>
      <c r="B16" s="15"/>
      <c r="C16" s="67"/>
      <c r="D16" s="46" t="s">
        <v>5</v>
      </c>
      <c r="E16" s="2"/>
      <c r="F16" s="2">
        <v>88.772756065263138</v>
      </c>
      <c r="G16" s="2">
        <v>16.857721564428623</v>
      </c>
      <c r="H16" s="2">
        <v>49.319051738286213</v>
      </c>
      <c r="I16" s="2">
        <v>24.734777422428149</v>
      </c>
      <c r="J16" s="2">
        <v>10.854205368639942</v>
      </c>
      <c r="K16" s="2">
        <v>5.9809692213059904</v>
      </c>
      <c r="L16" s="2">
        <v>18.600225352112673</v>
      </c>
      <c r="M16" s="41">
        <f>SUM(F16:L16)</f>
        <v>215.11970673246475</v>
      </c>
      <c r="N16" s="69"/>
      <c r="O16" s="46" t="s">
        <v>5</v>
      </c>
      <c r="P16" s="8"/>
      <c r="Q16" s="8"/>
      <c r="R16" s="8"/>
      <c r="S16" s="8"/>
      <c r="T16" s="49"/>
      <c r="U16" s="15"/>
      <c r="V16" s="16"/>
    </row>
    <row r="17" spans="1:22" ht="15" customHeight="1" x14ac:dyDescent="0.35">
      <c r="A17" s="16"/>
      <c r="B17" s="15"/>
      <c r="C17" s="67"/>
      <c r="D17" s="46" t="s">
        <v>2</v>
      </c>
      <c r="E17" s="38"/>
      <c r="F17" s="38">
        <f t="shared" ref="F17:L17" si="1">SUM(F14:F16)</f>
        <v>454.55929310526312</v>
      </c>
      <c r="G17" s="38">
        <f t="shared" si="1"/>
        <v>79.459723600428617</v>
      </c>
      <c r="H17" s="38">
        <f t="shared" si="1"/>
        <v>82.923919718286214</v>
      </c>
      <c r="I17" s="38">
        <f t="shared" si="1"/>
        <v>38.754052978428149</v>
      </c>
      <c r="J17" s="38">
        <f t="shared" si="1"/>
        <v>31.333022808639942</v>
      </c>
      <c r="K17" s="38">
        <f t="shared" si="1"/>
        <v>43.768744593305989</v>
      </c>
      <c r="L17" s="38">
        <f t="shared" si="1"/>
        <v>99.470770361298207</v>
      </c>
      <c r="M17" s="41">
        <f>SUM(F17:L17)</f>
        <v>830.26952716565029</v>
      </c>
      <c r="N17" s="70"/>
      <c r="O17" s="46" t="s">
        <v>7</v>
      </c>
      <c r="P17" s="11"/>
      <c r="Q17" s="2">
        <v>17.7</v>
      </c>
      <c r="R17" s="2">
        <v>20.7</v>
      </c>
      <c r="S17" s="2">
        <v>46</v>
      </c>
      <c r="T17" s="55">
        <f>SUM(P17:S17)</f>
        <v>84.4</v>
      </c>
      <c r="U17" s="25"/>
      <c r="V17" s="16"/>
    </row>
    <row r="18" spans="1:22" ht="21" x14ac:dyDescent="0.5">
      <c r="A18" s="16"/>
      <c r="B18" s="15"/>
      <c r="C18" s="58" t="s">
        <v>54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19"/>
      <c r="V18" s="16"/>
    </row>
    <row r="19" spans="1:22" x14ac:dyDescent="0.35">
      <c r="A19" s="16"/>
      <c r="B19" s="15"/>
      <c r="C19" s="76" t="s">
        <v>9</v>
      </c>
      <c r="D19" s="77" t="s">
        <v>11</v>
      </c>
      <c r="E19" s="77"/>
      <c r="F19" s="77"/>
      <c r="G19" s="77"/>
      <c r="H19" s="77"/>
      <c r="I19" s="77"/>
      <c r="J19" s="77"/>
      <c r="K19" s="77"/>
      <c r="L19" s="13"/>
      <c r="M19" s="13"/>
      <c r="N19" s="76" t="s">
        <v>49</v>
      </c>
      <c r="O19" s="77" t="s">
        <v>57</v>
      </c>
      <c r="P19" s="77"/>
      <c r="Q19" s="77"/>
      <c r="R19" s="77"/>
      <c r="S19" s="13"/>
      <c r="T19" s="13"/>
      <c r="U19" s="21"/>
      <c r="V19" s="16"/>
    </row>
    <row r="20" spans="1:22" x14ac:dyDescent="0.35">
      <c r="A20" s="16"/>
      <c r="B20" s="15"/>
      <c r="C20" s="76"/>
      <c r="D20" s="77" t="s">
        <v>8</v>
      </c>
      <c r="E20" s="77"/>
      <c r="F20" s="77"/>
      <c r="G20" s="77"/>
      <c r="H20" s="77"/>
      <c r="I20" s="77"/>
      <c r="J20" s="77"/>
      <c r="K20" s="77"/>
      <c r="L20" s="13" t="s">
        <v>58</v>
      </c>
      <c r="M20" s="13" t="s">
        <v>29</v>
      </c>
      <c r="N20" s="76"/>
      <c r="O20" s="77" t="s">
        <v>8</v>
      </c>
      <c r="P20" s="77"/>
      <c r="Q20" s="77"/>
      <c r="R20" s="77"/>
      <c r="S20" s="13" t="s">
        <v>58</v>
      </c>
      <c r="T20" s="13" t="s">
        <v>29</v>
      </c>
      <c r="U20" s="21"/>
      <c r="V20" s="16"/>
    </row>
    <row r="21" spans="1:22" x14ac:dyDescent="0.35">
      <c r="A21" s="16"/>
      <c r="B21" s="15"/>
      <c r="C21" s="76"/>
      <c r="D21" s="78" t="s">
        <v>56</v>
      </c>
      <c r="E21" s="78"/>
      <c r="F21" s="78"/>
      <c r="G21" s="78"/>
      <c r="H21" s="78"/>
      <c r="I21" s="78"/>
      <c r="J21" s="78"/>
      <c r="K21" s="78"/>
      <c r="L21" s="50">
        <f>+M9</f>
        <v>1664.6810825756916</v>
      </c>
      <c r="M21" s="50">
        <f>+M9</f>
        <v>1664.6810825756916</v>
      </c>
      <c r="N21" s="76"/>
      <c r="O21" s="78" t="s">
        <v>51</v>
      </c>
      <c r="P21" s="78"/>
      <c r="Q21" s="78"/>
      <c r="R21" s="78"/>
      <c r="S21" s="38">
        <f ca="1">S11+U11</f>
        <v>60</v>
      </c>
      <c r="T21" s="38">
        <f ca="1">S21</f>
        <v>60</v>
      </c>
      <c r="U21" s="26"/>
      <c r="V21" s="16"/>
    </row>
    <row r="22" spans="1:22" x14ac:dyDescent="0.35">
      <c r="A22" s="16"/>
      <c r="B22" s="15"/>
      <c r="C22" s="76"/>
      <c r="D22" s="74" t="s">
        <v>78</v>
      </c>
      <c r="E22" s="74"/>
      <c r="F22" s="74"/>
      <c r="G22" s="74"/>
      <c r="H22" s="74"/>
      <c r="I22" s="74"/>
      <c r="J22" s="74"/>
      <c r="K22" s="74"/>
      <c r="L22" s="2">
        <v>-33</v>
      </c>
      <c r="M22" s="2"/>
      <c r="N22" s="76"/>
      <c r="O22" s="84" t="s">
        <v>79</v>
      </c>
      <c r="P22" s="85"/>
      <c r="Q22" s="85"/>
      <c r="R22" s="86"/>
      <c r="S22" s="2">
        <v>-2</v>
      </c>
      <c r="T22" s="2"/>
      <c r="U22" s="27"/>
      <c r="V22" s="16"/>
    </row>
    <row r="23" spans="1:22" x14ac:dyDescent="0.35">
      <c r="A23" s="16"/>
      <c r="B23" s="15"/>
      <c r="C23" s="76"/>
      <c r="D23" s="74" t="s">
        <v>80</v>
      </c>
      <c r="E23" s="74"/>
      <c r="F23" s="74"/>
      <c r="G23" s="74"/>
      <c r="H23" s="74"/>
      <c r="I23" s="74"/>
      <c r="J23" s="74"/>
      <c r="K23" s="74"/>
      <c r="L23" s="2">
        <v>-5.88</v>
      </c>
      <c r="M23" s="2"/>
      <c r="N23" s="76"/>
      <c r="O23" s="84" t="s">
        <v>81</v>
      </c>
      <c r="P23" s="85"/>
      <c r="Q23" s="85"/>
      <c r="R23" s="86"/>
      <c r="S23" s="2">
        <v>-4</v>
      </c>
      <c r="T23" s="2"/>
      <c r="U23" s="27"/>
      <c r="V23" s="16"/>
    </row>
    <row r="24" spans="1:22" x14ac:dyDescent="0.35">
      <c r="A24" s="16"/>
      <c r="B24" s="15"/>
      <c r="C24" s="76"/>
      <c r="D24" s="74" t="s">
        <v>82</v>
      </c>
      <c r="E24" s="74"/>
      <c r="F24" s="74"/>
      <c r="G24" s="74"/>
      <c r="H24" s="74"/>
      <c r="I24" s="74"/>
      <c r="J24" s="74"/>
      <c r="K24" s="74"/>
      <c r="L24" s="2">
        <v>-79</v>
      </c>
      <c r="M24" s="2"/>
      <c r="N24" s="76"/>
      <c r="O24" s="84" t="s">
        <v>83</v>
      </c>
      <c r="P24" s="85"/>
      <c r="Q24" s="85"/>
      <c r="R24" s="86"/>
      <c r="S24" s="2">
        <v>-2</v>
      </c>
      <c r="T24" s="2"/>
      <c r="U24" s="27"/>
      <c r="V24" s="16"/>
    </row>
    <row r="25" spans="1:22" x14ac:dyDescent="0.35">
      <c r="A25" s="16"/>
      <c r="B25" s="15"/>
      <c r="C25" s="76"/>
      <c r="D25" s="74" t="s">
        <v>84</v>
      </c>
      <c r="E25" s="74"/>
      <c r="F25" s="74"/>
      <c r="G25" s="74"/>
      <c r="H25" s="74"/>
      <c r="I25" s="74"/>
      <c r="J25" s="74"/>
      <c r="K25" s="74"/>
      <c r="L25" s="2">
        <v>-37.26</v>
      </c>
      <c r="M25" s="2"/>
      <c r="N25" s="76"/>
      <c r="O25" s="74" t="s">
        <v>85</v>
      </c>
      <c r="P25" s="74"/>
      <c r="Q25" s="74"/>
      <c r="R25" s="74"/>
      <c r="S25" s="2">
        <v>-4</v>
      </c>
      <c r="T25" s="2"/>
      <c r="U25" s="27"/>
      <c r="V25" s="16"/>
    </row>
    <row r="26" spans="1:22" x14ac:dyDescent="0.35">
      <c r="A26" s="16"/>
      <c r="B26" s="15"/>
      <c r="C26" s="76"/>
      <c r="D26" s="74" t="s">
        <v>86</v>
      </c>
      <c r="E26" s="74"/>
      <c r="F26" s="74"/>
      <c r="G26" s="74"/>
      <c r="H26" s="74"/>
      <c r="I26" s="74"/>
      <c r="J26" s="74"/>
      <c r="K26" s="74"/>
      <c r="L26" s="2">
        <v>-22.2</v>
      </c>
      <c r="M26" s="2"/>
      <c r="N26" s="76"/>
      <c r="O26" s="74"/>
      <c r="P26" s="74"/>
      <c r="Q26" s="74"/>
      <c r="R26" s="74"/>
      <c r="S26" s="2"/>
      <c r="T26" s="2"/>
      <c r="U26" s="27"/>
      <c r="V26" s="16"/>
    </row>
    <row r="27" spans="1:22" hidden="1" x14ac:dyDescent="0.35">
      <c r="A27" s="16"/>
      <c r="B27" s="15"/>
      <c r="C27" s="76"/>
      <c r="D27" s="74"/>
      <c r="E27" s="74"/>
      <c r="F27" s="74"/>
      <c r="G27" s="74"/>
      <c r="H27" s="74"/>
      <c r="I27" s="74"/>
      <c r="J27" s="74"/>
      <c r="K27" s="74"/>
      <c r="L27" s="2"/>
      <c r="M27" s="2"/>
      <c r="N27" s="76"/>
      <c r="O27" s="78"/>
      <c r="P27" s="78"/>
      <c r="Q27" s="78"/>
      <c r="R27" s="78"/>
      <c r="S27" s="2"/>
      <c r="T27" s="2"/>
      <c r="U27" s="27"/>
      <c r="V27" s="16"/>
    </row>
    <row r="28" spans="1:22" hidden="1" x14ac:dyDescent="0.35">
      <c r="A28" s="16"/>
      <c r="B28" s="15"/>
      <c r="C28" s="76"/>
      <c r="D28" s="74"/>
      <c r="E28" s="74"/>
      <c r="F28" s="74"/>
      <c r="G28" s="74"/>
      <c r="H28" s="74"/>
      <c r="I28" s="74"/>
      <c r="J28" s="74"/>
      <c r="K28" s="74"/>
      <c r="L28" s="2"/>
      <c r="M28" s="2"/>
      <c r="N28" s="76"/>
      <c r="O28" s="78"/>
      <c r="P28" s="78"/>
      <c r="Q28" s="78"/>
      <c r="R28" s="78"/>
      <c r="S28" s="2"/>
      <c r="T28" s="2"/>
      <c r="U28" s="27"/>
      <c r="V28" s="16"/>
    </row>
    <row r="29" spans="1:22" hidden="1" x14ac:dyDescent="0.35">
      <c r="A29" s="16"/>
      <c r="B29" s="15"/>
      <c r="C29" s="76"/>
      <c r="D29" s="74"/>
      <c r="E29" s="74"/>
      <c r="F29" s="74"/>
      <c r="G29" s="74"/>
      <c r="H29" s="74"/>
      <c r="I29" s="74"/>
      <c r="J29" s="74"/>
      <c r="K29" s="74"/>
      <c r="L29" s="2"/>
      <c r="M29" s="2"/>
      <c r="N29" s="76"/>
      <c r="O29" s="78"/>
      <c r="P29" s="78"/>
      <c r="Q29" s="78"/>
      <c r="R29" s="78"/>
      <c r="S29" s="2"/>
      <c r="T29" s="2"/>
      <c r="U29" s="27"/>
      <c r="V29" s="16"/>
    </row>
    <row r="30" spans="1:22" hidden="1" x14ac:dyDescent="0.35">
      <c r="A30" s="16"/>
      <c r="B30" s="15"/>
      <c r="C30" s="76"/>
      <c r="D30" s="74"/>
      <c r="E30" s="74"/>
      <c r="F30" s="74"/>
      <c r="G30" s="74"/>
      <c r="H30" s="74"/>
      <c r="I30" s="74"/>
      <c r="J30" s="74"/>
      <c r="K30" s="74"/>
      <c r="L30" s="2"/>
      <c r="M30" s="2"/>
      <c r="N30" s="76"/>
      <c r="O30" s="78"/>
      <c r="P30" s="78"/>
      <c r="Q30" s="78"/>
      <c r="R30" s="78"/>
      <c r="S30" s="2"/>
      <c r="T30" s="2"/>
      <c r="U30" s="27"/>
      <c r="V30" s="16"/>
    </row>
    <row r="31" spans="1:22" hidden="1" x14ac:dyDescent="0.35">
      <c r="A31" s="16"/>
      <c r="B31" s="15"/>
      <c r="C31" s="76"/>
      <c r="D31" s="74"/>
      <c r="E31" s="74"/>
      <c r="F31" s="74"/>
      <c r="G31" s="74"/>
      <c r="H31" s="74"/>
      <c r="I31" s="74"/>
      <c r="J31" s="74"/>
      <c r="K31" s="74"/>
      <c r="L31" s="2"/>
      <c r="M31" s="2"/>
      <c r="N31" s="76"/>
      <c r="O31" s="78"/>
      <c r="P31" s="78"/>
      <c r="Q31" s="78"/>
      <c r="R31" s="78"/>
      <c r="S31" s="2"/>
      <c r="T31" s="2"/>
      <c r="U31" s="27"/>
      <c r="V31" s="16"/>
    </row>
    <row r="32" spans="1:22" hidden="1" x14ac:dyDescent="0.35">
      <c r="A32" s="16"/>
      <c r="B32" s="15"/>
      <c r="C32" s="76"/>
      <c r="D32" s="74"/>
      <c r="E32" s="74"/>
      <c r="F32" s="74"/>
      <c r="G32" s="74"/>
      <c r="H32" s="74"/>
      <c r="I32" s="74"/>
      <c r="J32" s="74"/>
      <c r="K32" s="74"/>
      <c r="L32" s="2"/>
      <c r="M32" s="2"/>
      <c r="N32" s="76"/>
      <c r="O32" s="78"/>
      <c r="P32" s="78"/>
      <c r="Q32" s="78"/>
      <c r="R32" s="78"/>
      <c r="S32" s="2"/>
      <c r="T32" s="2"/>
      <c r="U32" s="27"/>
      <c r="V32" s="16"/>
    </row>
    <row r="33" spans="1:22" hidden="1" x14ac:dyDescent="0.35">
      <c r="A33" s="16"/>
      <c r="B33" s="15"/>
      <c r="C33" s="76"/>
      <c r="D33" s="74"/>
      <c r="E33" s="74"/>
      <c r="F33" s="74"/>
      <c r="G33" s="74"/>
      <c r="H33" s="74"/>
      <c r="I33" s="74"/>
      <c r="J33" s="74"/>
      <c r="K33" s="74"/>
      <c r="L33" s="2"/>
      <c r="M33" s="2"/>
      <c r="N33" s="76"/>
      <c r="O33" s="78"/>
      <c r="P33" s="78"/>
      <c r="Q33" s="78"/>
      <c r="R33" s="78"/>
      <c r="S33" s="2"/>
      <c r="T33" s="2"/>
      <c r="U33" s="27"/>
      <c r="V33" s="16"/>
    </row>
    <row r="34" spans="1:22" hidden="1" x14ac:dyDescent="0.35">
      <c r="A34" s="16"/>
      <c r="B34" s="15"/>
      <c r="C34" s="76"/>
      <c r="D34" s="74"/>
      <c r="E34" s="74"/>
      <c r="F34" s="74"/>
      <c r="G34" s="74"/>
      <c r="H34" s="74"/>
      <c r="I34" s="74"/>
      <c r="J34" s="74"/>
      <c r="K34" s="74"/>
      <c r="L34" s="2"/>
      <c r="M34" s="2"/>
      <c r="N34" s="76"/>
      <c r="O34" s="78"/>
      <c r="P34" s="78"/>
      <c r="Q34" s="78"/>
      <c r="R34" s="78"/>
      <c r="S34" s="2"/>
      <c r="T34" s="2"/>
      <c r="U34" s="27"/>
      <c r="V34" s="16"/>
    </row>
    <row r="35" spans="1:22" hidden="1" x14ac:dyDescent="0.35">
      <c r="A35" s="16"/>
      <c r="B35" s="15"/>
      <c r="C35" s="76"/>
      <c r="D35" s="74"/>
      <c r="E35" s="74"/>
      <c r="F35" s="74"/>
      <c r="G35" s="74"/>
      <c r="H35" s="74"/>
      <c r="I35" s="74"/>
      <c r="J35" s="74"/>
      <c r="K35" s="74"/>
      <c r="L35" s="2"/>
      <c r="M35" s="2"/>
      <c r="N35" s="76"/>
      <c r="O35" s="78"/>
      <c r="P35" s="78"/>
      <c r="Q35" s="78"/>
      <c r="R35" s="78"/>
      <c r="S35" s="2"/>
      <c r="T35" s="2"/>
      <c r="U35" s="27"/>
      <c r="V35" s="16"/>
    </row>
    <row r="36" spans="1:22" hidden="1" x14ac:dyDescent="0.35">
      <c r="A36" s="16"/>
      <c r="B36" s="15"/>
      <c r="C36" s="76"/>
      <c r="D36" s="74"/>
      <c r="E36" s="74"/>
      <c r="F36" s="74"/>
      <c r="G36" s="74"/>
      <c r="H36" s="74"/>
      <c r="I36" s="74"/>
      <c r="J36" s="74"/>
      <c r="K36" s="74"/>
      <c r="L36" s="2"/>
      <c r="M36" s="2"/>
      <c r="N36" s="76"/>
      <c r="O36" s="78"/>
      <c r="P36" s="78"/>
      <c r="Q36" s="78"/>
      <c r="R36" s="78"/>
      <c r="S36" s="2"/>
      <c r="T36" s="2"/>
      <c r="U36" s="27"/>
      <c r="V36" s="16"/>
    </row>
    <row r="37" spans="1:22" hidden="1" x14ac:dyDescent="0.35">
      <c r="A37" s="16"/>
      <c r="B37" s="15"/>
      <c r="C37" s="76"/>
      <c r="D37" s="74"/>
      <c r="E37" s="74"/>
      <c r="F37" s="74"/>
      <c r="G37" s="74"/>
      <c r="H37" s="74"/>
      <c r="I37" s="74"/>
      <c r="J37" s="74"/>
      <c r="K37" s="74"/>
      <c r="L37" s="2"/>
      <c r="M37" s="2"/>
      <c r="N37" s="76"/>
      <c r="O37" s="78"/>
      <c r="P37" s="78"/>
      <c r="Q37" s="78"/>
      <c r="R37" s="78"/>
      <c r="S37" s="2"/>
      <c r="T37" s="2"/>
      <c r="U37" s="27"/>
      <c r="V37" s="16"/>
    </row>
    <row r="38" spans="1:22" hidden="1" x14ac:dyDescent="0.35">
      <c r="A38" s="16"/>
      <c r="B38" s="15"/>
      <c r="C38" s="76"/>
      <c r="D38" s="74"/>
      <c r="E38" s="74"/>
      <c r="F38" s="74"/>
      <c r="G38" s="74"/>
      <c r="H38" s="74"/>
      <c r="I38" s="74"/>
      <c r="J38" s="74"/>
      <c r="K38" s="74"/>
      <c r="L38" s="2"/>
      <c r="M38" s="2"/>
      <c r="N38" s="76"/>
      <c r="O38" s="78"/>
      <c r="P38" s="78"/>
      <c r="Q38" s="78"/>
      <c r="R38" s="78"/>
      <c r="S38" s="2"/>
      <c r="T38" s="2"/>
      <c r="U38" s="27"/>
      <c r="V38" s="16"/>
    </row>
    <row r="39" spans="1:22" hidden="1" x14ac:dyDescent="0.35">
      <c r="A39" s="16"/>
      <c r="B39" s="15"/>
      <c r="C39" s="76"/>
      <c r="D39" s="74"/>
      <c r="E39" s="74"/>
      <c r="F39" s="74"/>
      <c r="G39" s="74"/>
      <c r="H39" s="74"/>
      <c r="I39" s="74"/>
      <c r="J39" s="74"/>
      <c r="K39" s="74"/>
      <c r="L39" s="2"/>
      <c r="M39" s="2"/>
      <c r="N39" s="76"/>
      <c r="O39" s="78"/>
      <c r="P39" s="78"/>
      <c r="Q39" s="78"/>
      <c r="R39" s="78"/>
      <c r="S39" s="2"/>
      <c r="T39" s="2"/>
      <c r="U39" s="27"/>
      <c r="V39" s="16"/>
    </row>
    <row r="40" spans="1:22" hidden="1" x14ac:dyDescent="0.35">
      <c r="A40" s="16"/>
      <c r="B40" s="15"/>
      <c r="C40" s="76"/>
      <c r="D40" s="74"/>
      <c r="E40" s="74"/>
      <c r="F40" s="74"/>
      <c r="G40" s="74"/>
      <c r="H40" s="74"/>
      <c r="I40" s="74"/>
      <c r="J40" s="74"/>
      <c r="K40" s="74"/>
      <c r="L40" s="2"/>
      <c r="M40" s="2"/>
      <c r="N40" s="76"/>
      <c r="O40" s="78"/>
      <c r="P40" s="78"/>
      <c r="Q40" s="78"/>
      <c r="R40" s="78"/>
      <c r="S40" s="2"/>
      <c r="T40" s="2"/>
      <c r="U40" s="27"/>
      <c r="V40" s="16"/>
    </row>
    <row r="41" spans="1:22" hidden="1" x14ac:dyDescent="0.35">
      <c r="A41" s="16"/>
      <c r="B41" s="15"/>
      <c r="C41" s="76"/>
      <c r="D41" s="74"/>
      <c r="E41" s="74"/>
      <c r="F41" s="74"/>
      <c r="G41" s="74"/>
      <c r="H41" s="74"/>
      <c r="I41" s="74"/>
      <c r="J41" s="74"/>
      <c r="K41" s="74"/>
      <c r="L41" s="2"/>
      <c r="M41" s="2"/>
      <c r="N41" s="76"/>
      <c r="O41" s="78"/>
      <c r="P41" s="78"/>
      <c r="Q41" s="78"/>
      <c r="R41" s="78"/>
      <c r="S41" s="2"/>
      <c r="T41" s="2"/>
      <c r="U41" s="27"/>
      <c r="V41" s="16"/>
    </row>
    <row r="42" spans="1:22" hidden="1" x14ac:dyDescent="0.35">
      <c r="A42" s="16"/>
      <c r="B42" s="15"/>
      <c r="C42" s="76"/>
      <c r="D42" s="74"/>
      <c r="E42" s="74"/>
      <c r="F42" s="74"/>
      <c r="G42" s="74"/>
      <c r="H42" s="74"/>
      <c r="I42" s="74"/>
      <c r="J42" s="74"/>
      <c r="K42" s="74"/>
      <c r="L42" s="2"/>
      <c r="M42" s="2"/>
      <c r="N42" s="76"/>
      <c r="O42" s="78"/>
      <c r="P42" s="78"/>
      <c r="Q42" s="78"/>
      <c r="R42" s="78"/>
      <c r="S42" s="2"/>
      <c r="T42" s="2"/>
      <c r="U42" s="27"/>
      <c r="V42" s="16"/>
    </row>
    <row r="43" spans="1:22" hidden="1" x14ac:dyDescent="0.35">
      <c r="A43" s="16"/>
      <c r="B43" s="15"/>
      <c r="C43" s="76"/>
      <c r="D43" s="74"/>
      <c r="E43" s="74"/>
      <c r="F43" s="74"/>
      <c r="G43" s="74"/>
      <c r="H43" s="74"/>
      <c r="I43" s="74"/>
      <c r="J43" s="74"/>
      <c r="K43" s="74"/>
      <c r="L43" s="2"/>
      <c r="M43" s="2"/>
      <c r="N43" s="76"/>
      <c r="O43" s="78"/>
      <c r="P43" s="78"/>
      <c r="Q43" s="78"/>
      <c r="R43" s="78"/>
      <c r="S43" s="2"/>
      <c r="T43" s="2"/>
      <c r="U43" s="27"/>
      <c r="V43" s="16"/>
    </row>
    <row r="44" spans="1:22" hidden="1" x14ac:dyDescent="0.35">
      <c r="A44" s="16"/>
      <c r="B44" s="15"/>
      <c r="C44" s="76"/>
      <c r="D44" s="74"/>
      <c r="E44" s="74"/>
      <c r="F44" s="74"/>
      <c r="G44" s="74"/>
      <c r="H44" s="74"/>
      <c r="I44" s="74"/>
      <c r="J44" s="74"/>
      <c r="K44" s="74"/>
      <c r="L44" s="2"/>
      <c r="M44" s="2"/>
      <c r="N44" s="76"/>
      <c r="O44" s="78"/>
      <c r="P44" s="78"/>
      <c r="Q44" s="78"/>
      <c r="R44" s="78"/>
      <c r="S44" s="2"/>
      <c r="T44" s="2"/>
      <c r="U44" s="27"/>
      <c r="V44" s="16"/>
    </row>
    <row r="45" spans="1:22" x14ac:dyDescent="0.35">
      <c r="A45" s="16"/>
      <c r="B45" s="15"/>
      <c r="C45" s="76"/>
      <c r="D45" s="79" t="s">
        <v>2</v>
      </c>
      <c r="E45" s="79"/>
      <c r="F45" s="79"/>
      <c r="G45" s="79"/>
      <c r="H45" s="79"/>
      <c r="I45" s="79"/>
      <c r="J45" s="79"/>
      <c r="K45" s="79"/>
      <c r="L45" s="41">
        <f>SUM(L21:L44)</f>
        <v>1487.3410825756914</v>
      </c>
      <c r="M45" s="41">
        <f>SUM(M21:M44)</f>
        <v>1664.6810825756916</v>
      </c>
      <c r="N45" s="76"/>
      <c r="O45" s="80" t="s">
        <v>2</v>
      </c>
      <c r="P45" s="80"/>
      <c r="Q45" s="80"/>
      <c r="R45" s="80"/>
      <c r="S45" s="41">
        <f ca="1">SUM(S21:S44)</f>
        <v>48</v>
      </c>
      <c r="T45" s="41">
        <f ca="1">SUM(T21:T44)</f>
        <v>60</v>
      </c>
      <c r="U45" s="28"/>
      <c r="V45" s="16"/>
    </row>
    <row r="46" spans="1:22" ht="38.15" customHeight="1" x14ac:dyDescent="0.35">
      <c r="A46" s="16"/>
      <c r="B46" s="15"/>
      <c r="C46" s="29"/>
      <c r="D46" s="30"/>
      <c r="E46" s="30"/>
      <c r="F46" s="30"/>
      <c r="G46" s="30"/>
      <c r="H46" s="30"/>
      <c r="I46" s="30"/>
      <c r="J46" s="30"/>
      <c r="K46" s="30"/>
      <c r="L46" s="28"/>
      <c r="M46" s="28"/>
      <c r="N46" s="29"/>
      <c r="O46" s="31"/>
      <c r="P46" s="31"/>
      <c r="Q46" s="31"/>
      <c r="R46" s="31"/>
      <c r="S46" s="28"/>
      <c r="T46" s="28"/>
      <c r="U46" s="28"/>
      <c r="V46" s="16"/>
    </row>
    <row r="47" spans="1:22" ht="28.5" x14ac:dyDescent="0.35">
      <c r="A47" s="16"/>
      <c r="B47" s="16"/>
      <c r="C47" s="81" t="s">
        <v>68</v>
      </c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18"/>
      <c r="V47" s="16"/>
    </row>
  </sheetData>
  <mergeCells count="70">
    <mergeCell ref="D45:K45"/>
    <mergeCell ref="O45:R45"/>
    <mergeCell ref="C47:T47"/>
    <mergeCell ref="C19:C45"/>
    <mergeCell ref="D19:K19"/>
    <mergeCell ref="D42:K42"/>
    <mergeCell ref="O42:R42"/>
    <mergeCell ref="D43:K43"/>
    <mergeCell ref="O43:R43"/>
    <mergeCell ref="D44:K44"/>
    <mergeCell ref="O44:R44"/>
    <mergeCell ref="D39:K39"/>
    <mergeCell ref="O39:R39"/>
    <mergeCell ref="D40:K40"/>
    <mergeCell ref="O40:R40"/>
    <mergeCell ref="D41:K41"/>
    <mergeCell ref="O41:R41"/>
    <mergeCell ref="D36:K36"/>
    <mergeCell ref="O36:R36"/>
    <mergeCell ref="D37:K37"/>
    <mergeCell ref="O37:R37"/>
    <mergeCell ref="D38:K38"/>
    <mergeCell ref="O38:R38"/>
    <mergeCell ref="D33:K33"/>
    <mergeCell ref="O33:R33"/>
    <mergeCell ref="D34:K34"/>
    <mergeCell ref="O34:R34"/>
    <mergeCell ref="D35:K35"/>
    <mergeCell ref="O35:R35"/>
    <mergeCell ref="D30:K30"/>
    <mergeCell ref="O30:R30"/>
    <mergeCell ref="D31:K31"/>
    <mergeCell ref="O31:R31"/>
    <mergeCell ref="D32:K32"/>
    <mergeCell ref="O32:R32"/>
    <mergeCell ref="D27:K27"/>
    <mergeCell ref="O27:R27"/>
    <mergeCell ref="D28:K28"/>
    <mergeCell ref="O28:R28"/>
    <mergeCell ref="D29:K29"/>
    <mergeCell ref="O29:R29"/>
    <mergeCell ref="D23:K23"/>
    <mergeCell ref="O23:R23"/>
    <mergeCell ref="D24:K24"/>
    <mergeCell ref="O24:R24"/>
    <mergeCell ref="D25:K25"/>
    <mergeCell ref="O25:R25"/>
    <mergeCell ref="N19:N45"/>
    <mergeCell ref="O19:R19"/>
    <mergeCell ref="D20:K20"/>
    <mergeCell ref="O20:R20"/>
    <mergeCell ref="D21:K21"/>
    <mergeCell ref="O21:R21"/>
    <mergeCell ref="D22:K22"/>
    <mergeCell ref="O22:R22"/>
    <mergeCell ref="D26:K26"/>
    <mergeCell ref="O26:R26"/>
    <mergeCell ref="C18:T18"/>
    <mergeCell ref="C1:T1"/>
    <mergeCell ref="C2:T2"/>
    <mergeCell ref="C6:T6"/>
    <mergeCell ref="C7:D7"/>
    <mergeCell ref="E7:T7"/>
    <mergeCell ref="C8:D8"/>
    <mergeCell ref="N8:O8"/>
    <mergeCell ref="C9:C13"/>
    <mergeCell ref="N9:N13"/>
    <mergeCell ref="O12:T12"/>
    <mergeCell ref="C14:C17"/>
    <mergeCell ref="N14:N17"/>
  </mergeCells>
  <printOptions horizontalCentered="1" verticalCentered="1"/>
  <pageMargins left="0" right="0" top="0" bottom="0" header="0" footer="0"/>
  <pageSetup paperSize="9" scale="5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9acb0c-1ec9-448b-bc6b-233f253574d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145B02D407F4B849F11CB3536DB6D" ma:contentTypeVersion="11" ma:contentTypeDescription="Create a new document." ma:contentTypeScope="" ma:versionID="bbc7422f80f4e40cb8fb422d390d30ba">
  <xsd:schema xmlns:xsd="http://www.w3.org/2001/XMLSchema" xmlns:xs="http://www.w3.org/2001/XMLSchema" xmlns:p="http://schemas.microsoft.com/office/2006/metadata/properties" xmlns:ns3="2d9acb0c-1ec9-448b-bc6b-233f253574d2" xmlns:ns4="d134daee-979b-4e5c-abf3-67a4c77d057d" targetNamespace="http://schemas.microsoft.com/office/2006/metadata/properties" ma:root="true" ma:fieldsID="561a1a660791ab69782fe24c214bcb08" ns3:_="" ns4:_="">
    <xsd:import namespace="2d9acb0c-1ec9-448b-bc6b-233f253574d2"/>
    <xsd:import namespace="d134daee-979b-4e5c-abf3-67a4c77d05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acb0c-1ec9-448b-bc6b-233f2535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4daee-979b-4e5c-abf3-67a4c77d0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9ED605-9E07-44BF-94BF-C49294F9CB0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134daee-979b-4e5c-abf3-67a4c77d057d"/>
    <ds:schemaRef ds:uri="2d9acb0c-1ec9-448b-bc6b-233f253574d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1EBED8-803C-4261-98E3-013DA3D472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9acb0c-1ec9-448b-bc6b-233f253574d2"/>
    <ds:schemaRef ds:uri="d134daee-979b-4e5c-abf3-67a4c77d0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CE3647-7CA9-4793-A368-783AB9B367F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SSAGS 3B</vt:lpstr>
      <vt:lpstr>HAGasPhase1A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Leren, Ove E SPDC-PTP/O/N</dc:creator>
  <cp:lastModifiedBy>Etebu, Pius M SPDC-PTP/O/NS</cp:lastModifiedBy>
  <cp:lastPrinted>2023-06-22T14:15:03Z</cp:lastPrinted>
  <dcterms:created xsi:type="dcterms:W3CDTF">2022-03-28T10:55:36Z</dcterms:created>
  <dcterms:modified xsi:type="dcterms:W3CDTF">2023-08-07T07:14:48Z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0x010100FF9145B02D407F4B849F11CB3536DB6D</vt:lpwstr>
  </property>
  <property fmtid="{D5CDD505-2E9C-101B-9397-08002B2CF9AE}" pid="3" name="MSIP_Label_d0cb1e24-a0e2-4a4c-9340-733297c9cd7c_Enabled">
    <vt:lpwstr>true</vt:lpwstr>
  </property>
  <property fmtid="{D5CDD505-2E9C-101B-9397-08002B2CF9AE}" pid="4" name="MSIP_Label_d0cb1e24-a0e2-4a4c-9340-733297c9cd7c_SetDate">
    <vt:lpwstr>2023-06-22T14:13:15Z</vt:lpwstr>
  </property>
  <property fmtid="{D5CDD505-2E9C-101B-9397-08002B2CF9AE}" pid="5" name="MSIP_Label_d0cb1e24-a0e2-4a4c-9340-733297c9cd7c_Method">
    <vt:lpwstr>Privileged</vt:lpwstr>
  </property>
  <property fmtid="{D5CDD505-2E9C-101B-9397-08002B2CF9AE}" pid="6" name="MSIP_Label_d0cb1e24-a0e2-4a4c-9340-733297c9cd7c_Name">
    <vt:lpwstr>Internal</vt:lpwstr>
  </property>
  <property fmtid="{D5CDD505-2E9C-101B-9397-08002B2CF9AE}" pid="7" name="MSIP_Label_d0cb1e24-a0e2-4a4c-9340-733297c9cd7c_SiteId">
    <vt:lpwstr>db1e96a8-a3da-442a-930b-235cac24cd5c</vt:lpwstr>
  </property>
  <property fmtid="{D5CDD505-2E9C-101B-9397-08002B2CF9AE}" pid="8" name="MSIP_Label_d0cb1e24-a0e2-4a4c-9340-733297c9cd7c_ActionId">
    <vt:lpwstr>9a8e139f-8048-46c5-bd07-004b684d9135</vt:lpwstr>
  </property>
  <property fmtid="{D5CDD505-2E9C-101B-9397-08002B2CF9AE}" pid="9" name="MSIP_Label_d0cb1e24-a0e2-4a4c-9340-733297c9cd7c_ContentBits">
    <vt:lpwstr>0</vt:lpwstr>
  </property>
</Properties>
</file>