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viya.Fariku\Downloads\"/>
    </mc:Choice>
  </mc:AlternateContent>
  <bookViews>
    <workbookView xWindow="0" yWindow="0" windowWidth="19160" windowHeight="6930"/>
  </bookViews>
  <sheets>
    <sheet name="CSD" sheetId="1" r:id="rId1"/>
    <sheet name="Benefit" sheetId="4" r:id="rId2"/>
    <sheet name="Cost" sheetId="2" r:id="rId3"/>
  </sheets>
  <externalReferences>
    <externalReference r:id="rId4"/>
  </externalReferences>
  <definedNames>
    <definedName name="_xlnm._FilterDatabase" localSheetId="1" hidden="1">Benefit!$B$9:$H$9</definedName>
    <definedName name="DATA1">Benefit!#REF!</definedName>
    <definedName name="DATA10">Benefit!#REF!</definedName>
    <definedName name="DATA11">Benefit!$C$10:$C$32</definedName>
    <definedName name="DATA12">Benefit!#REF!</definedName>
    <definedName name="DATA13">Benefit!$G$10:$G$32</definedName>
    <definedName name="DATA14">Benefit!$H$10:$H$32</definedName>
    <definedName name="DATA2">Benefit!#REF!</definedName>
    <definedName name="DATA3">Benefit!#REF!</definedName>
    <definedName name="DATA4">Benefit!#REF!</definedName>
    <definedName name="DATA5">Benefit!$D$10:$D$32</definedName>
    <definedName name="DATA6">Benefit!$E$10:$E$32</definedName>
    <definedName name="DATA7">Benefit!$F$10:$F$32</definedName>
    <definedName name="DATA8">Benefit!#REF!</definedName>
    <definedName name="DATA9">Benefit!#REF!</definedName>
    <definedName name="TEST0">Benefit!$B$10:$H$32</definedName>
    <definedName name="TESTHKEY">Benefit!$D$9:$H$9</definedName>
    <definedName name="TESTKEYS">Benefit!#REF!</definedName>
    <definedName name="TESTVKEY">Benefit!#REF!</definedName>
  </definedNames>
  <calcPr calcId="171027"/>
</workbook>
</file>

<file path=xl/calcChain.xml><?xml version="1.0" encoding="utf-8"?>
<calcChain xmlns="http://schemas.openxmlformats.org/spreadsheetml/2006/main">
  <c r="D8" i="1" l="1"/>
  <c r="D7" i="1"/>
  <c r="F19" i="2" l="1"/>
  <c r="F4" i="2"/>
  <c r="H37" i="4"/>
  <c r="G37" i="4"/>
  <c r="F7" i="1" l="1"/>
  <c r="F8" i="1" s="1"/>
  <c r="F9" i="1" s="1"/>
  <c r="F11" i="1" s="1"/>
  <c r="E7" i="1"/>
  <c r="I9" i="1" l="1"/>
  <c r="D9" i="1"/>
  <c r="E8" i="1"/>
  <c r="E9" i="1" s="1"/>
  <c r="E11" i="1" s="1"/>
</calcChain>
</file>

<file path=xl/sharedStrings.xml><?xml version="1.0" encoding="utf-8"?>
<sst xmlns="http://schemas.openxmlformats.org/spreadsheetml/2006/main" count="169" uniqueCount="115">
  <si>
    <t>Opex Savings</t>
  </si>
  <si>
    <t>Net Opex Savings 100%</t>
  </si>
  <si>
    <t>Opex Savings Shell Share</t>
  </si>
  <si>
    <t xml:space="preserve">Lost Tax shield </t>
  </si>
  <si>
    <t>Savings</t>
  </si>
  <si>
    <t>USD'000</t>
  </si>
  <si>
    <t>$</t>
  </si>
  <si>
    <t>CSD (SS) $'000</t>
  </si>
  <si>
    <t>CM</t>
  </si>
  <si>
    <t>S/N</t>
  </si>
  <si>
    <t>DESCRIPTION</t>
  </si>
  <si>
    <t>UNITS</t>
  </si>
  <si>
    <t>COST($)</t>
  </si>
  <si>
    <t>TOTAL($)</t>
  </si>
  <si>
    <t>TOTAL COST OF PROJECT</t>
  </si>
  <si>
    <t>Incremental CSD (SS) $'000</t>
  </si>
  <si>
    <t>Year</t>
  </si>
  <si>
    <t>Order</t>
  </si>
  <si>
    <t>Description</t>
  </si>
  <si>
    <t>Functional Location</t>
  </si>
  <si>
    <t>Order Type</t>
  </si>
  <si>
    <t>Total planned costs</t>
  </si>
  <si>
    <t>Total actual costs</t>
  </si>
  <si>
    <t>2013</t>
  </si>
  <si>
    <t>22077998</t>
  </si>
  <si>
    <t>Clogged  radiator on NUNR FLB Diesel Gen</t>
  </si>
  <si>
    <t>NG.NUN.NUNF1.PG.G150A</t>
  </si>
  <si>
    <t>72FC</t>
  </si>
  <si>
    <t>22064060</t>
  </si>
  <si>
    <t>REPLACE DEFECTIVE RADIATOR ON EP4 G342 E</t>
  </si>
  <si>
    <t>NG.DIEF1.P4-P4DRV</t>
  </si>
  <si>
    <t>22079425</t>
  </si>
  <si>
    <t>Cracks on NUNR FLB G3512 radiator Housin</t>
  </si>
  <si>
    <t>NG.NUN.NUNF1.PG.G140</t>
  </si>
  <si>
    <t>22099062</t>
  </si>
  <si>
    <t>REPAIR BLOCKED RADIATOR OF G342 @DBUC</t>
  </si>
  <si>
    <t>NG.NUN.DIEF1</t>
  </si>
  <si>
    <t>72RE</t>
  </si>
  <si>
    <t>22121533</t>
  </si>
  <si>
    <t>Stop leak on Kocr EP5 radiator</t>
  </si>
  <si>
    <t>NG.KOLF1.P5-P5DRV</t>
  </si>
  <si>
    <t>22128765</t>
  </si>
  <si>
    <t>Replace leaking Kocr EP5 radiator</t>
  </si>
  <si>
    <t>22134957</t>
  </si>
  <si>
    <t>Repair / pressure test radiator for EP5</t>
  </si>
  <si>
    <t>22128896</t>
  </si>
  <si>
    <t>Repair/Install Ex-Kocr EP5 Radiator</t>
  </si>
  <si>
    <t>22149509</t>
  </si>
  <si>
    <t>STEAM CLEANING OF NUNR EP4 RADIATOR</t>
  </si>
  <si>
    <t>NG.NUN.NUNF1.OX.P4</t>
  </si>
  <si>
    <t>22164919</t>
  </si>
  <si>
    <t>ETEL G/GEN BOTTOM RADIATOR HOSE LEAKING</t>
  </si>
  <si>
    <t>NG.KOL.ETEF1.PG.G910</t>
  </si>
  <si>
    <t>2014</t>
  </si>
  <si>
    <t>22189578</t>
  </si>
  <si>
    <t>Replace Ubie G3408 top radiator top radi</t>
  </si>
  <si>
    <t>NG.UBIF1.P2-P2DRV</t>
  </si>
  <si>
    <t>22204980</t>
  </si>
  <si>
    <t>STEAM CLEANING OF EP2 CLOGGED RADIATOR</t>
  </si>
  <si>
    <t>NG.NUNF1.P2-P2DRV</t>
  </si>
  <si>
    <t>21911780</t>
  </si>
  <si>
    <t>REPAIR &amp; TEST G342 RADIATOR EX-DIEBU EP2</t>
  </si>
  <si>
    <t>NG.DIEF1.P2-P2DRV</t>
  </si>
  <si>
    <t>22230025</t>
  </si>
  <si>
    <t>Disconnect Kocr EP7 radiator and pullout</t>
  </si>
  <si>
    <t>NG.KOLF1.P7-P7DRV</t>
  </si>
  <si>
    <t>22236505</t>
  </si>
  <si>
    <t>Servicing of Radiator EP7,EX- KOLOCREEK</t>
  </si>
  <si>
    <t>NG.KOL.KOLF1</t>
  </si>
  <si>
    <t>22251733</t>
  </si>
  <si>
    <t>Replace NUNR EP3 radiator 3" down hose.</t>
  </si>
  <si>
    <t>NG.NUNF1.P3-P3DRV</t>
  </si>
  <si>
    <t>22262489</t>
  </si>
  <si>
    <t>Fabricate &amp; Install Etel D3304 radiator</t>
  </si>
  <si>
    <t>NG.ETEF1.G920-G920DRV</t>
  </si>
  <si>
    <t>22280476</t>
  </si>
  <si>
    <t>STEAM CLEAN NUNR EP3 CLOGGED RADIATOR</t>
  </si>
  <si>
    <t>22282505</t>
  </si>
  <si>
    <t>REPLACE DEFECTIVE RADIATOR WATER HOSE ON</t>
  </si>
  <si>
    <t>NG.NUNF1.P1-P1DRV</t>
  </si>
  <si>
    <t>2015</t>
  </si>
  <si>
    <t>22238315</t>
  </si>
  <si>
    <t>Repair defective Kocr EP7 radiator</t>
  </si>
  <si>
    <t>22366201</t>
  </si>
  <si>
    <t>Replace leaks on MBMW Perkins Gen1 Radia</t>
  </si>
  <si>
    <t>NG.KOL.ADIF1.PG.MBMW2G011ED</t>
  </si>
  <si>
    <t>2016</t>
  </si>
  <si>
    <t>22483276</t>
  </si>
  <si>
    <t>MBMW: REPAIR LEAKING PERKINS D/GENSET RA</t>
  </si>
  <si>
    <t>NG.KOL.ADIF1.PG.MBMW2G021ED</t>
  </si>
  <si>
    <t>2017</t>
  </si>
  <si>
    <t>22474743</t>
  </si>
  <si>
    <t>TR/SHOOT CAUSE OF EP4 OVERHEATING NUNRFI</t>
  </si>
  <si>
    <t>NG.NUNF1.P4-P4DRV</t>
  </si>
  <si>
    <t>22591214</t>
  </si>
  <si>
    <t>ADIB: STOP EP2 RADIATOR WATER LEAK.</t>
  </si>
  <si>
    <t>NG.ADIF1.P5-P5DRV</t>
  </si>
  <si>
    <t>2018</t>
  </si>
  <si>
    <t>22631746</t>
  </si>
  <si>
    <t>KOCR: REPAIR PUNCTURED RADIATOR FIN ON C</t>
  </si>
  <si>
    <t>NG.KOL.KOLF1.PG</t>
  </si>
  <si>
    <t>22645765</t>
  </si>
  <si>
    <t>ADIB: FIX LEAKING POINT ON EP2 RADIATOR</t>
  </si>
  <si>
    <t>NG.ADIF1.P2-P2DRV</t>
  </si>
  <si>
    <t>22571995</t>
  </si>
  <si>
    <t>KOCR: REPAIR LEAKING G3508 GAS ENGINE RA</t>
  </si>
  <si>
    <t>NG.KOLF1.G111-G111DRV</t>
  </si>
  <si>
    <t>TOTAL</t>
  </si>
  <si>
    <t>Radiator Reliability Improvement Cost Analysis</t>
  </si>
  <si>
    <t xml:space="preserve">Average Spend of about $12,000 per year </t>
  </si>
  <si>
    <t xml:space="preserve">Calculation of total spent on fixing radiators in the PU </t>
  </si>
  <si>
    <t>SAP Download of Corrective Work Orders (72FC) &amp; Callouts (72RE) from 2013 - 2018 (date)</t>
  </si>
  <si>
    <t>Radiator Improvement</t>
  </si>
  <si>
    <t xml:space="preserve">NALPREP Chemical </t>
  </si>
  <si>
    <t>Implementation Cost (to be funded from OP'17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</si>
</sst>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0" fontId="5" fillId="0" borderId="0" xfId="0" applyFont="1"/>
    <xf numFmtId="0" fontId="0" fillId="0" borderId="2" xfId="0" applyBorder="1"/>
    <xf numFmtId="9" fontId="4" fillId="2" borderId="0" xfId="0" applyNumberFormat="1" applyFont="1" applyFill="1" applyAlignment="1">
      <alignment vertical="center"/>
    </xf>
    <xf numFmtId="4" fontId="4" fillId="2" borderId="1" xfId="0" applyNumberFormat="1" applyFont="1" applyFill="1" applyBorder="1" applyAlignment="1">
      <alignment horizontal="right" vertical="center"/>
    </xf>
    <xf numFmtId="0" fontId="6" fillId="0" borderId="2" xfId="0" applyFont="1" applyBorder="1"/>
    <xf numFmtId="3" fontId="6" fillId="0" borderId="0" xfId="0" applyNumberFormat="1" applyFont="1"/>
    <xf numFmtId="3" fontId="6" fillId="0" borderId="3" xfId="0" applyNumberFormat="1" applyFont="1" applyBorder="1"/>
    <xf numFmtId="0" fontId="4" fillId="2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4" borderId="0" xfId="0" applyFill="1" applyAlignment="1">
      <alignment horizontal="left"/>
    </xf>
    <xf numFmtId="49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9" fontId="8" fillId="5" borderId="0" xfId="0" applyNumberFormat="1" applyFont="1" applyFill="1"/>
    <xf numFmtId="4" fontId="8" fillId="5" borderId="0" xfId="0" applyNumberFormat="1" applyFont="1" applyFill="1"/>
    <xf numFmtId="0" fontId="8" fillId="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NA-P004-S3\Chiviya.Fariku$\cached\My%20Documents\NRKC%20District\Radiator\Copy%20of%20Radiator%20Key%20Word%20Search%202013%20to%20date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ator Failure Raw Data"/>
      <sheetName val="Per Year"/>
      <sheetName val="Per Location"/>
      <sheetName val="Failure Categorization"/>
    </sheetNames>
    <sheetDataSet>
      <sheetData sheetId="0">
        <row r="32">
          <cell r="B32" t="str">
            <v xml:space="preserve">Cost </v>
          </cell>
        </row>
        <row r="33">
          <cell r="A33">
            <v>2013</v>
          </cell>
          <cell r="B33">
            <v>13702.800000000001</v>
          </cell>
        </row>
        <row r="34">
          <cell r="A34">
            <v>2014</v>
          </cell>
          <cell r="B34">
            <v>13118.47</v>
          </cell>
        </row>
        <row r="35">
          <cell r="A35">
            <v>2015</v>
          </cell>
          <cell r="B35">
            <v>6659.16</v>
          </cell>
        </row>
        <row r="36">
          <cell r="A36">
            <v>2016</v>
          </cell>
          <cell r="B36">
            <v>1580.8</v>
          </cell>
        </row>
        <row r="37">
          <cell r="A37">
            <v>2017</v>
          </cell>
          <cell r="B37">
            <v>4826</v>
          </cell>
        </row>
        <row r="38">
          <cell r="A38">
            <v>2018</v>
          </cell>
          <cell r="B38">
            <v>23500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E11" sqref="E11"/>
    </sheetView>
  </sheetViews>
  <sheetFormatPr defaultRowHeight="14.5" x14ac:dyDescent="0.35"/>
  <cols>
    <col min="3" max="3" width="24.1796875" customWidth="1"/>
    <col min="4" max="4" width="13.7265625" customWidth="1"/>
    <col min="5" max="5" width="11.453125" customWidth="1"/>
    <col min="6" max="6" width="11.7265625" customWidth="1"/>
    <col min="7" max="7" width="4.7265625" customWidth="1"/>
    <col min="8" max="8" width="17.453125" bestFit="1" customWidth="1"/>
    <col min="10" max="10" width="14.26953125" bestFit="1" customWidth="1"/>
  </cols>
  <sheetData>
    <row r="2" spans="2:9" x14ac:dyDescent="0.35">
      <c r="B2" s="1"/>
      <c r="C2" s="2"/>
      <c r="E2" s="3"/>
      <c r="F2" s="3"/>
    </row>
    <row r="3" spans="2:9" x14ac:dyDescent="0.35">
      <c r="B3" s="1" t="s">
        <v>0</v>
      </c>
    </row>
    <row r="4" spans="2:9" x14ac:dyDescent="0.35">
      <c r="C4" s="7" t="s">
        <v>112</v>
      </c>
      <c r="D4" s="3">
        <v>2017</v>
      </c>
      <c r="E4" s="3">
        <v>2018</v>
      </c>
      <c r="F4" s="3">
        <v>2019</v>
      </c>
      <c r="H4" s="22" t="s">
        <v>4</v>
      </c>
      <c r="I4" s="23"/>
    </row>
    <row r="5" spans="2:9" x14ac:dyDescent="0.35">
      <c r="C5" s="2"/>
      <c r="D5" s="3" t="s">
        <v>5</v>
      </c>
      <c r="E5" s="3" t="s">
        <v>5</v>
      </c>
      <c r="F5" s="3" t="s">
        <v>5</v>
      </c>
      <c r="H5" s="8"/>
      <c r="I5" s="15" t="s">
        <v>6</v>
      </c>
    </row>
    <row r="6" spans="2:9" ht="15" thickBot="1" x14ac:dyDescent="0.4">
      <c r="C6" s="9" t="s">
        <v>1</v>
      </c>
      <c r="D6" s="10">
        <v>-3.2360000000000002</v>
      </c>
      <c r="E6" s="10">
        <v>12</v>
      </c>
      <c r="F6" s="10">
        <v>12</v>
      </c>
      <c r="H6" s="11" t="s">
        <v>8</v>
      </c>
      <c r="I6" s="12">
        <v>12000</v>
      </c>
    </row>
    <row r="7" spans="2:9" ht="15" thickBot="1" x14ac:dyDescent="0.4">
      <c r="C7" s="5" t="s">
        <v>2</v>
      </c>
      <c r="D7" s="6">
        <f t="shared" ref="D7:F7" si="0">D6*0.3</f>
        <v>-0.9708</v>
      </c>
      <c r="E7" s="6">
        <f t="shared" si="0"/>
        <v>3.5999999999999996</v>
      </c>
      <c r="F7" s="6">
        <f t="shared" si="0"/>
        <v>3.5999999999999996</v>
      </c>
      <c r="H7" s="11"/>
      <c r="I7" s="19"/>
    </row>
    <row r="8" spans="2:9" ht="15" thickBot="1" x14ac:dyDescent="0.4">
      <c r="C8" s="5" t="s">
        <v>3</v>
      </c>
      <c r="D8" s="4">
        <f t="shared" ref="D8:F8" si="1">-0.85*D7</f>
        <v>0.82518000000000002</v>
      </c>
      <c r="E8" s="4">
        <f t="shared" si="1"/>
        <v>-3.0599999999999996</v>
      </c>
      <c r="F8" s="4">
        <f t="shared" si="1"/>
        <v>-3.0599999999999996</v>
      </c>
    </row>
    <row r="9" spans="2:9" ht="15" thickBot="1" x14ac:dyDescent="0.4">
      <c r="C9" s="14" t="s">
        <v>7</v>
      </c>
      <c r="D9" s="10">
        <f>D7+D8</f>
        <v>-0.14561999999999997</v>
      </c>
      <c r="E9" s="10">
        <f t="shared" ref="E9:F11" si="2">E7+E8</f>
        <v>0.54</v>
      </c>
      <c r="F9" s="10">
        <f t="shared" si="2"/>
        <v>0.54</v>
      </c>
      <c r="H9" s="11"/>
      <c r="I9" s="13">
        <f>SUM(I6:I7)</f>
        <v>12000</v>
      </c>
    </row>
    <row r="11" spans="2:9" ht="15" thickBot="1" x14ac:dyDescent="0.4">
      <c r="C11" s="14" t="s">
        <v>15</v>
      </c>
      <c r="D11" s="10">
        <v>0</v>
      </c>
      <c r="E11" s="10">
        <f t="shared" si="2"/>
        <v>0.54</v>
      </c>
      <c r="F11" s="10">
        <f t="shared" si="2"/>
        <v>0.54</v>
      </c>
    </row>
  </sheetData>
  <mergeCells count="1">
    <mergeCell ref="H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topLeftCell="A20" workbookViewId="0">
      <selection activeCell="E36" sqref="E36"/>
    </sheetView>
  </sheetViews>
  <sheetFormatPr defaultRowHeight="14.5" x14ac:dyDescent="0.35"/>
  <cols>
    <col min="1" max="1" width="8.7265625" style="27"/>
    <col min="2" max="2" width="9.08984375" style="27" bestFit="1" customWidth="1"/>
    <col min="3" max="3" width="10.1796875" customWidth="1"/>
    <col min="4" max="4" width="8.81640625" bestFit="1" customWidth="1"/>
    <col min="5" max="5" width="41.90625" customWidth="1"/>
    <col min="6" max="6" width="23.08984375" customWidth="1"/>
    <col min="7" max="7" width="17.08984375" customWidth="1"/>
    <col min="8" max="8" width="15.1796875" customWidth="1"/>
  </cols>
  <sheetData>
    <row r="2" spans="1:8" ht="21" customHeight="1" x14ac:dyDescent="0.5">
      <c r="E2" s="33" t="s">
        <v>108</v>
      </c>
      <c r="F2" s="33"/>
    </row>
    <row r="3" spans="1:8" x14ac:dyDescent="0.35">
      <c r="E3" s="34" t="s">
        <v>110</v>
      </c>
      <c r="F3" s="34"/>
    </row>
    <row r="4" spans="1:8" x14ac:dyDescent="0.35">
      <c r="D4" s="34" t="s">
        <v>111</v>
      </c>
      <c r="E4" s="34"/>
      <c r="F4" s="34"/>
      <c r="G4" s="34"/>
    </row>
    <row r="5" spans="1:8" x14ac:dyDescent="0.35">
      <c r="E5" s="34" t="s">
        <v>109</v>
      </c>
      <c r="F5" s="34"/>
    </row>
    <row r="9" spans="1:8" x14ac:dyDescent="0.35">
      <c r="A9" s="27" t="s">
        <v>9</v>
      </c>
      <c r="B9" s="28" t="s">
        <v>16</v>
      </c>
      <c r="C9" s="24" t="s">
        <v>20</v>
      </c>
      <c r="D9" s="24" t="s">
        <v>17</v>
      </c>
      <c r="E9" s="24" t="s">
        <v>18</v>
      </c>
      <c r="F9" s="24" t="s">
        <v>19</v>
      </c>
      <c r="G9" s="24" t="s">
        <v>21</v>
      </c>
      <c r="H9" s="24" t="s">
        <v>22</v>
      </c>
    </row>
    <row r="10" spans="1:8" x14ac:dyDescent="0.35">
      <c r="A10" s="27">
        <v>1</v>
      </c>
      <c r="B10" s="29" t="s">
        <v>23</v>
      </c>
      <c r="C10" s="25" t="s">
        <v>27</v>
      </c>
      <c r="D10" s="25" t="s">
        <v>24</v>
      </c>
      <c r="E10" s="25" t="s">
        <v>25</v>
      </c>
      <c r="F10" s="25" t="s">
        <v>26</v>
      </c>
      <c r="G10" s="26">
        <v>1064</v>
      </c>
      <c r="H10" s="26">
        <v>1064</v>
      </c>
    </row>
    <row r="11" spans="1:8" x14ac:dyDescent="0.35">
      <c r="A11" s="27">
        <v>2</v>
      </c>
      <c r="B11" s="29" t="s">
        <v>23</v>
      </c>
      <c r="C11" s="25" t="s">
        <v>27</v>
      </c>
      <c r="D11" s="25" t="s">
        <v>28</v>
      </c>
      <c r="E11" s="25" t="s">
        <v>29</v>
      </c>
      <c r="F11" s="25" t="s">
        <v>30</v>
      </c>
      <c r="G11" s="26">
        <v>3648</v>
      </c>
      <c r="H11" s="26">
        <v>3648</v>
      </c>
    </row>
    <row r="12" spans="1:8" x14ac:dyDescent="0.35">
      <c r="A12" s="27">
        <v>3</v>
      </c>
      <c r="B12" s="29" t="s">
        <v>23</v>
      </c>
      <c r="C12" s="25" t="s">
        <v>27</v>
      </c>
      <c r="D12" s="25" t="s">
        <v>31</v>
      </c>
      <c r="E12" s="25" t="s">
        <v>32</v>
      </c>
      <c r="F12" s="25" t="s">
        <v>33</v>
      </c>
      <c r="G12" s="26">
        <v>1368</v>
      </c>
      <c r="H12" s="26">
        <v>1368</v>
      </c>
    </row>
    <row r="13" spans="1:8" x14ac:dyDescent="0.35">
      <c r="A13" s="27">
        <v>4</v>
      </c>
      <c r="B13" s="29" t="s">
        <v>23</v>
      </c>
      <c r="C13" s="25" t="s">
        <v>37</v>
      </c>
      <c r="D13" s="25" t="s">
        <v>34</v>
      </c>
      <c r="E13" s="25" t="s">
        <v>35</v>
      </c>
      <c r="F13" s="25" t="s">
        <v>36</v>
      </c>
      <c r="G13" s="26">
        <v>912</v>
      </c>
      <c r="H13" s="26">
        <v>912</v>
      </c>
    </row>
    <row r="14" spans="1:8" x14ac:dyDescent="0.35">
      <c r="A14" s="27">
        <v>5</v>
      </c>
      <c r="B14" s="29" t="s">
        <v>23</v>
      </c>
      <c r="C14" s="25" t="s">
        <v>27</v>
      </c>
      <c r="D14" s="25" t="s">
        <v>38</v>
      </c>
      <c r="E14" s="25" t="s">
        <v>39</v>
      </c>
      <c r="F14" s="25" t="s">
        <v>40</v>
      </c>
      <c r="G14" s="26">
        <v>1178</v>
      </c>
      <c r="H14" s="26">
        <v>1178</v>
      </c>
    </row>
    <row r="15" spans="1:8" x14ac:dyDescent="0.35">
      <c r="A15" s="27">
        <v>6</v>
      </c>
      <c r="B15" s="29" t="s">
        <v>23</v>
      </c>
      <c r="C15" s="25" t="s">
        <v>27</v>
      </c>
      <c r="D15" s="25" t="s">
        <v>41</v>
      </c>
      <c r="E15" s="25" t="s">
        <v>42</v>
      </c>
      <c r="F15" s="25" t="s">
        <v>40</v>
      </c>
      <c r="G15" s="26">
        <v>1413.6</v>
      </c>
      <c r="H15" s="26">
        <v>1413.6</v>
      </c>
    </row>
    <row r="16" spans="1:8" x14ac:dyDescent="0.35">
      <c r="A16" s="27">
        <v>7</v>
      </c>
      <c r="B16" s="29" t="s">
        <v>23</v>
      </c>
      <c r="C16" s="25" t="s">
        <v>37</v>
      </c>
      <c r="D16" s="25" t="s">
        <v>43</v>
      </c>
      <c r="E16" s="25" t="s">
        <v>44</v>
      </c>
      <c r="F16" s="25" t="s">
        <v>40</v>
      </c>
      <c r="G16" s="26">
        <v>608</v>
      </c>
      <c r="H16" s="26">
        <v>0</v>
      </c>
    </row>
    <row r="17" spans="1:8" x14ac:dyDescent="0.35">
      <c r="A17" s="27">
        <v>8</v>
      </c>
      <c r="B17" s="29" t="s">
        <v>23</v>
      </c>
      <c r="C17" s="25" t="s">
        <v>37</v>
      </c>
      <c r="D17" s="25" t="s">
        <v>45</v>
      </c>
      <c r="E17" s="25" t="s">
        <v>46</v>
      </c>
      <c r="F17" s="25" t="s">
        <v>40</v>
      </c>
      <c r="G17" s="26">
        <v>608</v>
      </c>
      <c r="H17" s="26">
        <v>0</v>
      </c>
    </row>
    <row r="18" spans="1:8" x14ac:dyDescent="0.35">
      <c r="A18" s="27">
        <v>9</v>
      </c>
      <c r="B18" s="29" t="s">
        <v>23</v>
      </c>
      <c r="C18" s="25" t="s">
        <v>27</v>
      </c>
      <c r="D18" s="25" t="s">
        <v>47</v>
      </c>
      <c r="E18" s="25" t="s">
        <v>48</v>
      </c>
      <c r="F18" s="25" t="s">
        <v>49</v>
      </c>
      <c r="G18" s="26">
        <v>1824</v>
      </c>
      <c r="H18" s="26">
        <v>1824</v>
      </c>
    </row>
    <row r="19" spans="1:8" x14ac:dyDescent="0.35">
      <c r="A19" s="27">
        <v>10</v>
      </c>
      <c r="B19" s="29" t="s">
        <v>23</v>
      </c>
      <c r="C19" s="25" t="s">
        <v>27</v>
      </c>
      <c r="D19" s="25" t="s">
        <v>50</v>
      </c>
      <c r="E19" s="25" t="s">
        <v>51</v>
      </c>
      <c r="F19" s="25" t="s">
        <v>52</v>
      </c>
      <c r="G19" s="26">
        <v>1079.2</v>
      </c>
      <c r="H19" s="26">
        <v>1086.8</v>
      </c>
    </row>
    <row r="20" spans="1:8" x14ac:dyDescent="0.35">
      <c r="A20" s="27">
        <v>11</v>
      </c>
      <c r="B20" s="29" t="s">
        <v>53</v>
      </c>
      <c r="C20" s="25" t="s">
        <v>27</v>
      </c>
      <c r="D20" s="25" t="s">
        <v>54</v>
      </c>
      <c r="E20" s="25" t="s">
        <v>55</v>
      </c>
      <c r="F20" s="25" t="s">
        <v>56</v>
      </c>
      <c r="G20" s="26">
        <v>1748</v>
      </c>
      <c r="H20" s="26">
        <v>1740.4</v>
      </c>
    </row>
    <row r="21" spans="1:8" x14ac:dyDescent="0.35">
      <c r="A21" s="27">
        <v>12</v>
      </c>
      <c r="B21" s="29" t="s">
        <v>53</v>
      </c>
      <c r="C21" s="25" t="s">
        <v>27</v>
      </c>
      <c r="D21" s="25" t="s">
        <v>57</v>
      </c>
      <c r="E21" s="25" t="s">
        <v>58</v>
      </c>
      <c r="F21" s="25" t="s">
        <v>59</v>
      </c>
      <c r="G21" s="26">
        <v>1778.4</v>
      </c>
      <c r="H21" s="26">
        <v>1778.4</v>
      </c>
    </row>
    <row r="22" spans="1:8" x14ac:dyDescent="0.35">
      <c r="A22" s="27">
        <v>13</v>
      </c>
      <c r="B22" s="29" t="s">
        <v>53</v>
      </c>
      <c r="C22" s="25" t="s">
        <v>37</v>
      </c>
      <c r="D22" s="25" t="s">
        <v>60</v>
      </c>
      <c r="E22" s="25" t="s">
        <v>61</v>
      </c>
      <c r="F22" s="25" t="s">
        <v>62</v>
      </c>
      <c r="G22" s="26">
        <v>3702.07</v>
      </c>
      <c r="H22" s="26">
        <v>2717.35</v>
      </c>
    </row>
    <row r="23" spans="1:8" x14ac:dyDescent="0.35">
      <c r="A23" s="27">
        <v>14</v>
      </c>
      <c r="B23" s="29" t="s">
        <v>53</v>
      </c>
      <c r="C23" s="25" t="s">
        <v>27</v>
      </c>
      <c r="D23" s="25" t="s">
        <v>63</v>
      </c>
      <c r="E23" s="25" t="s">
        <v>64</v>
      </c>
      <c r="F23" s="25" t="s">
        <v>65</v>
      </c>
      <c r="G23" s="26">
        <v>1299.5999999999999</v>
      </c>
      <c r="H23" s="26">
        <v>1299.5999999999999</v>
      </c>
    </row>
    <row r="24" spans="1:8" x14ac:dyDescent="0.35">
      <c r="A24" s="27">
        <v>15</v>
      </c>
      <c r="B24" s="29" t="s">
        <v>53</v>
      </c>
      <c r="C24" s="25" t="s">
        <v>37</v>
      </c>
      <c r="D24" s="25" t="s">
        <v>66</v>
      </c>
      <c r="E24" s="25" t="s">
        <v>67</v>
      </c>
      <c r="F24" s="25" t="s">
        <v>68</v>
      </c>
      <c r="G24" s="26">
        <v>0</v>
      </c>
      <c r="H24" s="26">
        <v>0</v>
      </c>
    </row>
    <row r="25" spans="1:8" x14ac:dyDescent="0.35">
      <c r="A25" s="27">
        <v>16</v>
      </c>
      <c r="B25" s="29" t="s">
        <v>53</v>
      </c>
      <c r="C25" s="25" t="s">
        <v>27</v>
      </c>
      <c r="D25" s="25" t="s">
        <v>69</v>
      </c>
      <c r="E25" s="25" t="s">
        <v>70</v>
      </c>
      <c r="F25" s="25" t="s">
        <v>71</v>
      </c>
      <c r="G25" s="26">
        <v>836</v>
      </c>
      <c r="H25" s="26">
        <v>836</v>
      </c>
    </row>
    <row r="26" spans="1:8" x14ac:dyDescent="0.35">
      <c r="A26" s="27">
        <v>17</v>
      </c>
      <c r="B26" s="29" t="s">
        <v>53</v>
      </c>
      <c r="C26" s="25" t="s">
        <v>27</v>
      </c>
      <c r="D26" s="25" t="s">
        <v>72</v>
      </c>
      <c r="E26" s="25" t="s">
        <v>73</v>
      </c>
      <c r="F26" s="25" t="s">
        <v>74</v>
      </c>
      <c r="G26" s="26">
        <v>1930.4</v>
      </c>
      <c r="H26" s="26">
        <v>1930.4</v>
      </c>
    </row>
    <row r="27" spans="1:8" x14ac:dyDescent="0.35">
      <c r="A27" s="27">
        <v>18</v>
      </c>
      <c r="B27" s="29" t="s">
        <v>53</v>
      </c>
      <c r="C27" s="25" t="s">
        <v>27</v>
      </c>
      <c r="D27" s="25" t="s">
        <v>75</v>
      </c>
      <c r="E27" s="25" t="s">
        <v>76</v>
      </c>
      <c r="F27" s="25" t="s">
        <v>71</v>
      </c>
      <c r="G27" s="26">
        <v>988</v>
      </c>
      <c r="H27" s="26">
        <v>988</v>
      </c>
    </row>
    <row r="28" spans="1:8" x14ac:dyDescent="0.35">
      <c r="A28" s="27">
        <v>19</v>
      </c>
      <c r="B28" s="29" t="s">
        <v>53</v>
      </c>
      <c r="C28" s="25" t="s">
        <v>27</v>
      </c>
      <c r="D28" s="25" t="s">
        <v>77</v>
      </c>
      <c r="E28" s="25" t="s">
        <v>78</v>
      </c>
      <c r="F28" s="25" t="s">
        <v>79</v>
      </c>
      <c r="G28" s="26">
        <v>836</v>
      </c>
      <c r="H28" s="26">
        <v>836</v>
      </c>
    </row>
    <row r="29" spans="1:8" x14ac:dyDescent="0.35">
      <c r="A29" s="27">
        <v>20</v>
      </c>
      <c r="B29" s="29" t="s">
        <v>80</v>
      </c>
      <c r="C29" s="25" t="s">
        <v>37</v>
      </c>
      <c r="D29" s="25" t="s">
        <v>81</v>
      </c>
      <c r="E29" s="25" t="s">
        <v>82</v>
      </c>
      <c r="F29" s="25" t="s">
        <v>65</v>
      </c>
      <c r="G29" s="26">
        <v>4918.76</v>
      </c>
      <c r="H29" s="26">
        <v>6174.72</v>
      </c>
    </row>
    <row r="30" spans="1:8" x14ac:dyDescent="0.35">
      <c r="A30" s="27">
        <v>21</v>
      </c>
      <c r="B30" s="29" t="s">
        <v>80</v>
      </c>
      <c r="C30" s="25" t="s">
        <v>27</v>
      </c>
      <c r="D30" s="25" t="s">
        <v>83</v>
      </c>
      <c r="E30" s="25" t="s">
        <v>84</v>
      </c>
      <c r="F30" s="25" t="s">
        <v>85</v>
      </c>
      <c r="G30" s="26">
        <v>1740.4</v>
      </c>
      <c r="H30" s="26">
        <v>1740.4</v>
      </c>
    </row>
    <row r="31" spans="1:8" x14ac:dyDescent="0.35">
      <c r="A31" s="27">
        <v>22</v>
      </c>
      <c r="B31" s="29" t="s">
        <v>86</v>
      </c>
      <c r="C31" s="25" t="s">
        <v>27</v>
      </c>
      <c r="D31" s="25" t="s">
        <v>87</v>
      </c>
      <c r="E31" s="25" t="s">
        <v>88</v>
      </c>
      <c r="F31" s="25" t="s">
        <v>89</v>
      </c>
      <c r="G31" s="26">
        <v>1580.8</v>
      </c>
      <c r="H31" s="26">
        <v>1307.2</v>
      </c>
    </row>
    <row r="32" spans="1:8" x14ac:dyDescent="0.35">
      <c r="A32" s="27">
        <v>23</v>
      </c>
      <c r="B32" s="29" t="s">
        <v>90</v>
      </c>
      <c r="C32" s="25" t="s">
        <v>27</v>
      </c>
      <c r="D32" s="25" t="s">
        <v>91</v>
      </c>
      <c r="E32" s="25" t="s">
        <v>92</v>
      </c>
      <c r="F32" s="25" t="s">
        <v>93</v>
      </c>
      <c r="G32" s="26">
        <v>3116</v>
      </c>
      <c r="H32" s="26">
        <v>2964</v>
      </c>
    </row>
    <row r="33" spans="1:8" x14ac:dyDescent="0.35">
      <c r="A33" s="27">
        <v>24</v>
      </c>
      <c r="B33" s="29" t="s">
        <v>90</v>
      </c>
      <c r="C33" s="25" t="s">
        <v>27</v>
      </c>
      <c r="D33" s="25" t="s">
        <v>94</v>
      </c>
      <c r="E33" s="25" t="s">
        <v>95</v>
      </c>
      <c r="F33" s="25" t="s">
        <v>96</v>
      </c>
      <c r="G33" s="26">
        <v>1710</v>
      </c>
      <c r="H33" s="26">
        <v>1520</v>
      </c>
    </row>
    <row r="34" spans="1:8" x14ac:dyDescent="0.35">
      <c r="A34" s="27">
        <v>25</v>
      </c>
      <c r="B34" s="29" t="s">
        <v>97</v>
      </c>
      <c r="C34" s="25" t="s">
        <v>27</v>
      </c>
      <c r="D34" s="25" t="s">
        <v>98</v>
      </c>
      <c r="E34" s="25" t="s">
        <v>99</v>
      </c>
      <c r="F34" s="25" t="s">
        <v>100</v>
      </c>
      <c r="G34" s="26">
        <v>0</v>
      </c>
      <c r="H34" s="26">
        <v>0</v>
      </c>
    </row>
    <row r="35" spans="1:8" x14ac:dyDescent="0.35">
      <c r="A35" s="27">
        <v>26</v>
      </c>
      <c r="B35" s="29" t="s">
        <v>97</v>
      </c>
      <c r="C35" s="25" t="s">
        <v>27</v>
      </c>
      <c r="D35" s="25" t="s">
        <v>101</v>
      </c>
      <c r="E35" s="25" t="s">
        <v>102</v>
      </c>
      <c r="F35" s="25" t="s">
        <v>103</v>
      </c>
      <c r="G35" s="26">
        <v>2371.1999999999998</v>
      </c>
      <c r="H35" s="26">
        <v>2371.1999999999998</v>
      </c>
    </row>
    <row r="36" spans="1:8" x14ac:dyDescent="0.35">
      <c r="A36" s="27">
        <v>27</v>
      </c>
      <c r="B36" s="29" t="s">
        <v>97</v>
      </c>
      <c r="C36" s="25" t="s">
        <v>37</v>
      </c>
      <c r="D36" s="25" t="s">
        <v>104</v>
      </c>
      <c r="E36" s="25" t="s">
        <v>105</v>
      </c>
      <c r="F36" s="25" t="s">
        <v>106</v>
      </c>
      <c r="G36" s="26">
        <v>23500</v>
      </c>
      <c r="H36" s="26">
        <v>23500</v>
      </c>
    </row>
    <row r="37" spans="1:8" ht="21" x14ac:dyDescent="0.5">
      <c r="C37" s="25"/>
      <c r="F37" s="31" t="s">
        <v>107</v>
      </c>
      <c r="G37" s="32">
        <f t="shared" ref="G37" si="0">SUM(G10:G36)</f>
        <v>65758.429999999993</v>
      </c>
      <c r="H37" s="32">
        <f>SUM(H10:H36)</f>
        <v>64198.07</v>
      </c>
    </row>
    <row r="41" spans="1:8" x14ac:dyDescent="0.35">
      <c r="B41" s="30"/>
    </row>
    <row r="42" spans="1:8" x14ac:dyDescent="0.35">
      <c r="B42" s="30"/>
    </row>
    <row r="43" spans="1:8" x14ac:dyDescent="0.35">
      <c r="B43" s="30"/>
    </row>
    <row r="44" spans="1:8" x14ac:dyDescent="0.35">
      <c r="B44" s="30"/>
    </row>
    <row r="45" spans="1:8" x14ac:dyDescent="0.35">
      <c r="B45" s="30"/>
    </row>
    <row r="46" spans="1:8" x14ac:dyDescent="0.35">
      <c r="B46" s="30"/>
    </row>
  </sheetData>
  <autoFilter ref="B9:H9"/>
  <mergeCells count="4">
    <mergeCell ref="E2:F2"/>
    <mergeCell ref="E3:F3"/>
    <mergeCell ref="D4:G4"/>
    <mergeCell ref="E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F4" sqref="F4"/>
    </sheetView>
  </sheetViews>
  <sheetFormatPr defaultRowHeight="14.5" x14ac:dyDescent="0.35"/>
  <cols>
    <col min="3" max="3" width="38.453125" customWidth="1"/>
  </cols>
  <sheetData>
    <row r="1" spans="2:6" x14ac:dyDescent="0.35">
      <c r="B1" s="21" t="s">
        <v>114</v>
      </c>
    </row>
    <row r="2" spans="2:6" ht="15" thickBot="1" x14ac:dyDescent="0.4"/>
    <row r="3" spans="2:6" ht="15" thickBot="1" x14ac:dyDescent="0.4">
      <c r="B3" s="16" t="s">
        <v>9</v>
      </c>
      <c r="C3" s="17" t="s">
        <v>10</v>
      </c>
      <c r="D3" s="17" t="s">
        <v>11</v>
      </c>
      <c r="E3" s="17" t="s">
        <v>12</v>
      </c>
      <c r="F3" s="17" t="s">
        <v>13</v>
      </c>
    </row>
    <row r="4" spans="2:6" ht="15" thickBot="1" x14ac:dyDescent="0.4">
      <c r="B4" s="18">
        <v>1</v>
      </c>
      <c r="C4" s="19" t="s">
        <v>113</v>
      </c>
      <c r="D4" s="19">
        <v>2</v>
      </c>
      <c r="E4" s="19">
        <v>1618.17</v>
      </c>
      <c r="F4" s="19">
        <f>D4*E4</f>
        <v>3236.34</v>
      </c>
    </row>
    <row r="5" spans="2:6" ht="15" thickBot="1" x14ac:dyDescent="0.4">
      <c r="B5" s="18"/>
      <c r="C5" s="19"/>
      <c r="D5" s="19"/>
      <c r="E5" s="19"/>
      <c r="F5" s="19"/>
    </row>
    <row r="6" spans="2:6" ht="15" thickBot="1" x14ac:dyDescent="0.4">
      <c r="B6" s="18"/>
      <c r="C6" s="19"/>
      <c r="D6" s="19"/>
      <c r="E6" s="19"/>
      <c r="F6" s="19"/>
    </row>
    <row r="7" spans="2:6" ht="15" thickBot="1" x14ac:dyDescent="0.4">
      <c r="B7" s="18"/>
      <c r="C7" s="19"/>
      <c r="D7" s="19"/>
      <c r="E7" s="19"/>
      <c r="F7" s="19"/>
    </row>
    <row r="8" spans="2:6" ht="15" thickBot="1" x14ac:dyDescent="0.4">
      <c r="B8" s="18"/>
      <c r="C8" s="19"/>
      <c r="D8" s="19"/>
      <c r="E8" s="19"/>
      <c r="F8" s="19"/>
    </row>
    <row r="9" spans="2:6" ht="15" thickBot="1" x14ac:dyDescent="0.4">
      <c r="B9" s="18"/>
      <c r="C9" s="19"/>
      <c r="D9" s="19"/>
      <c r="E9" s="19"/>
      <c r="F9" s="19"/>
    </row>
    <row r="10" spans="2:6" ht="15" thickBot="1" x14ac:dyDescent="0.4">
      <c r="B10" s="18"/>
      <c r="C10" s="19"/>
      <c r="D10" s="19"/>
      <c r="E10" s="19"/>
      <c r="F10" s="19"/>
    </row>
    <row r="11" spans="2:6" ht="15" thickBot="1" x14ac:dyDescent="0.4">
      <c r="B11" s="18"/>
      <c r="C11" s="19"/>
      <c r="D11" s="19"/>
      <c r="E11" s="19"/>
      <c r="F11" s="19"/>
    </row>
    <row r="12" spans="2:6" ht="15" thickBot="1" x14ac:dyDescent="0.4">
      <c r="B12" s="18"/>
      <c r="C12" s="19"/>
      <c r="D12" s="19"/>
      <c r="E12" s="19"/>
      <c r="F12" s="19"/>
    </row>
    <row r="13" spans="2:6" ht="15" thickBot="1" x14ac:dyDescent="0.4">
      <c r="B13" s="18"/>
      <c r="C13" s="19"/>
      <c r="D13" s="19"/>
      <c r="E13" s="19"/>
      <c r="F13" s="19"/>
    </row>
    <row r="14" spans="2:6" ht="15" thickBot="1" x14ac:dyDescent="0.4">
      <c r="B14" s="18"/>
      <c r="C14" s="19"/>
      <c r="D14" s="19"/>
      <c r="E14" s="19"/>
      <c r="F14" s="19"/>
    </row>
    <row r="15" spans="2:6" ht="15" thickBot="1" x14ac:dyDescent="0.4">
      <c r="B15" s="18"/>
      <c r="C15" s="19"/>
      <c r="D15" s="19"/>
      <c r="E15" s="19"/>
      <c r="F15" s="19"/>
    </row>
    <row r="16" spans="2:6" ht="15" thickBot="1" x14ac:dyDescent="0.4">
      <c r="B16" s="18"/>
      <c r="C16" s="19"/>
      <c r="D16" s="19"/>
      <c r="E16" s="19"/>
      <c r="F16" s="19"/>
    </row>
    <row r="17" spans="2:6" ht="15" thickBot="1" x14ac:dyDescent="0.4">
      <c r="B17" s="18"/>
      <c r="C17" s="19"/>
      <c r="D17" s="19"/>
      <c r="E17" s="19"/>
      <c r="F17" s="19"/>
    </row>
    <row r="18" spans="2:6" ht="15" thickBot="1" x14ac:dyDescent="0.4">
      <c r="B18" s="18"/>
      <c r="C18" s="19"/>
      <c r="D18" s="19"/>
      <c r="E18" s="19"/>
      <c r="F18" s="19"/>
    </row>
    <row r="19" spans="2:6" ht="15" thickBot="1" x14ac:dyDescent="0.4">
      <c r="B19" s="18"/>
      <c r="C19" s="19" t="s">
        <v>14</v>
      </c>
      <c r="D19" s="19"/>
      <c r="E19" s="19"/>
      <c r="F19" s="20">
        <f>Cost!F4</f>
        <v>3236.34</v>
      </c>
    </row>
    <row r="20" spans="2:6" ht="15" thickBot="1" x14ac:dyDescent="0.4">
      <c r="B20" s="18"/>
      <c r="C20" s="19"/>
      <c r="D20" s="19"/>
      <c r="E20" s="19"/>
      <c r="F2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CSD</vt:lpstr>
      <vt:lpstr>Benefit</vt:lpstr>
      <vt:lpstr>Cost</vt:lpstr>
      <vt:lpstr>DATA11</vt:lpstr>
      <vt:lpstr>DATA13</vt:lpstr>
      <vt:lpstr>DATA14</vt:lpstr>
      <vt:lpstr>DATA5</vt:lpstr>
      <vt:lpstr>DATA6</vt:lpstr>
      <vt:lpstr>DATA7</vt:lpstr>
      <vt:lpstr>TEST0</vt:lpstr>
      <vt:lpstr>TESTHKEY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Fariku, Viya SPDC-UPO/G/PCN</cp:lastModifiedBy>
  <dcterms:created xsi:type="dcterms:W3CDTF">2017-09-19T22:16:06Z</dcterms:created>
  <dcterms:modified xsi:type="dcterms:W3CDTF">2018-06-13T20:24:30Z</dcterms:modified>
</cp:coreProperties>
</file>