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ginus.Njoku\Desktop\"/>
    </mc:Choice>
  </mc:AlternateContent>
  <xr:revisionPtr revIDLastSave="0" documentId="8_{AF03B61C-7AB8-4647-A4DF-21F2F937AC3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H39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<sst xmlns="http://schemas.openxmlformats.org/spreadsheetml/2006/main" count="305" uniqueCount="136">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</sst>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31" xfId="0" applyFont="1" applyFill="1" applyBorder="1" applyAlignment="1">
      <alignment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0" zoomScaleNormal="80" workbookViewId="0">
      <selection activeCell="H31" sqref="H31"/>
    </sheetView>
  </sheetViews>
  <sheetFormatPr defaultColWidth="9.1796875" defaultRowHeight="14.5"/>
  <cols>
    <col min="1" max="1" width="3.1796875" style="71" customWidth="1"/>
    <col min="2" max="2" width="8.984375E-2" style="71" customWidth="1"/>
    <col min="3" max="3" width="56.90625" style="71" customWidth="1"/>
    <col min="4" max="4" width="28" style="71" customWidth="1"/>
    <col min="5" max="5" width="1.453125" style="71" hidden="1" customWidth="1"/>
    <col min="6" max="6" width="14.08984375" style="105" customWidth="1"/>
    <col min="7" max="7" width="4.26953125" style="71" customWidth="1"/>
    <col min="8" max="9" width="4.7265625" style="71" customWidth="1"/>
    <col min="10" max="10" width="18.54296875" style="71" customWidth="1"/>
    <col min="11" max="11" width="15.453125" style="71" customWidth="1"/>
    <col min="12" max="12" width="8.7265625" style="71"/>
    <col min="13" max="14" width="13.26953125" style="71" bestFit="1" customWidth="1"/>
    <col min="15" max="15" width="31.54296875" style="71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7" t="s">
        <v>0</v>
      </c>
      <c r="D2" s="158"/>
      <c r="E2" s="158"/>
      <c r="F2" s="159"/>
    </row>
    <row r="3" spans="2:20" ht="15" hidden="1" thickBot="1">
      <c r="C3" s="71">
        <v>1</v>
      </c>
      <c r="D3" s="71">
        <v>2</v>
      </c>
      <c r="E3" s="71">
        <v>3</v>
      </c>
      <c r="F3" s="136">
        <v>4</v>
      </c>
      <c r="G3" s="71">
        <v>5</v>
      </c>
      <c r="H3" s="71">
        <v>6</v>
      </c>
      <c r="I3" s="71">
        <v>7</v>
      </c>
    </row>
    <row r="4" spans="2:20" ht="29" hidden="1">
      <c r="C4" s="73"/>
      <c r="D4" s="74" t="s">
        <v>1</v>
      </c>
      <c r="E4" s="75" t="s">
        <v>2</v>
      </c>
      <c r="F4" s="106" t="s">
        <v>3</v>
      </c>
      <c r="G4" s="106"/>
      <c r="H4" s="76"/>
      <c r="I4" s="77"/>
      <c r="J4" s="72"/>
      <c r="K4" s="78" t="s">
        <v>4</v>
      </c>
      <c r="L4" s="72"/>
      <c r="M4" s="72" t="s">
        <v>5</v>
      </c>
      <c r="N4" s="77"/>
      <c r="O4" s="79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2"/>
      <c r="C5" s="80" t="s">
        <v>10</v>
      </c>
      <c r="D5" s="81">
        <v>1</v>
      </c>
      <c r="E5" s="82">
        <v>0.3</v>
      </c>
      <c r="F5" s="107">
        <v>0.2</v>
      </c>
      <c r="G5" s="83"/>
      <c r="I5" s="72"/>
      <c r="J5" s="72"/>
      <c r="K5" s="78" t="s">
        <v>11</v>
      </c>
      <c r="L5" s="72"/>
      <c r="M5" s="72" t="s">
        <v>12</v>
      </c>
      <c r="N5" s="72"/>
      <c r="O5" s="80" t="s">
        <v>10</v>
      </c>
      <c r="P5" s="48">
        <v>0.3</v>
      </c>
      <c r="Q5" s="49">
        <v>3.1</v>
      </c>
      <c r="R5" s="47">
        <v>0.7</v>
      </c>
      <c r="S5" s="147">
        <v>0.41</v>
      </c>
      <c r="T5" s="1"/>
    </row>
    <row r="6" spans="2:20" hidden="1">
      <c r="B6" s="72"/>
      <c r="C6" s="80" t="s">
        <v>13</v>
      </c>
      <c r="D6" s="81">
        <v>1</v>
      </c>
      <c r="E6" s="82">
        <v>0.66669999999999996</v>
      </c>
      <c r="F6" s="107">
        <v>0.2</v>
      </c>
      <c r="G6" s="83"/>
      <c r="I6" s="72"/>
      <c r="J6" s="72"/>
      <c r="K6" s="78" t="s">
        <v>14</v>
      </c>
      <c r="L6" s="72"/>
      <c r="M6" s="72" t="s">
        <v>15</v>
      </c>
      <c r="N6" s="72"/>
      <c r="O6" s="80" t="s">
        <v>13</v>
      </c>
      <c r="P6" s="48">
        <v>0.66669999999999996</v>
      </c>
      <c r="Q6" s="49">
        <v>3.1</v>
      </c>
      <c r="R6" s="47">
        <v>0.7</v>
      </c>
      <c r="S6" s="147">
        <v>0.41</v>
      </c>
      <c r="T6" s="1"/>
    </row>
    <row r="7" spans="2:20" hidden="1">
      <c r="B7" s="72"/>
      <c r="C7" s="85" t="s">
        <v>16</v>
      </c>
      <c r="D7" s="81">
        <v>1</v>
      </c>
      <c r="E7" s="82">
        <v>0.15</v>
      </c>
      <c r="F7" s="107">
        <v>0.2</v>
      </c>
      <c r="G7" s="83"/>
      <c r="I7" s="72"/>
      <c r="J7" s="72"/>
      <c r="K7" s="78" t="s">
        <v>17</v>
      </c>
      <c r="L7" s="72"/>
      <c r="M7" s="72" t="s">
        <v>18</v>
      </c>
      <c r="N7" s="77"/>
      <c r="O7" s="85" t="s">
        <v>16</v>
      </c>
      <c r="P7" s="48">
        <v>0.15</v>
      </c>
      <c r="Q7" s="49">
        <v>3.1</v>
      </c>
      <c r="R7" s="47">
        <v>0.7</v>
      </c>
      <c r="S7" s="147">
        <v>0.41</v>
      </c>
      <c r="T7" s="1"/>
    </row>
    <row r="8" spans="2:20" hidden="1">
      <c r="B8" s="72"/>
      <c r="C8" s="85" t="s">
        <v>19</v>
      </c>
      <c r="D8" s="81">
        <v>1</v>
      </c>
      <c r="E8" s="82">
        <v>0.3</v>
      </c>
      <c r="F8" s="107">
        <v>0.2</v>
      </c>
      <c r="G8" s="83"/>
      <c r="I8" s="72"/>
      <c r="J8" s="72"/>
      <c r="K8" s="78" t="s">
        <v>20</v>
      </c>
      <c r="L8" s="72"/>
      <c r="M8" s="72" t="s">
        <v>21</v>
      </c>
      <c r="N8" s="72"/>
      <c r="O8" s="85" t="s">
        <v>19</v>
      </c>
      <c r="P8" s="48">
        <v>0.3</v>
      </c>
      <c r="Q8" s="49">
        <v>3.1</v>
      </c>
      <c r="R8" s="47">
        <v>0.7</v>
      </c>
      <c r="S8" s="147">
        <v>0.41</v>
      </c>
      <c r="T8" s="1"/>
    </row>
    <row r="9" spans="2:20" hidden="1">
      <c r="B9" s="72"/>
      <c r="C9" s="85" t="s">
        <v>22</v>
      </c>
      <c r="D9" s="81">
        <v>1</v>
      </c>
      <c r="E9" s="82">
        <v>0.2767</v>
      </c>
      <c r="F9" s="107">
        <v>0.2</v>
      </c>
      <c r="G9" s="83"/>
      <c r="I9" s="72"/>
      <c r="K9" s="78" t="s">
        <v>23</v>
      </c>
      <c r="M9" s="72" t="s">
        <v>24</v>
      </c>
      <c r="O9" s="85" t="s">
        <v>22</v>
      </c>
      <c r="P9" s="48">
        <v>0.2767</v>
      </c>
      <c r="Q9" s="49">
        <v>3.1</v>
      </c>
      <c r="R9" s="47">
        <v>0.7</v>
      </c>
      <c r="S9" s="147">
        <v>0.41</v>
      </c>
    </row>
    <row r="10" spans="2:20" hidden="1">
      <c r="B10" s="72"/>
      <c r="C10" s="140" t="s">
        <v>24</v>
      </c>
      <c r="D10" s="141">
        <v>1</v>
      </c>
      <c r="E10" s="142">
        <v>1</v>
      </c>
      <c r="F10" s="143">
        <v>0.68</v>
      </c>
      <c r="G10" s="83"/>
      <c r="I10" s="72"/>
      <c r="J10" s="72"/>
      <c r="K10" s="86"/>
      <c r="M10" s="72" t="s">
        <v>25</v>
      </c>
      <c r="O10" s="140" t="s">
        <v>24</v>
      </c>
      <c r="P10" s="142">
        <v>1</v>
      </c>
      <c r="Q10" s="144">
        <v>0</v>
      </c>
      <c r="R10" s="145">
        <v>0.41</v>
      </c>
      <c r="S10" s="146">
        <v>0</v>
      </c>
    </row>
    <row r="11" spans="2:20" hidden="1">
      <c r="B11" s="72"/>
      <c r="C11" s="126" t="s">
        <v>26</v>
      </c>
      <c r="D11" s="127">
        <v>0.75</v>
      </c>
      <c r="E11" s="118">
        <v>0.55000000000000004</v>
      </c>
      <c r="F11" s="128">
        <v>0.25</v>
      </c>
      <c r="G11" s="83"/>
      <c r="I11" s="72"/>
      <c r="J11" s="72"/>
      <c r="K11" s="84"/>
      <c r="M11" s="72" t="s">
        <v>27</v>
      </c>
      <c r="O11" s="80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2"/>
      <c r="C12" s="126" t="s">
        <v>28</v>
      </c>
      <c r="D12" s="127">
        <v>0.75</v>
      </c>
      <c r="E12" s="118">
        <v>0.44</v>
      </c>
      <c r="F12" s="128">
        <v>0.25</v>
      </c>
      <c r="G12" s="83"/>
      <c r="I12" s="72"/>
      <c r="J12" s="72"/>
      <c r="K12" s="84"/>
      <c r="M12" s="72" t="s">
        <v>29</v>
      </c>
      <c r="O12" s="80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2"/>
      <c r="C13" s="126" t="s">
        <v>30</v>
      </c>
      <c r="D13" s="127">
        <v>0.73</v>
      </c>
      <c r="E13" s="118">
        <v>1</v>
      </c>
      <c r="F13" s="128">
        <v>0.28000000000000003</v>
      </c>
      <c r="G13" s="83"/>
      <c r="I13" s="72"/>
      <c r="J13" s="72"/>
      <c r="K13" s="87"/>
      <c r="M13" s="72" t="s">
        <v>31</v>
      </c>
      <c r="O13" s="80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2"/>
      <c r="C14" s="129" t="s">
        <v>32</v>
      </c>
      <c r="D14" s="130">
        <v>1</v>
      </c>
      <c r="E14" s="122">
        <v>0.5</v>
      </c>
      <c r="F14" s="131">
        <v>1</v>
      </c>
      <c r="G14" s="83"/>
      <c r="I14" s="72"/>
      <c r="O14" s="88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2"/>
      <c r="C15" s="126" t="s">
        <v>33</v>
      </c>
      <c r="D15" s="132">
        <v>1</v>
      </c>
      <c r="E15" s="133">
        <v>0.33</v>
      </c>
      <c r="F15" s="134">
        <v>1</v>
      </c>
      <c r="G15" s="83"/>
      <c r="I15" s="72"/>
      <c r="O15" s="88"/>
      <c r="P15" s="51"/>
      <c r="Q15" s="52"/>
      <c r="R15" s="53"/>
      <c r="S15" s="54"/>
    </row>
    <row r="16" spans="2:20" ht="15" hidden="1" thickBot="1">
      <c r="B16" s="72"/>
      <c r="C16" s="126" t="s">
        <v>34</v>
      </c>
      <c r="D16" s="127">
        <v>1</v>
      </c>
      <c r="E16" s="118">
        <v>0.27800000000000002</v>
      </c>
      <c r="F16" s="135">
        <v>1</v>
      </c>
      <c r="G16" s="83"/>
      <c r="I16" s="72"/>
      <c r="O16" s="88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2"/>
      <c r="C17" s="126" t="s">
        <v>36</v>
      </c>
      <c r="D17" s="127">
        <v>0.5</v>
      </c>
      <c r="E17" s="118">
        <v>1</v>
      </c>
      <c r="F17" s="135">
        <v>0.5</v>
      </c>
      <c r="G17" s="83"/>
      <c r="I17" s="72"/>
      <c r="O17" s="77"/>
      <c r="P17" s="30"/>
      <c r="Q17" s="93"/>
      <c r="S17" s="1"/>
    </row>
    <row r="18" spans="2:20" ht="15" thickBot="1">
      <c r="B18" s="72"/>
      <c r="C18" s="77"/>
      <c r="D18" s="72"/>
      <c r="E18" s="84"/>
      <c r="F18" s="108"/>
      <c r="G18" s="83"/>
      <c r="I18" s="72"/>
      <c r="O18" s="77"/>
      <c r="P18" s="30"/>
      <c r="Q18" s="93"/>
      <c r="S18" s="1"/>
    </row>
    <row r="19" spans="2:20" ht="15" thickBot="1">
      <c r="C19" s="96" t="s">
        <v>37</v>
      </c>
      <c r="D19" s="97" t="s">
        <v>38</v>
      </c>
      <c r="E19" s="98"/>
      <c r="F19" s="109"/>
    </row>
    <row r="20" spans="2:20" ht="26.5">
      <c r="C20" s="149" t="s">
        <v>39</v>
      </c>
      <c r="D20" s="114" t="s">
        <v>40</v>
      </c>
      <c r="E20" s="89"/>
      <c r="F20" s="110"/>
    </row>
    <row r="21" spans="2:20" ht="15.4" customHeight="1">
      <c r="C21" s="69"/>
      <c r="D21" s="154"/>
      <c r="E21" s="155"/>
      <c r="F21" s="156"/>
    </row>
    <row r="22" spans="2:20" ht="15" thickBot="1">
      <c r="C22" s="69" t="s">
        <v>41</v>
      </c>
      <c r="D22" s="115" t="s">
        <v>11</v>
      </c>
      <c r="E22" s="90">
        <f>IF(D22=$K$4,(VLOOKUP(D24,$C$5:$F$17,2,FALSE)),(VLOOKUP(D24,$C$5:$F$17,4,FALSE)))</f>
        <v>0.2</v>
      </c>
      <c r="F22" s="111">
        <v>81000</v>
      </c>
      <c r="S22" s="137"/>
      <c r="T22" s="138"/>
    </row>
    <row r="23" spans="2:20" ht="26.5">
      <c r="C23" s="69" t="s">
        <v>42</v>
      </c>
      <c r="D23" s="116" t="s">
        <v>43</v>
      </c>
      <c r="E23" s="81"/>
      <c r="F23" s="111">
        <v>0</v>
      </c>
      <c r="H23" s="150" t="s">
        <v>44</v>
      </c>
      <c r="I23" s="151"/>
      <c r="J23" s="94" t="s">
        <v>45</v>
      </c>
      <c r="M23" s="137"/>
      <c r="N23" s="139"/>
    </row>
    <row r="24" spans="2:20" ht="15" thickBot="1">
      <c r="C24" s="69" t="s">
        <v>46</v>
      </c>
      <c r="D24" s="117" t="s">
        <v>10</v>
      </c>
      <c r="E24" s="91">
        <f>VLOOKUP(D24,$C$4:$F$17,3,FALSE)</f>
        <v>0.3</v>
      </c>
      <c r="F24" s="104">
        <f>(F22-F23)*E24*E22</f>
        <v>4860</v>
      </c>
      <c r="H24" s="152"/>
      <c r="I24" s="153"/>
      <c r="J24" s="95" t="s">
        <v>47</v>
      </c>
    </row>
    <row r="25" spans="2:20" ht="27" thickBot="1">
      <c r="C25" s="69" t="s">
        <v>48</v>
      </c>
    </row>
    <row r="26" spans="2:20" ht="13.5" customHeight="1" thickBot="1">
      <c r="C26" s="69" t="s">
        <v>49</v>
      </c>
      <c r="D26" s="98" t="s">
        <v>50</v>
      </c>
      <c r="E26" s="98"/>
      <c r="F26" s="109"/>
    </row>
    <row r="27" spans="2:20" ht="26.5">
      <c r="C27" s="69" t="s">
        <v>51</v>
      </c>
      <c r="D27" s="89" t="s">
        <v>52</v>
      </c>
      <c r="E27" s="89"/>
      <c r="F27" s="110"/>
    </row>
    <row r="28" spans="2:20">
      <c r="C28" s="69" t="s">
        <v>53</v>
      </c>
      <c r="D28" s="100" t="s">
        <v>17</v>
      </c>
      <c r="E28" s="81">
        <f>IF(D28=$K$7,(VLOOKUP(D31,$O$4:$S$16,3,FALSE)),IF(D28=$K$8,(VLOOKUP(D31,$O$4:S$16,4,FALSE)),(VLOOKUP(D31,$O$4:S$16,5,FALSE))))</f>
        <v>3.1</v>
      </c>
      <c r="F28" s="111"/>
      <c r="K28" s="139"/>
    </row>
    <row r="29" spans="2:20" ht="26.5">
      <c r="C29" s="69" t="s">
        <v>54</v>
      </c>
      <c r="D29" s="102" t="s">
        <v>55</v>
      </c>
      <c r="E29" s="90">
        <f>(VLOOKUP(D31,$C$5:$F$16,3,FALSE))</f>
        <v>0.3</v>
      </c>
      <c r="F29" s="111"/>
    </row>
    <row r="30" spans="2:20">
      <c r="C30" s="69" t="s">
        <v>56</v>
      </c>
      <c r="D30" s="99" t="s">
        <v>43</v>
      </c>
      <c r="E30" s="90">
        <f>(VLOOKUP(D31,$C$5:$F$16,4,FALSE))</f>
        <v>0.2</v>
      </c>
      <c r="F30" s="111">
        <v>0</v>
      </c>
      <c r="K30" s="148"/>
    </row>
    <row r="31" spans="2:20" ht="40" thickBot="1">
      <c r="C31" s="69" t="s">
        <v>57</v>
      </c>
      <c r="D31" s="101" t="s">
        <v>10</v>
      </c>
      <c r="E31" s="91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 ht="13.5" customHeight="1">
      <c r="C32" s="69" t="s">
        <v>58</v>
      </c>
      <c r="N32"/>
    </row>
    <row r="33" spans="3:8" ht="8.65" customHeight="1" thickBot="1">
      <c r="C33" s="70"/>
      <c r="D33" s="77"/>
      <c r="E33" s="72"/>
      <c r="F33" s="108"/>
      <c r="G33" s="86"/>
    </row>
    <row r="34" spans="3:8" ht="7.5" customHeight="1">
      <c r="D34" s="72"/>
      <c r="E34" s="72"/>
      <c r="F34" s="108"/>
      <c r="G34" s="84"/>
    </row>
    <row r="35" spans="3:8" ht="10.9" customHeight="1">
      <c r="D35" s="92"/>
      <c r="E35" s="72"/>
      <c r="F35" s="108"/>
      <c r="G35" s="84"/>
    </row>
    <row r="36" spans="3:8" ht="8.65" customHeight="1" thickBot="1">
      <c r="D36" s="77"/>
      <c r="E36" s="72"/>
      <c r="F36" s="108"/>
      <c r="G36" s="87"/>
    </row>
    <row r="37" spans="3:8" ht="12.65" customHeight="1">
      <c r="C37" s="160" t="s">
        <v>59</v>
      </c>
      <c r="F37" s="112"/>
    </row>
    <row r="38" spans="3:8" ht="15" thickBot="1">
      <c r="C38" s="161"/>
      <c r="D38" s="77"/>
      <c r="E38" s="72"/>
      <c r="F38" s="108"/>
      <c r="G38" s="86"/>
    </row>
    <row r="39" spans="3:8">
      <c r="D39" s="72"/>
      <c r="E39" s="72"/>
      <c r="F39" s="108"/>
      <c r="G39" s="84"/>
      <c r="H39" s="71" t="e">
        <f>F39/F29</f>
        <v>#DIV/0!</v>
      </c>
    </row>
    <row r="40" spans="3:8">
      <c r="D40" s="92"/>
      <c r="E40" s="72"/>
      <c r="F40" s="108"/>
      <c r="G40" s="84"/>
    </row>
    <row r="41" spans="3:8">
      <c r="D41" s="77"/>
      <c r="E41" s="72"/>
      <c r="F41" s="108"/>
      <c r="G41" s="87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Njoku, Hyginus E SPDC-IUC/G/UWU</cp:lastModifiedBy>
  <cp:revision/>
  <cp:lastPrinted>2024-09-15T12:42:49Z</cp:lastPrinted>
  <dcterms:created xsi:type="dcterms:W3CDTF">2019-03-08T09:08:42Z</dcterms:created>
  <dcterms:modified xsi:type="dcterms:W3CDTF">2024-10-19T14:29:56Z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