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8844CC38-C787-473A-BAAD-253C2439C428}" xr6:coauthVersionLast="47" xr6:coauthVersionMax="47" xr10:uidLastSave="{00000000-0000-0000-0000-000000000000}"/>
  <bookViews>
    <workbookView xWindow="-110" yWindow="-110" windowWidth="19420" windowHeight="10300" xr2:uid="{455222A7-C709-4617-BC4A-7DDBA7E66001}"/>
  </bookViews>
  <sheets>
    <sheet name="COST SA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D26" i="1"/>
  <c r="AJ11" i="1"/>
  <c r="AI11" i="1"/>
  <c r="AJ10" i="1"/>
  <c r="AI10" i="1"/>
  <c r="AJ9" i="1"/>
  <c r="AI9" i="1"/>
  <c r="AJ8" i="1"/>
  <c r="AI8" i="1"/>
  <c r="AJ7" i="1"/>
  <c r="AI7" i="1"/>
  <c r="AJ6" i="1"/>
  <c r="AI6" i="1"/>
  <c r="AA11" i="1"/>
  <c r="Z11" i="1"/>
  <c r="AA10" i="1"/>
  <c r="Z10" i="1"/>
  <c r="Z9" i="1"/>
  <c r="AA9" i="1"/>
  <c r="AA8" i="1"/>
  <c r="Z8" i="1"/>
  <c r="AA7" i="1"/>
  <c r="AA6" i="1"/>
  <c r="Z7" i="1"/>
  <c r="R12" i="1"/>
  <c r="R13" i="1" s="1"/>
  <c r="Q12" i="1"/>
  <c r="Q13" i="1" s="1"/>
  <c r="I12" i="1"/>
  <c r="I13" i="1" s="1"/>
  <c r="H12" i="1"/>
  <c r="H13" i="1" s="1"/>
  <c r="AI12" i="1" l="1"/>
  <c r="AI13" i="1" s="1"/>
  <c r="AJ12" i="1"/>
  <c r="AJ13" i="1" s="1"/>
  <c r="AA12" i="1"/>
  <c r="AA13" i="1" s="1"/>
  <c r="H14" i="1"/>
  <c r="Z12" i="1"/>
  <c r="Q14" i="1"/>
  <c r="AI14" i="1" l="1"/>
  <c r="Z13" i="1"/>
  <c r="Z14" i="1" s="1"/>
</calcChain>
</file>

<file path=xl/sharedStrings.xml><?xml version="1.0" encoding="utf-8"?>
<sst xmlns="http://schemas.openxmlformats.org/spreadsheetml/2006/main" count="96" uniqueCount="33">
  <si>
    <t>DESCRIPTION</t>
  </si>
  <si>
    <t xml:space="preserve">Pers/ Equip QTY </t>
  </si>
  <si>
    <t>DAYS</t>
  </si>
  <si>
    <t>T. QTY</t>
  </si>
  <si>
    <t>UNIT RATE</t>
  </si>
  <si>
    <t>              TOTAL</t>
  </si>
  <si>
    <t>N</t>
  </si>
  <si>
    <t>($)</t>
  </si>
  <si>
    <t>Mobilisation/ demobilisation Equipment (Lumpsum)</t>
  </si>
  <si>
    <t>Mob/Demob of local personnel</t>
  </si>
  <si>
    <t>Personnel</t>
  </si>
  <si>
    <t>Vessel desanding/ cleaning</t>
  </si>
  <si>
    <t>Hydraulic Tighening services</t>
  </si>
  <si>
    <t>Air powered hydraulic machine</t>
  </si>
  <si>
    <t>Torque Wrenches</t>
  </si>
  <si>
    <t>TOTAL</t>
  </si>
  <si>
    <t>Total Functional $</t>
  </si>
  <si>
    <t>SN</t>
  </si>
  <si>
    <t>Ogbotobo flow STATION ( For 4 vessels)</t>
  </si>
  <si>
    <t>BENISEDE flow STATION ( For 6 vessels and a saver pit)</t>
  </si>
  <si>
    <t>OPUKUSHI flow STATION ( For 6 vessels and a saver pit)</t>
  </si>
  <si>
    <t>TITLE</t>
  </si>
  <si>
    <t>SUMMARY</t>
  </si>
  <si>
    <t>COST SAVINGS ($)</t>
  </si>
  <si>
    <t>FCF ($)</t>
  </si>
  <si>
    <t>TUNU FLOW STATION ( For 7 vessels and pump suction header)</t>
  </si>
  <si>
    <t>COST saving   for in-house vessel de-sanding  for the stations in Tunu node -April 2023</t>
  </si>
  <si>
    <t>SUMMARY OF COST SAVING  FROM DIY ACTIVITIES  in Tunu Node April 2023</t>
  </si>
  <si>
    <t>TUNU FLOW STATION (carried out desanding of 7 vessels and pump suction header)</t>
  </si>
  <si>
    <t xml:space="preserve">Ogbotobo flow STATION (carried out desanding of 4 vessels)  </t>
  </si>
  <si>
    <t>BENISEDE flow STATION ( carried out desanding of 6 vessels and a saver pit)</t>
  </si>
  <si>
    <t>OPUKUSHI flow STATION (carried out desanding of 6 vessels and a saver pit)</t>
  </si>
  <si>
    <t>COST saving   From DIY ( in-house vessel de-sanding  for the stations in Tunu node -April 2024 from the description,  if it were to be carried out by the contractor)- NOTE: Cost of consumables not included -Gaskets, lond wood paddle,  environmental barges, Stork pumps Nose mask and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</si>
</sst>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 wrapText="1"/>
    </xf>
    <xf numFmtId="3" fontId="5" fillId="0" borderId="4" xfId="0" applyNumberFormat="1" applyFont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8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4" fontId="5" fillId="0" borderId="16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vertical="center" wrapText="1"/>
    </xf>
    <xf numFmtId="3" fontId="5" fillId="0" borderId="16" xfId="0" applyNumberFormat="1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8" fontId="8" fillId="0" borderId="16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 vertical="top" wrapText="1"/>
    </xf>
    <xf numFmtId="0" fontId="1" fillId="2" borderId="4" xfId="0" applyFont="1" applyFill="1" applyBorder="1"/>
    <xf numFmtId="0" fontId="1" fillId="2" borderId="16" xfId="0" applyFont="1" applyFill="1" applyBorder="1"/>
    <xf numFmtId="0" fontId="0" fillId="0" borderId="16" xfId="0" applyBorder="1"/>
    <xf numFmtId="0" fontId="0" fillId="0" borderId="21" xfId="0" applyBorder="1" applyAlignment="1">
      <alignment vertical="top" wrapText="1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8" xfId="0" applyFont="1" applyBorder="1" applyAlignment="1">
      <alignment horizontal="right" vertical="center"/>
    </xf>
    <xf numFmtId="8" fontId="1" fillId="2" borderId="18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7" fillId="0" borderId="4" xfId="0" applyFont="1" applyBorder="1" applyAlignment="1">
      <alignment horizontal="righ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8" fontId="1" fillId="2" borderId="1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right" vertical="center" wrapText="1"/>
    </xf>
    <xf numFmtId="4" fontId="0" fillId="0" borderId="4" xfId="0" applyNumberFormat="1" applyBorder="1"/>
    <xf numFmtId="4" fontId="0" fillId="0" borderId="21" xfId="0" applyNumberFormat="1" applyBorder="1"/>
    <xf numFmtId="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86C8-DA29-4D9E-94C2-1F6B32295DCE}">
  <dimension ref="A1:AJ26"/>
  <sheetViews>
    <sheetView tabSelected="1" zoomScale="74" zoomScaleNormal="74" workbookViewId="0">
      <selection activeCell="D26" sqref="D26"/>
    </sheetView>
  </sheetViews>
  <sheetFormatPr defaultRowHeight="14.5" x14ac:dyDescent="0.35"/>
  <cols>
    <col min="2" max="2" width="20.7265625" customWidth="1"/>
    <col min="3" max="3" width="15.26953125" customWidth="1"/>
    <col min="4" max="4" width="12.81640625" customWidth="1"/>
    <col min="5" max="5" width="14.26953125" customWidth="1"/>
    <col min="6" max="6" width="9.36328125" bestFit="1" customWidth="1"/>
    <col min="7" max="7" width="6.81640625" bestFit="1" customWidth="1"/>
    <col min="8" max="8" width="9.81640625" customWidth="1"/>
    <col min="9" max="9" width="10.54296875" bestFit="1" customWidth="1"/>
    <col min="10" max="10" width="4.08984375" customWidth="1"/>
    <col min="11" max="11" width="15.7265625" bestFit="1" customWidth="1"/>
    <col min="17" max="17" width="11" customWidth="1"/>
    <col min="18" max="18" width="11.08984375" customWidth="1"/>
    <col min="20" max="20" width="15.7265625" bestFit="1" customWidth="1"/>
    <col min="26" max="26" width="11.81640625" bestFit="1" customWidth="1"/>
    <col min="27" max="27" width="11.7265625" customWidth="1"/>
    <col min="29" max="29" width="15.7265625" bestFit="1" customWidth="1"/>
    <col min="36" max="36" width="9.6328125" customWidth="1"/>
  </cols>
  <sheetData>
    <row r="1" spans="1:36" ht="85" customHeight="1" thickBot="1" x14ac:dyDescent="0.4">
      <c r="B1" s="44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</row>
    <row r="2" spans="1:36" ht="37" customHeight="1" x14ac:dyDescent="0.35">
      <c r="B2" s="59" t="s">
        <v>25</v>
      </c>
      <c r="C2" s="60"/>
      <c r="D2" s="60"/>
      <c r="E2" s="60"/>
      <c r="F2" s="60"/>
      <c r="G2" s="60"/>
      <c r="H2" s="60"/>
      <c r="I2" s="61"/>
      <c r="J2" s="17"/>
      <c r="K2" s="46" t="s">
        <v>18</v>
      </c>
      <c r="L2" s="47"/>
      <c r="M2" s="47"/>
      <c r="N2" s="47"/>
      <c r="O2" s="47"/>
      <c r="P2" s="47"/>
      <c r="Q2" s="47"/>
      <c r="R2" s="48"/>
      <c r="T2" s="46" t="s">
        <v>19</v>
      </c>
      <c r="U2" s="47"/>
      <c r="V2" s="47"/>
      <c r="W2" s="47"/>
      <c r="X2" s="47"/>
      <c r="Y2" s="47"/>
      <c r="Z2" s="47"/>
      <c r="AA2" s="48"/>
      <c r="AC2" s="46" t="s">
        <v>20</v>
      </c>
      <c r="AD2" s="47"/>
      <c r="AE2" s="47"/>
      <c r="AF2" s="47"/>
      <c r="AG2" s="47"/>
      <c r="AH2" s="47"/>
      <c r="AI2" s="47"/>
      <c r="AJ2" s="48"/>
    </row>
    <row r="3" spans="1:36" ht="24" customHeight="1" x14ac:dyDescent="0.35">
      <c r="A3" s="55" t="s">
        <v>17</v>
      </c>
      <c r="B3" s="64" t="s">
        <v>0</v>
      </c>
      <c r="C3" s="65" t="s">
        <v>1</v>
      </c>
      <c r="D3" s="66" t="s">
        <v>2</v>
      </c>
      <c r="E3" s="67" t="s">
        <v>3</v>
      </c>
      <c r="F3" s="64" t="s">
        <v>4</v>
      </c>
      <c r="G3" s="64"/>
      <c r="H3" s="64" t="s">
        <v>5</v>
      </c>
      <c r="I3" s="64"/>
      <c r="J3" s="1"/>
      <c r="K3" s="49" t="s">
        <v>0</v>
      </c>
      <c r="L3" s="50" t="s">
        <v>1</v>
      </c>
      <c r="M3" s="51" t="s">
        <v>2</v>
      </c>
      <c r="N3" s="52" t="s">
        <v>3</v>
      </c>
      <c r="O3" s="53" t="s">
        <v>4</v>
      </c>
      <c r="P3" s="53"/>
      <c r="Q3" s="53" t="s">
        <v>5</v>
      </c>
      <c r="R3" s="54"/>
      <c r="T3" s="49" t="s">
        <v>0</v>
      </c>
      <c r="U3" s="50" t="s">
        <v>1</v>
      </c>
      <c r="V3" s="51" t="s">
        <v>2</v>
      </c>
      <c r="W3" s="52" t="s">
        <v>3</v>
      </c>
      <c r="X3" s="53" t="s">
        <v>4</v>
      </c>
      <c r="Y3" s="53"/>
      <c r="Z3" s="53" t="s">
        <v>5</v>
      </c>
      <c r="AA3" s="54"/>
      <c r="AC3" s="49" t="s">
        <v>0</v>
      </c>
      <c r="AD3" s="50" t="s">
        <v>1</v>
      </c>
      <c r="AE3" s="51" t="s">
        <v>2</v>
      </c>
      <c r="AF3" s="52" t="s">
        <v>3</v>
      </c>
      <c r="AG3" s="53" t="s">
        <v>4</v>
      </c>
      <c r="AH3" s="53"/>
      <c r="AI3" s="53" t="s">
        <v>5</v>
      </c>
      <c r="AJ3" s="54"/>
    </row>
    <row r="4" spans="1:36" x14ac:dyDescent="0.35">
      <c r="A4" s="55"/>
      <c r="B4" s="53"/>
      <c r="C4" s="50"/>
      <c r="D4" s="51"/>
      <c r="E4" s="52"/>
      <c r="F4" s="2" t="s">
        <v>6</v>
      </c>
      <c r="G4" s="2" t="s">
        <v>7</v>
      </c>
      <c r="H4" s="2" t="s">
        <v>6</v>
      </c>
      <c r="I4" s="2" t="s">
        <v>7</v>
      </c>
      <c r="J4" s="1"/>
      <c r="K4" s="49"/>
      <c r="L4" s="50"/>
      <c r="M4" s="51"/>
      <c r="N4" s="52"/>
      <c r="O4" s="2" t="s">
        <v>6</v>
      </c>
      <c r="P4" s="2" t="s">
        <v>7</v>
      </c>
      <c r="Q4" s="2" t="s">
        <v>6</v>
      </c>
      <c r="R4" s="18" t="s">
        <v>7</v>
      </c>
      <c r="T4" s="49"/>
      <c r="U4" s="50"/>
      <c r="V4" s="51"/>
      <c r="W4" s="52"/>
      <c r="X4" s="2" t="s">
        <v>6</v>
      </c>
      <c r="Y4" s="2" t="s">
        <v>7</v>
      </c>
      <c r="Z4" s="2" t="s">
        <v>6</v>
      </c>
      <c r="AA4" s="18" t="s">
        <v>7</v>
      </c>
      <c r="AC4" s="49"/>
      <c r="AD4" s="50"/>
      <c r="AE4" s="51"/>
      <c r="AF4" s="52"/>
      <c r="AG4" s="2" t="s">
        <v>6</v>
      </c>
      <c r="AH4" s="2" t="s">
        <v>7</v>
      </c>
      <c r="AI4" s="2" t="s">
        <v>6</v>
      </c>
      <c r="AJ4" s="18" t="s">
        <v>7</v>
      </c>
    </row>
    <row r="5" spans="1:36" ht="58" x14ac:dyDescent="0.35">
      <c r="A5" s="3">
        <v>1</v>
      </c>
      <c r="B5" s="4" t="s">
        <v>8</v>
      </c>
      <c r="C5" s="2">
        <v>1</v>
      </c>
      <c r="D5" s="2">
        <v>1</v>
      </c>
      <c r="E5" s="5">
        <v>1</v>
      </c>
      <c r="F5" s="6">
        <v>231339.72</v>
      </c>
      <c r="G5" s="7">
        <v>921.15</v>
      </c>
      <c r="H5" s="8">
        <v>231339.72</v>
      </c>
      <c r="I5" s="2">
        <v>921.15</v>
      </c>
      <c r="J5" s="1"/>
      <c r="K5" s="19" t="s">
        <v>8</v>
      </c>
      <c r="L5" s="2">
        <v>1</v>
      </c>
      <c r="M5" s="2">
        <v>1</v>
      </c>
      <c r="N5" s="5">
        <v>1</v>
      </c>
      <c r="O5" s="6">
        <v>231339.72</v>
      </c>
      <c r="P5" s="7">
        <v>921.15</v>
      </c>
      <c r="Q5" s="6">
        <v>231339.72</v>
      </c>
      <c r="R5" s="7">
        <v>921.15</v>
      </c>
      <c r="T5" s="19" t="s">
        <v>8</v>
      </c>
      <c r="U5" s="2">
        <v>1</v>
      </c>
      <c r="V5" s="2">
        <v>1</v>
      </c>
      <c r="W5" s="5">
        <v>1</v>
      </c>
      <c r="X5" s="6">
        <v>231339.72</v>
      </c>
      <c r="Y5" s="7">
        <v>921.15</v>
      </c>
      <c r="Z5" s="6">
        <v>231339.72</v>
      </c>
      <c r="AA5" s="7">
        <v>921.15</v>
      </c>
      <c r="AC5" s="19" t="s">
        <v>8</v>
      </c>
      <c r="AD5" s="2">
        <v>1</v>
      </c>
      <c r="AE5" s="2">
        <v>1</v>
      </c>
      <c r="AF5" s="5">
        <v>1</v>
      </c>
      <c r="AG5" s="6">
        <v>231339.72</v>
      </c>
      <c r="AH5" s="7">
        <v>921.15</v>
      </c>
      <c r="AI5" s="6">
        <v>231339.72</v>
      </c>
      <c r="AJ5" s="7">
        <v>921.15</v>
      </c>
    </row>
    <row r="6" spans="1:36" ht="29" x14ac:dyDescent="0.35">
      <c r="A6" s="3">
        <v>2</v>
      </c>
      <c r="B6" s="4" t="s">
        <v>9</v>
      </c>
      <c r="C6" s="2">
        <v>7</v>
      </c>
      <c r="D6" s="2">
        <v>1</v>
      </c>
      <c r="E6" s="5">
        <v>7</v>
      </c>
      <c r="F6" s="6">
        <v>231339.72</v>
      </c>
      <c r="G6" s="7">
        <v>0</v>
      </c>
      <c r="H6" s="9">
        <v>1619377.9</v>
      </c>
      <c r="I6" s="2">
        <v>0</v>
      </c>
      <c r="J6" s="1"/>
      <c r="K6" s="19" t="s">
        <v>9</v>
      </c>
      <c r="L6" s="2">
        <v>4</v>
      </c>
      <c r="M6" s="2">
        <v>1</v>
      </c>
      <c r="N6" s="5">
        <v>4</v>
      </c>
      <c r="O6" s="6">
        <v>231339.72</v>
      </c>
      <c r="P6" s="7">
        <v>0</v>
      </c>
      <c r="Q6" s="9">
        <v>925358.8</v>
      </c>
      <c r="R6" s="18">
        <v>0</v>
      </c>
      <c r="T6" s="19" t="s">
        <v>9</v>
      </c>
      <c r="U6" s="2">
        <v>7</v>
      </c>
      <c r="V6" s="2">
        <v>1</v>
      </c>
      <c r="W6" s="5">
        <v>7</v>
      </c>
      <c r="X6" s="6">
        <v>231339.72</v>
      </c>
      <c r="Y6" s="7">
        <v>0</v>
      </c>
      <c r="Z6" s="9">
        <f>W6 *X6</f>
        <v>1619378.04</v>
      </c>
      <c r="AA6" s="18">
        <f t="shared" ref="AA6:AA11" si="0">W6*Y6</f>
        <v>0</v>
      </c>
      <c r="AC6" s="19" t="s">
        <v>9</v>
      </c>
      <c r="AD6" s="2">
        <v>7</v>
      </c>
      <c r="AE6" s="2">
        <v>1</v>
      </c>
      <c r="AF6" s="5">
        <v>7</v>
      </c>
      <c r="AG6" s="6">
        <v>231339.72</v>
      </c>
      <c r="AH6" s="7">
        <v>0</v>
      </c>
      <c r="AI6" s="9">
        <f t="shared" ref="AI6:AI11" si="1">AF6 *AG6</f>
        <v>1619378.04</v>
      </c>
      <c r="AJ6" s="18">
        <f t="shared" ref="AJ6:AJ11" si="2">AF6*AH6</f>
        <v>0</v>
      </c>
    </row>
    <row r="7" spans="1:36" ht="29" customHeight="1" x14ac:dyDescent="0.35">
      <c r="A7" s="3">
        <v>3</v>
      </c>
      <c r="B7" s="4" t="s">
        <v>10</v>
      </c>
      <c r="C7" s="2">
        <v>7</v>
      </c>
      <c r="D7" s="2">
        <v>5</v>
      </c>
      <c r="E7" s="5">
        <v>35</v>
      </c>
      <c r="F7" s="6">
        <v>12995.03</v>
      </c>
      <c r="G7" s="7">
        <v>58.51</v>
      </c>
      <c r="H7" s="9">
        <v>454826.05</v>
      </c>
      <c r="I7" s="10">
        <v>2047.85</v>
      </c>
      <c r="J7" s="1"/>
      <c r="K7" s="19" t="s">
        <v>10</v>
      </c>
      <c r="L7" s="2">
        <v>4</v>
      </c>
      <c r="M7" s="2">
        <v>3</v>
      </c>
      <c r="N7" s="5">
        <v>12</v>
      </c>
      <c r="O7" s="6">
        <v>12995.03</v>
      </c>
      <c r="P7" s="7">
        <v>58.51</v>
      </c>
      <c r="Q7" s="9">
        <v>155940.35999999999</v>
      </c>
      <c r="R7" s="20">
        <v>702.12</v>
      </c>
      <c r="T7" s="19" t="s">
        <v>10</v>
      </c>
      <c r="U7" s="2">
        <v>7</v>
      </c>
      <c r="V7" s="2">
        <v>5</v>
      </c>
      <c r="W7" s="5">
        <v>35</v>
      </c>
      <c r="X7" s="6">
        <v>12995.03</v>
      </c>
      <c r="Y7" s="7">
        <v>58.51</v>
      </c>
      <c r="Z7" s="9">
        <f t="shared" ref="Z6:Z11" si="3">W7 *X7</f>
        <v>454826.05000000005</v>
      </c>
      <c r="AA7" s="18">
        <f t="shared" si="0"/>
        <v>2047.85</v>
      </c>
      <c r="AC7" s="19" t="s">
        <v>10</v>
      </c>
      <c r="AD7" s="2">
        <v>7</v>
      </c>
      <c r="AE7" s="2">
        <v>5</v>
      </c>
      <c r="AF7" s="5">
        <v>35</v>
      </c>
      <c r="AG7" s="6">
        <v>12995.03</v>
      </c>
      <c r="AH7" s="7">
        <v>58.51</v>
      </c>
      <c r="AI7" s="9">
        <f t="shared" si="1"/>
        <v>454826.05000000005</v>
      </c>
      <c r="AJ7" s="18">
        <f t="shared" si="2"/>
        <v>2047.85</v>
      </c>
    </row>
    <row r="8" spans="1:36" ht="43.5" x14ac:dyDescent="0.35">
      <c r="A8" s="3">
        <v>4</v>
      </c>
      <c r="B8" s="4" t="s">
        <v>11</v>
      </c>
      <c r="C8" s="2">
        <v>7</v>
      </c>
      <c r="D8" s="2">
        <v>5</v>
      </c>
      <c r="E8" s="5">
        <v>35</v>
      </c>
      <c r="F8" s="6">
        <v>92535.89</v>
      </c>
      <c r="G8" s="7">
        <v>0</v>
      </c>
      <c r="H8" s="9">
        <v>3232386.15</v>
      </c>
      <c r="I8" s="2">
        <v>0</v>
      </c>
      <c r="J8" s="1"/>
      <c r="K8" s="19" t="s">
        <v>11</v>
      </c>
      <c r="L8" s="2">
        <v>4</v>
      </c>
      <c r="M8" s="2">
        <v>3</v>
      </c>
      <c r="N8" s="5">
        <v>12</v>
      </c>
      <c r="O8" s="6">
        <v>92535.89</v>
      </c>
      <c r="P8" s="7">
        <v>0</v>
      </c>
      <c r="Q8" s="9">
        <v>1110430.68</v>
      </c>
      <c r="R8" s="18">
        <v>0</v>
      </c>
      <c r="T8" s="19" t="s">
        <v>11</v>
      </c>
      <c r="U8" s="2">
        <v>7</v>
      </c>
      <c r="V8" s="2">
        <v>5</v>
      </c>
      <c r="W8" s="5">
        <v>35</v>
      </c>
      <c r="X8" s="6">
        <v>92535.89</v>
      </c>
      <c r="Y8" s="7">
        <v>0</v>
      </c>
      <c r="Z8" s="9">
        <f t="shared" si="3"/>
        <v>3238756.15</v>
      </c>
      <c r="AA8" s="18">
        <f t="shared" si="0"/>
        <v>0</v>
      </c>
      <c r="AC8" s="19" t="s">
        <v>11</v>
      </c>
      <c r="AD8" s="2">
        <v>6</v>
      </c>
      <c r="AE8" s="2">
        <v>5</v>
      </c>
      <c r="AF8" s="5">
        <v>30</v>
      </c>
      <c r="AG8" s="6">
        <v>92535.89</v>
      </c>
      <c r="AH8" s="7">
        <v>0</v>
      </c>
      <c r="AI8" s="9">
        <f t="shared" si="1"/>
        <v>2776076.7</v>
      </c>
      <c r="AJ8" s="18">
        <f t="shared" si="2"/>
        <v>0</v>
      </c>
    </row>
    <row r="9" spans="1:36" ht="43.5" x14ac:dyDescent="0.35">
      <c r="A9" s="3">
        <v>5</v>
      </c>
      <c r="B9" s="16" t="s">
        <v>12</v>
      </c>
      <c r="C9" s="2">
        <v>60</v>
      </c>
      <c r="D9" s="2">
        <v>1</v>
      </c>
      <c r="E9" s="5">
        <v>60</v>
      </c>
      <c r="F9" s="6">
        <v>4626.8</v>
      </c>
      <c r="G9" s="7">
        <v>12.71</v>
      </c>
      <c r="H9" s="9">
        <v>277608</v>
      </c>
      <c r="I9" s="11">
        <v>762.6</v>
      </c>
      <c r="J9" s="1"/>
      <c r="K9" s="21" t="s">
        <v>12</v>
      </c>
      <c r="L9" s="2">
        <v>30</v>
      </c>
      <c r="M9" s="2">
        <v>1</v>
      </c>
      <c r="N9" s="5">
        <v>30</v>
      </c>
      <c r="O9" s="6">
        <v>4626.8</v>
      </c>
      <c r="P9" s="7">
        <v>12.71</v>
      </c>
      <c r="Q9" s="9">
        <v>138804</v>
      </c>
      <c r="R9" s="22">
        <v>381.3</v>
      </c>
      <c r="T9" s="21" t="s">
        <v>12</v>
      </c>
      <c r="U9" s="2">
        <v>60</v>
      </c>
      <c r="V9" s="2">
        <v>1</v>
      </c>
      <c r="W9" s="5">
        <v>60</v>
      </c>
      <c r="X9" s="6">
        <v>4626.8</v>
      </c>
      <c r="Y9" s="7">
        <v>12.71</v>
      </c>
      <c r="Z9" s="9">
        <f t="shared" si="3"/>
        <v>277608</v>
      </c>
      <c r="AA9" s="18">
        <f t="shared" si="0"/>
        <v>762.6</v>
      </c>
      <c r="AC9" s="21" t="s">
        <v>12</v>
      </c>
      <c r="AD9" s="2">
        <v>60</v>
      </c>
      <c r="AE9" s="2">
        <v>1</v>
      </c>
      <c r="AF9" s="5">
        <v>60</v>
      </c>
      <c r="AG9" s="6">
        <v>4626.8</v>
      </c>
      <c r="AH9" s="7">
        <v>12.71</v>
      </c>
      <c r="AI9" s="9">
        <f t="shared" si="1"/>
        <v>277608</v>
      </c>
      <c r="AJ9" s="18">
        <f t="shared" si="2"/>
        <v>762.6</v>
      </c>
    </row>
    <row r="10" spans="1:36" ht="43.5" x14ac:dyDescent="0.35">
      <c r="A10" s="3">
        <v>6</v>
      </c>
      <c r="B10" s="16" t="s">
        <v>13</v>
      </c>
      <c r="C10" s="2">
        <v>1</v>
      </c>
      <c r="D10" s="2">
        <v>5</v>
      </c>
      <c r="E10" s="5">
        <v>5</v>
      </c>
      <c r="F10" s="6">
        <v>55521.53</v>
      </c>
      <c r="G10" s="7">
        <v>152.46</v>
      </c>
      <c r="H10" s="9">
        <v>277607.65000000002</v>
      </c>
      <c r="I10" s="10">
        <v>762.3</v>
      </c>
      <c r="J10" s="1"/>
      <c r="K10" s="21" t="s">
        <v>13</v>
      </c>
      <c r="L10" s="2">
        <v>1</v>
      </c>
      <c r="M10" s="2">
        <v>3</v>
      </c>
      <c r="N10" s="5">
        <v>3</v>
      </c>
      <c r="O10" s="6">
        <v>55521.53</v>
      </c>
      <c r="P10" s="7">
        <v>152.46</v>
      </c>
      <c r="Q10" s="9">
        <v>166564.59</v>
      </c>
      <c r="R10" s="20">
        <v>457.38</v>
      </c>
      <c r="T10" s="21" t="s">
        <v>13</v>
      </c>
      <c r="U10" s="2">
        <v>1</v>
      </c>
      <c r="V10" s="2">
        <v>5</v>
      </c>
      <c r="W10" s="5">
        <v>5</v>
      </c>
      <c r="X10" s="6">
        <v>55521.53</v>
      </c>
      <c r="Y10" s="7">
        <v>152.46</v>
      </c>
      <c r="Z10" s="9">
        <f t="shared" si="3"/>
        <v>277607.65000000002</v>
      </c>
      <c r="AA10" s="18">
        <f t="shared" si="0"/>
        <v>762.30000000000007</v>
      </c>
      <c r="AC10" s="21" t="s">
        <v>13</v>
      </c>
      <c r="AD10" s="2">
        <v>1</v>
      </c>
      <c r="AE10" s="2">
        <v>5</v>
      </c>
      <c r="AF10" s="5">
        <v>5</v>
      </c>
      <c r="AG10" s="6">
        <v>55521.53</v>
      </c>
      <c r="AH10" s="7">
        <v>152.46</v>
      </c>
      <c r="AI10" s="9">
        <f t="shared" si="1"/>
        <v>277607.65000000002</v>
      </c>
      <c r="AJ10" s="18">
        <f t="shared" si="2"/>
        <v>762.30000000000007</v>
      </c>
    </row>
    <row r="11" spans="1:36" x14ac:dyDescent="0.35">
      <c r="A11" s="3">
        <v>7</v>
      </c>
      <c r="B11" s="12" t="s">
        <v>14</v>
      </c>
      <c r="C11" s="2">
        <v>2</v>
      </c>
      <c r="D11" s="2">
        <v>5</v>
      </c>
      <c r="E11" s="5">
        <v>10</v>
      </c>
      <c r="F11" s="2">
        <v>9253.59</v>
      </c>
      <c r="G11" s="7">
        <v>25.41</v>
      </c>
      <c r="H11" s="68">
        <v>92535.9</v>
      </c>
      <c r="I11" s="2">
        <v>254.1</v>
      </c>
      <c r="J11" s="1"/>
      <c r="K11" s="23" t="s">
        <v>14</v>
      </c>
      <c r="L11" s="2">
        <v>1</v>
      </c>
      <c r="M11" s="2">
        <v>3</v>
      </c>
      <c r="N11" s="5">
        <v>3</v>
      </c>
      <c r="O11" s="2">
        <v>9253.59</v>
      </c>
      <c r="P11" s="7">
        <v>25.41</v>
      </c>
      <c r="Q11" s="9">
        <v>27760.77</v>
      </c>
      <c r="R11" s="18">
        <v>76.23</v>
      </c>
      <c r="T11" s="23" t="s">
        <v>14</v>
      </c>
      <c r="U11" s="2">
        <v>1</v>
      </c>
      <c r="V11" s="2">
        <v>5</v>
      </c>
      <c r="W11" s="5">
        <v>5</v>
      </c>
      <c r="X11" s="2">
        <v>9253.59</v>
      </c>
      <c r="Y11" s="7">
        <v>25.41</v>
      </c>
      <c r="Z11" s="9">
        <f t="shared" si="3"/>
        <v>46267.95</v>
      </c>
      <c r="AA11" s="18">
        <f t="shared" si="0"/>
        <v>127.05</v>
      </c>
      <c r="AC11" s="23" t="s">
        <v>14</v>
      </c>
      <c r="AD11" s="2">
        <v>1</v>
      </c>
      <c r="AE11" s="2">
        <v>5</v>
      </c>
      <c r="AF11" s="5">
        <v>5</v>
      </c>
      <c r="AG11" s="2">
        <v>9253.59</v>
      </c>
      <c r="AH11" s="7">
        <v>25.41</v>
      </c>
      <c r="AI11" s="9">
        <f t="shared" si="1"/>
        <v>46267.95</v>
      </c>
      <c r="AJ11" s="18">
        <f t="shared" si="2"/>
        <v>127.05</v>
      </c>
    </row>
    <row r="12" spans="1:36" ht="15" x14ac:dyDescent="0.35">
      <c r="A12" s="3"/>
      <c r="B12" s="12" t="s">
        <v>15</v>
      </c>
      <c r="C12" s="13"/>
      <c r="D12" s="13"/>
      <c r="E12" s="5"/>
      <c r="F12" s="13"/>
      <c r="G12" s="13"/>
      <c r="H12" s="14">
        <f>SUM(H5:H11)</f>
        <v>6185681.370000001</v>
      </c>
      <c r="I12" s="15">
        <f>SUM(I5:I11)</f>
        <v>4748</v>
      </c>
      <c r="J12" s="1"/>
      <c r="K12" s="23" t="s">
        <v>15</v>
      </c>
      <c r="L12" s="13"/>
      <c r="M12" s="13"/>
      <c r="N12" s="5"/>
      <c r="O12" s="13"/>
      <c r="P12" s="13"/>
      <c r="Q12" s="14">
        <f>SUM(Q5:Q11)</f>
        <v>2756198.9199999995</v>
      </c>
      <c r="R12" s="24">
        <f>SUM(R5:R11)</f>
        <v>2538.1799999999998</v>
      </c>
      <c r="T12" s="23" t="s">
        <v>15</v>
      </c>
      <c r="U12" s="13"/>
      <c r="V12" s="13"/>
      <c r="W12" s="5"/>
      <c r="X12" s="13"/>
      <c r="Y12" s="13"/>
      <c r="Z12" s="14">
        <f>SUM(Z5:Z11)</f>
        <v>6145783.5600000005</v>
      </c>
      <c r="AA12" s="24">
        <f>SUM(AA5:AA11)</f>
        <v>4620.95</v>
      </c>
      <c r="AC12" s="23" t="s">
        <v>15</v>
      </c>
      <c r="AD12" s="13"/>
      <c r="AE12" s="13"/>
      <c r="AF12" s="5"/>
      <c r="AG12" s="13"/>
      <c r="AH12" s="13"/>
      <c r="AI12" s="14">
        <f>SUM(AI5:AI11)</f>
        <v>5683104.1100000003</v>
      </c>
      <c r="AJ12" s="24">
        <f>SUM(AJ5:AJ11)</f>
        <v>4620.95</v>
      </c>
    </row>
    <row r="13" spans="1:36" ht="15" x14ac:dyDescent="0.35">
      <c r="A13" s="3"/>
      <c r="D13" s="57"/>
      <c r="E13" s="58"/>
      <c r="F13" s="58"/>
      <c r="G13" s="58"/>
      <c r="H13">
        <f>H12/940.35</f>
        <v>6578.0628170362106</v>
      </c>
      <c r="I13" s="15">
        <f>I12</f>
        <v>4748</v>
      </c>
      <c r="J13" s="1"/>
      <c r="K13" s="25"/>
      <c r="L13" s="3"/>
      <c r="M13" s="55"/>
      <c r="N13" s="55"/>
      <c r="O13" s="55"/>
      <c r="P13" s="55"/>
      <c r="Q13" s="3">
        <f>Q12/940.35</f>
        <v>2931.0351677566855</v>
      </c>
      <c r="R13" s="24">
        <f>R12</f>
        <v>2538.1799999999998</v>
      </c>
      <c r="T13" s="25"/>
      <c r="U13" s="3"/>
      <c r="V13" s="55"/>
      <c r="W13" s="55"/>
      <c r="X13" s="55"/>
      <c r="Y13" s="55"/>
      <c r="Z13" s="3">
        <f>Z12/940.35</f>
        <v>6535.6341362258736</v>
      </c>
      <c r="AA13" s="24">
        <f>AA12</f>
        <v>4620.95</v>
      </c>
      <c r="AC13" s="25"/>
      <c r="AD13" s="3"/>
      <c r="AE13" s="55"/>
      <c r="AF13" s="55"/>
      <c r="AG13" s="55"/>
      <c r="AH13" s="55"/>
      <c r="AI13" s="3">
        <f>AI12/940.35</f>
        <v>6043.6051576540649</v>
      </c>
      <c r="AJ13" s="24">
        <f>AJ12</f>
        <v>4620.95</v>
      </c>
    </row>
    <row r="14" spans="1:36" ht="15" thickBot="1" x14ac:dyDescent="0.4">
      <c r="F14" s="56" t="s">
        <v>16</v>
      </c>
      <c r="G14" s="56"/>
      <c r="H14" s="62">
        <f>SUM(H13:I13)</f>
        <v>11326.062817036211</v>
      </c>
      <c r="I14" s="63"/>
      <c r="K14" s="26"/>
      <c r="L14" s="27"/>
      <c r="M14" s="27"/>
      <c r="N14" s="27"/>
      <c r="O14" s="39" t="s">
        <v>16</v>
      </c>
      <c r="P14" s="39"/>
      <c r="Q14" s="40">
        <f>SUM(Q13:R13)</f>
        <v>5469.2151677566853</v>
      </c>
      <c r="R14" s="41"/>
      <c r="T14" s="26"/>
      <c r="U14" s="27"/>
      <c r="V14" s="27"/>
      <c r="W14" s="27"/>
      <c r="X14" s="39" t="s">
        <v>16</v>
      </c>
      <c r="Y14" s="39"/>
      <c r="Z14" s="40">
        <f>SUM(Z13:AA13)</f>
        <v>11156.584136225872</v>
      </c>
      <c r="AA14" s="41"/>
      <c r="AC14" s="26"/>
      <c r="AD14" s="27"/>
      <c r="AE14" s="27"/>
      <c r="AF14" s="27"/>
      <c r="AG14" s="39" t="s">
        <v>16</v>
      </c>
      <c r="AH14" s="39"/>
      <c r="AI14" s="40">
        <f>SUM(AI13:AJ13)</f>
        <v>10664.555157654064</v>
      </c>
      <c r="AJ14" s="41"/>
    </row>
    <row r="19" spans="2:5" ht="15" thickBot="1" x14ac:dyDescent="0.4"/>
    <row r="20" spans="2:5" x14ac:dyDescent="0.35">
      <c r="B20" s="42" t="s">
        <v>27</v>
      </c>
      <c r="C20" s="42"/>
      <c r="D20" s="42"/>
      <c r="E20" s="43"/>
    </row>
    <row r="21" spans="2:5" x14ac:dyDescent="0.35">
      <c r="B21" s="30" t="s">
        <v>21</v>
      </c>
      <c r="C21" s="30" t="s">
        <v>22</v>
      </c>
      <c r="D21" s="30" t="s">
        <v>23</v>
      </c>
      <c r="E21" s="31" t="s">
        <v>24</v>
      </c>
    </row>
    <row r="22" spans="2:5" ht="87" x14ac:dyDescent="0.35">
      <c r="B22" s="28" t="s">
        <v>26</v>
      </c>
      <c r="C22" s="28" t="s">
        <v>28</v>
      </c>
      <c r="D22" s="69">
        <v>11326.06</v>
      </c>
      <c r="E22" s="32"/>
    </row>
    <row r="23" spans="2:5" ht="92.5" customHeight="1" x14ac:dyDescent="0.35">
      <c r="B23" s="29" t="s">
        <v>26</v>
      </c>
      <c r="C23" s="28" t="s">
        <v>29</v>
      </c>
      <c r="D23" s="69">
        <v>5469.22</v>
      </c>
      <c r="E23" s="32"/>
    </row>
    <row r="24" spans="2:5" ht="87" x14ac:dyDescent="0.35">
      <c r="B24" s="28" t="s">
        <v>26</v>
      </c>
      <c r="C24" s="28" t="s">
        <v>30</v>
      </c>
      <c r="D24" s="69">
        <v>11156.58</v>
      </c>
      <c r="E24" s="32"/>
    </row>
    <row r="25" spans="2:5" ht="87.5" thickBot="1" x14ac:dyDescent="0.4">
      <c r="B25" s="33" t="s">
        <v>26</v>
      </c>
      <c r="C25" s="34" t="s">
        <v>31</v>
      </c>
      <c r="D25" s="70">
        <v>10664.56</v>
      </c>
      <c r="E25" s="35"/>
    </row>
    <row r="26" spans="2:5" ht="15" thickBot="1" x14ac:dyDescent="0.4">
      <c r="B26" s="37" t="s">
        <v>15</v>
      </c>
      <c r="C26" s="38"/>
      <c r="D26" s="71">
        <f>SUM(D22:D25)</f>
        <v>38616.42</v>
      </c>
      <c r="E26" s="36"/>
    </row>
  </sheetData>
  <mergeCells count="44">
    <mergeCell ref="F14:G14"/>
    <mergeCell ref="A3:A4"/>
    <mergeCell ref="D13:G13"/>
    <mergeCell ref="B2:I2"/>
    <mergeCell ref="H14:I14"/>
    <mergeCell ref="B3:B4"/>
    <mergeCell ref="C3:C4"/>
    <mergeCell ref="D3:D4"/>
    <mergeCell ref="E3:E4"/>
    <mergeCell ref="F3:G3"/>
    <mergeCell ref="H3:I3"/>
    <mergeCell ref="T2:AA2"/>
    <mergeCell ref="M3:M4"/>
    <mergeCell ref="N3:N4"/>
    <mergeCell ref="Q3:R3"/>
    <mergeCell ref="T3:T4"/>
    <mergeCell ref="Q14:R14"/>
    <mergeCell ref="K2:R2"/>
    <mergeCell ref="K3:K4"/>
    <mergeCell ref="L3:L4"/>
    <mergeCell ref="O3:P3"/>
    <mergeCell ref="M13:P13"/>
    <mergeCell ref="O14:P14"/>
    <mergeCell ref="V3:V4"/>
    <mergeCell ref="W3:W4"/>
    <mergeCell ref="X3:Y3"/>
    <mergeCell ref="Z3:AA3"/>
    <mergeCell ref="V13:Y13"/>
    <mergeCell ref="B26:C26"/>
    <mergeCell ref="AG14:AH14"/>
    <mergeCell ref="AI14:AJ14"/>
    <mergeCell ref="B20:E20"/>
    <mergeCell ref="B1:AJ1"/>
    <mergeCell ref="X14:Y14"/>
    <mergeCell ref="Z14:AA14"/>
    <mergeCell ref="AC2:AJ2"/>
    <mergeCell ref="AC3:AC4"/>
    <mergeCell ref="AD3:AD4"/>
    <mergeCell ref="AE3:AE4"/>
    <mergeCell ref="AF3:AF4"/>
    <mergeCell ref="AG3:AH3"/>
    <mergeCell ref="AI3:AJ3"/>
    <mergeCell ref="AE13:AH13"/>
    <mergeCell ref="U3:U4"/>
  </mergeCells>
  <pageMargins left="0.25" right="0.25" top="0.75" bottom="0.75" header="0.3" footer="0.3"/>
  <pageSetup orientation="landscape" horizontalDpi="300" verticalDpi="300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SAVED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Njoku, Hyginus E SPDC-UPC/G/UWU</dc:creator>
  <cp:lastModifiedBy>Njoku, Hyginus E SPDC-IUC/G/UWU</cp:lastModifiedBy>
  <cp:lastPrinted>2024-05-20T14:46:14Z</cp:lastPrinted>
  <dcterms:created xsi:type="dcterms:W3CDTF">2023-06-22T21:28:33Z</dcterms:created>
  <dcterms:modified xsi:type="dcterms:W3CDTF">2024-05-20T20:54:53Z</dcterms:modified>
</cp:coreProperties>
</file>