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ginus.Njoku\Desktop\"/>
    </mc:Choice>
  </mc:AlternateContent>
  <xr:revisionPtr revIDLastSave="0" documentId="8_{A1EE3B79-2008-454F-8F75-4FF66F0E23FF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<sst xmlns="http://schemas.openxmlformats.org/spreadsheetml/2006/main" count="305" uniqueCount="136">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</sst>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6" fillId="2" borderId="36" xfId="0" applyFont="1" applyFill="1" applyBorder="1" applyAlignment="1">
      <alignment wrapText="1"/>
    </xf>
    <xf numFmtId="0" fontId="2" fillId="4" borderId="31" xfId="0" applyFont="1" applyFill="1" applyBorder="1" applyAlignment="1">
      <alignment wrapText="1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  <xf numFmtId="0" fontId="1" fillId="4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A18" zoomScale="85" zoomScaleNormal="85" workbookViewId="0">
      <selection activeCell="C18" sqref="C18:O18"/>
    </sheetView>
  </sheetViews>
  <sheetFormatPr defaultRowHeight="14.5" x14ac:dyDescent="0.35"/>
  <cols>
    <col min="1" max="1" width="7.7265625" style="71" customWidth="1"/>
    <col min="2" max="2" width="14.36328125" style="71" hidden="1" customWidth="1"/>
    <col min="3" max="3" width="41.90625" style="71" customWidth="1"/>
    <col min="4" max="4" width="23.26953125" style="71" customWidth="1"/>
    <col min="5" max="5" width="8.54296875" style="71" hidden="1" customWidth="1"/>
    <col min="6" max="6" width="12.90625" style="104" customWidth="1"/>
    <col min="7" max="7" width="4.36328125" style="71" customWidth="1"/>
    <col min="8" max="9" width="4.6328125" style="71" customWidth="1"/>
    <col min="10" max="10" width="18.54296875" style="71" customWidth="1"/>
    <col min="11" max="11" width="15.453125" style="71" customWidth="1"/>
    <col min="12" max="14" width="8.6328125" style="71"/>
    <col min="15" max="15" width="31.54296875" style="71" customWidth="1"/>
    <col min="16" max="16" width="8.6328125" customWidth="1"/>
    <col min="19" max="19" width="11.6328125" customWidth="1"/>
  </cols>
  <sheetData>
    <row r="1" spans="2:20" ht="21.5" hidden="1" customHeight="1" thickBot="1" x14ac:dyDescent="0.4"/>
    <row r="2" spans="2:20" ht="30.5" hidden="1" customHeight="1" thickBot="1" x14ac:dyDescent="0.4">
      <c r="C2" s="145" t="s">
        <v>0</v>
      </c>
      <c r="D2" s="146"/>
      <c r="E2" s="146"/>
      <c r="F2" s="147"/>
    </row>
    <row r="3" spans="2:20" ht="15" hidden="1" thickBot="1" x14ac:dyDescent="0.4">
      <c r="C3" s="71">
        <v>1</v>
      </c>
      <c r="D3" s="71">
        <v>2</v>
      </c>
      <c r="E3" s="71">
        <v>3</v>
      </c>
      <c r="F3" s="135">
        <v>4</v>
      </c>
      <c r="G3" s="71">
        <v>5</v>
      </c>
      <c r="H3" s="71">
        <v>6</v>
      </c>
      <c r="I3" s="71">
        <v>7</v>
      </c>
    </row>
    <row r="4" spans="2:20" ht="29" hidden="1" x14ac:dyDescent="0.35">
      <c r="C4" s="73"/>
      <c r="D4" s="74" t="s">
        <v>1</v>
      </c>
      <c r="E4" s="75" t="s">
        <v>2</v>
      </c>
      <c r="F4" s="105" t="s">
        <v>3</v>
      </c>
      <c r="G4" s="105"/>
      <c r="H4" s="76"/>
      <c r="I4" s="77"/>
      <c r="J4" s="72"/>
      <c r="K4" s="78" t="s">
        <v>4</v>
      </c>
      <c r="L4" s="72"/>
      <c r="M4" s="72" t="s">
        <v>5</v>
      </c>
      <c r="N4" s="77"/>
      <c r="O4" s="79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 x14ac:dyDescent="0.35">
      <c r="B5" s="72"/>
      <c r="C5" s="80" t="s">
        <v>10</v>
      </c>
      <c r="D5" s="81">
        <v>1</v>
      </c>
      <c r="E5" s="82">
        <v>0.3</v>
      </c>
      <c r="F5" s="106">
        <v>0.4</v>
      </c>
      <c r="G5" s="83"/>
      <c r="I5" s="72"/>
      <c r="J5" s="72"/>
      <c r="K5" s="78" t="s">
        <v>11</v>
      </c>
      <c r="L5" s="72"/>
      <c r="M5" s="72" t="s">
        <v>12</v>
      </c>
      <c r="N5" s="72"/>
      <c r="O5" s="80" t="s">
        <v>10</v>
      </c>
      <c r="P5" s="48">
        <v>0.3</v>
      </c>
      <c r="Q5" s="49">
        <v>10.8</v>
      </c>
      <c r="R5" s="47">
        <v>0.7</v>
      </c>
      <c r="S5" s="47">
        <v>0.41</v>
      </c>
      <c r="T5" s="1"/>
    </row>
    <row r="6" spans="2:20" hidden="1" x14ac:dyDescent="0.35">
      <c r="B6" s="72"/>
      <c r="C6" s="80" t="s">
        <v>13</v>
      </c>
      <c r="D6" s="81">
        <v>1</v>
      </c>
      <c r="E6" s="82">
        <v>0.66669999999999996</v>
      </c>
      <c r="F6" s="106">
        <v>0.4</v>
      </c>
      <c r="G6" s="83"/>
      <c r="I6" s="72"/>
      <c r="J6" s="72"/>
      <c r="K6" s="78" t="s">
        <v>14</v>
      </c>
      <c r="L6" s="72"/>
      <c r="M6" s="72" t="s">
        <v>15</v>
      </c>
      <c r="N6" s="72"/>
      <c r="O6" s="80" t="s">
        <v>13</v>
      </c>
      <c r="P6" s="48">
        <v>0.66669999999999996</v>
      </c>
      <c r="Q6" s="49">
        <v>10.8</v>
      </c>
      <c r="R6" s="47">
        <v>0.7</v>
      </c>
      <c r="S6" s="47">
        <v>0.41</v>
      </c>
      <c r="T6" s="1"/>
    </row>
    <row r="7" spans="2:20" ht="30" hidden="1" customHeight="1" x14ac:dyDescent="0.35">
      <c r="B7" s="72"/>
      <c r="C7" s="85" t="s">
        <v>16</v>
      </c>
      <c r="D7" s="81">
        <v>1</v>
      </c>
      <c r="E7" s="82">
        <v>0.15</v>
      </c>
      <c r="F7" s="106">
        <v>0.4</v>
      </c>
      <c r="G7" s="83"/>
      <c r="I7" s="72"/>
      <c r="J7" s="72"/>
      <c r="K7" s="78" t="s">
        <v>17</v>
      </c>
      <c r="L7" s="72"/>
      <c r="M7" s="72" t="s">
        <v>18</v>
      </c>
      <c r="N7" s="77"/>
      <c r="O7" s="85" t="s">
        <v>16</v>
      </c>
      <c r="P7" s="48">
        <v>0.15</v>
      </c>
      <c r="Q7" s="49">
        <v>10.8</v>
      </c>
      <c r="R7" s="47">
        <v>0.7</v>
      </c>
      <c r="S7" s="47">
        <v>0.41</v>
      </c>
      <c r="T7" s="1"/>
    </row>
    <row r="8" spans="2:20" ht="32.75" hidden="1" customHeight="1" x14ac:dyDescent="0.35">
      <c r="B8" s="72"/>
      <c r="C8" s="85" t="s">
        <v>19</v>
      </c>
      <c r="D8" s="81">
        <v>1</v>
      </c>
      <c r="E8" s="82">
        <v>0.3</v>
      </c>
      <c r="F8" s="106">
        <v>0.4</v>
      </c>
      <c r="G8" s="83"/>
      <c r="I8" s="72"/>
      <c r="J8" s="72"/>
      <c r="K8" s="78" t="s">
        <v>20</v>
      </c>
      <c r="L8" s="72"/>
      <c r="M8" s="72" t="s">
        <v>21</v>
      </c>
      <c r="N8" s="72"/>
      <c r="O8" s="85" t="s">
        <v>19</v>
      </c>
      <c r="P8" s="48">
        <v>0.3</v>
      </c>
      <c r="Q8" s="49">
        <v>10.8</v>
      </c>
      <c r="R8" s="47">
        <v>0.7</v>
      </c>
      <c r="S8" s="47">
        <v>0.41</v>
      </c>
      <c r="T8" s="1"/>
    </row>
    <row r="9" spans="2:20" hidden="1" x14ac:dyDescent="0.35">
      <c r="B9" s="72"/>
      <c r="C9" s="85" t="s">
        <v>22</v>
      </c>
      <c r="D9" s="81">
        <v>1</v>
      </c>
      <c r="E9" s="82">
        <v>0.2767</v>
      </c>
      <c r="F9" s="106">
        <v>0.4</v>
      </c>
      <c r="G9" s="83"/>
      <c r="I9" s="72"/>
      <c r="K9" s="78" t="s">
        <v>23</v>
      </c>
      <c r="M9" s="72" t="s">
        <v>24</v>
      </c>
      <c r="O9" s="85" t="s">
        <v>22</v>
      </c>
      <c r="P9" s="48">
        <v>0.2767</v>
      </c>
      <c r="Q9" s="49">
        <v>10.8</v>
      </c>
      <c r="R9" s="47">
        <v>0.7</v>
      </c>
      <c r="S9" s="47">
        <v>0.41</v>
      </c>
    </row>
    <row r="10" spans="2:20" hidden="1" x14ac:dyDescent="0.35">
      <c r="B10" s="72"/>
      <c r="C10" s="85" t="s">
        <v>24</v>
      </c>
      <c r="D10" s="81">
        <v>0.94</v>
      </c>
      <c r="E10" s="82">
        <v>1</v>
      </c>
      <c r="F10" s="106">
        <v>0.7</v>
      </c>
      <c r="G10" s="83"/>
      <c r="I10" s="72"/>
      <c r="J10" s="72"/>
      <c r="K10" s="86"/>
      <c r="M10" s="72" t="s">
        <v>25</v>
      </c>
      <c r="O10" s="85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 x14ac:dyDescent="0.35">
      <c r="B11" s="72"/>
      <c r="C11" s="125" t="s">
        <v>26</v>
      </c>
      <c r="D11" s="126">
        <v>0.75</v>
      </c>
      <c r="E11" s="117">
        <v>0.55000000000000004</v>
      </c>
      <c r="F11" s="127">
        <v>0.25</v>
      </c>
      <c r="G11" s="83"/>
      <c r="I11" s="72"/>
      <c r="J11" s="72"/>
      <c r="K11" s="84"/>
      <c r="M11" s="72" t="s">
        <v>27</v>
      </c>
      <c r="O11" s="80" t="s">
        <v>26</v>
      </c>
      <c r="P11" s="117">
        <v>1</v>
      </c>
      <c r="Q11" s="118">
        <v>4.41</v>
      </c>
      <c r="R11" s="119">
        <v>0</v>
      </c>
      <c r="S11" s="120">
        <v>7.0000000000000007E-2</v>
      </c>
    </row>
    <row r="12" spans="2:20" hidden="1" x14ac:dyDescent="0.35">
      <c r="B12" s="72"/>
      <c r="C12" s="125" t="s">
        <v>28</v>
      </c>
      <c r="D12" s="126">
        <v>0.75</v>
      </c>
      <c r="E12" s="117">
        <v>0.44</v>
      </c>
      <c r="F12" s="127">
        <v>0.25</v>
      </c>
      <c r="G12" s="83"/>
      <c r="I12" s="72"/>
      <c r="J12" s="72"/>
      <c r="K12" s="84"/>
      <c r="M12" s="72" t="s">
        <v>29</v>
      </c>
      <c r="O12" s="80" t="s">
        <v>28</v>
      </c>
      <c r="P12" s="117">
        <v>1</v>
      </c>
      <c r="Q12" s="118">
        <v>0</v>
      </c>
      <c r="R12" s="119">
        <v>0</v>
      </c>
      <c r="S12" s="120">
        <v>0</v>
      </c>
    </row>
    <row r="13" spans="2:20" hidden="1" x14ac:dyDescent="0.35">
      <c r="B13" s="72"/>
      <c r="C13" s="125" t="s">
        <v>30</v>
      </c>
      <c r="D13" s="126">
        <v>0.73</v>
      </c>
      <c r="E13" s="117">
        <v>1</v>
      </c>
      <c r="F13" s="127">
        <v>0.28000000000000003</v>
      </c>
      <c r="G13" s="83"/>
      <c r="I13" s="72"/>
      <c r="J13" s="72"/>
      <c r="K13" s="87"/>
      <c r="M13" s="72" t="s">
        <v>31</v>
      </c>
      <c r="O13" s="80" t="s">
        <v>30</v>
      </c>
      <c r="P13" s="117">
        <v>1</v>
      </c>
      <c r="Q13" s="118">
        <v>3.8</v>
      </c>
      <c r="R13" s="119">
        <v>0</v>
      </c>
      <c r="S13" s="120">
        <v>0</v>
      </c>
    </row>
    <row r="14" spans="2:20" ht="15" hidden="1" thickBot="1" x14ac:dyDescent="0.4">
      <c r="B14" s="72"/>
      <c r="C14" s="128" t="s">
        <v>32</v>
      </c>
      <c r="D14" s="129">
        <v>1</v>
      </c>
      <c r="E14" s="121">
        <v>0.5</v>
      </c>
      <c r="F14" s="130">
        <v>1</v>
      </c>
      <c r="G14" s="83"/>
      <c r="I14" s="72"/>
      <c r="O14" s="88" t="s">
        <v>32</v>
      </c>
      <c r="P14" s="121">
        <v>0.5</v>
      </c>
      <c r="Q14" s="122">
        <v>0</v>
      </c>
      <c r="R14" s="123">
        <v>0</v>
      </c>
      <c r="S14" s="124">
        <v>0</v>
      </c>
    </row>
    <row r="15" spans="2:20" ht="15" hidden="1" thickBot="1" x14ac:dyDescent="0.4">
      <c r="B15" s="72"/>
      <c r="C15" s="125" t="s">
        <v>33</v>
      </c>
      <c r="D15" s="131">
        <v>1</v>
      </c>
      <c r="E15" s="132">
        <v>0.33</v>
      </c>
      <c r="F15" s="133">
        <v>1</v>
      </c>
      <c r="G15" s="83"/>
      <c r="I15" s="72"/>
      <c r="O15" s="88"/>
      <c r="P15" s="51"/>
      <c r="Q15" s="52"/>
      <c r="R15" s="53"/>
      <c r="S15" s="54"/>
    </row>
    <row r="16" spans="2:20" ht="15" hidden="1" thickBot="1" x14ac:dyDescent="0.4">
      <c r="B16" s="72"/>
      <c r="C16" s="125" t="s">
        <v>34</v>
      </c>
      <c r="D16" s="126">
        <v>1</v>
      </c>
      <c r="E16" s="117">
        <v>0.27800000000000002</v>
      </c>
      <c r="F16" s="134">
        <v>1</v>
      </c>
      <c r="G16" s="83"/>
      <c r="I16" s="72"/>
      <c r="O16" s="88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19" hidden="1" x14ac:dyDescent="0.35">
      <c r="B17" s="72"/>
      <c r="C17" s="125" t="s">
        <v>36</v>
      </c>
      <c r="D17" s="126">
        <v>0.5</v>
      </c>
      <c r="E17" s="117">
        <v>1</v>
      </c>
      <c r="F17" s="134">
        <v>0.5</v>
      </c>
      <c r="G17" s="83"/>
      <c r="I17" s="72"/>
      <c r="O17" s="77"/>
      <c r="P17" s="30"/>
      <c r="Q17" s="93"/>
      <c r="S17" s="1"/>
    </row>
    <row r="18" spans="2:19" ht="15" thickBot="1" x14ac:dyDescent="0.4">
      <c r="B18" s="72"/>
      <c r="C18" s="150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30"/>
      <c r="Q18" s="93"/>
      <c r="S18" s="1"/>
    </row>
    <row r="19" spans="2:19" ht="15" thickBot="1" x14ac:dyDescent="0.4">
      <c r="C19" s="136" t="s">
        <v>37</v>
      </c>
      <c r="D19" s="96" t="s">
        <v>38</v>
      </c>
      <c r="E19" s="97"/>
      <c r="F19" s="108"/>
    </row>
    <row r="20" spans="2:19" ht="26.5" x14ac:dyDescent="0.35">
      <c r="C20" s="137" t="s">
        <v>39</v>
      </c>
      <c r="D20" s="113" t="s">
        <v>40</v>
      </c>
      <c r="E20" s="89"/>
      <c r="F20" s="109"/>
    </row>
    <row r="21" spans="2:19" ht="15.5" customHeight="1" x14ac:dyDescent="0.35">
      <c r="C21" s="69"/>
      <c r="D21" s="142"/>
      <c r="E21" s="143"/>
      <c r="F21" s="144"/>
    </row>
    <row r="22" spans="2:19" ht="15" thickBot="1" x14ac:dyDescent="0.4">
      <c r="C22" s="69" t="s">
        <v>41</v>
      </c>
      <c r="D22" s="114" t="s">
        <v>11</v>
      </c>
      <c r="E22" s="90">
        <f>IF(D22=$K$4,(VLOOKUP(D24,$C$5:$F$17,2,FALSE)),(VLOOKUP(D24,$C$5:$F$17,4,FALSE)))</f>
        <v>0.4</v>
      </c>
      <c r="F22" s="110">
        <v>2495</v>
      </c>
    </row>
    <row r="23" spans="2:19" ht="26.5" x14ac:dyDescent="0.35">
      <c r="C23" s="69" t="s">
        <v>42</v>
      </c>
      <c r="D23" s="115" t="s">
        <v>43</v>
      </c>
      <c r="E23" s="81"/>
      <c r="F23" s="110">
        <v>0</v>
      </c>
      <c r="H23" s="138" t="s">
        <v>44</v>
      </c>
      <c r="I23" s="139"/>
      <c r="J23" s="94" t="s">
        <v>45</v>
      </c>
    </row>
    <row r="24" spans="2:19" ht="27" thickBot="1" x14ac:dyDescent="0.4">
      <c r="C24" s="69" t="s">
        <v>46</v>
      </c>
      <c r="D24" s="116" t="s">
        <v>10</v>
      </c>
      <c r="E24" s="91">
        <f>VLOOKUP(D24,$C$4:$F$17,3,FALSE)</f>
        <v>0.3</v>
      </c>
      <c r="F24" s="103">
        <f>(F22-F23)*E24*E22</f>
        <v>299.40000000000003</v>
      </c>
      <c r="H24" s="140"/>
      <c r="I24" s="141"/>
      <c r="J24" s="95" t="s">
        <v>47</v>
      </c>
    </row>
    <row r="25" spans="2:19" ht="27" thickBot="1" x14ac:dyDescent="0.4">
      <c r="C25" s="69" t="s">
        <v>48</v>
      </c>
    </row>
    <row r="26" spans="2:19" ht="13.5" customHeight="1" thickBot="1" x14ac:dyDescent="0.4">
      <c r="C26" s="69" t="s">
        <v>49</v>
      </c>
      <c r="D26" s="97" t="s">
        <v>50</v>
      </c>
      <c r="E26" s="97"/>
      <c r="F26" s="108"/>
    </row>
    <row r="27" spans="2:19" ht="26.5" x14ac:dyDescent="0.35">
      <c r="C27" s="69" t="s">
        <v>51</v>
      </c>
      <c r="D27" s="89" t="s">
        <v>52</v>
      </c>
      <c r="E27" s="89"/>
      <c r="F27" s="109"/>
    </row>
    <row r="28" spans="2:19" x14ac:dyDescent="0.35">
      <c r="C28" s="69" t="s">
        <v>53</v>
      </c>
      <c r="D28" s="99" t="s">
        <v>17</v>
      </c>
      <c r="E28" s="81">
        <f>IF(D28=$K$7,(VLOOKUP(D31,$O$4:$S$16,3,FALSE)),IF(D28=$K$8,(VLOOKUP(D31,$O$4:S$16,4,FALSE)),(VLOOKUP(D31,$O$4:S$16,5,FALSE))))</f>
        <v>10.8</v>
      </c>
      <c r="F28" s="110">
        <v>0</v>
      </c>
    </row>
    <row r="29" spans="2:19" ht="26.5" x14ac:dyDescent="0.35">
      <c r="C29" s="69" t="s">
        <v>54</v>
      </c>
      <c r="D29" s="101" t="s">
        <v>55</v>
      </c>
      <c r="E29" s="90">
        <f>(VLOOKUP(D31,$C$5:$F$16,3,FALSE))</f>
        <v>0.3</v>
      </c>
      <c r="F29" s="110">
        <v>0</v>
      </c>
    </row>
    <row r="30" spans="2:19" x14ac:dyDescent="0.35">
      <c r="C30" s="69" t="s">
        <v>56</v>
      </c>
      <c r="D30" s="98" t="s">
        <v>43</v>
      </c>
      <c r="E30" s="90">
        <f>(VLOOKUP(D31,$C$5:$F$16,4,FALSE))</f>
        <v>0.4</v>
      </c>
      <c r="F30" s="110">
        <v>0</v>
      </c>
    </row>
    <row r="31" spans="2:19" ht="40" thickBot="1" x14ac:dyDescent="0.4">
      <c r="C31" s="69" t="s">
        <v>57</v>
      </c>
      <c r="D31" s="100" t="s">
        <v>10</v>
      </c>
      <c r="E31" s="91">
        <f>VLOOKUP(D31,$O$4:$S$16,2,FALSE)</f>
        <v>0.3</v>
      </c>
      <c r="F31" s="102">
        <f>(((F29/365)*F28*E31*E28)*1000)-(F30*E30*E29)</f>
        <v>0</v>
      </c>
      <c r="G31" s="112"/>
    </row>
    <row r="32" spans="2:19" ht="13.5" customHeight="1" x14ac:dyDescent="0.35">
      <c r="C32" s="69" t="s">
        <v>58</v>
      </c>
    </row>
    <row r="33" spans="3:7" ht="8.75" customHeight="1" thickBot="1" x14ac:dyDescent="0.4">
      <c r="C33" s="70"/>
      <c r="D33" s="77"/>
      <c r="E33" s="72"/>
      <c r="F33" s="107"/>
      <c r="G33" s="86"/>
    </row>
    <row r="34" spans="3:7" ht="7.5" customHeight="1" x14ac:dyDescent="0.35">
      <c r="D34" s="72"/>
      <c r="E34" s="72"/>
      <c r="F34" s="107"/>
      <c r="G34" s="84"/>
    </row>
    <row r="35" spans="3:7" ht="11" customHeight="1" x14ac:dyDescent="0.35">
      <c r="D35" s="92"/>
      <c r="E35" s="72"/>
      <c r="F35" s="107"/>
      <c r="G35" s="84"/>
    </row>
    <row r="36" spans="3:7" ht="8.75" customHeight="1" thickBot="1" x14ac:dyDescent="0.4">
      <c r="D36" s="77"/>
      <c r="E36" s="72"/>
      <c r="F36" s="107"/>
      <c r="G36" s="87"/>
    </row>
    <row r="37" spans="3:7" ht="12.65" customHeight="1" x14ac:dyDescent="0.35">
      <c r="C37" s="148" t="s">
        <v>59</v>
      </c>
      <c r="F37" s="111"/>
    </row>
    <row r="38" spans="3:7" ht="15" thickBot="1" x14ac:dyDescent="0.4">
      <c r="C38" s="149"/>
      <c r="D38" s="77"/>
      <c r="E38" s="72"/>
      <c r="F38" s="107"/>
      <c r="G38" s="86"/>
    </row>
    <row r="39" spans="3:7" x14ac:dyDescent="0.35">
      <c r="D39" s="72"/>
      <c r="E39" s="72"/>
      <c r="F39" s="107"/>
      <c r="G39" s="84"/>
    </row>
    <row r="40" spans="3:7" x14ac:dyDescent="0.35">
      <c r="D40" s="92"/>
      <c r="E40" s="72"/>
      <c r="F40" s="107"/>
      <c r="G40" s="84"/>
    </row>
    <row r="41" spans="3:7" x14ac:dyDescent="0.35">
      <c r="D41" s="77"/>
      <c r="E41" s="72"/>
      <c r="F41" s="107"/>
      <c r="G41" s="87"/>
    </row>
    <row r="42" spans="3:7" x14ac:dyDescent="0.35">
      <c r="F42" s="111"/>
    </row>
    <row r="43" spans="3:7" x14ac:dyDescent="0.35">
      <c r="F43" s="111"/>
    </row>
    <row r="44" spans="3:7" x14ac:dyDescent="0.35">
      <c r="F44" s="111"/>
    </row>
  </sheetData>
  <sheetProtection selectLockedCells="1"/>
  <mergeCells count="5">
    <mergeCell ref="H23:I24"/>
    <mergeCell ref="D21:F21"/>
    <mergeCell ref="C2:F2"/>
    <mergeCell ref="C37:C38"/>
    <mergeCell ref="C18:O1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 x14ac:dyDescent="0.3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x14ac:dyDescent="0.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x14ac:dyDescent="0.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x14ac:dyDescent="0.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 x14ac:dyDescent="0.3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 x14ac:dyDescent="0.3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 x14ac:dyDescent="0.35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 x14ac:dyDescent="0.35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 x14ac:dyDescent="0.35">
      <c r="K11" s="18" t="s">
        <v>73</v>
      </c>
    </row>
    <row r="12" spans="2:11" ht="13.5" thickBot="1" x14ac:dyDescent="0.35"/>
    <row r="13" spans="2:11" ht="13.5" thickBot="1" x14ac:dyDescent="0.35">
      <c r="B13" s="9" t="s">
        <v>74</v>
      </c>
      <c r="C13" s="10" t="s">
        <v>61</v>
      </c>
      <c r="D13" s="11" t="s">
        <v>62</v>
      </c>
    </row>
    <row r="14" spans="2:11" x14ac:dyDescent="0.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 x14ac:dyDescent="0.3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x14ac:dyDescent="0.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x14ac:dyDescent="0.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 x14ac:dyDescent="0.3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 x14ac:dyDescent="0.3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 x14ac:dyDescent="0.35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 x14ac:dyDescent="0.3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 x14ac:dyDescent="0.35">
      <c r="G22" s="18" t="s">
        <v>73</v>
      </c>
      <c r="H22" s="19">
        <v>0.2767</v>
      </c>
      <c r="I22" s="20">
        <f>I17*H22</f>
        <v>0.1073596</v>
      </c>
    </row>
    <row r="23" spans="2:9" x14ac:dyDescent="0.3">
      <c r="B23" s="35" t="s">
        <v>44</v>
      </c>
      <c r="C23" s="36"/>
      <c r="D23" s="37" t="s">
        <v>80</v>
      </c>
    </row>
    <row r="24" spans="2:9" ht="13.5" thickBot="1" x14ac:dyDescent="0.35">
      <c r="B24" s="38"/>
      <c r="C24" s="39"/>
      <c r="D24" s="40" t="s">
        <v>47</v>
      </c>
    </row>
    <row r="25" spans="2:9" x14ac:dyDescent="0.3">
      <c r="G25" s="9" t="s">
        <v>81</v>
      </c>
      <c r="H25" s="27" t="s">
        <v>61</v>
      </c>
      <c r="I25" s="28" t="s">
        <v>62</v>
      </c>
    </row>
    <row r="26" spans="2:9" x14ac:dyDescent="0.3">
      <c r="G26" s="15" t="s">
        <v>82</v>
      </c>
      <c r="H26" s="8">
        <v>5</v>
      </c>
      <c r="I26" s="29"/>
    </row>
    <row r="27" spans="2:9" x14ac:dyDescent="0.3">
      <c r="G27" s="25" t="s">
        <v>67</v>
      </c>
      <c r="H27" s="8">
        <v>365</v>
      </c>
      <c r="I27" s="29"/>
    </row>
    <row r="28" spans="2:9" x14ac:dyDescent="0.3">
      <c r="G28" s="15" t="s">
        <v>83</v>
      </c>
      <c r="H28" s="2">
        <v>15.65</v>
      </c>
      <c r="I28" s="26">
        <f>(H27/365)*H28*H26</f>
        <v>78.25</v>
      </c>
    </row>
    <row r="29" spans="2:9" x14ac:dyDescent="0.3">
      <c r="G29" s="15" t="s">
        <v>84</v>
      </c>
      <c r="H29" s="2">
        <v>0.3</v>
      </c>
      <c r="I29" s="16">
        <f>I28*H29</f>
        <v>23.474999999999998</v>
      </c>
    </row>
    <row r="30" spans="2:9" x14ac:dyDescent="0.3">
      <c r="G30" s="15" t="s">
        <v>70</v>
      </c>
      <c r="H30" s="2">
        <v>0.66669999999999996</v>
      </c>
      <c r="I30" s="16">
        <f>I28*H30</f>
        <v>52.169274999999999</v>
      </c>
    </row>
    <row r="31" spans="2:9" ht="26" x14ac:dyDescent="0.3">
      <c r="G31" s="17" t="s">
        <v>71</v>
      </c>
      <c r="H31" s="2">
        <v>0.15</v>
      </c>
      <c r="I31" s="16">
        <f>I28*H31</f>
        <v>11.737499999999999</v>
      </c>
    </row>
    <row r="32" spans="2:9" ht="26" x14ac:dyDescent="0.3">
      <c r="G32" s="17" t="s">
        <v>72</v>
      </c>
      <c r="H32" s="2">
        <v>0.3</v>
      </c>
      <c r="I32" s="16">
        <f>I28*H32</f>
        <v>23.474999999999998</v>
      </c>
    </row>
    <row r="33" spans="7:9" ht="13.5" thickBot="1" x14ac:dyDescent="0.35">
      <c r="G33" s="18" t="s">
        <v>73</v>
      </c>
      <c r="H33" s="19">
        <v>0.2767</v>
      </c>
      <c r="I33" s="20">
        <f>I28*H33</f>
        <v>21.651775000000001</v>
      </c>
    </row>
    <row r="35" spans="7:9" x14ac:dyDescent="0.3">
      <c r="G35" s="4"/>
      <c r="H35" s="5"/>
    </row>
    <row r="36" spans="7:9" x14ac:dyDescent="0.3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/>
    <row r="3" spans="2:14" x14ac:dyDescent="0.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 x14ac:dyDescent="0.3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 x14ac:dyDescent="0.3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 x14ac:dyDescent="0.35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 x14ac:dyDescent="0.35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 x14ac:dyDescent="0.3">
      <c r="D8" s="30"/>
      <c r="I8" s="30"/>
      <c r="N8" s="30"/>
    </row>
    <row r="9" spans="2:14" x14ac:dyDescent="0.3">
      <c r="D9" s="30"/>
      <c r="I9" s="30"/>
      <c r="N9" s="30"/>
    </row>
    <row r="10" spans="2:14" ht="13.5" thickBot="1" x14ac:dyDescent="0.35">
      <c r="D10" s="30"/>
      <c r="I10" s="30"/>
      <c r="N10" s="30"/>
    </row>
    <row r="11" spans="2:14" x14ac:dyDescent="0.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 x14ac:dyDescent="0.3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 x14ac:dyDescent="0.3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 x14ac:dyDescent="0.35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 x14ac:dyDescent="0.35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 x14ac:dyDescent="0.3">
      <c r="D16" s="30"/>
      <c r="I16" s="30"/>
      <c r="N16" s="30"/>
    </row>
    <row r="17" spans="2:14" x14ac:dyDescent="0.3">
      <c r="D17" s="30"/>
      <c r="I17" s="30"/>
      <c r="N17" s="30"/>
    </row>
    <row r="18" spans="2:14" ht="13.5" thickBot="1" x14ac:dyDescent="0.35">
      <c r="D18" s="30"/>
      <c r="I18" s="30"/>
      <c r="N18" s="30"/>
    </row>
    <row r="19" spans="2:14" x14ac:dyDescent="0.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 x14ac:dyDescent="0.3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75" customHeight="1" x14ac:dyDescent="0.3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x14ac:dyDescent="0.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 x14ac:dyDescent="0.35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 x14ac:dyDescent="0.35">
      <c r="B24" s="32" t="s">
        <v>93</v>
      </c>
      <c r="C24" s="19">
        <v>0.44</v>
      </c>
      <c r="D24" s="24">
        <f>D22*C24</f>
        <v>1.3992</v>
      </c>
    </row>
    <row r="25" spans="2:14" ht="13.5" thickBot="1" x14ac:dyDescent="0.35"/>
    <row r="26" spans="2:14" x14ac:dyDescent="0.3">
      <c r="B26" s="35" t="s">
        <v>44</v>
      </c>
      <c r="C26" s="36"/>
      <c r="D26" s="37" t="s">
        <v>80</v>
      </c>
    </row>
    <row r="27" spans="2:14" ht="13.5" thickBot="1" x14ac:dyDescent="0.35">
      <c r="B27" s="38"/>
      <c r="C27" s="39"/>
      <c r="D27" s="40" t="s">
        <v>47</v>
      </c>
    </row>
    <row r="28" spans="2:14" x14ac:dyDescent="0.3">
      <c r="K28" s="6"/>
    </row>
    <row r="29" spans="2:14" x14ac:dyDescent="0.3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9" t="s">
        <v>110</v>
      </c>
      <c r="C2" s="31" t="s">
        <v>61</v>
      </c>
      <c r="D2" s="11" t="s">
        <v>62</v>
      </c>
    </row>
    <row r="3" spans="2:4" x14ac:dyDescent="0.35">
      <c r="B3" s="12" t="s">
        <v>64</v>
      </c>
      <c r="C3" s="2"/>
      <c r="D3" s="21">
        <v>1</v>
      </c>
    </row>
    <row r="4" spans="2:4" x14ac:dyDescent="0.35">
      <c r="B4" s="12" t="s">
        <v>111</v>
      </c>
      <c r="C4" s="2">
        <v>0.94</v>
      </c>
      <c r="D4" s="22">
        <f>D3*C4</f>
        <v>0.94</v>
      </c>
    </row>
    <row r="5" spans="2:4" ht="15" thickBot="1" x14ac:dyDescent="0.4">
      <c r="B5" s="32" t="s">
        <v>92</v>
      </c>
      <c r="C5" s="19">
        <v>1</v>
      </c>
      <c r="D5" s="24">
        <f>D4*C5</f>
        <v>0.94</v>
      </c>
    </row>
    <row r="6" spans="2:4" x14ac:dyDescent="0.35">
      <c r="B6" s="1"/>
      <c r="C6" s="1"/>
      <c r="D6" s="30"/>
    </row>
    <row r="7" spans="2:4" x14ac:dyDescent="0.35">
      <c r="B7" s="1"/>
      <c r="C7" s="1"/>
      <c r="D7" s="30"/>
    </row>
    <row r="8" spans="2:4" x14ac:dyDescent="0.35">
      <c r="B8" s="1"/>
      <c r="C8" s="1"/>
      <c r="D8" s="30"/>
    </row>
    <row r="9" spans="2:4" ht="15" thickBot="1" x14ac:dyDescent="0.4">
      <c r="B9" s="1"/>
      <c r="C9" s="1"/>
      <c r="D9" s="30"/>
    </row>
    <row r="10" spans="2:4" x14ac:dyDescent="0.35">
      <c r="B10" s="9" t="s">
        <v>112</v>
      </c>
      <c r="C10" s="31" t="s">
        <v>61</v>
      </c>
      <c r="D10" s="33" t="s">
        <v>62</v>
      </c>
    </row>
    <row r="11" spans="2:4" x14ac:dyDescent="0.35">
      <c r="B11" s="12" t="s">
        <v>75</v>
      </c>
      <c r="C11" s="2"/>
      <c r="D11" s="21">
        <v>1</v>
      </c>
    </row>
    <row r="12" spans="2:4" x14ac:dyDescent="0.35">
      <c r="B12" s="12" t="s">
        <v>113</v>
      </c>
      <c r="C12" s="2">
        <v>0.7</v>
      </c>
      <c r="D12" s="22">
        <f>D11*C12</f>
        <v>0.7</v>
      </c>
    </row>
    <row r="13" spans="2:4" ht="15" thickBot="1" x14ac:dyDescent="0.4">
      <c r="B13" s="32" t="s">
        <v>92</v>
      </c>
      <c r="C13" s="19">
        <v>1</v>
      </c>
      <c r="D13" s="24">
        <f>D12*C13</f>
        <v>0.7</v>
      </c>
    </row>
    <row r="14" spans="2:4" x14ac:dyDescent="0.35">
      <c r="B14" s="1"/>
      <c r="C14" s="1"/>
      <c r="D14" s="30"/>
    </row>
    <row r="15" spans="2:4" x14ac:dyDescent="0.35">
      <c r="B15" s="1"/>
      <c r="C15" s="1"/>
      <c r="D15" s="30"/>
    </row>
    <row r="16" spans="2:4" x14ac:dyDescent="0.35">
      <c r="B16" s="1"/>
      <c r="C16" s="1"/>
      <c r="D16" s="30"/>
    </row>
    <row r="17" spans="2:4" ht="15" thickBot="1" x14ac:dyDescent="0.4">
      <c r="B17" s="1"/>
      <c r="C17" s="1"/>
      <c r="D17" s="30"/>
    </row>
    <row r="18" spans="2:4" x14ac:dyDescent="0.35">
      <c r="B18" s="9" t="s">
        <v>114</v>
      </c>
      <c r="C18" s="31" t="s">
        <v>61</v>
      </c>
      <c r="D18" s="33" t="s">
        <v>62</v>
      </c>
    </row>
    <row r="19" spans="2:4" x14ac:dyDescent="0.35">
      <c r="B19" s="12" t="s">
        <v>115</v>
      </c>
      <c r="C19" s="7">
        <v>1</v>
      </c>
      <c r="D19" s="34"/>
    </row>
    <row r="20" spans="2:4" ht="17" customHeight="1" x14ac:dyDescent="0.35">
      <c r="B20" s="25" t="s">
        <v>67</v>
      </c>
      <c r="C20" s="7">
        <v>365</v>
      </c>
      <c r="D20" s="34"/>
    </row>
    <row r="21" spans="2:4" x14ac:dyDescent="0.35">
      <c r="B21" s="15" t="s">
        <v>116</v>
      </c>
      <c r="C21" s="2">
        <v>0.16</v>
      </c>
      <c r="D21" s="22">
        <f>(C20/365)*C19*C21</f>
        <v>0.16</v>
      </c>
    </row>
    <row r="22" spans="2:4" ht="15" thickBot="1" x14ac:dyDescent="0.4">
      <c r="B22" s="32" t="s">
        <v>117</v>
      </c>
      <c r="C22" s="19">
        <v>1</v>
      </c>
      <c r="D22" s="24">
        <f>D21*C22</f>
        <v>0.16</v>
      </c>
    </row>
    <row r="24" spans="2:4" ht="15" thickBot="1" x14ac:dyDescent="0.4"/>
    <row r="25" spans="2:4" x14ac:dyDescent="0.35">
      <c r="B25" s="35" t="s">
        <v>44</v>
      </c>
      <c r="C25" s="36"/>
      <c r="D25" s="37" t="s">
        <v>80</v>
      </c>
    </row>
    <row r="26" spans="2:4" ht="15" thickBot="1" x14ac:dyDescent="0.4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0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 x14ac:dyDescent="0.35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 x14ac:dyDescent="0.35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 x14ac:dyDescent="0.35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 x14ac:dyDescent="0.35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75" customHeight="1" x14ac:dyDescent="0.35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 x14ac:dyDescent="0.3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 x14ac:dyDescent="0.35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 x14ac:dyDescent="0.35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 x14ac:dyDescent="0.35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 x14ac:dyDescent="0.35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 x14ac:dyDescent="0.4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 x14ac:dyDescent="0.4"/>
    <row r="16" spans="2:20" x14ac:dyDescent="0.35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 x14ac:dyDescent="0.35">
      <c r="D17" s="61"/>
      <c r="E17" s="62"/>
      <c r="F17" s="63"/>
      <c r="G17" s="64"/>
    </row>
    <row r="18" spans="4:7" x14ac:dyDescent="0.35">
      <c r="D18" s="12" t="s">
        <v>120</v>
      </c>
      <c r="E18" s="2"/>
      <c r="F18" s="42"/>
      <c r="G18" s="21">
        <v>1</v>
      </c>
    </row>
    <row r="19" spans="4:7" ht="15" thickBot="1" x14ac:dyDescent="0.4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 x14ac:dyDescent="0.4"/>
    <row r="21" spans="4:7" x14ac:dyDescent="0.35">
      <c r="D21" s="9" t="s">
        <v>132</v>
      </c>
      <c r="E21" s="31" t="s">
        <v>61</v>
      </c>
      <c r="F21" s="41" t="s">
        <v>131</v>
      </c>
      <c r="G21" s="11"/>
    </row>
    <row r="22" spans="4:7" x14ac:dyDescent="0.35">
      <c r="D22" s="12" t="s">
        <v>120</v>
      </c>
      <c r="E22" s="2"/>
      <c r="F22" s="42"/>
      <c r="G22" s="21">
        <v>1</v>
      </c>
    </row>
    <row r="23" spans="4:7" ht="15" thickBot="1" x14ac:dyDescent="0.4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 x14ac:dyDescent="0.4"/>
    <row r="25" spans="4:7" ht="16.5" customHeight="1" x14ac:dyDescent="0.35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 x14ac:dyDescent="0.35">
      <c r="D26" s="12" t="s">
        <v>17</v>
      </c>
      <c r="E26" s="2"/>
      <c r="F26" s="42"/>
      <c r="G26" s="21">
        <v>1</v>
      </c>
    </row>
    <row r="27" spans="4:7" x14ac:dyDescent="0.35">
      <c r="D27" s="25" t="s">
        <v>67</v>
      </c>
      <c r="E27" s="58"/>
      <c r="F27" s="59"/>
      <c r="G27" s="60">
        <v>365</v>
      </c>
    </row>
    <row r="28" spans="4:7" ht="15" thickBot="1" x14ac:dyDescent="0.4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 x14ac:dyDescent="0.4"/>
    <row r="30" spans="4:7" x14ac:dyDescent="0.35">
      <c r="D30" s="9" t="s">
        <v>134</v>
      </c>
      <c r="E30" s="31" t="s">
        <v>61</v>
      </c>
      <c r="F30" s="41" t="s">
        <v>131</v>
      </c>
      <c r="G30" s="11"/>
    </row>
    <row r="31" spans="4:7" x14ac:dyDescent="0.35">
      <c r="D31" s="12" t="s">
        <v>20</v>
      </c>
      <c r="E31" s="2"/>
      <c r="F31" s="42"/>
      <c r="G31" s="21">
        <v>1</v>
      </c>
    </row>
    <row r="32" spans="4:7" x14ac:dyDescent="0.35">
      <c r="D32" s="25" t="s">
        <v>67</v>
      </c>
      <c r="E32" s="58"/>
      <c r="F32" s="59"/>
      <c r="G32" s="60">
        <v>365</v>
      </c>
    </row>
    <row r="33" spans="4:7" ht="15" thickBot="1" x14ac:dyDescent="0.4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 x14ac:dyDescent="0.4"/>
    <row r="35" spans="4:7" x14ac:dyDescent="0.35">
      <c r="D35" s="9" t="s">
        <v>135</v>
      </c>
      <c r="E35" s="31" t="s">
        <v>61</v>
      </c>
      <c r="F35" s="41" t="s">
        <v>131</v>
      </c>
      <c r="G35" s="11"/>
    </row>
    <row r="36" spans="4:7" x14ac:dyDescent="0.35">
      <c r="D36" s="12" t="s">
        <v>23</v>
      </c>
      <c r="E36" s="2"/>
      <c r="F36" s="42"/>
      <c r="G36" s="21">
        <v>1</v>
      </c>
    </row>
    <row r="37" spans="4:7" x14ac:dyDescent="0.35">
      <c r="D37" s="25" t="s">
        <v>67</v>
      </c>
      <c r="E37" s="58"/>
      <c r="F37" s="59"/>
      <c r="G37" s="60">
        <v>365</v>
      </c>
    </row>
    <row r="38" spans="4:7" ht="15" thickBot="1" x14ac:dyDescent="0.4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Njoku, Hyginus E SPDC-IUC/G/UWU</cp:lastModifiedBy>
  <cp:revision/>
  <cp:lastPrinted>2023-12-07T11:55:19Z</cp:lastPrinted>
  <dcterms:created xsi:type="dcterms:W3CDTF">2019-03-08T09:08:42Z</dcterms:created>
  <dcterms:modified xsi:type="dcterms:W3CDTF">2024-01-03T19:32:48Z</dcterms:modified>
  <cp:category/>
  <cp:contentStatus/>
</cp:coreProperties>
</file>