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.shell.com/personal/hassan_salisu_shell_com/Documents/Microsoft Teams Chat Files/"/>
    </mc:Choice>
  </mc:AlternateContent>
  <xr:revisionPtr revIDLastSave="129" documentId="13_ncr:1_{4AD057D0-70BF-46F1-8659-E1F2819EF746}" xr6:coauthVersionLast="47" xr6:coauthVersionMax="47" xr10:uidLastSave="{06009333-0418-4BE5-BEC9-E4083447D91E}"/>
  <bookViews>
    <workbookView xWindow="57480" yWindow="45" windowWidth="29040" windowHeight="15990" activeTab="1" xr2:uid="{6C04AE8C-B3D4-49EC-837C-882CB741CD8E}"/>
  </bookViews>
  <sheets>
    <sheet name="Schematics" sheetId="2" r:id="rId1"/>
    <sheet name="Calculations" sheetId="3" r:id="rId2"/>
    <sheet name="Sheet1" sheetId="1" state="hidden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40" i="3" l="1"/>
  <c r="O41" i="3"/>
  <c r="O42" i="3"/>
  <c r="O43" i="3"/>
  <c r="O44" i="3"/>
  <c r="O45" i="3"/>
  <c r="O46" i="3"/>
  <c r="N46" i="3"/>
  <c r="N45" i="3"/>
  <c r="N44" i="3"/>
  <c r="N43" i="3"/>
  <c r="N42" i="3"/>
  <c r="N41" i="3"/>
  <c r="N40" i="3"/>
  <c r="N39" i="3"/>
  <c r="N38" i="3"/>
  <c r="N37" i="3"/>
  <c r="N36" i="3"/>
  <c r="N35" i="3"/>
  <c r="N34" i="3"/>
  <c r="N33" i="3"/>
  <c r="N32" i="3"/>
  <c r="N31" i="3"/>
  <c r="N30" i="3"/>
  <c r="N29" i="3"/>
  <c r="N28" i="3"/>
  <c r="N27" i="3"/>
  <c r="N26" i="3"/>
  <c r="N25" i="3"/>
  <c r="N24" i="3"/>
  <c r="N23" i="3"/>
  <c r="N22" i="3"/>
  <c r="N21" i="3"/>
  <c r="N20" i="3"/>
  <c r="N19" i="3"/>
  <c r="N18" i="3"/>
  <c r="N17" i="3"/>
  <c r="N16" i="3"/>
  <c r="N15" i="3"/>
  <c r="N14" i="3"/>
  <c r="N13" i="3"/>
  <c r="N12" i="3"/>
  <c r="N11" i="3"/>
  <c r="N10" i="3"/>
  <c r="N9" i="3"/>
  <c r="N8" i="3"/>
  <c r="N7" i="3"/>
  <c r="N6" i="3"/>
  <c r="N5" i="3"/>
  <c r="M43" i="3" l="1"/>
  <c r="M44" i="3"/>
  <c r="M45" i="3"/>
  <c r="M46" i="3"/>
  <c r="M42" i="3"/>
  <c r="M41" i="3"/>
  <c r="M40" i="3"/>
  <c r="M39" i="3"/>
  <c r="M38" i="3"/>
  <c r="M37" i="3"/>
  <c r="M36" i="3"/>
  <c r="M35" i="3"/>
  <c r="M34" i="3"/>
  <c r="M33" i="3"/>
  <c r="M32" i="3"/>
  <c r="M31" i="3"/>
  <c r="M30" i="3"/>
  <c r="M29" i="3"/>
  <c r="M28" i="3"/>
  <c r="M27" i="3"/>
  <c r="M26" i="3"/>
  <c r="M25" i="3"/>
  <c r="M24" i="3"/>
  <c r="M23" i="3"/>
  <c r="M22" i="3"/>
  <c r="M21" i="3"/>
  <c r="M20" i="3"/>
  <c r="M19" i="3"/>
  <c r="M18" i="3"/>
  <c r="M17" i="3"/>
  <c r="M16" i="3"/>
  <c r="M15" i="3"/>
  <c r="M14" i="3"/>
  <c r="M13" i="3"/>
  <c r="M12" i="3"/>
  <c r="M11" i="3"/>
  <c r="M10" i="3"/>
  <c r="M9" i="3"/>
  <c r="M8" i="3"/>
  <c r="M7" i="3"/>
  <c r="M6" i="3"/>
  <c r="M5" i="3"/>
  <c r="F5" i="3" a="1"/>
  <c r="D5" i="3" a="1"/>
  <c r="H5" i="3" a="1"/>
  <c r="D5" i="3" l="1"/>
  <c r="D19" i="3"/>
  <c r="D31" i="3"/>
  <c r="D41" i="3"/>
  <c r="E5" i="3"/>
  <c r="E7" i="3"/>
  <c r="E9" i="3"/>
  <c r="E11" i="3"/>
  <c r="E13" i="3"/>
  <c r="E15" i="3"/>
  <c r="E17" i="3"/>
  <c r="E19" i="3"/>
  <c r="E21" i="3"/>
  <c r="E23" i="3"/>
  <c r="E25" i="3"/>
  <c r="E27" i="3"/>
  <c r="E29" i="3"/>
  <c r="E31" i="3"/>
  <c r="E33" i="3"/>
  <c r="E35" i="3"/>
  <c r="E37" i="3"/>
  <c r="E39" i="3"/>
  <c r="E41" i="3"/>
  <c r="E43" i="3"/>
  <c r="E45" i="3"/>
  <c r="E8" i="3"/>
  <c r="E12" i="3"/>
  <c r="E16" i="3"/>
  <c r="E20" i="3"/>
  <c r="E24" i="3"/>
  <c r="E28" i="3"/>
  <c r="E32" i="3"/>
  <c r="E36" i="3"/>
  <c r="E40" i="3"/>
  <c r="E44" i="3"/>
  <c r="D9" i="3"/>
  <c r="D13" i="3"/>
  <c r="D17" i="3"/>
  <c r="D23" i="3"/>
  <c r="D27" i="3"/>
  <c r="D33" i="3"/>
  <c r="D37" i="3"/>
  <c r="D43" i="3"/>
  <c r="D6" i="3"/>
  <c r="D8" i="3"/>
  <c r="D10" i="3"/>
  <c r="D12" i="3"/>
  <c r="D14" i="3"/>
  <c r="D16" i="3"/>
  <c r="D18" i="3"/>
  <c r="D20" i="3"/>
  <c r="D22" i="3"/>
  <c r="D24" i="3"/>
  <c r="D26" i="3"/>
  <c r="D28" i="3"/>
  <c r="D30" i="3"/>
  <c r="D32" i="3"/>
  <c r="D34" i="3"/>
  <c r="D36" i="3"/>
  <c r="D38" i="3"/>
  <c r="D40" i="3"/>
  <c r="D42" i="3"/>
  <c r="D44" i="3"/>
  <c r="D46" i="3"/>
  <c r="E6" i="3"/>
  <c r="E10" i="3"/>
  <c r="E14" i="3"/>
  <c r="E18" i="3"/>
  <c r="E22" i="3"/>
  <c r="E26" i="3"/>
  <c r="E30" i="3"/>
  <c r="E34" i="3"/>
  <c r="E38" i="3"/>
  <c r="E42" i="3"/>
  <c r="E46" i="3"/>
  <c r="D7" i="3"/>
  <c r="D11" i="3"/>
  <c r="D15" i="3"/>
  <c r="D21" i="3"/>
  <c r="D25" i="3"/>
  <c r="D29" i="3"/>
  <c r="D35" i="3"/>
  <c r="D39" i="3"/>
  <c r="D45" i="3"/>
  <c r="F5" i="3"/>
  <c r="F9" i="3"/>
  <c r="F13" i="3"/>
  <c r="F17" i="3"/>
  <c r="F21" i="3"/>
  <c r="F25" i="3"/>
  <c r="F29" i="3"/>
  <c r="F33" i="3"/>
  <c r="F37" i="3"/>
  <c r="F41" i="3"/>
  <c r="F45" i="3"/>
  <c r="F12" i="3"/>
  <c r="F20" i="3"/>
  <c r="F28" i="3"/>
  <c r="F36" i="3"/>
  <c r="F44" i="3"/>
  <c r="F6" i="3"/>
  <c r="F10" i="3"/>
  <c r="F14" i="3"/>
  <c r="F18" i="3"/>
  <c r="F22" i="3"/>
  <c r="F26" i="3"/>
  <c r="F30" i="3"/>
  <c r="F34" i="3"/>
  <c r="F38" i="3"/>
  <c r="F42" i="3"/>
  <c r="F46" i="3"/>
  <c r="F8" i="3"/>
  <c r="F16" i="3"/>
  <c r="F24" i="3"/>
  <c r="F32" i="3"/>
  <c r="F40" i="3"/>
  <c r="F7" i="3"/>
  <c r="F11" i="3"/>
  <c r="F15" i="3"/>
  <c r="F19" i="3"/>
  <c r="F23" i="3"/>
  <c r="F27" i="3"/>
  <c r="F31" i="3"/>
  <c r="F35" i="3"/>
  <c r="F39" i="3"/>
  <c r="F43" i="3"/>
  <c r="G46" i="3"/>
  <c r="G48" i="3"/>
  <c r="G49" i="3"/>
  <c r="G47" i="3"/>
  <c r="G45" i="3"/>
  <c r="H8" i="3"/>
  <c r="H12" i="3"/>
  <c r="H16" i="3"/>
  <c r="H20" i="3"/>
  <c r="H24" i="3"/>
  <c r="H28" i="3"/>
  <c r="H32" i="3"/>
  <c r="H36" i="3"/>
  <c r="H40" i="3"/>
  <c r="H44" i="3"/>
  <c r="H48" i="3"/>
  <c r="H5" i="3"/>
  <c r="H9" i="3"/>
  <c r="H13" i="3"/>
  <c r="H17" i="3"/>
  <c r="H21" i="3"/>
  <c r="H25" i="3"/>
  <c r="H29" i="3"/>
  <c r="H33" i="3"/>
  <c r="H37" i="3"/>
  <c r="H41" i="3"/>
  <c r="H45" i="3"/>
  <c r="H49" i="3"/>
  <c r="H6" i="3"/>
  <c r="H14" i="3"/>
  <c r="H22" i="3"/>
  <c r="H30" i="3"/>
  <c r="H38" i="3"/>
  <c r="H46" i="3"/>
  <c r="H7" i="3"/>
  <c r="H15" i="3"/>
  <c r="H23" i="3"/>
  <c r="H31" i="3"/>
  <c r="H39" i="3"/>
  <c r="H47" i="3"/>
  <c r="H10" i="3"/>
  <c r="H18" i="3"/>
  <c r="H26" i="3"/>
  <c r="H34" i="3"/>
  <c r="H42" i="3"/>
  <c r="H11" i="3"/>
  <c r="H19" i="3"/>
  <c r="H27" i="3"/>
  <c r="H35" i="3"/>
  <c r="H43" i="3"/>
  <c r="G44" i="3" l="1"/>
  <c r="I44" i="3" s="1"/>
  <c r="G28" i="3"/>
  <c r="G25" i="3"/>
  <c r="G42" i="3"/>
  <c r="I42" i="3" s="1"/>
  <c r="G18" i="3"/>
  <c r="G43" i="3"/>
  <c r="G40" i="3"/>
  <c r="I40" i="3" s="1"/>
  <c r="G21" i="3"/>
  <c r="G8" i="3"/>
  <c r="I8" i="3" s="1"/>
  <c r="G34" i="3"/>
  <c r="I34" i="3" s="1"/>
  <c r="I43" i="3"/>
  <c r="I46" i="3"/>
  <c r="I45" i="3"/>
  <c r="I18" i="3"/>
  <c r="I28" i="3"/>
  <c r="I25" i="3"/>
  <c r="G29" i="3"/>
  <c r="I29" i="3" s="1"/>
  <c r="G35" i="3"/>
  <c r="I35" i="3" s="1"/>
  <c r="G19" i="3"/>
  <c r="I19" i="3" s="1"/>
  <c r="G41" i="3"/>
  <c r="I41" i="3" s="1"/>
  <c r="G27" i="3"/>
  <c r="I27" i="3" s="1"/>
  <c r="G11" i="3"/>
  <c r="I11" i="3" s="1"/>
  <c r="G38" i="3"/>
  <c r="I38" i="3" s="1"/>
  <c r="G30" i="3"/>
  <c r="I30" i="3" s="1"/>
  <c r="G22" i="3"/>
  <c r="I22" i="3" s="1"/>
  <c r="G14" i="3"/>
  <c r="I14" i="3" s="1"/>
  <c r="G6" i="3"/>
  <c r="I6" i="3" s="1"/>
  <c r="G17" i="3"/>
  <c r="O17" i="3" s="1"/>
  <c r="G16" i="3"/>
  <c r="I16" i="3" s="1"/>
  <c r="G37" i="3"/>
  <c r="I37" i="3" s="1"/>
  <c r="G5" i="3"/>
  <c r="O5" i="3" s="1"/>
  <c r="G39" i="3"/>
  <c r="I39" i="3" s="1"/>
  <c r="G33" i="3"/>
  <c r="I33" i="3" s="1"/>
  <c r="G23" i="3"/>
  <c r="I23" i="3" s="1"/>
  <c r="G7" i="3"/>
  <c r="O7" i="3" s="1"/>
  <c r="G20" i="3"/>
  <c r="I20" i="3" s="1"/>
  <c r="G12" i="3"/>
  <c r="O12" i="3" s="1"/>
  <c r="G10" i="3"/>
  <c r="I10" i="3" s="1"/>
  <c r="G36" i="3"/>
  <c r="I36" i="3" s="1"/>
  <c r="G13" i="3"/>
  <c r="I13" i="3" s="1"/>
  <c r="G26" i="3"/>
  <c r="I26" i="3" s="1"/>
  <c r="O6" i="3"/>
  <c r="I21" i="3"/>
  <c r="G9" i="3"/>
  <c r="I9" i="3" s="1"/>
  <c r="G31" i="3"/>
  <c r="I31" i="3" s="1"/>
  <c r="G15" i="3"/>
  <c r="I15" i="3" s="1"/>
  <c r="G32" i="3"/>
  <c r="I32" i="3" s="1"/>
  <c r="G24" i="3"/>
  <c r="I24" i="3" s="1"/>
  <c r="O14" i="3"/>
  <c r="O8" i="3"/>
  <c r="O15" i="3" l="1"/>
  <c r="I12" i="3"/>
  <c r="O11" i="3"/>
  <c r="O16" i="3"/>
  <c r="I5" i="3"/>
  <c r="O9" i="3"/>
  <c r="I17" i="3"/>
  <c r="I7" i="3"/>
  <c r="O13" i="3"/>
  <c r="O10" i="3"/>
</calcChain>
</file>

<file path=xl/sharedStrings.xml><?xml version="1.0" encoding="utf-8"?>
<sst xmlns="http://schemas.openxmlformats.org/spreadsheetml/2006/main" count="51" uniqueCount="38">
  <si>
    <t>100 mmscfd</t>
  </si>
  <si>
    <t>Allocation Meter req</t>
  </si>
  <si>
    <t>Bulk Wet gas meter</t>
  </si>
  <si>
    <t xml:space="preserve">Allocation Export Meter </t>
  </si>
  <si>
    <t>Wet Gas Allocation Meter</t>
  </si>
  <si>
    <t>Slug catcher Meter</t>
  </si>
  <si>
    <t>Pressure control valve</t>
  </si>
  <si>
    <t>tag:</t>
  </si>
  <si>
    <t>GBRG1 111FI401</t>
  </si>
  <si>
    <t>Tag: KOLS210PV009</t>
  </si>
  <si>
    <t>Start</t>
  </si>
  <si>
    <t>Interval</t>
  </si>
  <si>
    <t>1d</t>
  </si>
  <si>
    <t>End</t>
  </si>
  <si>
    <t>39T</t>
  </si>
  <si>
    <t>40T</t>
  </si>
  <si>
    <t>GBAR KOCR SC</t>
  </si>
  <si>
    <t>Total KOC39&amp;40</t>
  </si>
  <si>
    <t>Diff/ K2S contribution</t>
  </si>
  <si>
    <t>Date</t>
  </si>
  <si>
    <t>GBGP KOLS110FIC107</t>
  </si>
  <si>
    <t>GBGP KOLS110FIC207</t>
  </si>
  <si>
    <t>GBGP GBRG111FI401</t>
  </si>
  <si>
    <t>CGR b/mscf</t>
  </si>
  <si>
    <t>DWF</t>
  </si>
  <si>
    <t>KOCR 39T</t>
  </si>
  <si>
    <t>KOCR 40T</t>
  </si>
  <si>
    <t>Pi data link trend</t>
  </si>
  <si>
    <t>split closed</t>
  </si>
  <si>
    <t>EC data</t>
  </si>
  <si>
    <t>DWGR Calc</t>
  </si>
  <si>
    <t>Consider clamp on… Ultrasonic or Tracer dulition</t>
  </si>
  <si>
    <t>K2S Loop Line Allocation Meter requirement</t>
  </si>
  <si>
    <t>split opened</t>
  </si>
  <si>
    <t>EC Entry</t>
  </si>
  <si>
    <t>EC</t>
  </si>
  <si>
    <t>1hr K2S switch to Gbaran</t>
  </si>
  <si>
    <t>K2S Split Calc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</si>
</sst>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dd\-mmm\-yy\ hh:mm:ss"/>
  </numFmts>
  <fonts count="10" x14ac:knownFonts="1">
    <font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79">
    <xf numFmtId="0" fontId="0" fillId="0" borderId="0" xfId="0"/>
    <xf numFmtId="0" fontId="0" fillId="2" borderId="0" xfId="0" applyFill="1"/>
    <xf numFmtId="0" fontId="0" fillId="3" borderId="0" xfId="0" applyFill="1"/>
    <xf numFmtId="0" fontId="1" fillId="2" borderId="0" xfId="0" applyFont="1" applyFill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2" fillId="2" borderId="0" xfId="0" applyFont="1" applyFill="1"/>
    <xf numFmtId="0" fontId="0" fillId="4" borderId="0" xfId="0" applyFill="1"/>
    <xf numFmtId="0" fontId="0" fillId="2" borderId="1" xfId="0" applyFill="1" applyBorder="1"/>
    <xf numFmtId="0" fontId="0" fillId="2" borderId="0" xfId="0" applyFill="1" applyAlignment="1">
      <alignment wrapText="1"/>
    </xf>
    <xf numFmtId="0" fontId="0" fillId="2" borderId="0" xfId="0" applyFill="1" applyAlignment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0" xfId="0" applyFill="1" applyBorder="1"/>
    <xf numFmtId="0" fontId="0" fillId="2" borderId="9" xfId="0" applyFill="1" applyBorder="1"/>
    <xf numFmtId="0" fontId="2" fillId="2" borderId="0" xfId="0" applyFont="1" applyFill="1" applyBorder="1"/>
    <xf numFmtId="0" fontId="1" fillId="2" borderId="0" xfId="0" applyFont="1" applyFill="1" applyBorder="1"/>
    <xf numFmtId="0" fontId="2" fillId="3" borderId="0" xfId="0" applyFont="1" applyFill="1" applyBorder="1"/>
    <xf numFmtId="0" fontId="0" fillId="3" borderId="0" xfId="0" applyFill="1" applyBorder="1"/>
    <xf numFmtId="0" fontId="0" fillId="2" borderId="10" xfId="0" applyFill="1" applyBorder="1"/>
    <xf numFmtId="0" fontId="0" fillId="2" borderId="11" xfId="0" applyFill="1" applyBorder="1"/>
    <xf numFmtId="0" fontId="2" fillId="2" borderId="11" xfId="0" applyFont="1" applyFill="1" applyBorder="1"/>
    <xf numFmtId="0" fontId="0" fillId="2" borderId="12" xfId="0" applyFill="1" applyBorder="1"/>
    <xf numFmtId="14" fontId="0" fillId="0" borderId="0" xfId="0" applyNumberFormat="1"/>
    <xf numFmtId="0" fontId="2" fillId="0" borderId="13" xfId="0" applyFont="1" applyBorder="1"/>
    <xf numFmtId="0" fontId="2" fillId="0" borderId="14" xfId="0" applyFont="1" applyBorder="1"/>
    <xf numFmtId="0" fontId="2" fillId="0" borderId="15" xfId="0" applyFont="1" applyBorder="1"/>
    <xf numFmtId="0" fontId="2" fillId="0" borderId="16" xfId="0" applyFont="1" applyBorder="1"/>
    <xf numFmtId="0" fontId="2" fillId="0" borderId="17" xfId="0" applyFont="1" applyBorder="1"/>
    <xf numFmtId="0" fontId="2" fillId="0" borderId="18" xfId="0" applyFont="1" applyBorder="1"/>
    <xf numFmtId="0" fontId="2" fillId="0" borderId="0" xfId="0" applyFont="1"/>
    <xf numFmtId="164" fontId="0" fillId="5" borderId="0" xfId="0" applyNumberFormat="1" applyFill="1"/>
    <xf numFmtId="43" fontId="0" fillId="5" borderId="0" xfId="1" applyFont="1" applyFill="1"/>
    <xf numFmtId="164" fontId="0" fillId="0" borderId="0" xfId="0" applyNumberFormat="1"/>
    <xf numFmtId="43" fontId="0" fillId="0" borderId="0" xfId="1" applyFont="1"/>
    <xf numFmtId="164" fontId="0" fillId="4" borderId="0" xfId="0" applyNumberFormat="1" applyFill="1"/>
    <xf numFmtId="43" fontId="0" fillId="4" borderId="0" xfId="1" applyFont="1" applyFill="1"/>
    <xf numFmtId="43" fontId="4" fillId="4" borderId="0" xfId="1" applyFont="1" applyFill="1"/>
    <xf numFmtId="0" fontId="0" fillId="5" borderId="0" xfId="1" applyNumberFormat="1" applyFont="1" applyFill="1"/>
    <xf numFmtId="0" fontId="0" fillId="0" borderId="0" xfId="1" applyNumberFormat="1" applyFont="1"/>
    <xf numFmtId="0" fontId="0" fillId="4" borderId="0" xfId="1" applyNumberFormat="1" applyFont="1" applyFill="1"/>
    <xf numFmtId="0" fontId="4" fillId="4" borderId="0" xfId="1" applyNumberFormat="1" applyFont="1" applyFill="1"/>
    <xf numFmtId="0" fontId="2" fillId="0" borderId="0" xfId="0" applyFont="1" applyFill="1" applyBorder="1"/>
    <xf numFmtId="43" fontId="0" fillId="0" borderId="0" xfId="0" applyNumberFormat="1"/>
    <xf numFmtId="0" fontId="2" fillId="4" borderId="0" xfId="0" applyFont="1" applyFill="1"/>
    <xf numFmtId="0" fontId="2" fillId="0" borderId="21" xfId="0" applyFont="1" applyBorder="1"/>
    <xf numFmtId="0" fontId="0" fillId="0" borderId="0" xfId="0" applyBorder="1"/>
    <xf numFmtId="0" fontId="0" fillId="0" borderId="22" xfId="0" applyBorder="1"/>
    <xf numFmtId="0" fontId="0" fillId="0" borderId="17" xfId="0" applyBorder="1"/>
    <xf numFmtId="0" fontId="0" fillId="0" borderId="18" xfId="0" applyBorder="1"/>
    <xf numFmtId="0" fontId="2" fillId="0" borderId="23" xfId="0" applyFont="1" applyBorder="1"/>
    <xf numFmtId="0" fontId="2" fillId="0" borderId="24" xfId="0" applyFont="1" applyBorder="1"/>
    <xf numFmtId="0" fontId="2" fillId="0" borderId="25" xfId="0" applyFont="1" applyBorder="1"/>
    <xf numFmtId="0" fontId="2" fillId="5" borderId="14" xfId="0" applyFont="1" applyFill="1" applyBorder="1"/>
    <xf numFmtId="0" fontId="2" fillId="5" borderId="17" xfId="0" applyFont="1" applyFill="1" applyBorder="1"/>
    <xf numFmtId="0" fontId="5" fillId="2" borderId="0" xfId="0" applyFont="1" applyFill="1"/>
    <xf numFmtId="0" fontId="5" fillId="3" borderId="19" xfId="0" applyFont="1" applyFill="1" applyBorder="1"/>
    <xf numFmtId="0" fontId="6" fillId="3" borderId="26" xfId="0" applyFont="1" applyFill="1" applyBorder="1" applyAlignment="1">
      <alignment horizontal="centerContinuous" vertical="center"/>
    </xf>
    <xf numFmtId="0" fontId="6" fillId="3" borderId="20" xfId="0" applyFont="1" applyFill="1" applyBorder="1" applyAlignment="1">
      <alignment horizontal="centerContinuous" vertical="center"/>
    </xf>
    <xf numFmtId="0" fontId="4" fillId="5" borderId="0" xfId="1" applyNumberFormat="1" applyFont="1" applyFill="1"/>
    <xf numFmtId="43" fontId="4" fillId="5" borderId="0" xfId="1" applyFont="1" applyFill="1"/>
    <xf numFmtId="0" fontId="0" fillId="5" borderId="0" xfId="0" applyNumberFormat="1" applyFill="1"/>
    <xf numFmtId="43" fontId="2" fillId="0" borderId="0" xfId="1" applyFont="1"/>
    <xf numFmtId="43" fontId="2" fillId="5" borderId="14" xfId="1" applyFont="1" applyFill="1" applyBorder="1"/>
    <xf numFmtId="43" fontId="2" fillId="5" borderId="17" xfId="1" applyFont="1" applyFill="1" applyBorder="1"/>
    <xf numFmtId="164" fontId="7" fillId="5" borderId="0" xfId="0" applyNumberFormat="1" applyFont="1" applyFill="1"/>
    <xf numFmtId="0" fontId="7" fillId="5" borderId="0" xfId="1" applyNumberFormat="1" applyFont="1" applyFill="1"/>
    <xf numFmtId="43" fontId="7" fillId="5" borderId="0" xfId="1" applyFont="1" applyFill="1"/>
    <xf numFmtId="0" fontId="7" fillId="0" borderId="0" xfId="0" applyFont="1"/>
    <xf numFmtId="3" fontId="0" fillId="0" borderId="0" xfId="0" applyNumberFormat="1"/>
    <xf numFmtId="43" fontId="8" fillId="0" borderId="0" xfId="1" applyFont="1"/>
    <xf numFmtId="0" fontId="8" fillId="0" borderId="15" xfId="0" applyFont="1" applyBorder="1"/>
    <xf numFmtId="0" fontId="8" fillId="0" borderId="18" xfId="0" applyFont="1" applyBorder="1"/>
    <xf numFmtId="43" fontId="7" fillId="0" borderId="0" xfId="1" applyFont="1"/>
    <xf numFmtId="43" fontId="7" fillId="4" borderId="0" xfId="1" applyFont="1" applyFill="1"/>
    <xf numFmtId="0" fontId="9" fillId="4" borderId="0" xfId="0" applyFon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123825</xdr:colOff>
      <xdr:row>7</xdr:row>
      <xdr:rowOff>142875</xdr:rowOff>
    </xdr:from>
    <xdr:to>
      <xdr:col>18</xdr:col>
      <xdr:colOff>352425</xdr:colOff>
      <xdr:row>13</xdr:row>
      <xdr:rowOff>180975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09CA42C9-72E8-4D5F-8C1B-CE18F5DBCD91}"/>
            </a:ext>
          </a:extLst>
        </xdr:cNvPr>
        <xdr:cNvSpPr/>
      </xdr:nvSpPr>
      <xdr:spPr>
        <a:xfrm>
          <a:off x="7439025" y="714375"/>
          <a:ext cx="2057400" cy="11811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2000"/>
            <a:t>KOCR</a:t>
          </a:r>
          <a:r>
            <a:rPr lang="en-GB" sz="2000" baseline="0"/>
            <a:t> 43 to 49</a:t>
          </a:r>
          <a:endParaRPr lang="en-GB" sz="2000"/>
        </a:p>
      </xdr:txBody>
    </xdr:sp>
    <xdr:clientData/>
  </xdr:twoCellAnchor>
  <xdr:twoCellAnchor>
    <xdr:from>
      <xdr:col>8</xdr:col>
      <xdr:colOff>333375</xdr:colOff>
      <xdr:row>7</xdr:row>
      <xdr:rowOff>95250</xdr:rowOff>
    </xdr:from>
    <xdr:to>
      <xdr:col>11</xdr:col>
      <xdr:colOff>561975</xdr:colOff>
      <xdr:row>13</xdr:row>
      <xdr:rowOff>133350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B8FD7FCB-2E00-4323-B4D4-01A667B75BBB}"/>
            </a:ext>
          </a:extLst>
        </xdr:cNvPr>
        <xdr:cNvSpPr/>
      </xdr:nvSpPr>
      <xdr:spPr>
        <a:xfrm>
          <a:off x="3381375" y="666750"/>
          <a:ext cx="2057400" cy="11811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2000"/>
            <a:t>KOCR 39 &amp; 40</a:t>
          </a:r>
        </a:p>
      </xdr:txBody>
    </xdr:sp>
    <xdr:clientData/>
  </xdr:twoCellAnchor>
  <xdr:twoCellAnchor>
    <xdr:from>
      <xdr:col>15</xdr:col>
      <xdr:colOff>161925</xdr:colOff>
      <xdr:row>25</xdr:row>
      <xdr:rowOff>0</xdr:rowOff>
    </xdr:from>
    <xdr:to>
      <xdr:col>18</xdr:col>
      <xdr:colOff>390525</xdr:colOff>
      <xdr:row>31</xdr:row>
      <xdr:rowOff>38100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EE7F2A34-6114-49F6-8596-0867B6B883B5}"/>
            </a:ext>
          </a:extLst>
        </xdr:cNvPr>
        <xdr:cNvSpPr/>
      </xdr:nvSpPr>
      <xdr:spPr>
        <a:xfrm>
          <a:off x="7477125" y="4000500"/>
          <a:ext cx="2057400" cy="11811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2000"/>
            <a:t>K2S Manifold</a:t>
          </a:r>
        </a:p>
      </xdr:txBody>
    </xdr:sp>
    <xdr:clientData/>
  </xdr:twoCellAnchor>
  <xdr:twoCellAnchor>
    <xdr:from>
      <xdr:col>23</xdr:col>
      <xdr:colOff>257175</xdr:colOff>
      <xdr:row>18</xdr:row>
      <xdr:rowOff>114300</xdr:rowOff>
    </xdr:from>
    <xdr:to>
      <xdr:col>25</xdr:col>
      <xdr:colOff>76200</xdr:colOff>
      <xdr:row>37</xdr:row>
      <xdr:rowOff>114300</xdr:rowOff>
    </xdr:to>
    <xdr:sp macro="" textlink="">
      <xdr:nvSpPr>
        <xdr:cNvPr id="5" name="Rectangle: Rounded Corners 4">
          <a:extLst>
            <a:ext uri="{FF2B5EF4-FFF2-40B4-BE49-F238E27FC236}">
              <a16:creationId xmlns:a16="http://schemas.microsoft.com/office/drawing/2014/main" id="{A3EA5E40-C71D-4B99-9524-5456E3232EF4}"/>
            </a:ext>
          </a:extLst>
        </xdr:cNvPr>
        <xdr:cNvSpPr/>
      </xdr:nvSpPr>
      <xdr:spPr>
        <a:xfrm>
          <a:off x="12449175" y="2781300"/>
          <a:ext cx="1038225" cy="36195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2000"/>
            <a:t>SOKU</a:t>
          </a:r>
        </a:p>
        <a:p>
          <a:pPr algn="ctr"/>
          <a:r>
            <a:rPr lang="en-GB" sz="2000"/>
            <a:t>KOCR SC</a:t>
          </a:r>
        </a:p>
      </xdr:txBody>
    </xdr:sp>
    <xdr:clientData/>
  </xdr:twoCellAnchor>
  <xdr:twoCellAnchor>
    <xdr:from>
      <xdr:col>3</xdr:col>
      <xdr:colOff>400050</xdr:colOff>
      <xdr:row>18</xdr:row>
      <xdr:rowOff>142875</xdr:rowOff>
    </xdr:from>
    <xdr:to>
      <xdr:col>5</xdr:col>
      <xdr:colOff>219075</xdr:colOff>
      <xdr:row>37</xdr:row>
      <xdr:rowOff>142875</xdr:rowOff>
    </xdr:to>
    <xdr:sp macro="" textlink="">
      <xdr:nvSpPr>
        <xdr:cNvPr id="7" name="Rectangle: Rounded Corners 6">
          <a:extLst>
            <a:ext uri="{FF2B5EF4-FFF2-40B4-BE49-F238E27FC236}">
              <a16:creationId xmlns:a16="http://schemas.microsoft.com/office/drawing/2014/main" id="{001ACFA3-5B81-4444-9FB7-D946CD9D7CCF}"/>
            </a:ext>
          </a:extLst>
        </xdr:cNvPr>
        <xdr:cNvSpPr/>
      </xdr:nvSpPr>
      <xdr:spPr>
        <a:xfrm>
          <a:off x="400050" y="2809875"/>
          <a:ext cx="1038225" cy="36195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2000"/>
            <a:t>GBAR</a:t>
          </a:r>
          <a:br>
            <a:rPr lang="en-GB" sz="2000"/>
          </a:br>
          <a:r>
            <a:rPr lang="en-GB" sz="2000"/>
            <a:t>KOCR</a:t>
          </a:r>
        </a:p>
        <a:p>
          <a:pPr algn="ctr"/>
          <a:r>
            <a:rPr lang="en-GB" sz="2000"/>
            <a:t>SC</a:t>
          </a:r>
        </a:p>
      </xdr:txBody>
    </xdr:sp>
    <xdr:clientData/>
  </xdr:twoCellAnchor>
  <xdr:twoCellAnchor>
    <xdr:from>
      <xdr:col>13</xdr:col>
      <xdr:colOff>400050</xdr:colOff>
      <xdr:row>28</xdr:row>
      <xdr:rowOff>19050</xdr:rowOff>
    </xdr:from>
    <xdr:to>
      <xdr:col>15</xdr:col>
      <xdr:colOff>161925</xdr:colOff>
      <xdr:row>28</xdr:row>
      <xdr:rowOff>33338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2F83A72B-28F6-4E90-B9D9-23B1FFEB9BE4}"/>
            </a:ext>
          </a:extLst>
        </xdr:cNvPr>
        <xdr:cNvCxnSpPr>
          <a:stCxn id="4" idx="1"/>
          <a:endCxn id="13" idx="6"/>
        </xdr:cNvCxnSpPr>
      </xdr:nvCxnSpPr>
      <xdr:spPr>
        <a:xfrm flipH="1">
          <a:off x="6496050" y="4591050"/>
          <a:ext cx="981075" cy="1428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542925</xdr:colOff>
      <xdr:row>13</xdr:row>
      <xdr:rowOff>180975</xdr:rowOff>
    </xdr:from>
    <xdr:to>
      <xdr:col>16</xdr:col>
      <xdr:colOff>561975</xdr:colOff>
      <xdr:row>25</xdr:row>
      <xdr:rowOff>9525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C38FEB37-7691-40D1-BD53-8F4EBB89924F}"/>
            </a:ext>
          </a:extLst>
        </xdr:cNvPr>
        <xdr:cNvCxnSpPr>
          <a:stCxn id="2" idx="2"/>
        </xdr:cNvCxnSpPr>
      </xdr:nvCxnSpPr>
      <xdr:spPr>
        <a:xfrm>
          <a:off x="8467725" y="1895475"/>
          <a:ext cx="19050" cy="2114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133350</xdr:colOff>
      <xdr:row>13</xdr:row>
      <xdr:rowOff>133350</xdr:rowOff>
    </xdr:from>
    <xdr:to>
      <xdr:col>10</xdr:col>
      <xdr:colOff>142875</xdr:colOff>
      <xdr:row>28</xdr:row>
      <xdr:rowOff>28575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1C0CA0B7-7349-474D-9F66-70F48A1788E2}"/>
            </a:ext>
          </a:extLst>
        </xdr:cNvPr>
        <xdr:cNvCxnSpPr>
          <a:stCxn id="3" idx="2"/>
        </xdr:cNvCxnSpPr>
      </xdr:nvCxnSpPr>
      <xdr:spPr>
        <a:xfrm flipH="1">
          <a:off x="4400550" y="1847850"/>
          <a:ext cx="9525" cy="27527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390525</xdr:colOff>
      <xdr:row>28</xdr:row>
      <xdr:rowOff>4763</xdr:rowOff>
    </xdr:from>
    <xdr:to>
      <xdr:col>20</xdr:col>
      <xdr:colOff>333375</xdr:colOff>
      <xdr:row>28</xdr:row>
      <xdr:rowOff>19050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A73EA505-C78A-4133-80F4-2AE9FB908BC3}"/>
            </a:ext>
          </a:extLst>
        </xdr:cNvPr>
        <xdr:cNvCxnSpPr>
          <a:stCxn id="4" idx="3"/>
          <a:endCxn id="17" idx="2"/>
        </xdr:cNvCxnSpPr>
      </xdr:nvCxnSpPr>
      <xdr:spPr>
        <a:xfrm flipV="1">
          <a:off x="9534525" y="4576763"/>
          <a:ext cx="1162050" cy="1428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333376</xdr:colOff>
      <xdr:row>28</xdr:row>
      <xdr:rowOff>47626</xdr:rowOff>
    </xdr:from>
    <xdr:to>
      <xdr:col>12</xdr:col>
      <xdr:colOff>19051</xdr:colOff>
      <xdr:row>37</xdr:row>
      <xdr:rowOff>166689</xdr:rowOff>
    </xdr:to>
    <xdr:cxnSp macro="">
      <xdr:nvCxnSpPr>
        <xdr:cNvPr id="12" name="Connector: Elbow 11">
          <a:extLst>
            <a:ext uri="{FF2B5EF4-FFF2-40B4-BE49-F238E27FC236}">
              <a16:creationId xmlns:a16="http://schemas.microsoft.com/office/drawing/2014/main" id="{40AC0DB1-4281-4680-AD20-BF46B5A12741}"/>
            </a:ext>
          </a:extLst>
        </xdr:cNvPr>
        <xdr:cNvCxnSpPr>
          <a:stCxn id="16" idx="2"/>
        </xdr:cNvCxnSpPr>
      </xdr:nvCxnSpPr>
      <xdr:spPr>
        <a:xfrm rot="10800000">
          <a:off x="5210176" y="4619626"/>
          <a:ext cx="295275" cy="1833563"/>
        </a:xfrm>
        <a:prstGeom prst="bentConnector2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390525</xdr:colOff>
      <xdr:row>26</xdr:row>
      <xdr:rowOff>104775</xdr:rowOff>
    </xdr:from>
    <xdr:to>
      <xdr:col>13</xdr:col>
      <xdr:colOff>400050</xdr:colOff>
      <xdr:row>29</xdr:row>
      <xdr:rowOff>152400</xdr:rowOff>
    </xdr:to>
    <xdr:sp macro="" textlink="">
      <xdr:nvSpPr>
        <xdr:cNvPr id="13" name="Oval 12">
          <a:extLst>
            <a:ext uri="{FF2B5EF4-FFF2-40B4-BE49-F238E27FC236}">
              <a16:creationId xmlns:a16="http://schemas.microsoft.com/office/drawing/2014/main" id="{60FD3BE4-58E4-409E-8705-B28679F79FCB}"/>
            </a:ext>
          </a:extLst>
        </xdr:cNvPr>
        <xdr:cNvSpPr/>
      </xdr:nvSpPr>
      <xdr:spPr>
        <a:xfrm>
          <a:off x="5876925" y="4295775"/>
          <a:ext cx="619125" cy="619125"/>
        </a:xfrm>
        <a:prstGeom prst="ellips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2000" b="1"/>
            <a:t>V</a:t>
          </a:r>
        </a:p>
      </xdr:txBody>
    </xdr:sp>
    <xdr:clientData/>
  </xdr:twoCellAnchor>
  <xdr:twoCellAnchor>
    <xdr:from>
      <xdr:col>6</xdr:col>
      <xdr:colOff>457200</xdr:colOff>
      <xdr:row>26</xdr:row>
      <xdr:rowOff>114300</xdr:rowOff>
    </xdr:from>
    <xdr:to>
      <xdr:col>7</xdr:col>
      <xdr:colOff>466725</xdr:colOff>
      <xdr:row>29</xdr:row>
      <xdr:rowOff>161925</xdr:rowOff>
    </xdr:to>
    <xdr:sp macro="" textlink="">
      <xdr:nvSpPr>
        <xdr:cNvPr id="14" name="Oval 13">
          <a:extLst>
            <a:ext uri="{FF2B5EF4-FFF2-40B4-BE49-F238E27FC236}">
              <a16:creationId xmlns:a16="http://schemas.microsoft.com/office/drawing/2014/main" id="{5C71CE53-0038-4B70-938E-6B013133A10B}"/>
            </a:ext>
          </a:extLst>
        </xdr:cNvPr>
        <xdr:cNvSpPr/>
      </xdr:nvSpPr>
      <xdr:spPr>
        <a:xfrm>
          <a:off x="2286000" y="4305300"/>
          <a:ext cx="619125" cy="619125"/>
        </a:xfrm>
        <a:prstGeom prst="ellipse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2000" b="1"/>
            <a:t>V</a:t>
          </a:r>
        </a:p>
      </xdr:txBody>
    </xdr:sp>
    <xdr:clientData/>
  </xdr:twoCellAnchor>
  <xdr:twoCellAnchor>
    <xdr:from>
      <xdr:col>12</xdr:col>
      <xdr:colOff>19050</xdr:colOff>
      <xdr:row>36</xdr:row>
      <xdr:rowOff>47625</xdr:rowOff>
    </xdr:from>
    <xdr:to>
      <xdr:col>13</xdr:col>
      <xdr:colOff>28575</xdr:colOff>
      <xdr:row>39</xdr:row>
      <xdr:rowOff>95250</xdr:rowOff>
    </xdr:to>
    <xdr:sp macro="" textlink="">
      <xdr:nvSpPr>
        <xdr:cNvPr id="16" name="Oval 15">
          <a:extLst>
            <a:ext uri="{FF2B5EF4-FFF2-40B4-BE49-F238E27FC236}">
              <a16:creationId xmlns:a16="http://schemas.microsoft.com/office/drawing/2014/main" id="{A5C3BCFC-D094-4008-B18E-FC0B72B95CE8}"/>
            </a:ext>
          </a:extLst>
        </xdr:cNvPr>
        <xdr:cNvSpPr/>
      </xdr:nvSpPr>
      <xdr:spPr>
        <a:xfrm>
          <a:off x="5505450" y="6143625"/>
          <a:ext cx="619125" cy="6191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1"/>
            <a:t>PCV</a:t>
          </a:r>
        </a:p>
      </xdr:txBody>
    </xdr:sp>
    <xdr:clientData/>
  </xdr:twoCellAnchor>
  <xdr:twoCellAnchor>
    <xdr:from>
      <xdr:col>20</xdr:col>
      <xdr:colOff>333375</xdr:colOff>
      <xdr:row>26</xdr:row>
      <xdr:rowOff>76200</xdr:rowOff>
    </xdr:from>
    <xdr:to>
      <xdr:col>21</xdr:col>
      <xdr:colOff>342900</xdr:colOff>
      <xdr:row>29</xdr:row>
      <xdr:rowOff>123825</xdr:rowOff>
    </xdr:to>
    <xdr:sp macro="" textlink="">
      <xdr:nvSpPr>
        <xdr:cNvPr id="17" name="Oval 16">
          <a:extLst>
            <a:ext uri="{FF2B5EF4-FFF2-40B4-BE49-F238E27FC236}">
              <a16:creationId xmlns:a16="http://schemas.microsoft.com/office/drawing/2014/main" id="{1A8E59C5-5FAD-45A8-B1E1-A07F6B1D318D}"/>
            </a:ext>
          </a:extLst>
        </xdr:cNvPr>
        <xdr:cNvSpPr/>
      </xdr:nvSpPr>
      <xdr:spPr>
        <a:xfrm>
          <a:off x="10696575" y="4267200"/>
          <a:ext cx="619125" cy="6191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2000" b="1"/>
            <a:t>V</a:t>
          </a:r>
        </a:p>
      </xdr:txBody>
    </xdr:sp>
    <xdr:clientData/>
  </xdr:twoCellAnchor>
  <xdr:twoCellAnchor>
    <xdr:from>
      <xdr:col>13</xdr:col>
      <xdr:colOff>28575</xdr:colOff>
      <xdr:row>28</xdr:row>
      <xdr:rowOff>38100</xdr:rowOff>
    </xdr:from>
    <xdr:to>
      <xdr:col>14</xdr:col>
      <xdr:colOff>47625</xdr:colOff>
      <xdr:row>37</xdr:row>
      <xdr:rowOff>166688</xdr:rowOff>
    </xdr:to>
    <xdr:cxnSp macro="">
      <xdr:nvCxnSpPr>
        <xdr:cNvPr id="18" name="Connector: Elbow 17">
          <a:extLst>
            <a:ext uri="{FF2B5EF4-FFF2-40B4-BE49-F238E27FC236}">
              <a16:creationId xmlns:a16="http://schemas.microsoft.com/office/drawing/2014/main" id="{5B3F36DF-0F2C-4199-8084-31C68D883D45}"/>
            </a:ext>
          </a:extLst>
        </xdr:cNvPr>
        <xdr:cNvCxnSpPr>
          <a:endCxn id="16" idx="6"/>
        </xdr:cNvCxnSpPr>
      </xdr:nvCxnSpPr>
      <xdr:spPr>
        <a:xfrm rot="5400000">
          <a:off x="5517356" y="5217319"/>
          <a:ext cx="1843088" cy="628650"/>
        </a:xfrm>
        <a:prstGeom prst="bentConnector2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219075</xdr:colOff>
      <xdr:row>28</xdr:row>
      <xdr:rowOff>42863</xdr:rowOff>
    </xdr:from>
    <xdr:to>
      <xdr:col>6</xdr:col>
      <xdr:colOff>457200</xdr:colOff>
      <xdr:row>28</xdr:row>
      <xdr:rowOff>47625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9D3194B2-11F8-4546-82FF-B2271CC54897}"/>
            </a:ext>
          </a:extLst>
        </xdr:cNvPr>
        <xdr:cNvCxnSpPr>
          <a:stCxn id="14" idx="2"/>
          <a:endCxn id="7" idx="3"/>
        </xdr:cNvCxnSpPr>
      </xdr:nvCxnSpPr>
      <xdr:spPr>
        <a:xfrm flipH="1">
          <a:off x="1438275" y="4614863"/>
          <a:ext cx="847725" cy="47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466725</xdr:colOff>
      <xdr:row>28</xdr:row>
      <xdr:rowOff>33338</xdr:rowOff>
    </xdr:from>
    <xdr:to>
      <xdr:col>12</xdr:col>
      <xdr:colOff>390525</xdr:colOff>
      <xdr:row>28</xdr:row>
      <xdr:rowOff>42863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69DA1294-F0F1-421F-AB00-3FBF5304FD97}"/>
            </a:ext>
          </a:extLst>
        </xdr:cNvPr>
        <xdr:cNvCxnSpPr>
          <a:stCxn id="13" idx="2"/>
          <a:endCxn id="14" idx="6"/>
        </xdr:cNvCxnSpPr>
      </xdr:nvCxnSpPr>
      <xdr:spPr>
        <a:xfrm flipH="1">
          <a:off x="2905125" y="4605338"/>
          <a:ext cx="297180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342900</xdr:colOff>
      <xdr:row>28</xdr:row>
      <xdr:rowOff>4763</xdr:rowOff>
    </xdr:from>
    <xdr:to>
      <xdr:col>23</xdr:col>
      <xdr:colOff>257175</xdr:colOff>
      <xdr:row>28</xdr:row>
      <xdr:rowOff>19050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8A89660C-9E7E-4B72-839B-0EF5F598CF68}"/>
            </a:ext>
          </a:extLst>
        </xdr:cNvPr>
        <xdr:cNvCxnSpPr>
          <a:stCxn id="17" idx="6"/>
          <a:endCxn id="5" idx="1"/>
        </xdr:cNvCxnSpPr>
      </xdr:nvCxnSpPr>
      <xdr:spPr>
        <a:xfrm>
          <a:off x="11315700" y="4576763"/>
          <a:ext cx="1133475" cy="1428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491490</xdr:colOff>
      <xdr:row>12</xdr:row>
      <xdr:rowOff>15240</xdr:rowOff>
    </xdr:from>
    <xdr:to>
      <xdr:col>24</xdr:col>
      <xdr:colOff>487680</xdr:colOff>
      <xdr:row>15</xdr:row>
      <xdr:rowOff>74295</xdr:rowOff>
    </xdr:to>
    <xdr:sp macro="" textlink="">
      <xdr:nvSpPr>
        <xdr:cNvPr id="25" name="Oval 24">
          <a:extLst>
            <a:ext uri="{FF2B5EF4-FFF2-40B4-BE49-F238E27FC236}">
              <a16:creationId xmlns:a16="http://schemas.microsoft.com/office/drawing/2014/main" id="{75E3D64F-3A99-42E1-B9A7-FAC1C0BB6890}"/>
            </a:ext>
          </a:extLst>
        </xdr:cNvPr>
        <xdr:cNvSpPr/>
      </xdr:nvSpPr>
      <xdr:spPr>
        <a:xfrm>
          <a:off x="14950440" y="1463040"/>
          <a:ext cx="624840" cy="601980"/>
        </a:xfrm>
        <a:prstGeom prst="ellipse">
          <a:avLst/>
        </a:prstGeom>
        <a:ln w="28575">
          <a:solidFill>
            <a:srgbClr val="C0000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2000" b="1"/>
            <a:t>M</a:t>
          </a:r>
        </a:p>
      </xdr:txBody>
    </xdr:sp>
    <xdr:clientData/>
  </xdr:twoCellAnchor>
  <xdr:twoCellAnchor>
    <xdr:from>
      <xdr:col>3</xdr:col>
      <xdr:colOff>624840</xdr:colOff>
      <xdr:row>12</xdr:row>
      <xdr:rowOff>144780</xdr:rowOff>
    </xdr:from>
    <xdr:to>
      <xdr:col>5</xdr:col>
      <xdr:colOff>1905</xdr:colOff>
      <xdr:row>16</xdr:row>
      <xdr:rowOff>26670</xdr:rowOff>
    </xdr:to>
    <xdr:sp macro="" textlink="">
      <xdr:nvSpPr>
        <xdr:cNvPr id="26" name="Oval 25">
          <a:extLst>
            <a:ext uri="{FF2B5EF4-FFF2-40B4-BE49-F238E27FC236}">
              <a16:creationId xmlns:a16="http://schemas.microsoft.com/office/drawing/2014/main" id="{013C0DFD-BF3D-4CCC-960D-AD27E88F74C9}"/>
            </a:ext>
          </a:extLst>
        </xdr:cNvPr>
        <xdr:cNvSpPr/>
      </xdr:nvSpPr>
      <xdr:spPr>
        <a:xfrm>
          <a:off x="624840" y="1592580"/>
          <a:ext cx="634365" cy="605790"/>
        </a:xfrm>
        <a:prstGeom prst="ellipse">
          <a:avLst/>
        </a:prstGeom>
        <a:ln w="28575">
          <a:solidFill>
            <a:srgbClr val="C0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2000" b="1"/>
            <a:t>M</a:t>
          </a:r>
        </a:p>
      </xdr:txBody>
    </xdr:sp>
    <xdr:clientData/>
  </xdr:twoCellAnchor>
  <xdr:twoCellAnchor>
    <xdr:from>
      <xdr:col>0</xdr:col>
      <xdr:colOff>592455</xdr:colOff>
      <xdr:row>4</xdr:row>
      <xdr:rowOff>55245</xdr:rowOff>
    </xdr:from>
    <xdr:to>
      <xdr:col>1</xdr:col>
      <xdr:colOff>596265</xdr:colOff>
      <xdr:row>7</xdr:row>
      <xdr:rowOff>110490</xdr:rowOff>
    </xdr:to>
    <xdr:sp macro="" textlink="">
      <xdr:nvSpPr>
        <xdr:cNvPr id="27" name="Oval 26">
          <a:extLst>
            <a:ext uri="{FF2B5EF4-FFF2-40B4-BE49-F238E27FC236}">
              <a16:creationId xmlns:a16="http://schemas.microsoft.com/office/drawing/2014/main" id="{9B9E5F48-0902-4815-A202-A932A6DF9CCE}"/>
            </a:ext>
          </a:extLst>
        </xdr:cNvPr>
        <xdr:cNvSpPr/>
      </xdr:nvSpPr>
      <xdr:spPr>
        <a:xfrm>
          <a:off x="592455" y="417195"/>
          <a:ext cx="632460" cy="598170"/>
        </a:xfrm>
        <a:prstGeom prst="ellipse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400" b="1"/>
            <a:t>M</a:t>
          </a:r>
          <a:r>
            <a:rPr lang="en-GB" sz="1400" b="1" baseline="30000"/>
            <a:t>G</a:t>
          </a:r>
        </a:p>
      </xdr:txBody>
    </xdr:sp>
    <xdr:clientData/>
  </xdr:twoCellAnchor>
  <xdr:twoCellAnchor>
    <xdr:from>
      <xdr:col>0</xdr:col>
      <xdr:colOff>150495</xdr:colOff>
      <xdr:row>11</xdr:row>
      <xdr:rowOff>57150</xdr:rowOff>
    </xdr:from>
    <xdr:to>
      <xdr:col>2</xdr:col>
      <xdr:colOff>381000</xdr:colOff>
      <xdr:row>17</xdr:row>
      <xdr:rowOff>93345</xdr:rowOff>
    </xdr:to>
    <xdr:sp macro="" textlink="">
      <xdr:nvSpPr>
        <xdr:cNvPr id="28" name="Rectangle: Rounded Corners 27">
          <a:extLst>
            <a:ext uri="{FF2B5EF4-FFF2-40B4-BE49-F238E27FC236}">
              <a16:creationId xmlns:a16="http://schemas.microsoft.com/office/drawing/2014/main" id="{50233A29-36A2-4E54-81FB-F86EB028AC27}"/>
            </a:ext>
          </a:extLst>
        </xdr:cNvPr>
        <xdr:cNvSpPr/>
      </xdr:nvSpPr>
      <xdr:spPr>
        <a:xfrm>
          <a:off x="150495" y="1323975"/>
          <a:ext cx="1487805" cy="112204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2000"/>
            <a:t>GBAR CPF</a:t>
          </a:r>
        </a:p>
      </xdr:txBody>
    </xdr:sp>
    <xdr:clientData/>
  </xdr:twoCellAnchor>
  <xdr:twoCellAnchor>
    <xdr:from>
      <xdr:col>25</xdr:col>
      <xdr:colOff>462915</xdr:colOff>
      <xdr:row>10</xdr:row>
      <xdr:rowOff>112395</xdr:rowOff>
    </xdr:from>
    <xdr:to>
      <xdr:col>28</xdr:col>
      <xdr:colOff>68580</xdr:colOff>
      <xdr:row>16</xdr:row>
      <xdr:rowOff>154305</xdr:rowOff>
    </xdr:to>
    <xdr:sp macro="" textlink="">
      <xdr:nvSpPr>
        <xdr:cNvPr id="29" name="Rectangle: Rounded Corners 28">
          <a:extLst>
            <a:ext uri="{FF2B5EF4-FFF2-40B4-BE49-F238E27FC236}">
              <a16:creationId xmlns:a16="http://schemas.microsoft.com/office/drawing/2014/main" id="{B58F08AD-711A-4A89-81A0-534B6139D59E}"/>
            </a:ext>
          </a:extLst>
        </xdr:cNvPr>
        <xdr:cNvSpPr/>
      </xdr:nvSpPr>
      <xdr:spPr>
        <a:xfrm>
          <a:off x="16179165" y="1198245"/>
          <a:ext cx="1491615" cy="112776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2000"/>
            <a:t>SOKU GP</a:t>
          </a:r>
        </a:p>
      </xdr:txBody>
    </xdr:sp>
    <xdr:clientData/>
  </xdr:twoCellAnchor>
  <xdr:twoCellAnchor>
    <xdr:from>
      <xdr:col>4</xdr:col>
      <xdr:colOff>306705</xdr:colOff>
      <xdr:row>16</xdr:row>
      <xdr:rowOff>24765</xdr:rowOff>
    </xdr:from>
    <xdr:to>
      <xdr:col>4</xdr:col>
      <xdr:colOff>315278</xdr:colOff>
      <xdr:row>18</xdr:row>
      <xdr:rowOff>140970</xdr:rowOff>
    </xdr:to>
    <xdr:cxnSp macro="">
      <xdr:nvCxnSpPr>
        <xdr:cNvPr id="30" name="Straight Arrow Connector 29">
          <a:extLst>
            <a:ext uri="{FF2B5EF4-FFF2-40B4-BE49-F238E27FC236}">
              <a16:creationId xmlns:a16="http://schemas.microsoft.com/office/drawing/2014/main" id="{77AB7BB9-CDF0-4CCC-8DD0-8E99A7CD1A78}"/>
            </a:ext>
          </a:extLst>
        </xdr:cNvPr>
        <xdr:cNvCxnSpPr>
          <a:stCxn id="7" idx="0"/>
          <a:endCxn id="26" idx="4"/>
        </xdr:cNvCxnSpPr>
      </xdr:nvCxnSpPr>
      <xdr:spPr>
        <a:xfrm flipV="1">
          <a:off x="2821305" y="2196465"/>
          <a:ext cx="8573" cy="47815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265748</xdr:colOff>
      <xdr:row>7</xdr:row>
      <xdr:rowOff>110490</xdr:rowOff>
    </xdr:from>
    <xdr:to>
      <xdr:col>1</xdr:col>
      <xdr:colOff>276225</xdr:colOff>
      <xdr:row>11</xdr:row>
      <xdr:rowOff>53340</xdr:rowOff>
    </xdr:to>
    <xdr:cxnSp macro="">
      <xdr:nvCxnSpPr>
        <xdr:cNvPr id="35" name="Straight Arrow Connector 34">
          <a:extLst>
            <a:ext uri="{FF2B5EF4-FFF2-40B4-BE49-F238E27FC236}">
              <a16:creationId xmlns:a16="http://schemas.microsoft.com/office/drawing/2014/main" id="{0A6093ED-02C1-4E9A-A19C-9473ED87912E}"/>
            </a:ext>
          </a:extLst>
        </xdr:cNvPr>
        <xdr:cNvCxnSpPr>
          <a:stCxn id="28" idx="0"/>
          <a:endCxn id="27" idx="4"/>
        </xdr:cNvCxnSpPr>
      </xdr:nvCxnSpPr>
      <xdr:spPr>
        <a:xfrm flipV="1">
          <a:off x="894398" y="1015365"/>
          <a:ext cx="10477" cy="666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577957</xdr:colOff>
      <xdr:row>8</xdr:row>
      <xdr:rowOff>55033</xdr:rowOff>
    </xdr:from>
    <xdr:to>
      <xdr:col>26</xdr:col>
      <xdr:colOff>599123</xdr:colOff>
      <xdr:row>10</xdr:row>
      <xdr:rowOff>112395</xdr:rowOff>
    </xdr:to>
    <xdr:cxnSp macro="">
      <xdr:nvCxnSpPr>
        <xdr:cNvPr id="39" name="Straight Arrow Connector 38">
          <a:extLst>
            <a:ext uri="{FF2B5EF4-FFF2-40B4-BE49-F238E27FC236}">
              <a16:creationId xmlns:a16="http://schemas.microsoft.com/office/drawing/2014/main" id="{8B5D16C0-014F-4568-84D4-8557C31F99D5}"/>
            </a:ext>
          </a:extLst>
        </xdr:cNvPr>
        <xdr:cNvCxnSpPr>
          <a:cxnSpLocks/>
          <a:stCxn id="29" idx="0"/>
          <a:endCxn id="75" idx="4"/>
        </xdr:cNvCxnSpPr>
      </xdr:nvCxnSpPr>
      <xdr:spPr>
        <a:xfrm flipV="1">
          <a:off x="16812790" y="1134533"/>
          <a:ext cx="21166" cy="41719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485775</xdr:colOff>
      <xdr:row>13</xdr:row>
      <xdr:rowOff>133350</xdr:rowOff>
    </xdr:from>
    <xdr:to>
      <xdr:col>25</xdr:col>
      <xdr:colOff>464820</xdr:colOff>
      <xdr:row>13</xdr:row>
      <xdr:rowOff>137160</xdr:rowOff>
    </xdr:to>
    <xdr:cxnSp macro="">
      <xdr:nvCxnSpPr>
        <xdr:cNvPr id="43" name="Straight Arrow Connector 42">
          <a:extLst>
            <a:ext uri="{FF2B5EF4-FFF2-40B4-BE49-F238E27FC236}">
              <a16:creationId xmlns:a16="http://schemas.microsoft.com/office/drawing/2014/main" id="{EF543D89-0C36-401B-9585-4480A7CE0BDC}"/>
            </a:ext>
          </a:extLst>
        </xdr:cNvPr>
        <xdr:cNvCxnSpPr>
          <a:stCxn id="25" idx="6"/>
          <a:endCxn id="29" idx="1"/>
        </xdr:cNvCxnSpPr>
      </xdr:nvCxnSpPr>
      <xdr:spPr>
        <a:xfrm flipV="1">
          <a:off x="15573375" y="1762125"/>
          <a:ext cx="607695" cy="381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165735</xdr:colOff>
      <xdr:row>15</xdr:row>
      <xdr:rowOff>74295</xdr:rowOff>
    </xdr:from>
    <xdr:to>
      <xdr:col>24</xdr:col>
      <xdr:colOff>174308</xdr:colOff>
      <xdr:row>18</xdr:row>
      <xdr:rowOff>114300</xdr:rowOff>
    </xdr:to>
    <xdr:cxnSp macro="">
      <xdr:nvCxnSpPr>
        <xdr:cNvPr id="51" name="Straight Arrow Connector 50">
          <a:extLst>
            <a:ext uri="{FF2B5EF4-FFF2-40B4-BE49-F238E27FC236}">
              <a16:creationId xmlns:a16="http://schemas.microsoft.com/office/drawing/2014/main" id="{3B995331-735D-4670-AAF4-825B51C1F34F}"/>
            </a:ext>
          </a:extLst>
        </xdr:cNvPr>
        <xdr:cNvCxnSpPr>
          <a:stCxn id="5" idx="0"/>
          <a:endCxn id="25" idx="4"/>
        </xdr:cNvCxnSpPr>
      </xdr:nvCxnSpPr>
      <xdr:spPr>
        <a:xfrm flipV="1">
          <a:off x="15253335" y="2065020"/>
          <a:ext cx="8573" cy="58293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381000</xdr:colOff>
      <xdr:row>14</xdr:row>
      <xdr:rowOff>75248</xdr:rowOff>
    </xdr:from>
    <xdr:to>
      <xdr:col>4</xdr:col>
      <xdr:colOff>0</xdr:colOff>
      <xdr:row>14</xdr:row>
      <xdr:rowOff>83820</xdr:rowOff>
    </xdr:to>
    <xdr:cxnSp macro="">
      <xdr:nvCxnSpPr>
        <xdr:cNvPr id="58" name="Straight Arrow Connector 57">
          <a:extLst>
            <a:ext uri="{FF2B5EF4-FFF2-40B4-BE49-F238E27FC236}">
              <a16:creationId xmlns:a16="http://schemas.microsoft.com/office/drawing/2014/main" id="{0ECE0826-557E-4785-B2BB-FB00E29CED3D}"/>
            </a:ext>
          </a:extLst>
        </xdr:cNvPr>
        <xdr:cNvCxnSpPr>
          <a:stCxn id="26" idx="2"/>
          <a:endCxn id="28" idx="3"/>
        </xdr:cNvCxnSpPr>
      </xdr:nvCxnSpPr>
      <xdr:spPr>
        <a:xfrm flipH="1" flipV="1">
          <a:off x="1638300" y="1884998"/>
          <a:ext cx="876300" cy="857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7620</xdr:colOff>
      <xdr:row>30</xdr:row>
      <xdr:rowOff>123825</xdr:rowOff>
    </xdr:from>
    <xdr:to>
      <xdr:col>12</xdr:col>
      <xdr:colOff>11430</xdr:colOff>
      <xdr:row>33</xdr:row>
      <xdr:rowOff>173355</xdr:rowOff>
    </xdr:to>
    <xdr:sp macro="" textlink="">
      <xdr:nvSpPr>
        <xdr:cNvPr id="61" name="Oval 60">
          <a:extLst>
            <a:ext uri="{FF2B5EF4-FFF2-40B4-BE49-F238E27FC236}">
              <a16:creationId xmlns:a16="http://schemas.microsoft.com/office/drawing/2014/main" id="{2B8AA16D-B176-415D-8039-0324C17134EF}"/>
            </a:ext>
          </a:extLst>
        </xdr:cNvPr>
        <xdr:cNvSpPr/>
      </xdr:nvSpPr>
      <xdr:spPr>
        <a:xfrm>
          <a:off x="6922770" y="4829175"/>
          <a:ext cx="632460" cy="592455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000" b="1"/>
            <a:t>WGM</a:t>
          </a:r>
        </a:p>
      </xdr:txBody>
    </xdr:sp>
    <xdr:clientData/>
  </xdr:twoCellAnchor>
  <xdr:twoCellAnchor>
    <xdr:from>
      <xdr:col>9</xdr:col>
      <xdr:colOff>445770</xdr:colOff>
      <xdr:row>6</xdr:row>
      <xdr:rowOff>97155</xdr:rowOff>
    </xdr:from>
    <xdr:to>
      <xdr:col>10</xdr:col>
      <xdr:colOff>426720</xdr:colOff>
      <xdr:row>9</xdr:row>
      <xdr:rowOff>163830</xdr:rowOff>
    </xdr:to>
    <xdr:sp macro="" textlink="">
      <xdr:nvSpPr>
        <xdr:cNvPr id="68" name="Oval 67">
          <a:extLst>
            <a:ext uri="{FF2B5EF4-FFF2-40B4-BE49-F238E27FC236}">
              <a16:creationId xmlns:a16="http://schemas.microsoft.com/office/drawing/2014/main" id="{3BEC7C89-D627-430E-BA39-D231E2F27A94}"/>
            </a:ext>
          </a:extLst>
        </xdr:cNvPr>
        <xdr:cNvSpPr/>
      </xdr:nvSpPr>
      <xdr:spPr>
        <a:xfrm>
          <a:off x="6103620" y="821055"/>
          <a:ext cx="609600" cy="609600"/>
        </a:xfrm>
        <a:prstGeom prst="ellipse">
          <a:avLst/>
        </a:prstGeom>
        <a:solidFill>
          <a:schemeClr val="accent3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050" b="1"/>
            <a:t>WGM</a:t>
          </a:r>
        </a:p>
      </xdr:txBody>
    </xdr:sp>
    <xdr:clientData/>
  </xdr:twoCellAnchor>
  <xdr:twoCellAnchor>
    <xdr:from>
      <xdr:col>16</xdr:col>
      <xdr:colOff>339090</xdr:colOff>
      <xdr:row>6</xdr:row>
      <xdr:rowOff>163830</xdr:rowOff>
    </xdr:from>
    <xdr:to>
      <xdr:col>17</xdr:col>
      <xdr:colOff>321945</xdr:colOff>
      <xdr:row>10</xdr:row>
      <xdr:rowOff>59055</xdr:rowOff>
    </xdr:to>
    <xdr:sp macro="" textlink="">
      <xdr:nvSpPr>
        <xdr:cNvPr id="69" name="Oval 68">
          <a:extLst>
            <a:ext uri="{FF2B5EF4-FFF2-40B4-BE49-F238E27FC236}">
              <a16:creationId xmlns:a16="http://schemas.microsoft.com/office/drawing/2014/main" id="{A5DF89AC-921E-41B0-9B83-C0F35F13DCC1}"/>
            </a:ext>
          </a:extLst>
        </xdr:cNvPr>
        <xdr:cNvSpPr/>
      </xdr:nvSpPr>
      <xdr:spPr>
        <a:xfrm>
          <a:off x="10397490" y="887730"/>
          <a:ext cx="611505" cy="619125"/>
        </a:xfrm>
        <a:prstGeom prst="ellipse">
          <a:avLst/>
        </a:prstGeom>
        <a:solidFill>
          <a:schemeClr val="accent3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050" b="1"/>
            <a:t>WGM</a:t>
          </a:r>
        </a:p>
      </xdr:txBody>
    </xdr:sp>
    <xdr:clientData/>
  </xdr:twoCellAnchor>
  <xdr:twoCellAnchor>
    <xdr:from>
      <xdr:col>11</xdr:col>
      <xdr:colOff>207645</xdr:colOff>
      <xdr:row>47</xdr:row>
      <xdr:rowOff>9525</xdr:rowOff>
    </xdr:from>
    <xdr:to>
      <xdr:col>12</xdr:col>
      <xdr:colOff>211455</xdr:colOff>
      <xdr:row>50</xdr:row>
      <xdr:rowOff>64770</xdr:rowOff>
    </xdr:to>
    <xdr:sp macro="" textlink="">
      <xdr:nvSpPr>
        <xdr:cNvPr id="71" name="Oval 70">
          <a:extLst>
            <a:ext uri="{FF2B5EF4-FFF2-40B4-BE49-F238E27FC236}">
              <a16:creationId xmlns:a16="http://schemas.microsoft.com/office/drawing/2014/main" id="{5B66A1B3-9131-41CD-8883-48F7FA025AB7}"/>
            </a:ext>
          </a:extLst>
        </xdr:cNvPr>
        <xdr:cNvSpPr/>
      </xdr:nvSpPr>
      <xdr:spPr>
        <a:xfrm>
          <a:off x="836295" y="7610475"/>
          <a:ext cx="632460" cy="598170"/>
        </a:xfrm>
        <a:prstGeom prst="ellipse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2000" b="1"/>
            <a:t>M</a:t>
          </a:r>
        </a:p>
      </xdr:txBody>
    </xdr:sp>
    <xdr:clientData/>
  </xdr:twoCellAnchor>
  <xdr:twoCellAnchor>
    <xdr:from>
      <xdr:col>11</xdr:col>
      <xdr:colOff>211455</xdr:colOff>
      <xdr:row>51</xdr:row>
      <xdr:rowOff>120015</xdr:rowOff>
    </xdr:from>
    <xdr:to>
      <xdr:col>12</xdr:col>
      <xdr:colOff>201930</xdr:colOff>
      <xdr:row>55</xdr:row>
      <xdr:rowOff>11430</xdr:rowOff>
    </xdr:to>
    <xdr:sp macro="" textlink="">
      <xdr:nvSpPr>
        <xdr:cNvPr id="72" name="Oval 71">
          <a:extLst>
            <a:ext uri="{FF2B5EF4-FFF2-40B4-BE49-F238E27FC236}">
              <a16:creationId xmlns:a16="http://schemas.microsoft.com/office/drawing/2014/main" id="{B5A6C367-F3C5-403A-A279-AA60E1940A42}"/>
            </a:ext>
          </a:extLst>
        </xdr:cNvPr>
        <xdr:cNvSpPr/>
      </xdr:nvSpPr>
      <xdr:spPr>
        <a:xfrm>
          <a:off x="840105" y="8444865"/>
          <a:ext cx="619125" cy="615315"/>
        </a:xfrm>
        <a:prstGeom prst="ellipse">
          <a:avLst/>
        </a:prstGeom>
        <a:solidFill>
          <a:schemeClr val="accent3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050" b="1"/>
            <a:t>WGM</a:t>
          </a:r>
        </a:p>
      </xdr:txBody>
    </xdr:sp>
    <xdr:clientData/>
  </xdr:twoCellAnchor>
  <xdr:twoCellAnchor>
    <xdr:from>
      <xdr:col>11</xdr:col>
      <xdr:colOff>219075</xdr:colOff>
      <xdr:row>55</xdr:row>
      <xdr:rowOff>123825</xdr:rowOff>
    </xdr:from>
    <xdr:to>
      <xdr:col>12</xdr:col>
      <xdr:colOff>220980</xdr:colOff>
      <xdr:row>59</xdr:row>
      <xdr:rowOff>1905</xdr:rowOff>
    </xdr:to>
    <xdr:sp macro="" textlink="">
      <xdr:nvSpPr>
        <xdr:cNvPr id="73" name="Oval 72">
          <a:extLst>
            <a:ext uri="{FF2B5EF4-FFF2-40B4-BE49-F238E27FC236}">
              <a16:creationId xmlns:a16="http://schemas.microsoft.com/office/drawing/2014/main" id="{507CB65E-7D2E-48B6-AB35-443396145BA0}"/>
            </a:ext>
          </a:extLst>
        </xdr:cNvPr>
        <xdr:cNvSpPr/>
      </xdr:nvSpPr>
      <xdr:spPr>
        <a:xfrm>
          <a:off x="847725" y="9172575"/>
          <a:ext cx="630555" cy="60198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2000" b="1"/>
            <a:t>M</a:t>
          </a:r>
        </a:p>
      </xdr:txBody>
    </xdr:sp>
    <xdr:clientData/>
  </xdr:twoCellAnchor>
  <xdr:twoCellAnchor>
    <xdr:from>
      <xdr:col>11</xdr:col>
      <xdr:colOff>192405</xdr:colOff>
      <xdr:row>43</xdr:row>
      <xdr:rowOff>36195</xdr:rowOff>
    </xdr:from>
    <xdr:to>
      <xdr:col>12</xdr:col>
      <xdr:colOff>200025</xdr:colOff>
      <xdr:row>46</xdr:row>
      <xdr:rowOff>81915</xdr:rowOff>
    </xdr:to>
    <xdr:sp macro="" textlink="">
      <xdr:nvSpPr>
        <xdr:cNvPr id="74" name="Oval 73">
          <a:extLst>
            <a:ext uri="{FF2B5EF4-FFF2-40B4-BE49-F238E27FC236}">
              <a16:creationId xmlns:a16="http://schemas.microsoft.com/office/drawing/2014/main" id="{0D7FFFB1-C692-4C20-B0D1-D95612FC9D67}"/>
            </a:ext>
          </a:extLst>
        </xdr:cNvPr>
        <xdr:cNvSpPr/>
      </xdr:nvSpPr>
      <xdr:spPr>
        <a:xfrm>
          <a:off x="821055" y="6913245"/>
          <a:ext cx="636270" cy="588645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000" b="1"/>
            <a:t>WGM</a:t>
          </a:r>
        </a:p>
      </xdr:txBody>
    </xdr:sp>
    <xdr:clientData/>
  </xdr:twoCellAnchor>
  <xdr:twoCellAnchor>
    <xdr:from>
      <xdr:col>26</xdr:col>
      <xdr:colOff>285962</xdr:colOff>
      <xdr:row>4</xdr:row>
      <xdr:rowOff>175895</xdr:rowOff>
    </xdr:from>
    <xdr:to>
      <xdr:col>27</xdr:col>
      <xdr:colOff>293582</xdr:colOff>
      <xdr:row>8</xdr:row>
      <xdr:rowOff>51223</xdr:rowOff>
    </xdr:to>
    <xdr:sp macro="" textlink="">
      <xdr:nvSpPr>
        <xdr:cNvPr id="75" name="Oval 74">
          <a:extLst>
            <a:ext uri="{FF2B5EF4-FFF2-40B4-BE49-F238E27FC236}">
              <a16:creationId xmlns:a16="http://schemas.microsoft.com/office/drawing/2014/main" id="{02C10BDE-833A-4B3E-92C7-DCE1FD33491D}"/>
            </a:ext>
          </a:extLst>
        </xdr:cNvPr>
        <xdr:cNvSpPr/>
      </xdr:nvSpPr>
      <xdr:spPr>
        <a:xfrm>
          <a:off x="16520795" y="535728"/>
          <a:ext cx="632037" cy="594995"/>
        </a:xfrm>
        <a:prstGeom prst="ellipse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400" b="1"/>
            <a:t>M</a:t>
          </a:r>
          <a:r>
            <a:rPr lang="en-GB" sz="1400" b="1" baseline="30000"/>
            <a:t>S</a:t>
          </a:r>
        </a:p>
      </xdr:txBody>
    </xdr:sp>
    <xdr:clientData/>
  </xdr:twoCellAnchor>
  <xdr:twoCellAnchor>
    <xdr:from>
      <xdr:col>0</xdr:col>
      <xdr:colOff>225002</xdr:colOff>
      <xdr:row>30</xdr:row>
      <xdr:rowOff>25399</xdr:rowOff>
    </xdr:from>
    <xdr:to>
      <xdr:col>2</xdr:col>
      <xdr:colOff>391584</xdr:colOff>
      <xdr:row>36</xdr:row>
      <xdr:rowOff>27093</xdr:rowOff>
    </xdr:to>
    <xdr:sp macro="" textlink="">
      <xdr:nvSpPr>
        <xdr:cNvPr id="40" name="Rectangle: Rounded Corners 39">
          <a:extLst>
            <a:ext uri="{FF2B5EF4-FFF2-40B4-BE49-F238E27FC236}">
              <a16:creationId xmlns:a16="http://schemas.microsoft.com/office/drawing/2014/main" id="{77A22F58-450F-4961-BBB1-FC976031BDE8}"/>
            </a:ext>
          </a:extLst>
        </xdr:cNvPr>
        <xdr:cNvSpPr/>
      </xdr:nvSpPr>
      <xdr:spPr>
        <a:xfrm>
          <a:off x="225002" y="5063066"/>
          <a:ext cx="1415415" cy="110236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2000"/>
            <a:t>OTHER GBAR WELLS</a:t>
          </a:r>
        </a:p>
      </xdr:txBody>
    </xdr:sp>
    <xdr:clientData/>
  </xdr:twoCellAnchor>
  <xdr:twoCellAnchor>
    <xdr:from>
      <xdr:col>0</xdr:col>
      <xdr:colOff>581871</xdr:colOff>
      <xdr:row>34</xdr:row>
      <xdr:rowOff>159173</xdr:rowOff>
    </xdr:from>
    <xdr:to>
      <xdr:col>1</xdr:col>
      <xdr:colOff>572346</xdr:colOff>
      <xdr:row>38</xdr:row>
      <xdr:rowOff>41063</xdr:rowOff>
    </xdr:to>
    <xdr:sp macro="" textlink="">
      <xdr:nvSpPr>
        <xdr:cNvPr id="41" name="Oval 40">
          <a:extLst>
            <a:ext uri="{FF2B5EF4-FFF2-40B4-BE49-F238E27FC236}">
              <a16:creationId xmlns:a16="http://schemas.microsoft.com/office/drawing/2014/main" id="{95CD2B5A-964C-4A8B-9095-D1C50BDB9CE4}"/>
            </a:ext>
          </a:extLst>
        </xdr:cNvPr>
        <xdr:cNvSpPr/>
      </xdr:nvSpPr>
      <xdr:spPr>
        <a:xfrm>
          <a:off x="581871" y="5927090"/>
          <a:ext cx="614892" cy="612140"/>
        </a:xfrm>
        <a:prstGeom prst="ellipse">
          <a:avLst/>
        </a:prstGeom>
        <a:solidFill>
          <a:schemeClr val="accent3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050" b="1"/>
            <a:t>WGM</a:t>
          </a:r>
        </a:p>
      </xdr:txBody>
    </xdr:sp>
    <xdr:clientData/>
  </xdr:twoCellAnchor>
  <xdr:twoCellAnchor>
    <xdr:from>
      <xdr:col>1</xdr:col>
      <xdr:colOff>265747</xdr:colOff>
      <xdr:row>17</xdr:row>
      <xdr:rowOff>97155</xdr:rowOff>
    </xdr:from>
    <xdr:to>
      <xdr:col>1</xdr:col>
      <xdr:colOff>281940</xdr:colOff>
      <xdr:row>30</xdr:row>
      <xdr:rowOff>133773</xdr:rowOff>
    </xdr:to>
    <xdr:cxnSp macro="">
      <xdr:nvCxnSpPr>
        <xdr:cNvPr id="42" name="Straight Arrow Connector 41">
          <a:extLst>
            <a:ext uri="{FF2B5EF4-FFF2-40B4-BE49-F238E27FC236}">
              <a16:creationId xmlns:a16="http://schemas.microsoft.com/office/drawing/2014/main" id="{35230A27-3EB6-4A95-BD96-63656C3DD2DF}"/>
            </a:ext>
          </a:extLst>
        </xdr:cNvPr>
        <xdr:cNvCxnSpPr>
          <a:endCxn id="28" idx="2"/>
        </xdr:cNvCxnSpPr>
      </xdr:nvCxnSpPr>
      <xdr:spPr>
        <a:xfrm flipH="1" flipV="1">
          <a:off x="890164" y="2795905"/>
          <a:ext cx="16193" cy="237553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164676</xdr:colOff>
      <xdr:row>59</xdr:row>
      <xdr:rowOff>123613</xdr:rowOff>
    </xdr:from>
    <xdr:to>
      <xdr:col>12</xdr:col>
      <xdr:colOff>168487</xdr:colOff>
      <xdr:row>62</xdr:row>
      <xdr:rowOff>165523</xdr:rowOff>
    </xdr:to>
    <xdr:sp macro="" textlink="">
      <xdr:nvSpPr>
        <xdr:cNvPr id="44" name="Oval 43">
          <a:extLst>
            <a:ext uri="{FF2B5EF4-FFF2-40B4-BE49-F238E27FC236}">
              <a16:creationId xmlns:a16="http://schemas.microsoft.com/office/drawing/2014/main" id="{F337163B-002C-45BE-9F49-2DA025CB67A7}"/>
            </a:ext>
          </a:extLst>
        </xdr:cNvPr>
        <xdr:cNvSpPr/>
      </xdr:nvSpPr>
      <xdr:spPr>
        <a:xfrm>
          <a:off x="789093" y="9892030"/>
          <a:ext cx="628227" cy="58166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100" b="1"/>
            <a:t>PCV</a:t>
          </a:r>
        </a:p>
      </xdr:txBody>
    </xdr:sp>
    <xdr:clientData/>
  </xdr:twoCellAnchor>
  <xdr:twoCellAnchor>
    <xdr:from>
      <xdr:col>26</xdr:col>
      <xdr:colOff>266277</xdr:colOff>
      <xdr:row>29</xdr:row>
      <xdr:rowOff>82549</xdr:rowOff>
    </xdr:from>
    <xdr:to>
      <xdr:col>28</xdr:col>
      <xdr:colOff>432859</xdr:colOff>
      <xdr:row>35</xdr:row>
      <xdr:rowOff>84243</xdr:rowOff>
    </xdr:to>
    <xdr:sp macro="" textlink="">
      <xdr:nvSpPr>
        <xdr:cNvPr id="45" name="Rectangle: Rounded Corners 44">
          <a:extLst>
            <a:ext uri="{FF2B5EF4-FFF2-40B4-BE49-F238E27FC236}">
              <a16:creationId xmlns:a16="http://schemas.microsoft.com/office/drawing/2014/main" id="{52888D71-17C5-4470-B7E0-F8882480A02F}"/>
            </a:ext>
          </a:extLst>
        </xdr:cNvPr>
        <xdr:cNvSpPr/>
      </xdr:nvSpPr>
      <xdr:spPr>
        <a:xfrm>
          <a:off x="16236527" y="5289549"/>
          <a:ext cx="1373082" cy="1144694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2000"/>
            <a:t>SOKU NAG</a:t>
          </a:r>
        </a:p>
      </xdr:txBody>
    </xdr:sp>
    <xdr:clientData/>
  </xdr:twoCellAnchor>
  <xdr:twoCellAnchor>
    <xdr:from>
      <xdr:col>27</xdr:col>
      <xdr:colOff>19896</xdr:colOff>
      <xdr:row>34</xdr:row>
      <xdr:rowOff>25823</xdr:rowOff>
    </xdr:from>
    <xdr:to>
      <xdr:col>28</xdr:col>
      <xdr:colOff>10371</xdr:colOff>
      <xdr:row>37</xdr:row>
      <xdr:rowOff>98213</xdr:rowOff>
    </xdr:to>
    <xdr:sp macro="" textlink="">
      <xdr:nvSpPr>
        <xdr:cNvPr id="46" name="Oval 45">
          <a:extLst>
            <a:ext uri="{FF2B5EF4-FFF2-40B4-BE49-F238E27FC236}">
              <a16:creationId xmlns:a16="http://schemas.microsoft.com/office/drawing/2014/main" id="{469F4639-8EC8-4040-AB87-B6161968E051}"/>
            </a:ext>
          </a:extLst>
        </xdr:cNvPr>
        <xdr:cNvSpPr/>
      </xdr:nvSpPr>
      <xdr:spPr>
        <a:xfrm>
          <a:off x="16593396" y="6185323"/>
          <a:ext cx="593725" cy="643890"/>
        </a:xfrm>
        <a:prstGeom prst="ellipse">
          <a:avLst/>
        </a:prstGeom>
        <a:solidFill>
          <a:schemeClr val="accent3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050" b="1"/>
            <a:t>WGM</a:t>
          </a:r>
        </a:p>
      </xdr:txBody>
    </xdr:sp>
    <xdr:clientData/>
  </xdr:twoCellAnchor>
  <xdr:twoCellAnchor>
    <xdr:from>
      <xdr:col>27</xdr:col>
      <xdr:colOff>307022</xdr:colOff>
      <xdr:row>16</xdr:row>
      <xdr:rowOff>154305</xdr:rowOff>
    </xdr:from>
    <xdr:to>
      <xdr:col>27</xdr:col>
      <xdr:colOff>323215</xdr:colOff>
      <xdr:row>30</xdr:row>
      <xdr:rowOff>423</xdr:rowOff>
    </xdr:to>
    <xdr:cxnSp macro="">
      <xdr:nvCxnSpPr>
        <xdr:cNvPr id="47" name="Straight Arrow Connector 46">
          <a:extLst>
            <a:ext uri="{FF2B5EF4-FFF2-40B4-BE49-F238E27FC236}">
              <a16:creationId xmlns:a16="http://schemas.microsoft.com/office/drawing/2014/main" id="{DE354DF2-E35C-4A37-B55C-1BBC544C2491}"/>
            </a:ext>
          </a:extLst>
        </xdr:cNvPr>
        <xdr:cNvCxnSpPr/>
      </xdr:nvCxnSpPr>
      <xdr:spPr>
        <a:xfrm flipH="1" flipV="1">
          <a:off x="16880522" y="2884805"/>
          <a:ext cx="16193" cy="251311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364037</xdr:colOff>
      <xdr:row>76</xdr:row>
      <xdr:rowOff>102361</xdr:rowOff>
    </xdr:from>
    <xdr:to>
      <xdr:col>35</xdr:col>
      <xdr:colOff>570439</xdr:colOff>
      <xdr:row>125</xdr:row>
      <xdr:rowOff>153126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451D05EE-BB32-4FBF-A39F-41BE12ED40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4037" y="13274075"/>
          <a:ext cx="22399652" cy="871851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123825</xdr:colOff>
      <xdr:row>3</xdr:row>
      <xdr:rowOff>142875</xdr:rowOff>
    </xdr:from>
    <xdr:to>
      <xdr:col>15</xdr:col>
      <xdr:colOff>352425</xdr:colOff>
      <xdr:row>9</xdr:row>
      <xdr:rowOff>180975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4F361F5A-35AB-47B7-9238-C522B32DFF81}"/>
            </a:ext>
          </a:extLst>
        </xdr:cNvPr>
        <xdr:cNvSpPr/>
      </xdr:nvSpPr>
      <xdr:spPr>
        <a:xfrm>
          <a:off x="7439025" y="714375"/>
          <a:ext cx="2057400" cy="11811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2000"/>
            <a:t>KOCR</a:t>
          </a:r>
          <a:r>
            <a:rPr lang="en-GB" sz="2000" baseline="0"/>
            <a:t> 43 to 49</a:t>
          </a:r>
          <a:endParaRPr lang="en-GB" sz="2000"/>
        </a:p>
      </xdr:txBody>
    </xdr:sp>
    <xdr:clientData/>
  </xdr:twoCellAnchor>
  <xdr:twoCellAnchor>
    <xdr:from>
      <xdr:col>5</xdr:col>
      <xdr:colOff>333375</xdr:colOff>
      <xdr:row>3</xdr:row>
      <xdr:rowOff>95250</xdr:rowOff>
    </xdr:from>
    <xdr:to>
      <xdr:col>8</xdr:col>
      <xdr:colOff>561975</xdr:colOff>
      <xdr:row>9</xdr:row>
      <xdr:rowOff>133350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04FB3F72-BAB8-4A7B-9E47-CB17629C4F98}"/>
            </a:ext>
          </a:extLst>
        </xdr:cNvPr>
        <xdr:cNvSpPr/>
      </xdr:nvSpPr>
      <xdr:spPr>
        <a:xfrm>
          <a:off x="3381375" y="666750"/>
          <a:ext cx="2057400" cy="11811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2000"/>
            <a:t>KOCR 39 &amp; 40</a:t>
          </a:r>
        </a:p>
      </xdr:txBody>
    </xdr:sp>
    <xdr:clientData/>
  </xdr:twoCellAnchor>
  <xdr:twoCellAnchor>
    <xdr:from>
      <xdr:col>12</xdr:col>
      <xdr:colOff>161925</xdr:colOff>
      <xdr:row>21</xdr:row>
      <xdr:rowOff>0</xdr:rowOff>
    </xdr:from>
    <xdr:to>
      <xdr:col>15</xdr:col>
      <xdr:colOff>390525</xdr:colOff>
      <xdr:row>27</xdr:row>
      <xdr:rowOff>38100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B0800CD6-2B3C-4726-B055-53959C053BBE}"/>
            </a:ext>
          </a:extLst>
        </xdr:cNvPr>
        <xdr:cNvSpPr/>
      </xdr:nvSpPr>
      <xdr:spPr>
        <a:xfrm>
          <a:off x="7477125" y="4000500"/>
          <a:ext cx="2057400" cy="11811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2000"/>
            <a:t>K2S Manifold</a:t>
          </a:r>
        </a:p>
      </xdr:txBody>
    </xdr:sp>
    <xdr:clientData/>
  </xdr:twoCellAnchor>
  <xdr:twoCellAnchor>
    <xdr:from>
      <xdr:col>20</xdr:col>
      <xdr:colOff>257175</xdr:colOff>
      <xdr:row>14</xdr:row>
      <xdr:rowOff>114300</xdr:rowOff>
    </xdr:from>
    <xdr:to>
      <xdr:col>22</xdr:col>
      <xdr:colOff>76200</xdr:colOff>
      <xdr:row>33</xdr:row>
      <xdr:rowOff>114300</xdr:rowOff>
    </xdr:to>
    <xdr:sp macro="" textlink="">
      <xdr:nvSpPr>
        <xdr:cNvPr id="5" name="Rectangle: Rounded Corners 4">
          <a:extLst>
            <a:ext uri="{FF2B5EF4-FFF2-40B4-BE49-F238E27FC236}">
              <a16:creationId xmlns:a16="http://schemas.microsoft.com/office/drawing/2014/main" id="{A8BFB25E-8F21-44C8-80D7-E64E9E7C2716}"/>
            </a:ext>
          </a:extLst>
        </xdr:cNvPr>
        <xdr:cNvSpPr/>
      </xdr:nvSpPr>
      <xdr:spPr>
        <a:xfrm>
          <a:off x="12449175" y="2781300"/>
          <a:ext cx="1038225" cy="36195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2000"/>
            <a:t>SOKU</a:t>
          </a:r>
        </a:p>
      </xdr:txBody>
    </xdr:sp>
    <xdr:clientData/>
  </xdr:twoCellAnchor>
  <xdr:twoCellAnchor>
    <xdr:from>
      <xdr:col>28</xdr:col>
      <xdr:colOff>142875</xdr:colOff>
      <xdr:row>0</xdr:row>
      <xdr:rowOff>0</xdr:rowOff>
    </xdr:from>
    <xdr:to>
      <xdr:col>29</xdr:col>
      <xdr:colOff>571500</xdr:colOff>
      <xdr:row>13</xdr:row>
      <xdr:rowOff>57150</xdr:rowOff>
    </xdr:to>
    <xdr:sp macro="" textlink="">
      <xdr:nvSpPr>
        <xdr:cNvPr id="6" name="Rectangle: Rounded Corners 5">
          <a:extLst>
            <a:ext uri="{FF2B5EF4-FFF2-40B4-BE49-F238E27FC236}">
              <a16:creationId xmlns:a16="http://schemas.microsoft.com/office/drawing/2014/main" id="{9A3DA0F6-800D-4A6B-A5F7-FCCF01E1C66F}"/>
            </a:ext>
          </a:extLst>
        </xdr:cNvPr>
        <xdr:cNvSpPr/>
      </xdr:nvSpPr>
      <xdr:spPr>
        <a:xfrm>
          <a:off x="17211675" y="0"/>
          <a:ext cx="1038225" cy="25336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0</xdr:col>
      <xdr:colOff>400050</xdr:colOff>
      <xdr:row>14</xdr:row>
      <xdr:rowOff>142875</xdr:rowOff>
    </xdr:from>
    <xdr:to>
      <xdr:col>2</xdr:col>
      <xdr:colOff>219075</xdr:colOff>
      <xdr:row>33</xdr:row>
      <xdr:rowOff>142875</xdr:rowOff>
    </xdr:to>
    <xdr:sp macro="" textlink="">
      <xdr:nvSpPr>
        <xdr:cNvPr id="7" name="Rectangle: Rounded Corners 6">
          <a:extLst>
            <a:ext uri="{FF2B5EF4-FFF2-40B4-BE49-F238E27FC236}">
              <a16:creationId xmlns:a16="http://schemas.microsoft.com/office/drawing/2014/main" id="{E9B3E62A-5710-4E1B-8108-FAD0033107AB}"/>
            </a:ext>
          </a:extLst>
        </xdr:cNvPr>
        <xdr:cNvSpPr/>
      </xdr:nvSpPr>
      <xdr:spPr>
        <a:xfrm>
          <a:off x="400050" y="2809875"/>
          <a:ext cx="1038225" cy="36195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2000"/>
            <a:t>GBAR</a:t>
          </a:r>
        </a:p>
      </xdr:txBody>
    </xdr:sp>
    <xdr:clientData/>
  </xdr:twoCellAnchor>
  <xdr:twoCellAnchor>
    <xdr:from>
      <xdr:col>10</xdr:col>
      <xdr:colOff>400050</xdr:colOff>
      <xdr:row>24</xdr:row>
      <xdr:rowOff>19050</xdr:rowOff>
    </xdr:from>
    <xdr:to>
      <xdr:col>12</xdr:col>
      <xdr:colOff>161925</xdr:colOff>
      <xdr:row>24</xdr:row>
      <xdr:rowOff>33338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97DB50A8-D112-4A88-8A13-156946D13F46}"/>
            </a:ext>
          </a:extLst>
        </xdr:cNvPr>
        <xdr:cNvCxnSpPr>
          <a:stCxn id="4" idx="1"/>
          <a:endCxn id="20" idx="6"/>
        </xdr:cNvCxnSpPr>
      </xdr:nvCxnSpPr>
      <xdr:spPr>
        <a:xfrm flipH="1">
          <a:off x="6496050" y="4591050"/>
          <a:ext cx="981075" cy="1428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542925</xdr:colOff>
      <xdr:row>9</xdr:row>
      <xdr:rowOff>180975</xdr:rowOff>
    </xdr:from>
    <xdr:to>
      <xdr:col>13</xdr:col>
      <xdr:colOff>561975</xdr:colOff>
      <xdr:row>21</xdr:row>
      <xdr:rowOff>9525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0E0EA0A7-70BC-4FD5-A56D-CA414E18A455}"/>
            </a:ext>
          </a:extLst>
        </xdr:cNvPr>
        <xdr:cNvCxnSpPr>
          <a:stCxn id="2" idx="2"/>
        </xdr:cNvCxnSpPr>
      </xdr:nvCxnSpPr>
      <xdr:spPr>
        <a:xfrm>
          <a:off x="8467725" y="1895475"/>
          <a:ext cx="19050" cy="2114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133350</xdr:colOff>
      <xdr:row>9</xdr:row>
      <xdr:rowOff>133350</xdr:rowOff>
    </xdr:from>
    <xdr:to>
      <xdr:col>7</xdr:col>
      <xdr:colOff>142875</xdr:colOff>
      <xdr:row>24</xdr:row>
      <xdr:rowOff>28575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2EF03365-EB2D-445C-B631-53285B383254}"/>
            </a:ext>
          </a:extLst>
        </xdr:cNvPr>
        <xdr:cNvCxnSpPr>
          <a:stCxn id="3" idx="2"/>
        </xdr:cNvCxnSpPr>
      </xdr:nvCxnSpPr>
      <xdr:spPr>
        <a:xfrm flipH="1">
          <a:off x="4400550" y="1847850"/>
          <a:ext cx="9525" cy="27527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390525</xdr:colOff>
      <xdr:row>24</xdr:row>
      <xdr:rowOff>4763</xdr:rowOff>
    </xdr:from>
    <xdr:to>
      <xdr:col>17</xdr:col>
      <xdr:colOff>333375</xdr:colOff>
      <xdr:row>24</xdr:row>
      <xdr:rowOff>19050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A2E7B0F1-24BD-4C5A-A72D-1FF5514E457F}"/>
            </a:ext>
          </a:extLst>
        </xdr:cNvPr>
        <xdr:cNvCxnSpPr>
          <a:stCxn id="4" idx="3"/>
          <a:endCxn id="24" idx="2"/>
        </xdr:cNvCxnSpPr>
      </xdr:nvCxnSpPr>
      <xdr:spPr>
        <a:xfrm flipV="1">
          <a:off x="9534525" y="4576763"/>
          <a:ext cx="1162050" cy="1428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333376</xdr:colOff>
      <xdr:row>24</xdr:row>
      <xdr:rowOff>47626</xdr:rowOff>
    </xdr:from>
    <xdr:to>
      <xdr:col>9</xdr:col>
      <xdr:colOff>19051</xdr:colOff>
      <xdr:row>33</xdr:row>
      <xdr:rowOff>166689</xdr:rowOff>
    </xdr:to>
    <xdr:cxnSp macro="">
      <xdr:nvCxnSpPr>
        <xdr:cNvPr id="17" name="Connector: Elbow 16">
          <a:extLst>
            <a:ext uri="{FF2B5EF4-FFF2-40B4-BE49-F238E27FC236}">
              <a16:creationId xmlns:a16="http://schemas.microsoft.com/office/drawing/2014/main" id="{1FF9B366-75A8-4C83-98EF-1737EDEAAF65}"/>
            </a:ext>
          </a:extLst>
        </xdr:cNvPr>
        <xdr:cNvCxnSpPr>
          <a:stCxn id="23" idx="2"/>
        </xdr:cNvCxnSpPr>
      </xdr:nvCxnSpPr>
      <xdr:spPr>
        <a:xfrm rot="10800000">
          <a:off x="5210176" y="4619626"/>
          <a:ext cx="295275" cy="1833563"/>
        </a:xfrm>
        <a:prstGeom prst="bentConnector2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390525</xdr:colOff>
      <xdr:row>22</xdr:row>
      <xdr:rowOff>104775</xdr:rowOff>
    </xdr:from>
    <xdr:to>
      <xdr:col>10</xdr:col>
      <xdr:colOff>400050</xdr:colOff>
      <xdr:row>25</xdr:row>
      <xdr:rowOff>152400</xdr:rowOff>
    </xdr:to>
    <xdr:sp macro="" textlink="">
      <xdr:nvSpPr>
        <xdr:cNvPr id="20" name="Oval 19">
          <a:extLst>
            <a:ext uri="{FF2B5EF4-FFF2-40B4-BE49-F238E27FC236}">
              <a16:creationId xmlns:a16="http://schemas.microsoft.com/office/drawing/2014/main" id="{19C5F2CA-D1D5-41CC-89DD-6DFB6E78018F}"/>
            </a:ext>
          </a:extLst>
        </xdr:cNvPr>
        <xdr:cNvSpPr/>
      </xdr:nvSpPr>
      <xdr:spPr>
        <a:xfrm>
          <a:off x="5876925" y="4295775"/>
          <a:ext cx="619125" cy="619125"/>
        </a:xfrm>
        <a:prstGeom prst="ellips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2000" b="1"/>
            <a:t>V</a:t>
          </a:r>
        </a:p>
      </xdr:txBody>
    </xdr:sp>
    <xdr:clientData/>
  </xdr:twoCellAnchor>
  <xdr:twoCellAnchor>
    <xdr:from>
      <xdr:col>3</xdr:col>
      <xdr:colOff>457200</xdr:colOff>
      <xdr:row>22</xdr:row>
      <xdr:rowOff>114300</xdr:rowOff>
    </xdr:from>
    <xdr:to>
      <xdr:col>4</xdr:col>
      <xdr:colOff>466725</xdr:colOff>
      <xdr:row>25</xdr:row>
      <xdr:rowOff>161925</xdr:rowOff>
    </xdr:to>
    <xdr:sp macro="" textlink="">
      <xdr:nvSpPr>
        <xdr:cNvPr id="21" name="Oval 20">
          <a:extLst>
            <a:ext uri="{FF2B5EF4-FFF2-40B4-BE49-F238E27FC236}">
              <a16:creationId xmlns:a16="http://schemas.microsoft.com/office/drawing/2014/main" id="{DCBDDA4C-BA1F-4646-9C97-75F95E943E85}"/>
            </a:ext>
          </a:extLst>
        </xdr:cNvPr>
        <xdr:cNvSpPr/>
      </xdr:nvSpPr>
      <xdr:spPr>
        <a:xfrm>
          <a:off x="2286000" y="4305300"/>
          <a:ext cx="619125" cy="619125"/>
        </a:xfrm>
        <a:prstGeom prst="ellipse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2000" b="1"/>
            <a:t>V</a:t>
          </a:r>
        </a:p>
      </xdr:txBody>
    </xdr:sp>
    <xdr:clientData/>
  </xdr:twoCellAnchor>
  <xdr:twoCellAnchor>
    <xdr:from>
      <xdr:col>0</xdr:col>
      <xdr:colOff>0</xdr:colOff>
      <xdr:row>22</xdr:row>
      <xdr:rowOff>180975</xdr:rowOff>
    </xdr:from>
    <xdr:to>
      <xdr:col>0</xdr:col>
      <xdr:colOff>0</xdr:colOff>
      <xdr:row>26</xdr:row>
      <xdr:rowOff>38100</xdr:rowOff>
    </xdr:to>
    <xdr:sp macro="" textlink="">
      <xdr:nvSpPr>
        <xdr:cNvPr id="22" name="Oval 21">
          <a:extLst>
            <a:ext uri="{FF2B5EF4-FFF2-40B4-BE49-F238E27FC236}">
              <a16:creationId xmlns:a16="http://schemas.microsoft.com/office/drawing/2014/main" id="{A43EF213-E27D-47E6-8888-E4436FAB5BAA}"/>
            </a:ext>
          </a:extLst>
        </xdr:cNvPr>
        <xdr:cNvSpPr/>
      </xdr:nvSpPr>
      <xdr:spPr>
        <a:xfrm>
          <a:off x="0" y="4371975"/>
          <a:ext cx="0" cy="6191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2000" b="1"/>
            <a:t>V</a:t>
          </a:r>
        </a:p>
      </xdr:txBody>
    </xdr:sp>
    <xdr:clientData/>
  </xdr:twoCellAnchor>
  <xdr:twoCellAnchor>
    <xdr:from>
      <xdr:col>9</xdr:col>
      <xdr:colOff>19050</xdr:colOff>
      <xdr:row>32</xdr:row>
      <xdr:rowOff>47625</xdr:rowOff>
    </xdr:from>
    <xdr:to>
      <xdr:col>10</xdr:col>
      <xdr:colOff>28575</xdr:colOff>
      <xdr:row>35</xdr:row>
      <xdr:rowOff>95250</xdr:rowOff>
    </xdr:to>
    <xdr:sp macro="" textlink="">
      <xdr:nvSpPr>
        <xdr:cNvPr id="23" name="Oval 22">
          <a:extLst>
            <a:ext uri="{FF2B5EF4-FFF2-40B4-BE49-F238E27FC236}">
              <a16:creationId xmlns:a16="http://schemas.microsoft.com/office/drawing/2014/main" id="{410F1899-4829-481A-A747-15D5B1262BBA}"/>
            </a:ext>
          </a:extLst>
        </xdr:cNvPr>
        <xdr:cNvSpPr/>
      </xdr:nvSpPr>
      <xdr:spPr>
        <a:xfrm>
          <a:off x="5505450" y="6143625"/>
          <a:ext cx="619125" cy="6191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400" b="1"/>
            <a:t>PV</a:t>
          </a:r>
        </a:p>
      </xdr:txBody>
    </xdr:sp>
    <xdr:clientData/>
  </xdr:twoCellAnchor>
  <xdr:twoCellAnchor>
    <xdr:from>
      <xdr:col>17</xdr:col>
      <xdr:colOff>333375</xdr:colOff>
      <xdr:row>22</xdr:row>
      <xdr:rowOff>76200</xdr:rowOff>
    </xdr:from>
    <xdr:to>
      <xdr:col>18</xdr:col>
      <xdr:colOff>342900</xdr:colOff>
      <xdr:row>25</xdr:row>
      <xdr:rowOff>123825</xdr:rowOff>
    </xdr:to>
    <xdr:sp macro="" textlink="">
      <xdr:nvSpPr>
        <xdr:cNvPr id="24" name="Oval 23">
          <a:extLst>
            <a:ext uri="{FF2B5EF4-FFF2-40B4-BE49-F238E27FC236}">
              <a16:creationId xmlns:a16="http://schemas.microsoft.com/office/drawing/2014/main" id="{AC777DC4-58C1-46DB-96A0-32A1341467E0}"/>
            </a:ext>
          </a:extLst>
        </xdr:cNvPr>
        <xdr:cNvSpPr/>
      </xdr:nvSpPr>
      <xdr:spPr>
        <a:xfrm>
          <a:off x="10696575" y="4267200"/>
          <a:ext cx="619125" cy="6191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2000" b="1"/>
            <a:t>V</a:t>
          </a:r>
        </a:p>
      </xdr:txBody>
    </xdr:sp>
    <xdr:clientData/>
  </xdr:twoCellAnchor>
  <xdr:twoCellAnchor>
    <xdr:from>
      <xdr:col>10</xdr:col>
      <xdr:colOff>28575</xdr:colOff>
      <xdr:row>24</xdr:row>
      <xdr:rowOff>38100</xdr:rowOff>
    </xdr:from>
    <xdr:to>
      <xdr:col>11</xdr:col>
      <xdr:colOff>47625</xdr:colOff>
      <xdr:row>33</xdr:row>
      <xdr:rowOff>166688</xdr:rowOff>
    </xdr:to>
    <xdr:cxnSp macro="">
      <xdr:nvCxnSpPr>
        <xdr:cNvPr id="29" name="Connector: Elbow 28">
          <a:extLst>
            <a:ext uri="{FF2B5EF4-FFF2-40B4-BE49-F238E27FC236}">
              <a16:creationId xmlns:a16="http://schemas.microsoft.com/office/drawing/2014/main" id="{BCF10955-40B2-4E89-A99B-754DFF3492B0}"/>
            </a:ext>
          </a:extLst>
        </xdr:cNvPr>
        <xdr:cNvCxnSpPr>
          <a:endCxn id="23" idx="6"/>
        </xdr:cNvCxnSpPr>
      </xdr:nvCxnSpPr>
      <xdr:spPr>
        <a:xfrm rot="5400000">
          <a:off x="5517356" y="5217319"/>
          <a:ext cx="1843088" cy="628650"/>
        </a:xfrm>
        <a:prstGeom prst="bentConnector2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219075</xdr:colOff>
      <xdr:row>24</xdr:row>
      <xdr:rowOff>42863</xdr:rowOff>
    </xdr:from>
    <xdr:to>
      <xdr:col>3</xdr:col>
      <xdr:colOff>457200</xdr:colOff>
      <xdr:row>24</xdr:row>
      <xdr:rowOff>47625</xdr:rowOff>
    </xdr:to>
    <xdr:cxnSp macro="">
      <xdr:nvCxnSpPr>
        <xdr:cNvPr id="37" name="Straight Arrow Connector 36">
          <a:extLst>
            <a:ext uri="{FF2B5EF4-FFF2-40B4-BE49-F238E27FC236}">
              <a16:creationId xmlns:a16="http://schemas.microsoft.com/office/drawing/2014/main" id="{E29E6460-10AC-4177-912B-04DC16807E6B}"/>
            </a:ext>
          </a:extLst>
        </xdr:cNvPr>
        <xdr:cNvCxnSpPr>
          <a:stCxn id="21" idx="2"/>
          <a:endCxn id="7" idx="3"/>
        </xdr:cNvCxnSpPr>
      </xdr:nvCxnSpPr>
      <xdr:spPr>
        <a:xfrm flipH="1">
          <a:off x="1438275" y="4614863"/>
          <a:ext cx="847725" cy="47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466725</xdr:colOff>
      <xdr:row>24</xdr:row>
      <xdr:rowOff>33338</xdr:rowOff>
    </xdr:from>
    <xdr:to>
      <xdr:col>9</xdr:col>
      <xdr:colOff>390525</xdr:colOff>
      <xdr:row>24</xdr:row>
      <xdr:rowOff>42863</xdr:rowOff>
    </xdr:to>
    <xdr:cxnSp macro="">
      <xdr:nvCxnSpPr>
        <xdr:cNvPr id="43" name="Straight Arrow Connector 42">
          <a:extLst>
            <a:ext uri="{FF2B5EF4-FFF2-40B4-BE49-F238E27FC236}">
              <a16:creationId xmlns:a16="http://schemas.microsoft.com/office/drawing/2014/main" id="{1C2618FA-9495-4752-9AD5-3F5DFE42C582}"/>
            </a:ext>
          </a:extLst>
        </xdr:cNvPr>
        <xdr:cNvCxnSpPr>
          <a:stCxn id="20" idx="2"/>
          <a:endCxn id="21" idx="6"/>
        </xdr:cNvCxnSpPr>
      </xdr:nvCxnSpPr>
      <xdr:spPr>
        <a:xfrm flipH="1">
          <a:off x="2905125" y="4605338"/>
          <a:ext cx="297180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342900</xdr:colOff>
      <xdr:row>24</xdr:row>
      <xdr:rowOff>4763</xdr:rowOff>
    </xdr:from>
    <xdr:to>
      <xdr:col>20</xdr:col>
      <xdr:colOff>257175</xdr:colOff>
      <xdr:row>24</xdr:row>
      <xdr:rowOff>19050</xdr:rowOff>
    </xdr:to>
    <xdr:cxnSp macro="">
      <xdr:nvCxnSpPr>
        <xdr:cNvPr id="46" name="Straight Arrow Connector 45">
          <a:extLst>
            <a:ext uri="{FF2B5EF4-FFF2-40B4-BE49-F238E27FC236}">
              <a16:creationId xmlns:a16="http://schemas.microsoft.com/office/drawing/2014/main" id="{A14D9F70-535D-4FD4-8361-D36D26D26DAC}"/>
            </a:ext>
          </a:extLst>
        </xdr:cNvPr>
        <xdr:cNvCxnSpPr>
          <a:stCxn id="24" idx="6"/>
          <a:endCxn id="5" idx="1"/>
        </xdr:cNvCxnSpPr>
      </xdr:nvCxnSpPr>
      <xdr:spPr>
        <a:xfrm>
          <a:off x="11315700" y="4576763"/>
          <a:ext cx="1133475" cy="1428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190500</xdr:colOff>
      <xdr:row>2</xdr:row>
      <xdr:rowOff>47625</xdr:rowOff>
    </xdr:from>
    <xdr:to>
      <xdr:col>21</xdr:col>
      <xdr:colOff>419100</xdr:colOff>
      <xdr:row>8</xdr:row>
      <xdr:rowOff>85725</xdr:rowOff>
    </xdr:to>
    <xdr:sp macro="" textlink="">
      <xdr:nvSpPr>
        <xdr:cNvPr id="25" name="Rectangle: Rounded Corners 24">
          <a:extLst>
            <a:ext uri="{FF2B5EF4-FFF2-40B4-BE49-F238E27FC236}">
              <a16:creationId xmlns:a16="http://schemas.microsoft.com/office/drawing/2014/main" id="{2A32C2DE-0235-4A91-92C4-A617D6270827}"/>
            </a:ext>
          </a:extLst>
        </xdr:cNvPr>
        <xdr:cNvSpPr/>
      </xdr:nvSpPr>
      <xdr:spPr>
        <a:xfrm>
          <a:off x="11163300" y="428625"/>
          <a:ext cx="2057400" cy="11811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2000"/>
            <a:t>KOCR 39 &amp; 40</a:t>
          </a:r>
        </a:p>
      </xdr:txBody>
    </xdr:sp>
    <xdr:clientData/>
  </xdr:twoCellAnchor>
  <xdr:twoCellAnchor>
    <xdr:from>
      <xdr:col>15</xdr:col>
      <xdr:colOff>352425</xdr:colOff>
      <xdr:row>5</xdr:row>
      <xdr:rowOff>57150</xdr:rowOff>
    </xdr:from>
    <xdr:to>
      <xdr:col>18</xdr:col>
      <xdr:colOff>190500</xdr:colOff>
      <xdr:row>6</xdr:row>
      <xdr:rowOff>161925</xdr:rowOff>
    </xdr:to>
    <xdr:cxnSp macro="">
      <xdr:nvCxnSpPr>
        <xdr:cNvPr id="26" name="Straight Arrow Connector 25">
          <a:extLst>
            <a:ext uri="{FF2B5EF4-FFF2-40B4-BE49-F238E27FC236}">
              <a16:creationId xmlns:a16="http://schemas.microsoft.com/office/drawing/2014/main" id="{250D942B-058F-4C4F-A950-804DB7AF1484}"/>
            </a:ext>
          </a:extLst>
        </xdr:cNvPr>
        <xdr:cNvCxnSpPr>
          <a:endCxn id="2" idx="3"/>
        </xdr:cNvCxnSpPr>
      </xdr:nvCxnSpPr>
      <xdr:spPr>
        <a:xfrm flipH="1">
          <a:off x="9496425" y="1009650"/>
          <a:ext cx="1666875" cy="2952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2E9E5-AF8C-43F6-9B03-F51DCFA497F5}">
  <sheetPr>
    <pageSetUpPr fitToPage="1"/>
  </sheetPr>
  <dimension ref="E1:Y62"/>
  <sheetViews>
    <sheetView zoomScale="70" zoomScaleNormal="70" workbookViewId="0">
      <selection activeCell="AD48" sqref="AD48"/>
    </sheetView>
  </sheetViews>
  <sheetFormatPr defaultColWidth="9.109375" defaultRowHeight="14.4" x14ac:dyDescent="0.3"/>
  <cols>
    <col min="1" max="19" width="9.109375" style="1"/>
    <col min="20" max="20" width="12.5546875" style="1" customWidth="1"/>
    <col min="21" max="23" width="9.109375" style="1"/>
    <col min="24" max="24" width="9.88671875" style="1" bestFit="1" customWidth="1"/>
    <col min="25" max="16384" width="9.109375" style="1"/>
  </cols>
  <sheetData>
    <row r="1" spans="5:25" s="58" customFormat="1" ht="40.200000000000003" customHeight="1" thickBot="1" x14ac:dyDescent="0.5">
      <c r="I1" s="59"/>
      <c r="J1" s="60" t="s">
        <v>32</v>
      </c>
      <c r="K1" s="60"/>
      <c r="L1" s="60"/>
      <c r="M1" s="60"/>
      <c r="N1" s="60"/>
      <c r="O1" s="60"/>
      <c r="P1" s="60"/>
      <c r="Q1" s="60"/>
      <c r="R1" s="60"/>
      <c r="S1" s="60"/>
      <c r="T1" s="61"/>
    </row>
    <row r="3" spans="5:25" ht="15" thickBot="1" x14ac:dyDescent="0.35"/>
    <row r="4" spans="5:25" ht="15" thickTop="1" x14ac:dyDescent="0.3">
      <c r="I4" s="12"/>
      <c r="J4" s="13"/>
      <c r="K4" s="13"/>
      <c r="L4" s="13"/>
      <c r="M4" s="13"/>
      <c r="N4" s="13"/>
      <c r="O4" s="13"/>
      <c r="P4" s="13"/>
      <c r="Q4" s="13"/>
      <c r="R4" s="13"/>
      <c r="S4" s="13"/>
      <c r="T4" s="14"/>
    </row>
    <row r="5" spans="5:25" x14ac:dyDescent="0.3">
      <c r="I5" s="15"/>
      <c r="J5" s="16"/>
      <c r="K5" s="16"/>
      <c r="L5" s="16"/>
      <c r="M5" s="16"/>
      <c r="N5" s="16"/>
      <c r="O5" s="16"/>
      <c r="P5" s="16"/>
      <c r="Q5" s="16"/>
      <c r="R5" s="16"/>
      <c r="S5" s="16"/>
      <c r="T5" s="17"/>
    </row>
    <row r="6" spans="5:25" x14ac:dyDescent="0.3">
      <c r="I6" s="15"/>
      <c r="J6" s="16"/>
      <c r="K6" s="16"/>
      <c r="L6" s="16"/>
      <c r="M6" s="16"/>
      <c r="N6" s="16"/>
      <c r="O6" s="16"/>
      <c r="P6" s="16"/>
      <c r="Q6" s="16"/>
      <c r="R6" s="16"/>
      <c r="S6" s="16"/>
      <c r="T6" s="17"/>
    </row>
    <row r="7" spans="5:25" x14ac:dyDescent="0.3">
      <c r="I7" s="15"/>
      <c r="J7" s="16"/>
      <c r="K7" s="16"/>
      <c r="L7" s="16"/>
      <c r="M7" s="16"/>
      <c r="N7" s="16"/>
      <c r="O7" s="16"/>
      <c r="P7" s="16"/>
      <c r="Q7" s="16"/>
      <c r="R7" s="16"/>
      <c r="S7" s="16"/>
      <c r="T7" s="17"/>
    </row>
    <row r="8" spans="5:25" ht="15" thickBot="1" x14ac:dyDescent="0.35">
      <c r="I8" s="15"/>
      <c r="J8" s="16"/>
      <c r="K8" s="16"/>
      <c r="L8" s="16"/>
      <c r="M8" s="16"/>
      <c r="N8" s="16"/>
      <c r="O8" s="16"/>
      <c r="P8" s="16"/>
      <c r="Q8" s="16"/>
      <c r="R8" s="16"/>
      <c r="S8" s="16"/>
      <c r="T8" s="17"/>
    </row>
    <row r="9" spans="5:25" x14ac:dyDescent="0.3">
      <c r="E9" s="9" t="s">
        <v>7</v>
      </c>
      <c r="F9" s="4"/>
      <c r="I9" s="15"/>
      <c r="J9" s="16"/>
      <c r="K9" s="16"/>
      <c r="L9" s="16"/>
      <c r="M9" s="16"/>
      <c r="N9" s="16"/>
      <c r="O9" s="16"/>
      <c r="P9" s="16"/>
      <c r="Q9" s="16"/>
      <c r="R9" s="16"/>
      <c r="S9" s="16"/>
      <c r="T9" s="17"/>
    </row>
    <row r="10" spans="5:25" ht="15" thickBot="1" x14ac:dyDescent="0.35">
      <c r="E10" s="5" t="s">
        <v>8</v>
      </c>
      <c r="F10" s="6"/>
      <c r="I10" s="15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7"/>
    </row>
    <row r="11" spans="5:25" x14ac:dyDescent="0.3">
      <c r="I11" s="15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7"/>
      <c r="Y11" s="8"/>
    </row>
    <row r="12" spans="5:25" x14ac:dyDescent="0.3">
      <c r="E12" s="8"/>
      <c r="I12" s="15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7"/>
    </row>
    <row r="13" spans="5:25" x14ac:dyDescent="0.3">
      <c r="I13" s="15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7"/>
    </row>
    <row r="14" spans="5:25" x14ac:dyDescent="0.3">
      <c r="I14" s="15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7"/>
    </row>
    <row r="15" spans="5:25" x14ac:dyDescent="0.3">
      <c r="I15" s="15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7"/>
    </row>
    <row r="16" spans="5:25" x14ac:dyDescent="0.3">
      <c r="I16" s="15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7"/>
    </row>
    <row r="17" spans="7:20" x14ac:dyDescent="0.3">
      <c r="I17" s="15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7"/>
    </row>
    <row r="18" spans="7:20" x14ac:dyDescent="0.3">
      <c r="I18" s="15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7"/>
    </row>
    <row r="19" spans="7:20" x14ac:dyDescent="0.3">
      <c r="I19" s="15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7"/>
    </row>
    <row r="20" spans="7:20" x14ac:dyDescent="0.3">
      <c r="I20" s="15"/>
      <c r="J20" s="16"/>
      <c r="K20" s="16"/>
      <c r="L20" s="16"/>
      <c r="M20" s="16"/>
      <c r="N20" s="16"/>
      <c r="O20" s="16"/>
      <c r="P20" s="16"/>
      <c r="Q20" s="16"/>
      <c r="R20" s="18"/>
      <c r="S20" s="16"/>
      <c r="T20" s="17"/>
    </row>
    <row r="21" spans="7:20" x14ac:dyDescent="0.3">
      <c r="I21" s="15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7"/>
    </row>
    <row r="22" spans="7:20" x14ac:dyDescent="0.3">
      <c r="I22" s="15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7"/>
    </row>
    <row r="23" spans="7:20" x14ac:dyDescent="0.3">
      <c r="I23" s="15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7"/>
    </row>
    <row r="24" spans="7:20" x14ac:dyDescent="0.3">
      <c r="I24" s="15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7"/>
    </row>
    <row r="25" spans="7:20" x14ac:dyDescent="0.3">
      <c r="I25" s="15"/>
      <c r="J25" s="16"/>
      <c r="K25" s="16"/>
      <c r="L25" s="16"/>
      <c r="M25" s="16">
        <v>10</v>
      </c>
      <c r="N25" s="16"/>
      <c r="O25" s="16"/>
      <c r="P25" s="16"/>
      <c r="Q25" s="16"/>
      <c r="R25" s="16"/>
      <c r="S25" s="16"/>
      <c r="T25" s="17"/>
    </row>
    <row r="26" spans="7:20" x14ac:dyDescent="0.3">
      <c r="I26" s="15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7"/>
    </row>
    <row r="27" spans="7:20" x14ac:dyDescent="0.3">
      <c r="I27" s="15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7"/>
    </row>
    <row r="28" spans="7:20" x14ac:dyDescent="0.3">
      <c r="I28" s="15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7"/>
    </row>
    <row r="29" spans="7:20" x14ac:dyDescent="0.3">
      <c r="I29" s="15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7"/>
    </row>
    <row r="30" spans="7:20" x14ac:dyDescent="0.3">
      <c r="I30" s="15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7"/>
    </row>
    <row r="31" spans="7:20" x14ac:dyDescent="0.3">
      <c r="G31" s="7"/>
      <c r="I31" s="15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7"/>
    </row>
    <row r="32" spans="7:20" x14ac:dyDescent="0.3">
      <c r="I32" s="15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7"/>
    </row>
    <row r="33" spans="9:21" x14ac:dyDescent="0.3">
      <c r="I33" s="15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7"/>
    </row>
    <row r="34" spans="9:21" x14ac:dyDescent="0.3">
      <c r="I34" s="15"/>
      <c r="J34" s="16"/>
      <c r="K34" s="16"/>
      <c r="L34" s="16"/>
      <c r="M34" s="19" t="s">
        <v>1</v>
      </c>
      <c r="N34" s="16"/>
      <c r="O34" s="16"/>
      <c r="P34" s="16"/>
      <c r="Q34" s="16"/>
      <c r="R34" s="16"/>
      <c r="S34" s="16"/>
      <c r="T34" s="17"/>
    </row>
    <row r="35" spans="9:21" x14ac:dyDescent="0.3">
      <c r="I35" s="15"/>
      <c r="J35" s="16"/>
      <c r="K35" s="16"/>
      <c r="L35" s="16"/>
      <c r="M35" s="20"/>
      <c r="N35" s="21"/>
      <c r="O35" s="16"/>
      <c r="P35" s="16"/>
      <c r="Q35" s="16"/>
      <c r="R35" s="16"/>
      <c r="S35" s="16"/>
      <c r="T35" s="17"/>
    </row>
    <row r="36" spans="9:21" x14ac:dyDescent="0.3">
      <c r="I36" s="15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7"/>
    </row>
    <row r="37" spans="9:21" x14ac:dyDescent="0.3">
      <c r="I37" s="15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7"/>
    </row>
    <row r="38" spans="9:21" x14ac:dyDescent="0.3">
      <c r="I38" s="15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7"/>
    </row>
    <row r="39" spans="9:21" x14ac:dyDescent="0.3">
      <c r="I39" s="15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7"/>
    </row>
    <row r="40" spans="9:21" x14ac:dyDescent="0.3">
      <c r="I40" s="15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7"/>
    </row>
    <row r="41" spans="9:21" ht="15" thickBot="1" x14ac:dyDescent="0.35">
      <c r="I41" s="22"/>
      <c r="J41" s="23"/>
      <c r="K41" s="23"/>
      <c r="L41" s="23"/>
      <c r="M41" s="24" t="s">
        <v>9</v>
      </c>
      <c r="N41" s="23"/>
      <c r="O41" s="23"/>
      <c r="P41" s="23"/>
      <c r="Q41" s="23"/>
      <c r="R41" s="23"/>
      <c r="S41" s="23"/>
      <c r="T41" s="25"/>
    </row>
    <row r="42" spans="9:21" ht="15" thickTop="1" x14ac:dyDescent="0.3"/>
    <row r="45" spans="9:21" x14ac:dyDescent="0.3">
      <c r="N45" s="1" t="s">
        <v>2</v>
      </c>
      <c r="R45" s="1" t="s">
        <v>31</v>
      </c>
    </row>
    <row r="46" spans="9:21" s="10" customFormat="1" x14ac:dyDescent="0.3"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r="47" spans="9:21" s="10" customFormat="1" x14ac:dyDescent="0.3"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</row>
    <row r="48" spans="9:21" s="10" customFormat="1" x14ac:dyDescent="0.3"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</row>
    <row r="49" spans="11:21" s="10" customFormat="1" x14ac:dyDescent="0.3">
      <c r="N49" s="11" t="s">
        <v>3</v>
      </c>
      <c r="S49" s="1"/>
      <c r="T49" s="1"/>
      <c r="U49" s="1"/>
    </row>
    <row r="50" spans="11:21" s="10" customFormat="1" x14ac:dyDescent="0.3">
      <c r="S50" s="1"/>
      <c r="T50" s="1"/>
      <c r="U50" s="1"/>
    </row>
    <row r="51" spans="11:21" x14ac:dyDescent="0.3">
      <c r="K51" s="10"/>
      <c r="L51" s="10"/>
      <c r="M51" s="10"/>
      <c r="N51" s="10"/>
      <c r="O51" s="10"/>
      <c r="P51" s="10"/>
      <c r="Q51" s="10"/>
      <c r="R51" s="10"/>
    </row>
    <row r="52" spans="11:21" x14ac:dyDescent="0.3">
      <c r="K52" s="10"/>
      <c r="L52" s="10"/>
      <c r="M52" s="10"/>
      <c r="N52" s="10"/>
      <c r="O52" s="10"/>
      <c r="P52" s="10"/>
      <c r="Q52" s="10"/>
      <c r="R52" s="10"/>
    </row>
    <row r="53" spans="11:21" x14ac:dyDescent="0.3">
      <c r="K53" s="10"/>
      <c r="L53" s="10"/>
      <c r="M53" s="10"/>
      <c r="N53" s="10"/>
      <c r="O53" s="10"/>
      <c r="P53" s="10"/>
      <c r="Q53" s="10"/>
      <c r="R53" s="10"/>
    </row>
    <row r="54" spans="11:21" x14ac:dyDescent="0.3">
      <c r="N54" s="1" t="s">
        <v>4</v>
      </c>
    </row>
    <row r="58" spans="11:21" x14ac:dyDescent="0.3">
      <c r="N58" s="1" t="s">
        <v>5</v>
      </c>
    </row>
    <row r="62" spans="11:21" x14ac:dyDescent="0.3">
      <c r="N62" s="1" t="s">
        <v>6</v>
      </c>
    </row>
  </sheetData>
  <pageMargins left="0.7" right="0.7" top="0.75" bottom="0.75" header="0.3" footer="0.3"/>
  <pageSetup paperSize="8" scale="73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B6960-BF45-4F5D-BFE7-C76D6FD3DAD7}">
  <dimension ref="A1:T58"/>
  <sheetViews>
    <sheetView tabSelected="1" zoomScaleNormal="100" workbookViewId="0">
      <pane xSplit="4" ySplit="4" topLeftCell="J5" activePane="bottomRight" state="frozen"/>
      <selection pane="topRight" activeCell="E1" sqref="E1"/>
      <selection pane="bottomLeft" activeCell="A5" sqref="A5"/>
      <selection pane="bottomRight" activeCell="B8" sqref="B8"/>
    </sheetView>
  </sheetViews>
  <sheetFormatPr defaultRowHeight="14.4" outlineLevelCol="1" x14ac:dyDescent="0.3"/>
  <cols>
    <col min="1" max="1" width="9.5546875" bestFit="1" customWidth="1"/>
    <col min="2" max="2" width="19.109375" bestFit="1" customWidth="1"/>
    <col min="3" max="3" width="19.109375" customWidth="1"/>
    <col min="4" max="4" width="21.33203125" customWidth="1"/>
    <col min="5" max="6" width="21.33203125" hidden="1" customWidth="1" outlineLevel="1"/>
    <col min="7" max="7" width="14.6640625" hidden="1" customWidth="1" outlineLevel="1"/>
    <col min="8" max="8" width="21.33203125" hidden="1" customWidth="1" outlineLevel="1"/>
    <col min="9" max="9" width="19" hidden="1" customWidth="1" outlineLevel="1"/>
    <col min="10" max="10" width="21.33203125" style="37" bestFit="1" customWidth="1" collapsed="1"/>
    <col min="11" max="12" width="21.33203125" style="37" bestFit="1" customWidth="1"/>
    <col min="13" max="13" width="14.6640625" bestFit="1" customWidth="1"/>
    <col min="14" max="14" width="19" style="71" bestFit="1" customWidth="1"/>
    <col min="15" max="15" width="10.5546875" hidden="1" customWidth="1"/>
    <col min="16" max="16" width="10.5546875" bestFit="1" customWidth="1"/>
  </cols>
  <sheetData>
    <row r="1" spans="1:15" x14ac:dyDescent="0.3">
      <c r="A1" t="s">
        <v>10</v>
      </c>
      <c r="B1" s="26">
        <v>44824</v>
      </c>
    </row>
    <row r="2" spans="1:15" x14ac:dyDescent="0.3">
      <c r="A2" t="s">
        <v>11</v>
      </c>
      <c r="B2" t="s">
        <v>12</v>
      </c>
      <c r="E2" s="33" t="s">
        <v>27</v>
      </c>
      <c r="F2" s="33" t="s">
        <v>27</v>
      </c>
      <c r="G2" s="33" t="s">
        <v>27</v>
      </c>
      <c r="H2" s="33" t="s">
        <v>27</v>
      </c>
      <c r="I2" s="33" t="s">
        <v>27</v>
      </c>
      <c r="J2" s="65" t="s">
        <v>34</v>
      </c>
      <c r="K2" s="65" t="s">
        <v>34</v>
      </c>
      <c r="L2" s="65" t="s">
        <v>34</v>
      </c>
      <c r="M2" s="65" t="s">
        <v>34</v>
      </c>
      <c r="N2" s="73" t="s">
        <v>34</v>
      </c>
    </row>
    <row r="3" spans="1:15" x14ac:dyDescent="0.3">
      <c r="A3" t="s">
        <v>13</v>
      </c>
      <c r="B3" s="26">
        <v>44866</v>
      </c>
      <c r="D3" s="27"/>
      <c r="E3" s="56" t="s">
        <v>14</v>
      </c>
      <c r="F3" s="56" t="s">
        <v>15</v>
      </c>
      <c r="G3" s="28" t="s">
        <v>17</v>
      </c>
      <c r="H3" s="28" t="s">
        <v>16</v>
      </c>
      <c r="I3" s="29" t="s">
        <v>18</v>
      </c>
      <c r="J3" s="66" t="s">
        <v>16</v>
      </c>
      <c r="K3" s="66" t="s">
        <v>14</v>
      </c>
      <c r="L3" s="66" t="s">
        <v>15</v>
      </c>
      <c r="M3" s="28" t="s">
        <v>17</v>
      </c>
      <c r="N3" s="74" t="s">
        <v>37</v>
      </c>
      <c r="O3" s="45" t="s">
        <v>30</v>
      </c>
    </row>
    <row r="4" spans="1:15" x14ac:dyDescent="0.3">
      <c r="D4" s="30" t="s">
        <v>19</v>
      </c>
      <c r="E4" s="57" t="s">
        <v>20</v>
      </c>
      <c r="F4" s="57" t="s">
        <v>21</v>
      </c>
      <c r="G4" s="31"/>
      <c r="H4" s="31" t="s">
        <v>22</v>
      </c>
      <c r="I4" s="32"/>
      <c r="J4" s="67" t="s">
        <v>35</v>
      </c>
      <c r="K4" s="67"/>
      <c r="L4" s="67"/>
      <c r="M4" s="31"/>
      <c r="N4" s="75"/>
    </row>
    <row r="5" spans="1:15" x14ac:dyDescent="0.3">
      <c r="D5" s="34">
        <f t="array" ref="D5:E46">_xll.PIAdvCalcDat(Calculations!$E$4,Calculations!$B$1,Calculations!$B$3,Calculations!$B$2,"total","time-weighted",0,1,65,"")</f>
        <v>44824</v>
      </c>
      <c r="E5" s="41">
        <v>15.950523526573951</v>
      </c>
      <c r="F5" s="41">
        <f t="array" ref="F5:F46">_xll.PIAdvCalcDat(Calculations!$F$4,Calculations!$B$1,Calculations!$B$3,Calculations!$B$2,"total","time-weighted",0,1,64,"")</f>
        <v>74.387510101812907</v>
      </c>
      <c r="G5" s="35">
        <f>E5+F5</f>
        <v>90.338033628386853</v>
      </c>
      <c r="H5" s="41">
        <f t="array" ref="H5:H49">_xll.PIAdvCalcDat(Calculations!$H$4,Calculations!$B$1,Calculations!$B$3,Calculations!$B$2,"total","time-weighted",0,1,64,"")</f>
        <v>93.018027848263387</v>
      </c>
      <c r="I5" s="35">
        <f>H5-G5</f>
        <v>2.6799942198765336</v>
      </c>
      <c r="J5" s="35">
        <v>93.01</v>
      </c>
      <c r="K5" s="35">
        <v>16.36</v>
      </c>
      <c r="L5" s="35">
        <v>74.43413000000001</v>
      </c>
      <c r="M5" s="35">
        <f>K5+L5</f>
        <v>90.79413000000001</v>
      </c>
      <c r="N5" s="70">
        <f>J5-M5</f>
        <v>2.2158699999999953</v>
      </c>
      <c r="O5" s="46">
        <f>H5/G5</f>
        <v>1.0296662890726724</v>
      </c>
    </row>
    <row r="6" spans="1:15" x14ac:dyDescent="0.3">
      <c r="D6" s="34">
        <v>44825</v>
      </c>
      <c r="E6" s="41">
        <v>16.322872523848197</v>
      </c>
      <c r="F6" s="41">
        <v>74.099299582959674</v>
      </c>
      <c r="G6" s="35">
        <f>E6+F6</f>
        <v>90.422172106807864</v>
      </c>
      <c r="H6" s="41">
        <v>93.272375513211728</v>
      </c>
      <c r="I6" s="35">
        <f>H6-G6</f>
        <v>2.8502034064038639</v>
      </c>
      <c r="J6" s="35">
        <v>93.268799999999999</v>
      </c>
      <c r="K6" s="35">
        <v>16.322849999999999</v>
      </c>
      <c r="L6" s="35">
        <v>74.23912</v>
      </c>
      <c r="M6" s="35">
        <f>K6+L6</f>
        <v>90.561970000000002</v>
      </c>
      <c r="N6" s="70">
        <f t="shared" ref="N6:N46" si="0">J6-M6</f>
        <v>2.7068299999999965</v>
      </c>
      <c r="O6" s="46">
        <f>H6/G6</f>
        <v>1.0315210676761577</v>
      </c>
    </row>
    <row r="7" spans="1:15" x14ac:dyDescent="0.3">
      <c r="D7" s="34">
        <v>44826</v>
      </c>
      <c r="E7" s="41">
        <v>16.284989439733476</v>
      </c>
      <c r="F7" s="41">
        <v>74.099270591569848</v>
      </c>
      <c r="G7" s="35">
        <f>E7+F7</f>
        <v>90.384260031303327</v>
      </c>
      <c r="H7" s="41">
        <v>93.22445513802775</v>
      </c>
      <c r="I7" s="35">
        <f>H7-G7</f>
        <v>2.8401951067244227</v>
      </c>
      <c r="J7" s="35">
        <v>93.22</v>
      </c>
      <c r="K7" s="35">
        <v>16.361940000000001</v>
      </c>
      <c r="L7" s="35">
        <v>74.094979999999993</v>
      </c>
      <c r="M7" s="35">
        <f>K7+L7</f>
        <v>90.456919999999997</v>
      </c>
      <c r="N7" s="70">
        <f t="shared" si="0"/>
        <v>2.7630800000000022</v>
      </c>
      <c r="O7" s="46">
        <f>H7/G7</f>
        <v>1.0314235587672096</v>
      </c>
    </row>
    <row r="8" spans="1:15" x14ac:dyDescent="0.3">
      <c r="D8" s="34">
        <v>44827</v>
      </c>
      <c r="E8" s="41">
        <v>16.059232654370284</v>
      </c>
      <c r="F8" s="41">
        <v>74.099192499108099</v>
      </c>
      <c r="G8" s="35">
        <f>E8+F8</f>
        <v>90.15842515347839</v>
      </c>
      <c r="H8" s="41">
        <v>92.90296286026468</v>
      </c>
      <c r="I8" s="35">
        <f>H8-G8</f>
        <v>2.7445377067862893</v>
      </c>
      <c r="J8" s="35">
        <v>92.89</v>
      </c>
      <c r="K8" s="35">
        <v>17.18</v>
      </c>
      <c r="L8" s="35">
        <v>74.09</v>
      </c>
      <c r="M8" s="35">
        <f>K8+L8</f>
        <v>91.27000000000001</v>
      </c>
      <c r="N8" s="70">
        <f t="shared" si="0"/>
        <v>1.6199999999999903</v>
      </c>
      <c r="O8" s="46">
        <f>H8/G8</f>
        <v>1.0304412782511918</v>
      </c>
    </row>
    <row r="9" spans="1:15" x14ac:dyDescent="0.3">
      <c r="D9" s="34">
        <v>44828</v>
      </c>
      <c r="E9" s="41">
        <v>16.532018357221197</v>
      </c>
      <c r="F9" s="41">
        <v>74.099251356556891</v>
      </c>
      <c r="G9" s="35">
        <f>E9+F9</f>
        <v>90.631269713778096</v>
      </c>
      <c r="H9" s="41">
        <v>92.922998059612766</v>
      </c>
      <c r="I9" s="35">
        <f>H9-G9</f>
        <v>2.2917283458346702</v>
      </c>
      <c r="J9" s="35">
        <v>92.92</v>
      </c>
      <c r="K9" s="35">
        <v>16.78</v>
      </c>
      <c r="L9" s="35">
        <v>74.09</v>
      </c>
      <c r="M9" s="35">
        <f>K9+L9</f>
        <v>90.87</v>
      </c>
      <c r="N9" s="70">
        <f t="shared" si="0"/>
        <v>2.0499999999999972</v>
      </c>
      <c r="O9" s="46">
        <f>H9/G9</f>
        <v>1.0252862875370958</v>
      </c>
    </row>
    <row r="10" spans="1:15" x14ac:dyDescent="0.3">
      <c r="D10" s="34">
        <v>44829</v>
      </c>
      <c r="E10" s="41">
        <v>16.097843007865723</v>
      </c>
      <c r="F10" s="41">
        <v>74.09926918727885</v>
      </c>
      <c r="G10" s="35">
        <f>E10+F10</f>
        <v>90.19711219514457</v>
      </c>
      <c r="H10" s="41">
        <v>92.898516393517525</v>
      </c>
      <c r="I10" s="35">
        <f>H10-G10</f>
        <v>2.7014041983729555</v>
      </c>
      <c r="J10" s="35">
        <v>92.89</v>
      </c>
      <c r="K10" s="35">
        <v>16.98</v>
      </c>
      <c r="L10" s="35">
        <v>74.09</v>
      </c>
      <c r="M10" s="35">
        <f>K10+L10</f>
        <v>91.070000000000007</v>
      </c>
      <c r="N10" s="70">
        <f t="shared" si="0"/>
        <v>1.8199999999999932</v>
      </c>
      <c r="O10" s="46">
        <f>H10/G10</f>
        <v>1.0299500076291619</v>
      </c>
    </row>
    <row r="11" spans="1:15" x14ac:dyDescent="0.3">
      <c r="D11" s="34">
        <v>44830</v>
      </c>
      <c r="E11" s="41">
        <v>16.495501780746576</v>
      </c>
      <c r="F11" s="41">
        <v>74.09929942359436</v>
      </c>
      <c r="G11" s="35">
        <f>E11+F11</f>
        <v>90.594801204340939</v>
      </c>
      <c r="H11" s="41">
        <v>93.624305030810646</v>
      </c>
      <c r="I11" s="35">
        <f>H11-G11</f>
        <v>3.029503826469707</v>
      </c>
      <c r="J11" s="35">
        <v>93.61</v>
      </c>
      <c r="K11" s="35">
        <v>16.84</v>
      </c>
      <c r="L11" s="35">
        <v>74.09</v>
      </c>
      <c r="M11" s="35">
        <f>K11+L11</f>
        <v>90.93</v>
      </c>
      <c r="N11" s="70">
        <f t="shared" si="0"/>
        <v>2.6799999999999926</v>
      </c>
      <c r="O11" s="46">
        <f>H11/G11</f>
        <v>1.0334401509379827</v>
      </c>
    </row>
    <row r="12" spans="1:15" x14ac:dyDescent="0.3">
      <c r="D12" s="34">
        <v>44831</v>
      </c>
      <c r="E12" s="41">
        <v>16.728476571995824</v>
      </c>
      <c r="F12" s="41">
        <v>74.099285256694813</v>
      </c>
      <c r="G12" s="35">
        <f>E12+F12</f>
        <v>90.82776182869064</v>
      </c>
      <c r="H12" s="41">
        <v>93.68276208067546</v>
      </c>
      <c r="I12" s="35">
        <f>H12-G12</f>
        <v>2.8550002519848192</v>
      </c>
      <c r="J12" s="35">
        <v>93.68</v>
      </c>
      <c r="K12" s="35">
        <v>17</v>
      </c>
      <c r="L12" s="35">
        <v>74.09</v>
      </c>
      <c r="M12" s="35">
        <f>K12+L12</f>
        <v>91.09</v>
      </c>
      <c r="N12" s="70">
        <f t="shared" si="0"/>
        <v>2.5900000000000034</v>
      </c>
      <c r="O12" s="46">
        <f>H12/G12</f>
        <v>1.0314331234691174</v>
      </c>
    </row>
    <row r="13" spans="1:15" x14ac:dyDescent="0.3">
      <c r="D13" s="34">
        <v>44832</v>
      </c>
      <c r="E13" s="41">
        <v>16.790327055471238</v>
      </c>
      <c r="F13" s="41">
        <v>74.099238140038494</v>
      </c>
      <c r="G13" s="35">
        <f>E13+F13</f>
        <v>90.889565195509732</v>
      </c>
      <c r="H13" s="41">
        <v>93.606805043299289</v>
      </c>
      <c r="I13" s="35">
        <f>H13-G13</f>
        <v>2.717239847789557</v>
      </c>
      <c r="J13" s="35">
        <v>93.6</v>
      </c>
      <c r="K13" s="35">
        <v>19.91</v>
      </c>
      <c r="L13" s="35">
        <v>74.09</v>
      </c>
      <c r="M13" s="35">
        <f>K13+L13</f>
        <v>94</v>
      </c>
      <c r="N13" s="70">
        <f t="shared" si="0"/>
        <v>-0.40000000000000568</v>
      </c>
      <c r="O13" s="46">
        <f>H13/G13</f>
        <v>1.0298960594865272</v>
      </c>
    </row>
    <row r="14" spans="1:15" x14ac:dyDescent="0.3">
      <c r="D14" s="34">
        <v>44833</v>
      </c>
      <c r="E14" s="41">
        <v>16.561774319596822</v>
      </c>
      <c r="F14" s="41">
        <v>74.099247183411677</v>
      </c>
      <c r="G14" s="35">
        <f>E14+F14</f>
        <v>90.661021503008499</v>
      </c>
      <c r="H14" s="41">
        <v>93.558099488256971</v>
      </c>
      <c r="I14" s="35">
        <f>H14-G14</f>
        <v>2.8970779852484725</v>
      </c>
      <c r="J14" s="35">
        <v>93.55</v>
      </c>
      <c r="K14" s="35">
        <v>18.75</v>
      </c>
      <c r="L14" s="35">
        <v>74.09</v>
      </c>
      <c r="M14" s="35">
        <f>K14+L14</f>
        <v>92.84</v>
      </c>
      <c r="N14" s="70">
        <f t="shared" si="0"/>
        <v>0.70999999999999375</v>
      </c>
      <c r="O14" s="46">
        <f>H14/G14</f>
        <v>1.0319550556261088</v>
      </c>
    </row>
    <row r="15" spans="1:15" x14ac:dyDescent="0.3">
      <c r="D15" s="34">
        <v>44834</v>
      </c>
      <c r="E15" s="41">
        <v>15.679007811682418</v>
      </c>
      <c r="F15" s="41">
        <v>74.099192266287233</v>
      </c>
      <c r="G15" s="35">
        <f>E15+F15</f>
        <v>89.778200077969643</v>
      </c>
      <c r="H15" s="41">
        <v>93.511756526989032</v>
      </c>
      <c r="I15" s="35">
        <f>H15-G15</f>
        <v>3.7335564490193889</v>
      </c>
      <c r="J15" s="35">
        <v>93.55</v>
      </c>
      <c r="K15" s="35">
        <v>21.67</v>
      </c>
      <c r="L15" s="35">
        <v>74.09</v>
      </c>
      <c r="M15" s="35">
        <f>K15+L15</f>
        <v>95.76</v>
      </c>
      <c r="N15" s="70">
        <f t="shared" si="0"/>
        <v>-2.210000000000008</v>
      </c>
      <c r="O15" s="46">
        <f>H15/G15</f>
        <v>1.0415864479993686</v>
      </c>
    </row>
    <row r="16" spans="1:15" x14ac:dyDescent="0.3">
      <c r="D16" s="34">
        <v>44835</v>
      </c>
      <c r="E16" s="41">
        <v>16.298378736056776</v>
      </c>
      <c r="F16" s="41">
        <v>74.099295218440815</v>
      </c>
      <c r="G16" s="35">
        <f>E16+F16</f>
        <v>90.397673954497591</v>
      </c>
      <c r="H16" s="41">
        <v>93.257261258575113</v>
      </c>
      <c r="I16" s="35">
        <f>H16-G16</f>
        <v>2.8595873040775217</v>
      </c>
      <c r="J16" s="35">
        <v>93.25</v>
      </c>
      <c r="K16" s="35">
        <v>16.72</v>
      </c>
      <c r="L16" s="35">
        <v>74.099999999999994</v>
      </c>
      <c r="M16" s="35">
        <f>K16+L16</f>
        <v>90.82</v>
      </c>
      <c r="N16" s="70">
        <f t="shared" si="0"/>
        <v>2.4300000000000068</v>
      </c>
      <c r="O16" s="46">
        <f>H16/G16</f>
        <v>1.0316334168677495</v>
      </c>
    </row>
    <row r="17" spans="3:15" x14ac:dyDescent="0.3">
      <c r="D17" s="34">
        <v>44836</v>
      </c>
      <c r="E17" s="41">
        <v>20.059759578045853</v>
      </c>
      <c r="F17" s="41">
        <v>74.488866497089788</v>
      </c>
      <c r="G17" s="35">
        <f>E17+F17</f>
        <v>94.548626075135644</v>
      </c>
      <c r="H17" s="41">
        <v>93.324579085742329</v>
      </c>
      <c r="I17" s="35">
        <f>H17-G17</f>
        <v>-1.2240469893933152</v>
      </c>
      <c r="J17" s="35">
        <v>93.31</v>
      </c>
      <c r="K17" s="35">
        <v>20.010000000000002</v>
      </c>
      <c r="L17" s="35">
        <v>74.52</v>
      </c>
      <c r="M17" s="35">
        <f>K17+L17</f>
        <v>94.53</v>
      </c>
      <c r="N17" s="70">
        <f t="shared" si="0"/>
        <v>-1.2199999999999989</v>
      </c>
      <c r="O17" s="46">
        <f>H17/G17</f>
        <v>0.98705378343181216</v>
      </c>
    </row>
    <row r="18" spans="3:15" x14ac:dyDescent="0.3">
      <c r="C18" s="78" t="s">
        <v>36</v>
      </c>
      <c r="D18" s="36">
        <v>44837</v>
      </c>
      <c r="E18" s="42">
        <v>17.925600461555522</v>
      </c>
      <c r="F18" s="42">
        <v>72.773646365172951</v>
      </c>
      <c r="G18" s="37">
        <f>E18+F18</f>
        <v>90.699246826728469</v>
      </c>
      <c r="H18" s="42">
        <v>98.471634730683348</v>
      </c>
      <c r="I18" s="37">
        <f>H18-G18</f>
        <v>7.7723879039548791</v>
      </c>
      <c r="J18" s="37">
        <v>98.47</v>
      </c>
      <c r="K18" s="37">
        <v>18.100000000000001</v>
      </c>
      <c r="L18" s="37">
        <v>73.150000000000006</v>
      </c>
      <c r="M18" s="37">
        <f>K18+L18</f>
        <v>91.25</v>
      </c>
      <c r="N18" s="76">
        <f t="shared" si="0"/>
        <v>7.2199999999999989</v>
      </c>
    </row>
    <row r="19" spans="3:15" x14ac:dyDescent="0.3">
      <c r="C19" s="47" t="s">
        <v>33</v>
      </c>
      <c r="D19" s="38">
        <v>44838</v>
      </c>
      <c r="E19" s="43">
        <v>15.408287212265614</v>
      </c>
      <c r="F19" s="43">
        <v>70.853458107839103</v>
      </c>
      <c r="G19" s="39">
        <f>E19+F19</f>
        <v>86.261745320104723</v>
      </c>
      <c r="H19" s="43">
        <v>100.32567779299526</v>
      </c>
      <c r="I19" s="39">
        <f>H19-G19</f>
        <v>14.063932472890542</v>
      </c>
      <c r="J19" s="39">
        <v>100.32</v>
      </c>
      <c r="K19" s="39">
        <v>15.78</v>
      </c>
      <c r="L19" s="39">
        <v>72.040000000000006</v>
      </c>
      <c r="M19" s="39">
        <f>K19+L19</f>
        <v>87.820000000000007</v>
      </c>
      <c r="N19" s="77">
        <f t="shared" si="0"/>
        <v>12.499999999999986</v>
      </c>
    </row>
    <row r="20" spans="3:15" x14ac:dyDescent="0.3">
      <c r="D20" s="38">
        <v>44839</v>
      </c>
      <c r="E20" s="43">
        <v>14.318340977705455</v>
      </c>
      <c r="F20" s="43">
        <v>69.858811256061216</v>
      </c>
      <c r="G20" s="39">
        <f>E20+F20</f>
        <v>84.177152233766677</v>
      </c>
      <c r="H20" s="43">
        <v>104.02514140895343</v>
      </c>
      <c r="I20" s="39">
        <f>H20-G20</f>
        <v>19.847989175186754</v>
      </c>
      <c r="J20" s="39">
        <v>104.01</v>
      </c>
      <c r="K20" s="39">
        <v>14.42</v>
      </c>
      <c r="L20" s="39">
        <v>69.849999999999994</v>
      </c>
      <c r="M20" s="39">
        <f>K20+L20</f>
        <v>84.27</v>
      </c>
      <c r="N20" s="77">
        <f t="shared" si="0"/>
        <v>19.740000000000009</v>
      </c>
    </row>
    <row r="21" spans="3:15" x14ac:dyDescent="0.3">
      <c r="D21" s="38">
        <v>44840</v>
      </c>
      <c r="E21" s="43">
        <v>13.98851841391371</v>
      </c>
      <c r="F21" s="43">
        <v>69.497744326841882</v>
      </c>
      <c r="G21" s="39">
        <f>E21+F21</f>
        <v>83.486262740755592</v>
      </c>
      <c r="H21" s="43">
        <v>103.33128193359975</v>
      </c>
      <c r="I21" s="39">
        <f>H21-G21</f>
        <v>19.845019192844163</v>
      </c>
      <c r="J21" s="39">
        <v>103.32</v>
      </c>
      <c r="K21" s="39">
        <v>13.96</v>
      </c>
      <c r="L21" s="39">
        <v>69.489999999999995</v>
      </c>
      <c r="M21" s="39">
        <f>K21+L21</f>
        <v>83.449999999999989</v>
      </c>
      <c r="N21" s="77">
        <f t="shared" si="0"/>
        <v>19.870000000000005</v>
      </c>
    </row>
    <row r="22" spans="3:15" x14ac:dyDescent="0.3">
      <c r="D22" s="38">
        <v>44841</v>
      </c>
      <c r="E22" s="43">
        <v>17.254133100946952</v>
      </c>
      <c r="F22" s="43">
        <v>69.39829768508848</v>
      </c>
      <c r="G22" s="39">
        <f>E22+F22</f>
        <v>86.652430786035438</v>
      </c>
      <c r="H22" s="43">
        <v>102.81225930434682</v>
      </c>
      <c r="I22" s="39">
        <f>H22-G22</f>
        <v>16.159828518311386</v>
      </c>
      <c r="J22" s="39">
        <v>102.81</v>
      </c>
      <c r="K22" s="39">
        <v>17.29</v>
      </c>
      <c r="L22" s="39">
        <v>69.39</v>
      </c>
      <c r="M22" s="39">
        <f>K22+L22</f>
        <v>86.68</v>
      </c>
      <c r="N22" s="77">
        <f t="shared" si="0"/>
        <v>16.129999999999995</v>
      </c>
    </row>
    <row r="23" spans="3:15" x14ac:dyDescent="0.3">
      <c r="D23" s="38">
        <v>44842</v>
      </c>
      <c r="E23" s="43">
        <v>15.586454589940633</v>
      </c>
      <c r="F23" s="43">
        <v>69.426994478971551</v>
      </c>
      <c r="G23" s="39">
        <f>E23+F23</f>
        <v>85.01344906891218</v>
      </c>
      <c r="H23" s="43">
        <v>101.39287989269481</v>
      </c>
      <c r="I23" s="39">
        <f>H23-G23</f>
        <v>16.379430823782627</v>
      </c>
      <c r="J23" s="39">
        <v>101.38</v>
      </c>
      <c r="K23" s="39">
        <v>15.6</v>
      </c>
      <c r="L23" s="39">
        <v>69.42</v>
      </c>
      <c r="M23" s="39">
        <f>K23+L23</f>
        <v>85.02</v>
      </c>
      <c r="N23" s="77">
        <f t="shared" si="0"/>
        <v>16.36</v>
      </c>
    </row>
    <row r="24" spans="3:15" x14ac:dyDescent="0.3">
      <c r="D24" s="38">
        <v>44843</v>
      </c>
      <c r="E24" s="43">
        <v>17.853981966930508</v>
      </c>
      <c r="F24" s="43">
        <v>69.399647798298645</v>
      </c>
      <c r="G24" s="39">
        <f>E24+F24</f>
        <v>87.253629765229149</v>
      </c>
      <c r="H24" s="43">
        <v>102.46339370843457</v>
      </c>
      <c r="I24" s="39">
        <f>H24-G24</f>
        <v>15.209763943205417</v>
      </c>
      <c r="J24" s="39">
        <v>102.46</v>
      </c>
      <c r="K24" s="39">
        <v>17.920000000000002</v>
      </c>
      <c r="L24" s="39">
        <v>69.39</v>
      </c>
      <c r="M24" s="39">
        <f>K24+L24</f>
        <v>87.31</v>
      </c>
      <c r="N24" s="77">
        <f t="shared" si="0"/>
        <v>15.149999999999991</v>
      </c>
    </row>
    <row r="25" spans="3:15" x14ac:dyDescent="0.3">
      <c r="D25" s="38">
        <v>44844</v>
      </c>
      <c r="E25" s="43">
        <v>16.87862677095476</v>
      </c>
      <c r="F25" s="43">
        <v>69.307469478833099</v>
      </c>
      <c r="G25" s="39">
        <f>E25+F25</f>
        <v>86.186096249787852</v>
      </c>
      <c r="H25" s="43">
        <v>101.8171031374458</v>
      </c>
      <c r="I25" s="39">
        <f>H25-G25</f>
        <v>15.631006887657946</v>
      </c>
      <c r="J25" s="39">
        <v>101.81</v>
      </c>
      <c r="K25" s="39">
        <v>16.940000000000001</v>
      </c>
      <c r="L25" s="39">
        <v>69.31</v>
      </c>
      <c r="M25" s="39">
        <f>K25+L25</f>
        <v>86.25</v>
      </c>
      <c r="N25" s="77">
        <f t="shared" si="0"/>
        <v>15.560000000000002</v>
      </c>
    </row>
    <row r="26" spans="3:15" x14ac:dyDescent="0.3">
      <c r="D26" s="38">
        <v>44845</v>
      </c>
      <c r="E26" s="43">
        <v>14.667838118708397</v>
      </c>
      <c r="F26" s="43">
        <v>69.448228907028877</v>
      </c>
      <c r="G26" s="39">
        <f>E26+F26</f>
        <v>84.11606702573728</v>
      </c>
      <c r="H26" s="43">
        <v>101.81083194614241</v>
      </c>
      <c r="I26" s="39">
        <f>H26-G26</f>
        <v>17.694764920405134</v>
      </c>
      <c r="J26" s="39">
        <v>101.8</v>
      </c>
      <c r="K26" s="39">
        <v>14.67</v>
      </c>
      <c r="L26" s="39">
        <v>69.44</v>
      </c>
      <c r="M26" s="39">
        <f>K26+L26</f>
        <v>84.11</v>
      </c>
      <c r="N26" s="77">
        <f t="shared" si="0"/>
        <v>17.689999999999998</v>
      </c>
    </row>
    <row r="27" spans="3:15" x14ac:dyDescent="0.3">
      <c r="D27" s="38">
        <v>44846</v>
      </c>
      <c r="E27" s="43">
        <v>14.00969464592167</v>
      </c>
      <c r="F27" s="43">
        <v>69.01524189763883</v>
      </c>
      <c r="G27" s="39">
        <f>E27+F27</f>
        <v>83.0249365435605</v>
      </c>
      <c r="H27" s="43">
        <v>101.32006124492032</v>
      </c>
      <c r="I27" s="39">
        <f>H27-G27</f>
        <v>18.295124701359825</v>
      </c>
      <c r="J27" s="39">
        <v>101.3137</v>
      </c>
      <c r="K27" s="39">
        <v>14.00766</v>
      </c>
      <c r="L27" s="39">
        <v>69.223929999999996</v>
      </c>
      <c r="M27" s="39">
        <f>K27+L27</f>
        <v>83.231589999999997</v>
      </c>
      <c r="N27" s="77">
        <f t="shared" si="0"/>
        <v>18.08211</v>
      </c>
    </row>
    <row r="28" spans="3:15" x14ac:dyDescent="0.3">
      <c r="D28" s="38">
        <v>44847</v>
      </c>
      <c r="E28" s="43">
        <v>13.149367620126668</v>
      </c>
      <c r="F28" s="43">
        <v>67.485399569392683</v>
      </c>
      <c r="G28" s="39">
        <f>E28+F28</f>
        <v>80.634767189519351</v>
      </c>
      <c r="H28" s="43">
        <v>103.01003744971203</v>
      </c>
      <c r="I28" s="39">
        <f>H28-G28</f>
        <v>22.375270260192679</v>
      </c>
      <c r="J28" s="39">
        <v>103.00460000000001</v>
      </c>
      <c r="K28" s="39">
        <v>13.150219999999999</v>
      </c>
      <c r="L28" s="39">
        <v>68.243929999999992</v>
      </c>
      <c r="M28" s="39">
        <f>K28+L28</f>
        <v>81.394149999999996</v>
      </c>
      <c r="N28" s="77">
        <f t="shared" si="0"/>
        <v>21.610450000000014</v>
      </c>
    </row>
    <row r="29" spans="3:15" x14ac:dyDescent="0.3">
      <c r="D29" s="38">
        <v>44848</v>
      </c>
      <c r="E29" s="43">
        <v>12.282710857193171</v>
      </c>
      <c r="F29" s="43">
        <v>66.103986252564155</v>
      </c>
      <c r="G29" s="39">
        <f>E29+F29</f>
        <v>78.386697109757321</v>
      </c>
      <c r="H29" s="43">
        <v>111.95314484392664</v>
      </c>
      <c r="I29" s="39">
        <f>H29-G29</f>
        <v>33.566447734169316</v>
      </c>
      <c r="J29" s="39">
        <v>111.94139999999999</v>
      </c>
      <c r="K29" s="39">
        <v>12.28335</v>
      </c>
      <c r="L29" s="39">
        <v>66.790300000000002</v>
      </c>
      <c r="M29" s="39">
        <f>K29+L29</f>
        <v>79.073650000000001</v>
      </c>
      <c r="N29" s="77">
        <f t="shared" si="0"/>
        <v>32.867749999999987</v>
      </c>
    </row>
    <row r="30" spans="3:15" x14ac:dyDescent="0.3">
      <c r="D30" s="38">
        <v>44849</v>
      </c>
      <c r="E30" s="43">
        <v>12.319103886403241</v>
      </c>
      <c r="F30" s="43">
        <v>66.753254911801918</v>
      </c>
      <c r="G30" s="39">
        <f>E30+F30</f>
        <v>79.072358798205158</v>
      </c>
      <c r="H30" s="43">
        <v>111.4895823448778</v>
      </c>
      <c r="I30" s="39">
        <f>H30-G30</f>
        <v>32.417223546672645</v>
      </c>
      <c r="J30" s="39">
        <v>111.48180000000001</v>
      </c>
      <c r="K30" s="39">
        <v>12.31915</v>
      </c>
      <c r="L30" s="39">
        <v>66.424179999999993</v>
      </c>
      <c r="M30" s="39">
        <f>K30+L30</f>
        <v>78.743329999999986</v>
      </c>
      <c r="N30" s="77">
        <f t="shared" si="0"/>
        <v>32.738470000000021</v>
      </c>
    </row>
    <row r="31" spans="3:15" x14ac:dyDescent="0.3">
      <c r="D31" s="38">
        <v>44850</v>
      </c>
      <c r="E31" s="43">
        <v>11.451192115321462</v>
      </c>
      <c r="F31" s="43">
        <v>64.674829646247517</v>
      </c>
      <c r="G31" s="39">
        <f>E31+F31</f>
        <v>76.126021761568978</v>
      </c>
      <c r="H31" s="43">
        <v>110.5668869445912</v>
      </c>
      <c r="I31" s="39">
        <f>H31-G31</f>
        <v>34.440865183022225</v>
      </c>
      <c r="J31" s="39">
        <v>110.5585</v>
      </c>
      <c r="K31" s="39">
        <v>11.45035</v>
      </c>
      <c r="L31" s="39">
        <v>65.705839999999995</v>
      </c>
      <c r="M31" s="39">
        <f>K31+L31</f>
        <v>77.156189999999995</v>
      </c>
      <c r="N31" s="77">
        <f t="shared" si="0"/>
        <v>33.40231</v>
      </c>
    </row>
    <row r="32" spans="3:15" x14ac:dyDescent="0.3">
      <c r="D32" s="38">
        <v>44851</v>
      </c>
      <c r="E32" s="43">
        <v>12.527907656100732</v>
      </c>
      <c r="F32" s="43">
        <v>67.290967232879709</v>
      </c>
      <c r="G32" s="39">
        <f>E32+F32</f>
        <v>79.818874888980446</v>
      </c>
      <c r="H32" s="43">
        <v>105.50867402170446</v>
      </c>
      <c r="I32" s="39">
        <f>H32-G32</f>
        <v>25.689799132724019</v>
      </c>
      <c r="J32" s="39">
        <v>105.4906</v>
      </c>
      <c r="K32" s="39">
        <v>12.526069999999999</v>
      </c>
      <c r="L32" s="39">
        <v>65.972490000000008</v>
      </c>
      <c r="M32" s="39">
        <f>K32+L32</f>
        <v>78.498560000000012</v>
      </c>
      <c r="N32" s="77">
        <f t="shared" si="0"/>
        <v>26.992039999999989</v>
      </c>
    </row>
    <row r="33" spans="3:20" x14ac:dyDescent="0.3">
      <c r="D33" s="38">
        <v>44852</v>
      </c>
      <c r="E33" s="43">
        <v>18.590893711255127</v>
      </c>
      <c r="F33" s="43">
        <v>68.530914436688107</v>
      </c>
      <c r="G33" s="39">
        <f>E33+F33</f>
        <v>87.121808147943227</v>
      </c>
      <c r="H33" s="43">
        <v>100.73425590833874</v>
      </c>
      <c r="I33" s="39">
        <f>H33-G33</f>
        <v>13.612447760395511</v>
      </c>
      <c r="J33" s="39">
        <v>100.7234</v>
      </c>
      <c r="K33" s="39">
        <v>18.562650000000001</v>
      </c>
      <c r="L33" s="39">
        <v>67.902889999999999</v>
      </c>
      <c r="M33" s="39">
        <f>K33+L33</f>
        <v>86.465540000000004</v>
      </c>
      <c r="N33" s="77">
        <f t="shared" si="0"/>
        <v>14.257859999999994</v>
      </c>
    </row>
    <row r="34" spans="3:20" x14ac:dyDescent="0.3">
      <c r="D34" s="38">
        <v>44853</v>
      </c>
      <c r="E34" s="43">
        <v>19.213941403653255</v>
      </c>
      <c r="F34" s="43">
        <v>68.437880789599618</v>
      </c>
      <c r="G34" s="39">
        <f>E34+F34</f>
        <v>87.651822193252869</v>
      </c>
      <c r="H34" s="43">
        <v>100.70846801795035</v>
      </c>
      <c r="I34" s="39">
        <f>H34-G34</f>
        <v>13.056645824697483</v>
      </c>
      <c r="J34" s="39">
        <v>100.7501</v>
      </c>
      <c r="K34" s="39">
        <v>19.213639999999998</v>
      </c>
      <c r="L34" s="39">
        <v>68.476179999999999</v>
      </c>
      <c r="M34" s="39">
        <f>K34+L34</f>
        <v>87.689819999999997</v>
      </c>
      <c r="N34" s="77">
        <f t="shared" si="0"/>
        <v>13.060280000000006</v>
      </c>
    </row>
    <row r="35" spans="3:20" x14ac:dyDescent="0.3">
      <c r="D35" s="38">
        <v>44854</v>
      </c>
      <c r="E35" s="43">
        <v>14.784771822566563</v>
      </c>
      <c r="F35" s="43">
        <v>68.409398583338458</v>
      </c>
      <c r="G35" s="39">
        <f>E35+F35</f>
        <v>83.194170405905027</v>
      </c>
      <c r="H35" s="43">
        <v>100.76319603542674</v>
      </c>
      <c r="I35" s="39">
        <f>H35-G35</f>
        <v>17.569025629521718</v>
      </c>
      <c r="J35" s="39">
        <v>100.7543</v>
      </c>
      <c r="K35" s="39">
        <v>14.78518</v>
      </c>
      <c r="L35" s="39">
        <v>68.415700000000001</v>
      </c>
      <c r="M35" s="39">
        <f>K35+L35</f>
        <v>83.200879999999998</v>
      </c>
      <c r="N35" s="77">
        <f t="shared" si="0"/>
        <v>17.553420000000003</v>
      </c>
    </row>
    <row r="36" spans="3:20" x14ac:dyDescent="0.3">
      <c r="D36" s="38">
        <v>44855</v>
      </c>
      <c r="E36" s="43">
        <v>15.077684353668984</v>
      </c>
      <c r="F36" s="43">
        <v>68.685227967468052</v>
      </c>
      <c r="G36" s="39">
        <f>E36+F36</f>
        <v>83.762912321137037</v>
      </c>
      <c r="H36" s="43">
        <v>100.87446583770412</v>
      </c>
      <c r="I36" s="39">
        <f>H36-G36</f>
        <v>17.111553516567085</v>
      </c>
      <c r="J36" s="39">
        <v>100.86919999999999</v>
      </c>
      <c r="K36" s="39">
        <v>15.07734</v>
      </c>
      <c r="L36" s="39">
        <v>68.54204</v>
      </c>
      <c r="M36" s="39">
        <f>K36+L36</f>
        <v>83.619380000000007</v>
      </c>
      <c r="N36" s="77">
        <f t="shared" si="0"/>
        <v>17.249819999999985</v>
      </c>
    </row>
    <row r="37" spans="3:20" x14ac:dyDescent="0.3">
      <c r="D37" s="38">
        <v>44856</v>
      </c>
      <c r="E37" s="43">
        <v>12.350978275528501</v>
      </c>
      <c r="F37" s="43">
        <v>68.528844804715334</v>
      </c>
      <c r="G37" s="39">
        <f>E37+F37</f>
        <v>80.879823080243838</v>
      </c>
      <c r="H37" s="43">
        <v>101.21989617487014</v>
      </c>
      <c r="I37" s="39">
        <f>H37-G37</f>
        <v>20.340073094626305</v>
      </c>
      <c r="J37" s="39">
        <v>101.20060000000001</v>
      </c>
      <c r="K37" s="39">
        <v>12.35093</v>
      </c>
      <c r="L37" s="39">
        <v>68.603030000000004</v>
      </c>
      <c r="M37" s="39">
        <f>K37+L37</f>
        <v>80.953960000000009</v>
      </c>
      <c r="N37" s="77">
        <f t="shared" si="0"/>
        <v>20.246639999999999</v>
      </c>
    </row>
    <row r="38" spans="3:20" x14ac:dyDescent="0.3">
      <c r="D38" s="38">
        <v>44857</v>
      </c>
      <c r="E38" s="43">
        <v>20.133771538175445</v>
      </c>
      <c r="F38" s="43">
        <v>68.490274891199775</v>
      </c>
      <c r="G38" s="39">
        <f>E38+F38</f>
        <v>88.624046429375227</v>
      </c>
      <c r="H38" s="43">
        <v>103.13407227358522</v>
      </c>
      <c r="I38" s="39">
        <f>H38-G38</f>
        <v>14.510025844209991</v>
      </c>
      <c r="J38" s="39">
        <v>103.12289999999999</v>
      </c>
      <c r="K38" s="39">
        <v>20.133770000000002</v>
      </c>
      <c r="L38" s="39">
        <v>68.504720000000006</v>
      </c>
      <c r="M38" s="39">
        <f>K38+L38</f>
        <v>88.638490000000004</v>
      </c>
      <c r="N38" s="77">
        <f t="shared" si="0"/>
        <v>14.484409999999983</v>
      </c>
    </row>
    <row r="39" spans="3:20" x14ac:dyDescent="0.3">
      <c r="C39" s="47" t="s">
        <v>28</v>
      </c>
      <c r="D39" s="38">
        <v>44858</v>
      </c>
      <c r="E39" s="44">
        <v>6.585495090604927</v>
      </c>
      <c r="F39" s="44">
        <v>37.08664821167757</v>
      </c>
      <c r="G39" s="39">
        <f>E39+F39</f>
        <v>43.6721433022825</v>
      </c>
      <c r="H39" s="43">
        <v>92.131001101716748</v>
      </c>
      <c r="I39" s="40">
        <f>H39-G39</f>
        <v>48.458857799434249</v>
      </c>
      <c r="J39" s="77">
        <v>92.118800000000007</v>
      </c>
      <c r="K39" s="77">
        <v>16.59272</v>
      </c>
      <c r="L39" s="77">
        <v>68.484999999999999</v>
      </c>
      <c r="M39" s="77">
        <f>K39+L39</f>
        <v>85.077719999999999</v>
      </c>
      <c r="N39" s="77">
        <f t="shared" si="0"/>
        <v>7.041080000000008</v>
      </c>
    </row>
    <row r="40" spans="3:20" x14ac:dyDescent="0.3">
      <c r="D40" s="34">
        <v>44859</v>
      </c>
      <c r="E40" s="62">
        <v>9.5460957438081806</v>
      </c>
      <c r="F40" s="62">
        <v>63.002739486913491</v>
      </c>
      <c r="G40" s="35">
        <f>E40+F40</f>
        <v>72.548835230721664</v>
      </c>
      <c r="H40" s="41">
        <v>78.902847305907557</v>
      </c>
      <c r="I40" s="63">
        <f>H40-G40</f>
        <v>6.3540120751858922</v>
      </c>
      <c r="J40" s="70">
        <v>78.895200000000003</v>
      </c>
      <c r="K40" s="70">
        <v>13.92301</v>
      </c>
      <c r="L40" s="70">
        <v>63.003</v>
      </c>
      <c r="M40" s="70">
        <f>K40+L40</f>
        <v>76.926010000000005</v>
      </c>
      <c r="N40" s="70">
        <f t="shared" si="0"/>
        <v>1.9691899999999976</v>
      </c>
      <c r="O40" s="46">
        <f t="shared" ref="O18:O46" si="1">H40/G40</f>
        <v>1.0875825511874684</v>
      </c>
    </row>
    <row r="41" spans="3:20" s="71" customFormat="1" x14ac:dyDescent="0.3">
      <c r="D41" s="68">
        <v>44860</v>
      </c>
      <c r="E41" s="69">
        <v>15.042413726874015</v>
      </c>
      <c r="F41" s="69">
        <v>68.817924426423986</v>
      </c>
      <c r="G41" s="70">
        <f>E41+F41</f>
        <v>83.860338153298002</v>
      </c>
      <c r="H41" s="69">
        <v>88.148086148350259</v>
      </c>
      <c r="I41" s="70">
        <f>H41-G41</f>
        <v>4.287747995052257</v>
      </c>
      <c r="J41" s="70">
        <v>88.138499999999993</v>
      </c>
      <c r="K41" s="70">
        <v>15.02449</v>
      </c>
      <c r="L41" s="70">
        <v>68.817999999999998</v>
      </c>
      <c r="M41" s="70">
        <f>K41+L41</f>
        <v>83.842489999999998</v>
      </c>
      <c r="N41" s="70">
        <f t="shared" si="0"/>
        <v>4.2960099999999954</v>
      </c>
      <c r="O41" s="46">
        <f t="shared" si="1"/>
        <v>1.0511296292081984</v>
      </c>
      <c r="Q41"/>
      <c r="T41"/>
    </row>
    <row r="42" spans="3:20" s="71" customFormat="1" x14ac:dyDescent="0.3">
      <c r="D42" s="68">
        <v>44861</v>
      </c>
      <c r="E42" s="69">
        <v>15.359680146244486</v>
      </c>
      <c r="F42" s="69">
        <v>69.471917653234001</v>
      </c>
      <c r="G42" s="70">
        <f t="shared" ref="G42:G49" si="2">E42+F42</f>
        <v>84.831597799478487</v>
      </c>
      <c r="H42" s="69">
        <v>88.868245264490355</v>
      </c>
      <c r="I42" s="70">
        <f>H42-G42</f>
        <v>4.0366474650118676</v>
      </c>
      <c r="J42" s="70">
        <v>88.85860000000001</v>
      </c>
      <c r="K42" s="70">
        <v>15.307729999999999</v>
      </c>
      <c r="L42" s="70">
        <v>69.14124000000001</v>
      </c>
      <c r="M42" s="70">
        <f>K42+L42</f>
        <v>84.448970000000003</v>
      </c>
      <c r="N42" s="70">
        <f t="shared" si="0"/>
        <v>4.409630000000007</v>
      </c>
      <c r="O42" s="46">
        <f t="shared" si="1"/>
        <v>1.0475842441934611</v>
      </c>
      <c r="Q42"/>
      <c r="T42"/>
    </row>
    <row r="43" spans="3:20" x14ac:dyDescent="0.3">
      <c r="D43" s="34">
        <v>44862</v>
      </c>
      <c r="E43" s="64">
        <v>16.43244239476461</v>
      </c>
      <c r="F43" s="64">
        <v>70.015825406666352</v>
      </c>
      <c r="G43" s="70">
        <f t="shared" si="2"/>
        <v>86.448267801430958</v>
      </c>
      <c r="H43" s="64">
        <v>88.831367848316305</v>
      </c>
      <c r="I43" s="63">
        <f>H43-G43</f>
        <v>2.383100046885346</v>
      </c>
      <c r="J43" s="35">
        <v>88.820300000000003</v>
      </c>
      <c r="K43" s="35">
        <v>15.863790000000002</v>
      </c>
      <c r="L43" s="35">
        <v>69.740429999999989</v>
      </c>
      <c r="M43" s="35">
        <f>K43+L43</f>
        <v>85.604219999999998</v>
      </c>
      <c r="N43" s="70">
        <f t="shared" si="0"/>
        <v>3.2160800000000052</v>
      </c>
      <c r="O43" s="46">
        <f t="shared" si="1"/>
        <v>1.0275667761482423</v>
      </c>
    </row>
    <row r="44" spans="3:20" x14ac:dyDescent="0.3">
      <c r="D44" s="34">
        <v>44863</v>
      </c>
      <c r="E44" s="64">
        <v>15.825981561670929</v>
      </c>
      <c r="F44" s="64">
        <v>70.372380093277457</v>
      </c>
      <c r="G44" s="70">
        <f t="shared" si="2"/>
        <v>86.198361654948386</v>
      </c>
      <c r="H44" s="64">
        <v>88.585148400079532</v>
      </c>
      <c r="I44" s="63">
        <f>H44-G44</f>
        <v>2.3867867451311469</v>
      </c>
      <c r="J44" s="35">
        <v>88.569199999999995</v>
      </c>
      <c r="K44" s="35">
        <v>15.242280000000001</v>
      </c>
      <c r="L44" s="35">
        <v>70.186549999999997</v>
      </c>
      <c r="M44" s="35">
        <f>K44+L44</f>
        <v>85.428830000000005</v>
      </c>
      <c r="N44" s="70">
        <f t="shared" si="0"/>
        <v>3.1403699999999901</v>
      </c>
      <c r="O44" s="46">
        <f t="shared" si="1"/>
        <v>1.0276894676337984</v>
      </c>
    </row>
    <row r="45" spans="3:20" x14ac:dyDescent="0.3">
      <c r="D45" s="34">
        <v>44864</v>
      </c>
      <c r="E45" s="64">
        <v>13.195829125376703</v>
      </c>
      <c r="F45" s="64">
        <v>70.410355866118181</v>
      </c>
      <c r="G45" s="70">
        <f t="shared" si="2"/>
        <v>83.606184991494885</v>
      </c>
      <c r="H45" s="64">
        <v>88.511482605148899</v>
      </c>
      <c r="I45" s="63">
        <f>H45-G45</f>
        <v>4.9052976136540138</v>
      </c>
      <c r="J45" s="35">
        <v>88.50569999999999</v>
      </c>
      <c r="K45" s="35">
        <v>13.149190000000001</v>
      </c>
      <c r="L45" s="35">
        <v>70.381160000000008</v>
      </c>
      <c r="M45" s="35">
        <f>K45+L45</f>
        <v>83.530350000000013</v>
      </c>
      <c r="N45" s="70">
        <f t="shared" si="0"/>
        <v>4.9753499999999775</v>
      </c>
      <c r="O45" s="46">
        <f t="shared" si="1"/>
        <v>1.0586714680756337</v>
      </c>
    </row>
    <row r="46" spans="3:20" x14ac:dyDescent="0.3">
      <c r="D46" s="34">
        <v>44865</v>
      </c>
      <c r="E46" s="64">
        <v>13.969293316039968</v>
      </c>
      <c r="F46" s="64">
        <v>70.51634748137333</v>
      </c>
      <c r="G46" s="70">
        <f t="shared" si="2"/>
        <v>84.485640797413296</v>
      </c>
      <c r="H46" s="64">
        <v>88.840238256235253</v>
      </c>
      <c r="I46" s="63">
        <f>H46-G46</f>
        <v>4.3545974588219565</v>
      </c>
      <c r="J46" s="35">
        <v>88.827500000000001</v>
      </c>
      <c r="K46" s="35">
        <v>13.921370000000001</v>
      </c>
      <c r="L46" s="35">
        <v>70.455199999999991</v>
      </c>
      <c r="M46" s="35">
        <f>K46+L46</f>
        <v>84.376569999999987</v>
      </c>
      <c r="N46" s="70">
        <f t="shared" si="0"/>
        <v>4.4509300000000138</v>
      </c>
      <c r="O46" s="46">
        <f t="shared" si="1"/>
        <v>1.0515424564188816</v>
      </c>
    </row>
    <row r="47" spans="3:20" x14ac:dyDescent="0.3">
      <c r="D47" s="34"/>
      <c r="E47" s="64"/>
      <c r="F47" s="64"/>
      <c r="G47" s="70">
        <f t="shared" si="2"/>
        <v>0</v>
      </c>
      <c r="H47" s="64" t="str">
        <v xml:space="preserve"> </v>
      </c>
      <c r="I47" s="35"/>
      <c r="J47" s="35"/>
      <c r="K47" s="35"/>
      <c r="L47" s="35"/>
      <c r="M47" s="35"/>
      <c r="N47" s="70"/>
    </row>
    <row r="48" spans="3:20" x14ac:dyDescent="0.3">
      <c r="D48" s="34"/>
      <c r="E48" s="64"/>
      <c r="F48" s="64"/>
      <c r="G48" s="70">
        <f t="shared" si="2"/>
        <v>0</v>
      </c>
      <c r="H48" s="64" t="str">
        <v xml:space="preserve"> </v>
      </c>
      <c r="I48" s="35"/>
      <c r="J48" s="35"/>
      <c r="K48" s="35"/>
      <c r="L48" s="35"/>
      <c r="M48" s="35"/>
      <c r="N48" s="70"/>
    </row>
    <row r="49" spans="1:14" x14ac:dyDescent="0.3">
      <c r="D49" s="34"/>
      <c r="E49" s="64"/>
      <c r="F49" s="64"/>
      <c r="G49" s="70">
        <f t="shared" si="2"/>
        <v>0</v>
      </c>
      <c r="H49" s="64" t="str">
        <v xml:space="preserve"> </v>
      </c>
      <c r="I49" s="35"/>
      <c r="J49" s="35"/>
      <c r="K49" s="35"/>
      <c r="L49" s="35"/>
      <c r="M49" s="35"/>
      <c r="N49" s="70"/>
    </row>
    <row r="51" spans="1:14" x14ac:dyDescent="0.3">
      <c r="A51" s="53" t="s">
        <v>29</v>
      </c>
      <c r="B51" s="54" t="s">
        <v>23</v>
      </c>
      <c r="C51" s="55" t="s">
        <v>24</v>
      </c>
    </row>
    <row r="52" spans="1:14" x14ac:dyDescent="0.3">
      <c r="A52" s="48" t="s">
        <v>25</v>
      </c>
      <c r="B52" s="49">
        <v>26.9</v>
      </c>
      <c r="C52" s="50">
        <v>0.995</v>
      </c>
    </row>
    <row r="53" spans="1:14" x14ac:dyDescent="0.3">
      <c r="A53" s="30" t="s">
        <v>26</v>
      </c>
      <c r="B53" s="51">
        <v>34</v>
      </c>
      <c r="C53" s="52">
        <v>0.995</v>
      </c>
    </row>
    <row r="54" spans="1:14" x14ac:dyDescent="0.3">
      <c r="F54" s="72">
        <v>68485</v>
      </c>
      <c r="G54" s="72">
        <v>63003</v>
      </c>
      <c r="H54" s="72">
        <v>68818</v>
      </c>
    </row>
    <row r="55" spans="1:14" x14ac:dyDescent="0.3">
      <c r="G55">
        <v>1000</v>
      </c>
    </row>
    <row r="56" spans="1:14" x14ac:dyDescent="0.3">
      <c r="F56">
        <v>68.484999999999999</v>
      </c>
    </row>
    <row r="57" spans="1:14" x14ac:dyDescent="0.3">
      <c r="F57">
        <v>63.003</v>
      </c>
    </row>
    <row r="58" spans="1:14" x14ac:dyDescent="0.3">
      <c r="F58">
        <v>68.817999999999998</v>
      </c>
    </row>
  </sheetData>
  <conditionalFormatting sqref="I5:I39">
    <cfRule type="dataBar" priority="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{85F3464E-9132-46E0-B835-F5C47D8A0DA0}</x14:id>
        </ext>
      </extLst>
    </cfRule>
  </conditionalFormatting>
  <conditionalFormatting sqref="I40:I46">
    <cfRule type="dataBar" priority="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{6E7BA6A3-A16A-4BFE-A7AB-D15C1F7C91C9}</x14:id>
        </ext>
      </extLst>
    </cfRule>
  </conditionalFormatting>
  <conditionalFormatting sqref="N5:N39">
    <cfRule type="dataBar" priority="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{B44EDAFC-2452-4CB2-A7F5-613BB1AF06CD}</x14:id>
        </ext>
      </extLst>
    </cfRule>
  </conditionalFormatting>
  <conditionalFormatting sqref="N40:N46">
    <cfRule type="dataBar" priority="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{10113825-E8A0-4C0D-AF96-4BD32F8693A4}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85F3464E-9132-46E0-B835-F5C47D8A0DA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I5:I39</xm:sqref>
        </x14:conditionalFormatting>
        <x14:conditionalFormatting xmlns:xm="http://schemas.microsoft.com/office/excel/2006/main">
          <x14:cfRule type="dataBar" id="{6E7BA6A3-A16A-4BFE-A7AB-D15C1F7C91C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I40:I46</xm:sqref>
        </x14:conditionalFormatting>
        <x14:conditionalFormatting xmlns:xm="http://schemas.microsoft.com/office/excel/2006/main">
          <x14:cfRule type="dataBar" id="{B44EDAFC-2452-4CB2-A7F5-613BB1AF06C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N5:N39</xm:sqref>
        </x14:conditionalFormatting>
        <x14:conditionalFormatting xmlns:xm="http://schemas.microsoft.com/office/excel/2006/main">
          <x14:cfRule type="dataBar" id="{10113825-E8A0-4C0D-AF96-4BD32F8693A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N40:N46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32F21-BD58-45DE-AA3E-EBC6B9BE1FD9}">
  <dimension ref="J30:K31"/>
  <sheetViews>
    <sheetView workbookViewId="0">
      <selection activeCell="P16" sqref="P16"/>
    </sheetView>
  </sheetViews>
  <sheetFormatPr defaultColWidth="9.109375" defaultRowHeight="14.4" x14ac:dyDescent="0.3"/>
  <cols>
    <col min="1" max="16384" width="9.109375" style="1"/>
  </cols>
  <sheetData>
    <row r="30" spans="10:11" x14ac:dyDescent="0.3">
      <c r="J30" s="3" t="s">
        <v>1</v>
      </c>
    </row>
    <row r="31" spans="10:11" x14ac:dyDescent="0.3">
      <c r="J31" s="2" t="s">
        <v>0</v>
      </c>
      <c r="K31" s="2"/>
    </row>
  </sheetData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Schematics</vt:lpstr>
      <vt:lpstr>Calculations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Salisu, Hassan S SPDC-UPO/G/ULM</dc:creator>
  <cp:lastModifiedBy>Salisu, Hassan S SPDC-UPC/G/UR</cp:lastModifiedBy>
  <cp:lastPrinted>2022-10-04T10:14:01Z</cp:lastPrinted>
  <dcterms:created xsi:type="dcterms:W3CDTF">2022-09-14T10:21:56Z</dcterms:created>
  <dcterms:modified xsi:type="dcterms:W3CDTF">2022-11-04T12:03:30Z</dcterms:modified>
</cp:coreProperties>
</file>