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.Oluwole\Desktop\Cadence Initiative\"/>
    </mc:Choice>
  </mc:AlternateContent>
  <xr:revisionPtr revIDLastSave="0" documentId="13_ncr:1_{5F2B37D7-150B-4D7F-9B42-19CDFA84E024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5" i="5" l="1"/>
  <c r="E22" i="5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<sst xmlns="http://schemas.openxmlformats.org/spreadsheetml/2006/main" count="310" uniqueCount="141">
  <si>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</si>
  <si>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</si>
  <si>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</si>
  <si>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</si>
  <si>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</si>
  <si>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</si>
  <si>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</si>
  <si>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</si>
  <si>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</si>
  <si>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</si>
  <si>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</si>
  <si>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</si>
  <si>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</si>
  <si>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</si>
  <si>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</si>
  <si>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</si>
  <si>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</si>
  <si>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</si>
  <si>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</si>
  <si>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</si>
  <si>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</si>
  <si>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</si>
  <si>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</si>
  <si>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</si>
  <si>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</si>
  <si>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</si>
  <si>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</si>
  <si>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</si>
  <si>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</si>
  <si>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</si>
  <si>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</si>
  <si>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</si>
  <si>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</si>
  <si>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</si>
  <si>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</si>
  <si>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</si>
  <si>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</si>
  <si>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</si>
  <si>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</si>
  <si>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</si>
  <si>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</si>
  <si>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</si>
  <si>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</si>
  <si>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</si>
  <si>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</si>
  <si>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</si>
  <si>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</si>
  <si>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</si>
  <si>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</si>
  <si>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</si>
  <si>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</si>
  <si>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</si>
  <si>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</si>
  <si>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</si>
  <si>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</si>
  <si>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</si>
  <si>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</si>
  <si>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</si>
  <si>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</si>
  <si>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</si>
  <si>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</si>
  <si>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</si>
  <si>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</si>
  <si>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</si>
  <si>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</si>
  <si>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</si>
  <si>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</si>
  <si>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</si>
  <si>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</si>
  <si>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</si>
  <si>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</si>
  <si>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</si>
  <si>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</si>
  <si>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</si>
  <si>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</si>
  <si>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</si>
  <si>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</si>
  <si>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</si>
  <si>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</si>
  <si>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</si>
  <si>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</si>
  <si>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</si>
  <si>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</si>
  <si>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</si>
  <si>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</si>
  <si>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</si>
  <si>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</si>
  <si>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</si>
  <si>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</si>
  <si>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</si>
  <si>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</si>
  <si>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</si>
  <si>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</si>
  <si>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</si>
  <si>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</si>
  <si>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</si>
  <si>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</si>
  <si>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</si>
  <si>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</si>
  <si>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</si>
  <si>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</si>
  <si>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</si>
  <si>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</si>
  <si>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</si>
  <si>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</si>
  <si>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</si>
  <si>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</si>
  <si>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</si>
  <si>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</si>
  <si>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</si>
  <si>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</si>
  <si>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</si>
  <si>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</si>
  <si>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</si>
  <si>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</si>
  <si>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</si>
  <si>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</si>
  <si>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</si>
  <si>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</si>
  <si>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</si>
  <si>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</si>
  <si>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</si>
  <si>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</si>
  <si>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</si>
  <si>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</si>
  <si>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</si>
  <si>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</si>
  <si>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</si>
  <si>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</si>
  <si>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</si>
  <si>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</si>
  <si>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</si>
  <si>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</si>
  <si>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</si>
  <si>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</si>
  <si>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</si>
  <si>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</si>
  <si>
    <t xml:space="preserve"> </t>
  </si>
  <si>
    <t>Apr 3.95Kbopd</t>
  </si>
  <si>
    <t>Mar 2.187Kbopd</t>
  </si>
  <si>
    <t xml:space="preserve">Total for Mar &amp; Apr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</si>
</sst>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43" fontId="2" fillId="4" borderId="0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C24" zoomScale="108" zoomScaleNormal="115" workbookViewId="0">
      <selection activeCell="F38" sqref="F38"/>
    </sheetView>
  </sheetViews>
  <sheetFormatPr defaultRowHeight="14.5" x14ac:dyDescent="0.3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 x14ac:dyDescent="0.4"/>
    <row r="2" spans="2:22" ht="30.4" customHeight="1" thickBot="1" x14ac:dyDescent="0.4">
      <c r="C2" s="170" t="s">
        <v>0</v>
      </c>
      <c r="D2" s="171"/>
      <c r="E2" s="171"/>
      <c r="F2" s="172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/>
      <c r="D4" s="92" t="s">
        <v>1</v>
      </c>
      <c r="E4" s="93" t="s">
        <v>2</v>
      </c>
      <c r="F4" s="133" t="s">
        <v>3</v>
      </c>
      <c r="G4" s="133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1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1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1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65" hidden="1" customHeight="1" x14ac:dyDescent="0.35">
      <c r="B8" s="89"/>
      <c r="C8" s="104" t="s">
        <v>19</v>
      </c>
      <c r="D8" s="99">
        <v>1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1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3" t="s">
        <v>26</v>
      </c>
      <c r="D11" s="154">
        <v>0.75</v>
      </c>
      <c r="E11" s="145">
        <v>0.55000000000000004</v>
      </c>
      <c r="F11" s="155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5">
        <v>1</v>
      </c>
      <c r="Q11" s="146">
        <v>4.41</v>
      </c>
      <c r="R11" s="147">
        <v>0</v>
      </c>
      <c r="S11" s="148">
        <v>7.0000000000000007E-2</v>
      </c>
      <c r="T11" s="48"/>
    </row>
    <row r="12" spans="2:22" hidden="1" x14ac:dyDescent="0.35">
      <c r="B12" s="89"/>
      <c r="C12" s="153" t="s">
        <v>28</v>
      </c>
      <c r="D12" s="154">
        <v>0.75</v>
      </c>
      <c r="E12" s="145">
        <v>0.44</v>
      </c>
      <c r="F12" s="155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5">
        <v>1</v>
      </c>
      <c r="Q12" s="146">
        <v>0</v>
      </c>
      <c r="R12" s="147">
        <v>0</v>
      </c>
      <c r="S12" s="148">
        <v>0</v>
      </c>
      <c r="T12" s="48"/>
    </row>
    <row r="13" spans="2:22" hidden="1" x14ac:dyDescent="0.35">
      <c r="B13" s="89"/>
      <c r="C13" s="153" t="s">
        <v>30</v>
      </c>
      <c r="D13" s="154">
        <v>0.73</v>
      </c>
      <c r="E13" s="145">
        <v>1</v>
      </c>
      <c r="F13" s="155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5">
        <v>1</v>
      </c>
      <c r="Q13" s="146">
        <v>3.8</v>
      </c>
      <c r="R13" s="147">
        <v>0</v>
      </c>
      <c r="S13" s="148">
        <v>0</v>
      </c>
      <c r="T13" s="48"/>
    </row>
    <row r="14" spans="2:22" ht="15" hidden="1" thickBot="1" x14ac:dyDescent="0.4">
      <c r="B14" s="89"/>
      <c r="C14" s="156" t="s">
        <v>32</v>
      </c>
      <c r="D14" s="157">
        <v>1</v>
      </c>
      <c r="E14" s="149">
        <v>0.5</v>
      </c>
      <c r="F14" s="158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9">
        <v>0.5</v>
      </c>
      <c r="Q14" s="150">
        <v>0</v>
      </c>
      <c r="R14" s="151">
        <v>0</v>
      </c>
      <c r="S14" s="152">
        <v>0</v>
      </c>
      <c r="T14" s="48"/>
    </row>
    <row r="15" spans="2:22" ht="15" hidden="1" thickBot="1" x14ac:dyDescent="0.4">
      <c r="B15" s="89"/>
      <c r="C15" s="153" t="s">
        <v>33</v>
      </c>
      <c r="D15" s="159">
        <v>1</v>
      </c>
      <c r="E15" s="160">
        <v>0.33</v>
      </c>
      <c r="F15" s="161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3" t="s">
        <v>34</v>
      </c>
      <c r="D16" s="154">
        <v>1</v>
      </c>
      <c r="E16" s="145">
        <v>0.27800000000000002</v>
      </c>
      <c r="F16" s="162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3" t="s">
        <v>36</v>
      </c>
      <c r="D17" s="154">
        <v>0.5</v>
      </c>
      <c r="E17" s="145">
        <v>1</v>
      </c>
      <c r="F17" s="162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4" customHeight="1" x14ac:dyDescent="0.35">
      <c r="C21" s="85"/>
      <c r="D21" s="167"/>
      <c r="E21" s="168"/>
      <c r="F21" s="169"/>
    </row>
    <row r="22" spans="2:20" ht="15" thickBot="1" x14ac:dyDescent="0.4">
      <c r="C22" s="85" t="s">
        <v>41</v>
      </c>
      <c r="D22" s="142" t="s">
        <v>4</v>
      </c>
      <c r="E22" s="124">
        <f>IF(D22=$K$4,(VLOOKUP(D24,$C$5:$F$17,2,FALSE)),(VLOOKUP(D24,$C$5:$F$17,4,FALSE)))</f>
        <v>1</v>
      </c>
      <c r="F22" s="138">
        <v>0</v>
      </c>
    </row>
    <row r="23" spans="2:20" x14ac:dyDescent="0.35">
      <c r="C23" s="86" t="s">
        <v>42</v>
      </c>
      <c r="D23" s="143" t="s">
        <v>43</v>
      </c>
      <c r="E23" s="126"/>
      <c r="F23" s="138"/>
      <c r="H23" s="163" t="s">
        <v>44</v>
      </c>
      <c r="I23" s="164"/>
      <c r="J23" s="116" t="s">
        <v>45</v>
      </c>
    </row>
    <row r="24" spans="2:20" ht="15" thickBot="1" x14ac:dyDescent="0.4">
      <c r="C24" s="85" t="s">
        <v>46</v>
      </c>
      <c r="D24" s="144" t="s">
        <v>10</v>
      </c>
      <c r="E24" s="112">
        <f>VLOOKUP(D24,$C$4:$F$17,3,FALSE)</f>
        <v>0.3</v>
      </c>
      <c r="F24" s="131">
        <f>(F22-F23)*E24*E22</f>
        <v>0</v>
      </c>
      <c r="H24" s="165"/>
      <c r="I24" s="166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17</v>
      </c>
      <c r="E28" s="99">
        <f>IF(D28=$K$7,(VLOOKUP(D31,$O$4:$S$16,3,FALSE)),IF(D28=$K$8,(VLOOKUP(D31,$O$4:S$16,4,FALSE)),(VLOOKUP(D31,$O$4:S$16,5,FALSE))))</f>
        <v>10.8</v>
      </c>
      <c r="F28" s="138">
        <v>2.1869999999999998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>
        <v>31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600.17016393442611</v>
      </c>
      <c r="G31" s="140"/>
    </row>
    <row r="32" spans="2:20" ht="13.5" customHeight="1" x14ac:dyDescent="0.35">
      <c r="C32" s="85" t="s">
        <v>58</v>
      </c>
      <c r="D32" s="88" t="s">
        <v>137</v>
      </c>
    </row>
    <row r="33" spans="3:8" ht="17" customHeight="1" thickBot="1" x14ac:dyDescent="0.4">
      <c r="C33" s="87"/>
      <c r="D33" s="95" t="s">
        <v>138</v>
      </c>
      <c r="E33" s="89"/>
      <c r="F33" s="135">
        <v>1049.02</v>
      </c>
      <c r="G33" s="107"/>
      <c r="H33" s="90"/>
    </row>
    <row r="34" spans="3:8" ht="18.5" customHeight="1" x14ac:dyDescent="0.35">
      <c r="D34" s="95" t="s">
        <v>139</v>
      </c>
      <c r="E34" s="89"/>
      <c r="F34" s="135">
        <v>600.16999999999996</v>
      </c>
      <c r="G34" s="103"/>
      <c r="H34" s="90"/>
    </row>
    <row r="35" spans="3:8" ht="17.5" customHeight="1" x14ac:dyDescent="0.35">
      <c r="D35" s="113" t="s">
        <v>140</v>
      </c>
      <c r="E35" s="89"/>
      <c r="F35" s="173">
        <f>SUM(F33:F34)</f>
        <v>1649.19</v>
      </c>
      <c r="G35" s="103"/>
      <c r="H35" s="90"/>
    </row>
    <row r="36" spans="3:8" ht="8.6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3" x14ac:dyDescent="0.3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7265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6.899999999999999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119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5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Oluwole, Ruth O SPDC-UPC/G/UCL</cp:lastModifiedBy>
  <cp:revision/>
  <dcterms:created xsi:type="dcterms:W3CDTF">2019-03-08T09:08:42Z</dcterms:created>
  <dcterms:modified xsi:type="dcterms:W3CDTF">2023-05-15T13:54:36Z</dcterms:modified>
  <cp:category/>
  <cp:contentStatus/>
</cp:coreProperties>
</file>