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2\FCF Computations\East\"/>
    </mc:Choice>
  </mc:AlternateContent>
  <xr:revisionPtr revIDLastSave="0" documentId="8_{43DA1527-0F1D-45E5-821C-E85C53CD35B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<sst xmlns="http://schemas.openxmlformats.org/spreadsheetml/2006/main" count="305" uniqueCount="135">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</sst>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1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165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7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36"/>
  <sheetViews>
    <sheetView tabSelected="1" topLeftCell="A18" zoomScale="108" zoomScaleNormal="115" workbookViewId="0">
      <selection activeCell="F34" sqref="F34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0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2" width="8.7265625" style="88"/>
    <col min="13" max="13" width="12" style="88" customWidth="1"/>
    <col min="14" max="14" width="13.6328125" style="88" bestFit="1" customWidth="1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0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1" t="s">
        <v>4</v>
      </c>
      <c r="G4" s="131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0.61</v>
      </c>
      <c r="E11" s="143">
        <v>0.55000000000000004</v>
      </c>
      <c r="F11" s="153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3.26</v>
      </c>
      <c r="R11" s="145">
        <v>0</v>
      </c>
      <c r="S11" s="146">
        <v>0.02</v>
      </c>
      <c r="T11" s="48"/>
    </row>
    <row r="12" spans="2:22" hidden="1" x14ac:dyDescent="0.35">
      <c r="B12" s="89"/>
      <c r="C12" s="151" t="s">
        <v>28</v>
      </c>
      <c r="D12" s="152">
        <v>0.61</v>
      </c>
      <c r="E12" s="143">
        <v>0.44</v>
      </c>
      <c r="F12" s="153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0.62</v>
      </c>
      <c r="E13" s="143">
        <v>1</v>
      </c>
      <c r="F13" s="153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3.56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8" t="s">
        <v>40</v>
      </c>
      <c r="E20" s="110"/>
      <c r="F20" s="135"/>
    </row>
    <row r="21" spans="2:20" ht="15.4" customHeight="1" x14ac:dyDescent="0.35">
      <c r="C21" s="85"/>
      <c r="D21" s="166"/>
      <c r="E21" s="167"/>
      <c r="F21" s="168"/>
    </row>
    <row r="22" spans="2:20" ht="16" thickBot="1" x14ac:dyDescent="0.4">
      <c r="C22" s="85" t="s">
        <v>41</v>
      </c>
      <c r="D22" s="139" t="s">
        <v>11</v>
      </c>
      <c r="E22" s="122">
        <f>IF(D22=$K$4,(VLOOKUP(D24,$C$5:$F$17,2,FALSE)),(VLOOKUP(D24,$C$5:$F$17,4,FALSE)))</f>
        <v>0.4</v>
      </c>
      <c r="F22" s="140">
        <v>0</v>
      </c>
    </row>
    <row r="23" spans="2:20" x14ac:dyDescent="0.35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0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23</v>
      </c>
      <c r="E28" s="99">
        <f>IF(D28=$K$7,(VLOOKUP(D31,$O$4:$S$16,3,FALSE)),IF(D28=$K$8,(VLOOKUP(D31,$O$4:S$16,4,FALSE)),(VLOOKUP(D31,$O$4:S$16,5,FALSE))))</f>
        <v>0.41</v>
      </c>
      <c r="F28" s="136">
        <v>50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92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(((F29/366)*F28*E31*E28)*1000)-(F30*E30*E29)</f>
        <v>1545.9016393442623</v>
      </c>
      <c r="G31" s="137"/>
    </row>
    <row r="32" spans="2:20" ht="13.5" customHeight="1" x14ac:dyDescent="0.35">
      <c r="C32" s="85" t="s">
        <v>58</v>
      </c>
    </row>
    <row r="33" spans="3:15" ht="8.65" customHeight="1" thickBot="1" x14ac:dyDescent="0.4">
      <c r="C33" s="87"/>
      <c r="D33" s="95"/>
      <c r="E33" s="89"/>
      <c r="F33" s="133"/>
      <c r="G33" s="107"/>
      <c r="H33" s="90"/>
    </row>
    <row r="34" spans="3:15" ht="7.5" customHeight="1" x14ac:dyDescent="0.35">
      <c r="D34" s="89"/>
      <c r="E34" s="89"/>
      <c r="F34" s="133"/>
      <c r="G34" s="103"/>
      <c r="H34" s="90"/>
    </row>
    <row r="35" spans="3:15" ht="4.5" customHeight="1" x14ac:dyDescent="0.35">
      <c r="D35" s="113"/>
      <c r="E35" s="89"/>
      <c r="F35" s="133"/>
      <c r="G35" s="103"/>
      <c r="H35" s="90"/>
    </row>
    <row r="36" spans="3:15" x14ac:dyDescent="0.35">
      <c r="C36" s="90"/>
      <c r="O36" s="161"/>
    </row>
  </sheetData>
  <sheetProtection selectLockedCells="1"/>
  <mergeCells count="3">
    <mergeCell ref="H23:I24"/>
    <mergeCell ref="D21:F21"/>
    <mergeCell ref="C2:F2"/>
  </mergeCells>
  <phoneticPr fontId="10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59</v>
      </c>
      <c r="C2" s="11" t="s">
        <v>60</v>
      </c>
      <c r="D2" s="12" t="s">
        <v>61</v>
      </c>
      <c r="G2" s="10" t="s">
        <v>62</v>
      </c>
      <c r="H2" s="11" t="s">
        <v>60</v>
      </c>
      <c r="I2" s="12" t="s">
        <v>61</v>
      </c>
    </row>
    <row r="3" spans="2:11" x14ac:dyDescent="0.3">
      <c r="B3" s="13" t="s">
        <v>63</v>
      </c>
      <c r="C3" s="2"/>
      <c r="D3" s="22">
        <v>5</v>
      </c>
      <c r="G3" s="13" t="s">
        <v>64</v>
      </c>
      <c r="H3" s="8">
        <v>1</v>
      </c>
      <c r="I3" s="15"/>
    </row>
    <row r="4" spans="2:11" x14ac:dyDescent="0.3">
      <c r="B4" s="13" t="s">
        <v>65</v>
      </c>
      <c r="C4" s="2">
        <v>0.97</v>
      </c>
      <c r="D4" s="23">
        <f>D3*C4</f>
        <v>4.8499999999999996</v>
      </c>
      <c r="G4" s="26" t="s">
        <v>66</v>
      </c>
      <c r="H4" s="8">
        <v>365</v>
      </c>
      <c r="I4" s="27"/>
    </row>
    <row r="5" spans="2:11" x14ac:dyDescent="0.3">
      <c r="B5" s="16" t="s">
        <v>67</v>
      </c>
      <c r="C5" s="2">
        <v>0.3</v>
      </c>
      <c r="D5" s="24">
        <f>D4*C5</f>
        <v>1.4549999999999998</v>
      </c>
      <c r="G5" s="13" t="s">
        <v>68</v>
      </c>
      <c r="H5" s="2">
        <v>0.63</v>
      </c>
      <c r="I5" s="27">
        <f>(H4/365)*H5*H3</f>
        <v>0.63</v>
      </c>
    </row>
    <row r="6" spans="2:11" x14ac:dyDescent="0.3">
      <c r="B6" s="16" t="s">
        <v>69</v>
      </c>
      <c r="C6" s="2">
        <v>0.66669999999999996</v>
      </c>
      <c r="D6" s="24">
        <f>D4*C6</f>
        <v>3.2334949999999996</v>
      </c>
      <c r="G6" s="16" t="s">
        <v>67</v>
      </c>
      <c r="H6" s="2">
        <v>0.3</v>
      </c>
      <c r="I6" s="17">
        <f>I5*H6</f>
        <v>0.189</v>
      </c>
    </row>
    <row r="7" spans="2:11" ht="26" x14ac:dyDescent="0.3">
      <c r="B7" s="18" t="s">
        <v>70</v>
      </c>
      <c r="C7" s="2">
        <v>0.15</v>
      </c>
      <c r="D7" s="24">
        <f>D4*C7</f>
        <v>0.72749999999999992</v>
      </c>
      <c r="G7" s="16" t="s">
        <v>69</v>
      </c>
      <c r="H7" s="2">
        <v>0.66669999999999996</v>
      </c>
      <c r="I7" s="17">
        <f>I5*H7</f>
        <v>0.42002099999999998</v>
      </c>
      <c r="K7" s="16" t="s">
        <v>67</v>
      </c>
    </row>
    <row r="8" spans="2:11" ht="26" x14ac:dyDescent="0.3">
      <c r="B8" s="18" t="s">
        <v>71</v>
      </c>
      <c r="C8" s="2">
        <v>0.3</v>
      </c>
      <c r="D8" s="24">
        <f>D4*C8</f>
        <v>1.4549999999999998</v>
      </c>
      <c r="G8" s="18" t="s">
        <v>70</v>
      </c>
      <c r="H8" s="2">
        <v>0.15</v>
      </c>
      <c r="I8" s="17">
        <f>I5*H8</f>
        <v>9.4500000000000001E-2</v>
      </c>
      <c r="K8" s="16" t="s">
        <v>69</v>
      </c>
    </row>
    <row r="9" spans="2:11" ht="26.5" thickBot="1" x14ac:dyDescent="0.35">
      <c r="B9" s="19" t="s">
        <v>72</v>
      </c>
      <c r="C9" s="20">
        <v>0.2767</v>
      </c>
      <c r="D9" s="25">
        <f>D4*C9</f>
        <v>1.3419949999999998</v>
      </c>
      <c r="G9" s="18" t="s">
        <v>71</v>
      </c>
      <c r="H9" s="2">
        <v>0.3</v>
      </c>
      <c r="I9" s="17">
        <f>I5*H9</f>
        <v>0.189</v>
      </c>
      <c r="K9" s="18" t="s">
        <v>70</v>
      </c>
    </row>
    <row r="10" spans="2:11" ht="26.5" thickBot="1" x14ac:dyDescent="0.35">
      <c r="B10" s="4"/>
      <c r="C10" s="3"/>
      <c r="D10" s="4"/>
      <c r="G10" s="19" t="s">
        <v>72</v>
      </c>
      <c r="H10" s="20">
        <v>0.2767</v>
      </c>
      <c r="I10" s="21">
        <f>I5*H10</f>
        <v>0.174321</v>
      </c>
      <c r="K10" s="18" t="s">
        <v>71</v>
      </c>
    </row>
    <row r="11" spans="2:11" ht="26.5" thickBot="1" x14ac:dyDescent="0.35">
      <c r="K11" s="19" t="s">
        <v>72</v>
      </c>
    </row>
    <row r="12" spans="2:11" ht="13.5" thickBot="1" x14ac:dyDescent="0.35"/>
    <row r="13" spans="2:11" ht="13.5" thickBot="1" x14ac:dyDescent="0.35">
      <c r="B13" s="10" t="s">
        <v>73</v>
      </c>
      <c r="C13" s="11" t="s">
        <v>60</v>
      </c>
      <c r="D13" s="12" t="s">
        <v>61</v>
      </c>
    </row>
    <row r="14" spans="2:11" x14ac:dyDescent="0.3">
      <c r="B14" s="13" t="s">
        <v>74</v>
      </c>
      <c r="C14" s="2"/>
      <c r="D14" s="14">
        <v>39.6</v>
      </c>
      <c r="G14" s="10" t="s">
        <v>75</v>
      </c>
      <c r="H14" s="11" t="s">
        <v>60</v>
      </c>
      <c r="I14" s="12" t="s">
        <v>61</v>
      </c>
    </row>
    <row r="15" spans="2:11" x14ac:dyDescent="0.3">
      <c r="B15" s="13" t="s">
        <v>76</v>
      </c>
      <c r="C15" s="2">
        <v>0.87</v>
      </c>
      <c r="D15" s="15">
        <f>D14*C15</f>
        <v>34.451999999999998</v>
      </c>
      <c r="G15" s="13" t="s">
        <v>77</v>
      </c>
      <c r="H15" s="8">
        <v>1</v>
      </c>
      <c r="I15" s="15"/>
    </row>
    <row r="16" spans="2:11" x14ac:dyDescent="0.3">
      <c r="B16" s="16" t="s">
        <v>67</v>
      </c>
      <c r="C16" s="2">
        <v>0.3</v>
      </c>
      <c r="D16" s="17">
        <f>D15*C16</f>
        <v>10.335599999999999</v>
      </c>
      <c r="G16" s="26" t="s">
        <v>66</v>
      </c>
      <c r="H16" s="8">
        <v>365</v>
      </c>
      <c r="I16" s="15"/>
    </row>
    <row r="17" spans="2:9" x14ac:dyDescent="0.3">
      <c r="B17" s="16" t="s">
        <v>69</v>
      </c>
      <c r="C17" s="2">
        <v>0.66669999999999996</v>
      </c>
      <c r="D17" s="17">
        <f>D15*C17</f>
        <v>22.969148399999998</v>
      </c>
      <c r="G17" s="13" t="s">
        <v>78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70</v>
      </c>
      <c r="C18" s="2">
        <v>0.15</v>
      </c>
      <c r="D18" s="17">
        <f>D15*C18</f>
        <v>5.1677999999999997</v>
      </c>
      <c r="G18" s="16" t="s">
        <v>67</v>
      </c>
      <c r="H18" s="2">
        <v>0.3</v>
      </c>
      <c r="I18" s="17">
        <f>I17*H18</f>
        <v>0.1164</v>
      </c>
    </row>
    <row r="19" spans="2:9" ht="26" x14ac:dyDescent="0.3">
      <c r="B19" s="18" t="s">
        <v>71</v>
      </c>
      <c r="C19" s="2">
        <v>0.3</v>
      </c>
      <c r="D19" s="17">
        <f>D15*C19</f>
        <v>10.335599999999999</v>
      </c>
      <c r="G19" s="16" t="s">
        <v>69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72</v>
      </c>
      <c r="C20" s="20">
        <v>0.2767</v>
      </c>
      <c r="D20" s="21">
        <f>D15*C20</f>
        <v>9.5328683999999999</v>
      </c>
      <c r="G20" s="18" t="s">
        <v>70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71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72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79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80</v>
      </c>
      <c r="H25" s="28" t="s">
        <v>60</v>
      </c>
      <c r="I25" s="29" t="s">
        <v>61</v>
      </c>
    </row>
    <row r="26" spans="2:9" x14ac:dyDescent="0.3">
      <c r="G26" s="30" t="s">
        <v>81</v>
      </c>
      <c r="H26" s="9">
        <v>5</v>
      </c>
      <c r="I26" s="31"/>
    </row>
    <row r="27" spans="2:9" x14ac:dyDescent="0.3">
      <c r="G27" s="26" t="s">
        <v>66</v>
      </c>
      <c r="H27" s="9">
        <v>365</v>
      </c>
      <c r="I27" s="31"/>
    </row>
    <row r="28" spans="2:9" x14ac:dyDescent="0.3">
      <c r="G28" s="16" t="s">
        <v>82</v>
      </c>
      <c r="H28" s="2">
        <v>15.65</v>
      </c>
      <c r="I28" s="27">
        <f>(H27/365)*H28*H26</f>
        <v>78.25</v>
      </c>
    </row>
    <row r="29" spans="2:9" x14ac:dyDescent="0.3">
      <c r="G29" s="16" t="s">
        <v>83</v>
      </c>
      <c r="H29" s="2">
        <v>0.3</v>
      </c>
      <c r="I29" s="17">
        <f>I28*H29</f>
        <v>23.474999999999998</v>
      </c>
    </row>
    <row r="30" spans="2:9" x14ac:dyDescent="0.3">
      <c r="G30" s="16" t="s">
        <v>69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70</v>
      </c>
      <c r="H31" s="2">
        <v>0.15</v>
      </c>
      <c r="I31" s="17">
        <f>I28*H31</f>
        <v>11.737499999999999</v>
      </c>
    </row>
    <row r="32" spans="2:9" ht="26" x14ac:dyDescent="0.3">
      <c r="G32" s="18" t="s">
        <v>71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72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84</v>
      </c>
      <c r="C3" s="35" t="s">
        <v>60</v>
      </c>
      <c r="D3" s="12" t="s">
        <v>61</v>
      </c>
      <c r="G3" s="10" t="s">
        <v>85</v>
      </c>
      <c r="H3" s="35" t="s">
        <v>60</v>
      </c>
      <c r="I3" s="12" t="s">
        <v>61</v>
      </c>
      <c r="L3" s="10" t="s">
        <v>86</v>
      </c>
      <c r="M3" s="35" t="s">
        <v>60</v>
      </c>
      <c r="N3" s="12" t="s">
        <v>61</v>
      </c>
    </row>
    <row r="4" spans="2:14" x14ac:dyDescent="0.3">
      <c r="B4" s="13" t="s">
        <v>63</v>
      </c>
      <c r="C4" s="2"/>
      <c r="D4" s="22">
        <v>1</v>
      </c>
      <c r="G4" s="13" t="s">
        <v>63</v>
      </c>
      <c r="H4" s="2"/>
      <c r="I4" s="22">
        <v>547.5</v>
      </c>
      <c r="L4" s="13" t="s">
        <v>63</v>
      </c>
      <c r="M4" s="2"/>
      <c r="N4" s="22">
        <v>547.5</v>
      </c>
    </row>
    <row r="5" spans="2:14" x14ac:dyDescent="0.3">
      <c r="B5" s="13" t="s">
        <v>87</v>
      </c>
      <c r="C5" s="2">
        <v>0.67</v>
      </c>
      <c r="D5" s="23">
        <f>D4*C5</f>
        <v>0.67</v>
      </c>
      <c r="G5" s="13" t="s">
        <v>88</v>
      </c>
      <c r="H5" s="2">
        <v>0.61</v>
      </c>
      <c r="I5" s="23">
        <f>I4*H5</f>
        <v>333.97499999999997</v>
      </c>
      <c r="L5" s="13" t="s">
        <v>89</v>
      </c>
      <c r="M5" s="2">
        <v>1</v>
      </c>
      <c r="N5" s="23">
        <f>N4*M5</f>
        <v>547.5</v>
      </c>
    </row>
    <row r="6" spans="2:14" ht="13.5" thickBot="1" x14ac:dyDescent="0.35">
      <c r="B6" s="16" t="s">
        <v>90</v>
      </c>
      <c r="C6" s="2">
        <v>0.55000000000000004</v>
      </c>
      <c r="D6" s="24">
        <f>D5*C6</f>
        <v>0.36850000000000005</v>
      </c>
      <c r="G6" s="36" t="s">
        <v>91</v>
      </c>
      <c r="H6" s="20">
        <v>0.4375</v>
      </c>
      <c r="I6" s="25">
        <f>I5*H6</f>
        <v>146.11406249999999</v>
      </c>
      <c r="L6" s="36" t="s">
        <v>91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92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93</v>
      </c>
      <c r="C11" s="35" t="s">
        <v>60</v>
      </c>
      <c r="D11" s="37" t="s">
        <v>61</v>
      </c>
      <c r="G11" s="10" t="s">
        <v>94</v>
      </c>
      <c r="H11" s="35" t="s">
        <v>60</v>
      </c>
      <c r="I11" s="37" t="s">
        <v>61</v>
      </c>
      <c r="L11" s="10" t="s">
        <v>95</v>
      </c>
      <c r="M11" s="35" t="s">
        <v>60</v>
      </c>
      <c r="N11" s="37" t="s">
        <v>61</v>
      </c>
    </row>
    <row r="12" spans="2:14" x14ac:dyDescent="0.3">
      <c r="B12" s="13" t="s">
        <v>74</v>
      </c>
      <c r="C12" s="2"/>
      <c r="D12" s="22">
        <v>1</v>
      </c>
      <c r="G12" s="13" t="s">
        <v>74</v>
      </c>
      <c r="H12" s="2"/>
      <c r="I12" s="22">
        <v>94.5</v>
      </c>
      <c r="L12" s="13" t="s">
        <v>74</v>
      </c>
      <c r="M12" s="2"/>
      <c r="N12" s="22">
        <v>94.5</v>
      </c>
    </row>
    <row r="13" spans="2:14" x14ac:dyDescent="0.3">
      <c r="B13" s="13" t="s">
        <v>96</v>
      </c>
      <c r="C13" s="2">
        <v>0.28000000000000003</v>
      </c>
      <c r="D13" s="23">
        <f>D12*C13</f>
        <v>0.28000000000000003</v>
      </c>
      <c r="G13" s="13" t="s">
        <v>97</v>
      </c>
      <c r="H13" s="2">
        <v>0.33</v>
      </c>
      <c r="I13" s="23">
        <f>I12*H13</f>
        <v>31.185000000000002</v>
      </c>
      <c r="L13" s="13" t="s">
        <v>98</v>
      </c>
      <c r="M13" s="2">
        <v>1</v>
      </c>
      <c r="N13" s="23">
        <f>N12*M13</f>
        <v>94.5</v>
      </c>
    </row>
    <row r="14" spans="2:14" ht="13.5" thickBot="1" x14ac:dyDescent="0.35">
      <c r="B14" s="16" t="s">
        <v>91</v>
      </c>
      <c r="C14" s="2">
        <v>0.55000000000000004</v>
      </c>
      <c r="D14" s="24">
        <f>D13*C14</f>
        <v>0.15400000000000003</v>
      </c>
      <c r="G14" s="36" t="s">
        <v>91</v>
      </c>
      <c r="H14" s="20">
        <v>0.4375</v>
      </c>
      <c r="I14" s="25">
        <f>I13*H14</f>
        <v>13.643437500000001</v>
      </c>
      <c r="L14" s="36" t="s">
        <v>91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92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99</v>
      </c>
      <c r="C19" s="35" t="s">
        <v>60</v>
      </c>
      <c r="D19" s="37" t="s">
        <v>61</v>
      </c>
      <c r="F19" s="3"/>
      <c r="G19" s="10" t="s">
        <v>100</v>
      </c>
      <c r="H19" s="35" t="s">
        <v>60</v>
      </c>
      <c r="I19" s="37" t="s">
        <v>61</v>
      </c>
      <c r="J19" s="3"/>
      <c r="K19" s="3"/>
      <c r="L19" s="10" t="s">
        <v>101</v>
      </c>
      <c r="M19" s="35" t="s">
        <v>60</v>
      </c>
      <c r="N19" s="37" t="s">
        <v>61</v>
      </c>
    </row>
    <row r="20" spans="2:14" x14ac:dyDescent="0.3">
      <c r="B20" s="13" t="s">
        <v>102</v>
      </c>
      <c r="C20" s="8">
        <v>1</v>
      </c>
      <c r="D20" s="38"/>
      <c r="F20" s="3"/>
      <c r="G20" s="13" t="s">
        <v>102</v>
      </c>
      <c r="H20" s="8">
        <v>1</v>
      </c>
      <c r="I20" s="38"/>
      <c r="J20" s="3"/>
      <c r="K20" s="3"/>
      <c r="L20" s="13" t="s">
        <v>102</v>
      </c>
      <c r="M20" s="8">
        <v>1</v>
      </c>
      <c r="N20" s="38"/>
    </row>
    <row r="21" spans="2:14" ht="14.65" customHeight="1" x14ac:dyDescent="0.3">
      <c r="B21" s="26" t="s">
        <v>66</v>
      </c>
      <c r="C21" s="8">
        <v>365</v>
      </c>
      <c r="D21" s="38"/>
      <c r="F21" s="3"/>
      <c r="G21" s="26" t="s">
        <v>66</v>
      </c>
      <c r="H21" s="8">
        <v>365</v>
      </c>
      <c r="I21" s="38"/>
      <c r="J21" s="3"/>
      <c r="K21" s="3"/>
      <c r="L21" s="26" t="s">
        <v>66</v>
      </c>
      <c r="M21" s="8">
        <v>365</v>
      </c>
      <c r="N21" s="38"/>
    </row>
    <row r="22" spans="2:14" x14ac:dyDescent="0.3">
      <c r="B22" s="16" t="s">
        <v>103</v>
      </c>
      <c r="C22" s="2">
        <v>3.18</v>
      </c>
      <c r="D22" s="23">
        <f>(C21/365)*C20*C22</f>
        <v>3.18</v>
      </c>
      <c r="F22" s="3"/>
      <c r="G22" s="16" t="s">
        <v>104</v>
      </c>
      <c r="H22" s="2">
        <v>2.97</v>
      </c>
      <c r="I22" s="23">
        <f>(H21/365)*H20*H22</f>
        <v>2.97</v>
      </c>
      <c r="J22" s="3"/>
      <c r="K22" s="3"/>
      <c r="L22" s="16" t="s">
        <v>105</v>
      </c>
      <c r="M22" s="2"/>
      <c r="N22" s="23">
        <f>(M21/365)*M20*M22</f>
        <v>0</v>
      </c>
    </row>
    <row r="23" spans="2:14" ht="13.5" thickBot="1" x14ac:dyDescent="0.35">
      <c r="B23" s="16" t="s">
        <v>106</v>
      </c>
      <c r="C23" s="2">
        <v>3.59</v>
      </c>
      <c r="D23" s="24">
        <f>D22*C23</f>
        <v>11.4162</v>
      </c>
      <c r="F23" s="3"/>
      <c r="G23" s="36" t="s">
        <v>107</v>
      </c>
      <c r="H23" s="20">
        <v>0.4375</v>
      </c>
      <c r="I23" s="25">
        <f>I22*H23</f>
        <v>1.2993750000000002</v>
      </c>
      <c r="J23" s="3"/>
      <c r="K23" s="3"/>
      <c r="L23" s="36" t="s">
        <v>108</v>
      </c>
      <c r="M23" s="20">
        <v>0.5</v>
      </c>
      <c r="N23" s="25">
        <f>N22*M23</f>
        <v>0</v>
      </c>
    </row>
    <row r="24" spans="2:14" ht="13.5" thickBot="1" x14ac:dyDescent="0.35">
      <c r="B24" s="36" t="s">
        <v>92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79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109</v>
      </c>
      <c r="C2" s="35" t="s">
        <v>60</v>
      </c>
      <c r="D2" s="12" t="s">
        <v>61</v>
      </c>
    </row>
    <row r="3" spans="2:4" x14ac:dyDescent="0.35">
      <c r="B3" s="13" t="s">
        <v>63</v>
      </c>
      <c r="C3" s="2"/>
      <c r="D3" s="22">
        <v>1</v>
      </c>
    </row>
    <row r="4" spans="2:4" x14ac:dyDescent="0.35">
      <c r="B4" s="13" t="s">
        <v>110</v>
      </c>
      <c r="C4" s="2">
        <v>0.94</v>
      </c>
      <c r="D4" s="23">
        <f>D3*C4</f>
        <v>0.94</v>
      </c>
    </row>
    <row r="5" spans="2:4" ht="15" thickBot="1" x14ac:dyDescent="0.4">
      <c r="B5" s="36" t="s">
        <v>91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111</v>
      </c>
      <c r="C10" s="35" t="s">
        <v>60</v>
      </c>
      <c r="D10" s="37" t="s">
        <v>61</v>
      </c>
    </row>
    <row r="11" spans="2:4" x14ac:dyDescent="0.35">
      <c r="B11" s="13" t="s">
        <v>74</v>
      </c>
      <c r="C11" s="2"/>
      <c r="D11" s="22">
        <v>1</v>
      </c>
    </row>
    <row r="12" spans="2:4" x14ac:dyDescent="0.35">
      <c r="B12" s="13" t="s">
        <v>112</v>
      </c>
      <c r="C12" s="2">
        <v>0.7</v>
      </c>
      <c r="D12" s="23">
        <f>D11*C12</f>
        <v>0.7</v>
      </c>
    </row>
    <row r="13" spans="2:4" ht="15" thickBot="1" x14ac:dyDescent="0.4">
      <c r="B13" s="36" t="s">
        <v>91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113</v>
      </c>
      <c r="C18" s="35" t="s">
        <v>60</v>
      </c>
      <c r="D18" s="37" t="s">
        <v>61</v>
      </c>
    </row>
    <row r="19" spans="2:4" x14ac:dyDescent="0.35">
      <c r="B19" s="13" t="s">
        <v>114</v>
      </c>
      <c r="C19" s="8">
        <v>1</v>
      </c>
      <c r="D19" s="38"/>
    </row>
    <row r="20" spans="2:4" ht="16.899999999999999" customHeight="1" x14ac:dyDescent="0.35">
      <c r="B20" s="26" t="s">
        <v>66</v>
      </c>
      <c r="C20" s="8">
        <v>365</v>
      </c>
      <c r="D20" s="38"/>
    </row>
    <row r="21" spans="2:4" x14ac:dyDescent="0.35">
      <c r="B21" s="16" t="s">
        <v>115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116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79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117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118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119</v>
      </c>
      <c r="L5" s="50"/>
      <c r="M5" s="50" t="s">
        <v>12</v>
      </c>
      <c r="N5" s="50"/>
      <c r="O5" s="16" t="s">
        <v>118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120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121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122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123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124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124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125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125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126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126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127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127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128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128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129</v>
      </c>
      <c r="E16" s="35" t="s">
        <v>60</v>
      </c>
      <c r="F16" s="45" t="s">
        <v>130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119</v>
      </c>
      <c r="E18" s="2"/>
      <c r="F18" s="46"/>
      <c r="G18" s="22">
        <v>1</v>
      </c>
    </row>
    <row r="19" spans="4:7" ht="15" thickBot="1" x14ac:dyDescent="0.4">
      <c r="D19" s="36" t="s">
        <v>123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131</v>
      </c>
      <c r="E21" s="35" t="s">
        <v>60</v>
      </c>
      <c r="F21" s="45" t="s">
        <v>130</v>
      </c>
      <c r="G21" s="12"/>
    </row>
    <row r="22" spans="4:7" x14ac:dyDescent="0.35">
      <c r="D22" s="13" t="s">
        <v>119</v>
      </c>
      <c r="E22" s="2"/>
      <c r="F22" s="46"/>
      <c r="G22" s="22">
        <v>1</v>
      </c>
    </row>
    <row r="23" spans="4:7" ht="15" thickBot="1" x14ac:dyDescent="0.4">
      <c r="D23" s="36" t="s">
        <v>126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132</v>
      </c>
      <c r="E25" s="35" t="s">
        <v>60</v>
      </c>
      <c r="F25" s="45" t="s">
        <v>130</v>
      </c>
      <c r="G25" s="12" t="s">
        <v>61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66</v>
      </c>
      <c r="E27" s="73"/>
      <c r="F27" s="74"/>
      <c r="G27" s="75">
        <v>365</v>
      </c>
    </row>
    <row r="28" spans="4:7" ht="15" thickBot="1" x14ac:dyDescent="0.4">
      <c r="D28" s="36" t="s">
        <v>118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133</v>
      </c>
      <c r="E30" s="35" t="s">
        <v>60</v>
      </c>
      <c r="F30" s="45" t="s">
        <v>130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66</v>
      </c>
      <c r="E32" s="73"/>
      <c r="F32" s="74"/>
      <c r="G32" s="75">
        <v>365</v>
      </c>
    </row>
    <row r="33" spans="4:7" ht="15" thickBot="1" x14ac:dyDescent="0.4">
      <c r="D33" s="36" t="s">
        <v>127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134</v>
      </c>
      <c r="E35" s="35" t="s">
        <v>60</v>
      </c>
      <c r="F35" s="45" t="s">
        <v>130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66</v>
      </c>
      <c r="E37" s="73"/>
      <c r="F37" s="74"/>
      <c r="G37" s="75">
        <v>365</v>
      </c>
    </row>
    <row r="38" spans="4:7" ht="15" thickBot="1" x14ac:dyDescent="0.4">
      <c r="D38" s="36" t="s">
        <v>118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2022-08-25T15:59:04Z</dcterms:modified>
  <cp:category/>
  <cp:contentStatus/>
</cp:coreProperties>
</file>