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h.Oluwole\Desktop\Cadence Initiative\"/>
    </mc:Choice>
  </mc:AlternateContent>
  <xr:revisionPtr revIDLastSave="0" documentId="13_ncr:1_{2299555C-51C2-45B3-AFB3-25BB40545B73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5" l="1"/>
  <c r="E22" i="5"/>
  <c r="N23" i="5" l="1"/>
  <c r="T31" i="5"/>
  <c r="S31" i="5"/>
  <c r="T27" i="5"/>
  <c r="T22" i="5"/>
  <c r="T23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<sst xmlns="http://schemas.openxmlformats.org/spreadsheetml/2006/main" count="308" uniqueCount="139">
  <si>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</si>
  <si>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</si>
  <si>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</si>
  <si>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</si>
  <si>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</si>
  <si>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</si>
  <si>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</si>
  <si>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</si>
  <si>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</si>
  <si>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</si>
  <si>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</si>
  <si>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</si>
  <si>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</si>
  <si>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</si>
  <si>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</si>
  <si>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</si>
  <si>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</si>
  <si>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</si>
  <si>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</si>
  <si>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</si>
  <si>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</si>
  <si>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</si>
  <si>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</si>
  <si>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</si>
  <si>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</si>
  <si>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</si>
  <si>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</si>
  <si>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</si>
  <si>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</si>
  <si>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</si>
  <si>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</si>
  <si>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</si>
  <si>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</si>
  <si>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</si>
  <si>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</si>
  <si>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</si>
  <si>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</si>
  <si>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</si>
  <si>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</si>
  <si>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</si>
  <si>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</si>
  <si>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</si>
  <si>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</si>
  <si>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</si>
  <si>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</si>
  <si>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</si>
  <si>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</si>
  <si>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</si>
  <si>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</si>
  <si>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</si>
  <si>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</si>
  <si>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</si>
  <si>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</si>
  <si>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</si>
  <si>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</si>
  <si>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</si>
  <si>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</si>
  <si>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</si>
  <si>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</si>
  <si>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</si>
  <si>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</si>
  <si>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</si>
  <si>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</si>
  <si>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</si>
  <si>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</si>
  <si>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</si>
  <si>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</si>
  <si>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</si>
  <si>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</si>
  <si>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</si>
  <si>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</si>
  <si>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</si>
  <si>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</si>
  <si>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</si>
  <si>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</si>
  <si>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</si>
  <si>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</si>
  <si>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</si>
  <si>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</si>
  <si>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</si>
  <si>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</si>
  <si>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</si>
  <si>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</si>
  <si>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</si>
  <si>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</si>
  <si>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</si>
  <si>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</si>
  <si>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</si>
  <si>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</si>
  <si>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</si>
  <si>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</si>
  <si>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</si>
  <si>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</si>
  <si>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</si>
  <si>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</si>
  <si>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</si>
  <si>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</si>
  <si>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</si>
  <si>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</si>
  <si>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</si>
  <si>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</si>
  <si>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</si>
  <si>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</si>
  <si>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</si>
  <si>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</si>
  <si>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</si>
  <si>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</si>
  <si>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</si>
  <si>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</si>
  <si>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</si>
  <si>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</si>
  <si>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</si>
  <si>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</si>
  <si>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</si>
  <si>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</si>
  <si>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</si>
  <si>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</si>
  <si>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</si>
  <si>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</si>
  <si>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</si>
  <si>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</si>
  <si>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</si>
  <si>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</si>
  <si>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</si>
  <si>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</si>
  <si>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</si>
  <si>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</si>
  <si>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</si>
  <si>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</si>
  <si>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</si>
  <si>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</si>
  <si>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</si>
  <si>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</si>
  <si>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</si>
  <si>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</si>
  <si>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</si>
  <si>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>Jan</t>
  </si>
  <si>
    <t>Gas FCF</t>
  </si>
  <si>
    <t>Oil 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</si>
</sst>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54"/>
  <sheetViews>
    <sheetView tabSelected="1" topLeftCell="A19" zoomScale="85" zoomScaleNormal="85" workbookViewId="0">
      <selection activeCell="I29" sqref="I29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v>0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23</v>
      </c>
      <c r="E28" s="82">
        <f>IF(D28=$K$7,(VLOOKUP(D31,$O$4:$S$16,3,FALSE)),IF(D28=$K$8,(VLOOKUP(D31,$O$4:S$16,4,FALSE)),(VLOOKUP(D31,$O$4:S$16,5,FALSE))))</f>
        <v>0.41</v>
      </c>
      <c r="F28" s="113">
        <v>15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31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156.69863013698628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7" ht="8.65" customHeight="1" thickBot="1">
      <c r="C33" s="71"/>
      <c r="D33" s="78"/>
      <c r="E33" s="73"/>
      <c r="F33" s="110"/>
      <c r="G33" s="87"/>
    </row>
    <row r="34" spans="3:7" ht="7.5" customHeight="1">
      <c r="D34" s="73"/>
      <c r="E34" s="73"/>
      <c r="F34" s="110"/>
      <c r="G34" s="85"/>
    </row>
    <row r="35" spans="3:7" ht="10.9" customHeight="1">
      <c r="D35" s="93"/>
      <c r="E35" s="73"/>
      <c r="F35" s="110"/>
      <c r="G35" s="85"/>
    </row>
    <row r="36" spans="3:7" ht="8.65" customHeight="1" thickBot="1">
      <c r="D36" s="78"/>
      <c r="E36" s="73"/>
      <c r="F36" s="110"/>
      <c r="G36" s="88"/>
    </row>
    <row r="37" spans="3:7" ht="12.65" customHeight="1">
      <c r="C37" s="161" t="s">
        <v>59</v>
      </c>
      <c r="F37" s="114"/>
    </row>
    <row r="38" spans="3:7" ht="15" thickBot="1">
      <c r="C38" s="162"/>
      <c r="D38" s="78"/>
      <c r="E38" s="73"/>
      <c r="F38" s="110"/>
      <c r="G38" s="87"/>
    </row>
    <row r="39" spans="3:7">
      <c r="D39" s="73"/>
      <c r="E39" s="73"/>
      <c r="F39" s="110"/>
      <c r="G39" s="85"/>
    </row>
    <row r="40" spans="3:7">
      <c r="D40" s="93"/>
      <c r="E40" s="73"/>
      <c r="F40" s="110"/>
      <c r="G40" s="85"/>
    </row>
    <row r="41" spans="3:7">
      <c r="D41" s="78"/>
      <c r="E41" s="73"/>
      <c r="F41" s="110"/>
      <c r="G41" s="88"/>
    </row>
    <row r="42" spans="3:7">
      <c r="F42" s="114"/>
    </row>
    <row r="43" spans="3:7">
      <c r="D43" s="72" t="s">
        <v>136</v>
      </c>
      <c r="F43" s="114"/>
    </row>
    <row r="44" spans="3:7">
      <c r="D44" s="72" t="s">
        <v>137</v>
      </c>
      <c r="F44" s="114">
        <v>146250</v>
      </c>
    </row>
    <row r="45" spans="3:7">
      <c r="D45" s="72" t="s">
        <v>138</v>
      </c>
      <c r="F45" s="114">
        <v>15800</v>
      </c>
    </row>
    <row r="46" spans="3:7">
      <c r="F46" s="107">
        <f>SUM(F44:F45)</f>
        <v>162050</v>
      </c>
    </row>
    <row r="47" spans="3:7">
      <c r="F47" s="114"/>
    </row>
    <row r="49" spans="6:6">
      <c r="F49" s="114"/>
    </row>
    <row r="50" spans="6:6">
      <c r="F50" s="114"/>
    </row>
    <row r="52" spans="6:6">
      <c r="F52" s="114"/>
    </row>
    <row r="54" spans="6:6">
      <c r="F5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2024-04-24T10:30:54Z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