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CD Calculation" sheetId="1" r:id="rId1"/>
  </sheets>
  <calcPr calcId="145621"/>
</workbook>
</file>

<file path=xl/calcChain.xml><?xml version="1.0" encoding="utf-8"?>
<calcChain xmlns="http://schemas.openxmlformats.org/spreadsheetml/2006/main">
  <c r="D27" i="1" l="1"/>
  <c r="D13" i="1"/>
  <c r="D6" i="1"/>
  <c r="D23" i="1"/>
  <c r="D22" i="1"/>
  <c r="D14" i="1"/>
  <c r="D15" i="1" s="1"/>
  <c r="G7" i="1"/>
  <c r="D7" i="1"/>
  <c r="D5" i="1"/>
  <c r="D4" i="1"/>
  <c r="D24" i="1" l="1"/>
  <c r="D8" i="1"/>
</calcChain>
</file>

<file path=xl/comments1.xml><?xml version="1.0" encoding="utf-8"?>
<comments xmlns="http://schemas.openxmlformats.org/spreadsheetml/2006/main">
  <authors>
    <author>Isaac.Brossa</author>
  </authors>
  <commentList>
    <comment ref="D22" authorId="0">
      <text>
        <r>
          <rPr>
            <b/>
            <sz val="9"/>
            <color indexed="81"/>
            <rFont val="Tahoma"/>
            <charset val="1"/>
          </rPr>
          <t>Isaac.Brossa:</t>
        </r>
        <r>
          <rPr>
            <sz val="9"/>
            <color indexed="81"/>
            <rFont val="Tahoma"/>
            <charset val="1"/>
          </rPr>
          <t xml:space="preserve">
Estimating 40% BSW
</t>
        </r>
      </text>
    </comment>
  </commentList>
</comments>
</file>

<file path=xl/sharedStrings.xml><?xml version="1.0" encoding="utf-8"?>
<sst xmlns="http://schemas.openxmlformats.org/spreadsheetml/2006/main" count="30" uniqueCount="30">
  <si>
    <t>Unit Cost</t>
  </si>
  <si>
    <t>Qty</t>
  </si>
  <si>
    <t>Total Cost ($)</t>
  </si>
  <si>
    <t>Transmitters</t>
  </si>
  <si>
    <t>Accessories</t>
  </si>
  <si>
    <t>Installation</t>
  </si>
  <si>
    <t>Logistics (Logistics, Engr Drawing, Mobilisation/De-mobilisation, etc)</t>
  </si>
  <si>
    <t>Total</t>
  </si>
  <si>
    <t>OPEX</t>
  </si>
  <si>
    <t>CSD Calculations</t>
  </si>
  <si>
    <t>$(m)</t>
  </si>
  <si>
    <t>Total Cost Train Unit 12</t>
  </si>
  <si>
    <t>Unit Cost/Train Unit</t>
  </si>
  <si>
    <t>Cost Saving for Running 3 Trains</t>
  </si>
  <si>
    <t>Reduction in Tank Top Due to Emulsion Issues.</t>
  </si>
  <si>
    <t>Oil (bbls)</t>
  </si>
  <si>
    <t>Gas (Mscfd)</t>
  </si>
  <si>
    <t>Total Volume (SPDC Deferred Oil plus Cond 2016)</t>
  </si>
  <si>
    <t>Total Volume (SPDC Deferred Oil plus Cond Jan - Mar 2017)</t>
  </si>
  <si>
    <t>Calculation Based on 2016 Figures</t>
  </si>
  <si>
    <t>Total Saving ($)</t>
  </si>
  <si>
    <t>Oil CSD Figure</t>
  </si>
  <si>
    <t>$45/bbl</t>
  </si>
  <si>
    <t>Gas CSD Figure</t>
  </si>
  <si>
    <t>$1.72/Mscfd</t>
  </si>
  <si>
    <t>Total Saving</t>
  </si>
  <si>
    <t>Unit Cost ($)</t>
  </si>
  <si>
    <t>CAPEX EXPENDITURE</t>
  </si>
  <si>
    <t>Cash Surplus</t>
  </si>
  <si>
    <t>Maintenance Cost Without Proper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</si>
</sst>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0" fontId="1" fillId="0" borderId="0" xfId="0" applyFont="1" applyAlignment="1">
      <alignment horizontal="center"/>
    </xf>
    <xf numFmtId="43" fontId="5" fillId="2" borderId="0" xfId="0" applyNumberFormat="1" applyFont="1" applyFill="1"/>
    <xf numFmtId="164" fontId="4" fillId="2" borderId="0" xfId="1" applyFont="1" applyFill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164" fontId="4" fillId="2" borderId="0" xfId="1" applyFont="1" applyFill="1"/>
    <xf numFmtId="43" fontId="6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D27" sqref="D27"/>
    </sheetView>
  </sheetViews>
  <sheetFormatPr defaultRowHeight="12.75" x14ac:dyDescent="0.2"/>
  <cols>
    <col min="1" max="1" width="59.42578125" bestFit="1" customWidth="1"/>
    <col min="2" max="2" width="11.42578125" bestFit="1" customWidth="1"/>
    <col min="3" max="3" width="12" bestFit="1" customWidth="1"/>
    <col min="4" max="4" width="16.140625" bestFit="1" customWidth="1"/>
  </cols>
  <sheetData>
    <row r="2" spans="1:7" x14ac:dyDescent="0.2">
      <c r="A2" s="1" t="s">
        <v>27</v>
      </c>
    </row>
    <row r="3" spans="1:7" x14ac:dyDescent="0.2">
      <c r="B3" s="1" t="s">
        <v>26</v>
      </c>
      <c r="C3" s="1" t="s">
        <v>1</v>
      </c>
      <c r="D3" s="1" t="s">
        <v>2</v>
      </c>
    </row>
    <row r="4" spans="1:7" x14ac:dyDescent="0.2">
      <c r="A4" s="1" t="s">
        <v>3</v>
      </c>
      <c r="B4" s="2">
        <v>8916.15</v>
      </c>
      <c r="C4">
        <v>6</v>
      </c>
      <c r="D4" s="9">
        <f>B4*C4</f>
        <v>53496.899999999994</v>
      </c>
    </row>
    <row r="5" spans="1:7" x14ac:dyDescent="0.2">
      <c r="A5" s="1" t="s">
        <v>4</v>
      </c>
      <c r="B5">
        <v>6867.63</v>
      </c>
      <c r="C5">
        <v>1</v>
      </c>
      <c r="D5" s="9">
        <f>B5*C5</f>
        <v>6867.63</v>
      </c>
      <c r="G5" s="2">
        <v>6531.18</v>
      </c>
    </row>
    <row r="6" spans="1:7" x14ac:dyDescent="0.2">
      <c r="A6" s="1" t="s">
        <v>5</v>
      </c>
      <c r="B6">
        <v>2150</v>
      </c>
      <c r="C6">
        <v>5</v>
      </c>
      <c r="D6" s="9">
        <f>B6*C6</f>
        <v>10750</v>
      </c>
      <c r="G6">
        <v>336.45</v>
      </c>
    </row>
    <row r="7" spans="1:7" x14ac:dyDescent="0.2">
      <c r="A7" s="1" t="s">
        <v>6</v>
      </c>
      <c r="B7">
        <v>22000</v>
      </c>
      <c r="C7">
        <v>1</v>
      </c>
      <c r="D7" s="9">
        <f>B7*C7</f>
        <v>22000</v>
      </c>
      <c r="G7" s="2">
        <f>SUM(G5:G6)</f>
        <v>6867.63</v>
      </c>
    </row>
    <row r="8" spans="1:7" x14ac:dyDescent="0.2">
      <c r="A8" s="1" t="s">
        <v>7</v>
      </c>
      <c r="D8" s="10">
        <f>SUM(D4:D7)</f>
        <v>93114.53</v>
      </c>
    </row>
    <row r="10" spans="1:7" x14ac:dyDescent="0.2">
      <c r="A10" s="1" t="s">
        <v>8</v>
      </c>
    </row>
    <row r="11" spans="1:7" x14ac:dyDescent="0.2">
      <c r="A11" s="1" t="s">
        <v>9</v>
      </c>
    </row>
    <row r="12" spans="1:7" x14ac:dyDescent="0.2">
      <c r="A12" s="1" t="s">
        <v>29</v>
      </c>
      <c r="D12" s="5" t="s">
        <v>10</v>
      </c>
    </row>
    <row r="13" spans="1:7" x14ac:dyDescent="0.2">
      <c r="A13" s="1" t="s">
        <v>11</v>
      </c>
      <c r="D13" s="8">
        <f>0.52*1000000</f>
        <v>520000</v>
      </c>
    </row>
    <row r="14" spans="1:7" x14ac:dyDescent="0.2">
      <c r="A14" s="1" t="s">
        <v>12</v>
      </c>
      <c r="D14" s="8">
        <f>D13/5</f>
        <v>104000</v>
      </c>
    </row>
    <row r="15" spans="1:7" x14ac:dyDescent="0.2">
      <c r="A15" s="1" t="s">
        <v>13</v>
      </c>
      <c r="D15" s="7">
        <f>D13-(D14*3)</f>
        <v>208000</v>
      </c>
    </row>
    <row r="17" spans="1:5" x14ac:dyDescent="0.2">
      <c r="A17" s="1" t="s">
        <v>14</v>
      </c>
      <c r="D17" t="s">
        <v>15</v>
      </c>
      <c r="E17" t="s">
        <v>16</v>
      </c>
    </row>
    <row r="18" spans="1:5" x14ac:dyDescent="0.2">
      <c r="A18" s="1" t="s">
        <v>17</v>
      </c>
      <c r="D18" s="3">
        <v>114668.42261311048</v>
      </c>
      <c r="E18" s="3">
        <v>64834.233352641124</v>
      </c>
    </row>
    <row r="19" spans="1:5" x14ac:dyDescent="0.2">
      <c r="A19" s="1" t="s">
        <v>18</v>
      </c>
      <c r="D19" s="3">
        <v>148596.5737802166</v>
      </c>
      <c r="E19" s="3">
        <v>160280.89892363353</v>
      </c>
    </row>
    <row r="20" spans="1:5" x14ac:dyDescent="0.2">
      <c r="A20" s="1"/>
    </row>
    <row r="21" spans="1:5" x14ac:dyDescent="0.2">
      <c r="A21" s="1" t="s">
        <v>19</v>
      </c>
      <c r="C21" t="s">
        <v>0</v>
      </c>
      <c r="D21" t="s">
        <v>20</v>
      </c>
    </row>
    <row r="22" spans="1:5" x14ac:dyDescent="0.2">
      <c r="A22" s="1" t="s">
        <v>21</v>
      </c>
      <c r="C22" t="s">
        <v>22</v>
      </c>
      <c r="D22" s="4">
        <f>D18*0.4*45</f>
        <v>2064031.6070359887</v>
      </c>
    </row>
    <row r="23" spans="1:5" x14ac:dyDescent="0.2">
      <c r="A23" s="1" t="s">
        <v>23</v>
      </c>
      <c r="C23" t="s">
        <v>24</v>
      </c>
      <c r="D23" s="4">
        <f>E18*1.72</f>
        <v>111514.88136654273</v>
      </c>
    </row>
    <row r="24" spans="1:5" x14ac:dyDescent="0.2">
      <c r="A24" s="1" t="s">
        <v>25</v>
      </c>
      <c r="D24" s="6">
        <f>SUM(D22:D23)</f>
        <v>2175546.4884025315</v>
      </c>
    </row>
    <row r="27" spans="1:5" ht="15.75" x14ac:dyDescent="0.25">
      <c r="A27" s="1" t="s">
        <v>28</v>
      </c>
      <c r="D27" s="11">
        <f>D24-(D15+D8)</f>
        <v>1874431.9584025315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 Calculation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Isaac.Brossa</dc:creator>
  <cp:lastModifiedBy>Isaac.Brossa</cp:lastModifiedBy>
  <dcterms:created xsi:type="dcterms:W3CDTF">2017-07-06T15:23:15Z</dcterms:created>
  <dcterms:modified xsi:type="dcterms:W3CDTF">2017-07-06T15:31:39Z</dcterms:modified>
</cp:coreProperties>
</file>