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le.Orifowomo\Desktop\RE\MRTA\"/>
    </mc:Choice>
  </mc:AlternateContent>
  <xr:revisionPtr revIDLastSave="0" documentId="13_ncr:1_{F17869A9-132C-4A6C-9E40-07AC87BB698C}" xr6:coauthVersionLast="45" xr6:coauthVersionMax="45" xr10:uidLastSave="{00000000-0000-0000-0000-000000000000}"/>
  <bookViews>
    <workbookView xWindow="-120" yWindow="-120" windowWidth="29040" windowHeight="15840" xr2:uid="{745D3A98-C51B-49B0-8904-41F97CCE6BFE}"/>
  </bookViews>
  <sheets>
    <sheet name="Sheet1" sheetId="1" r:id="rId1"/>
  </sheets>
  <definedNames>
    <definedName name="_xlnm.Print_Area" localSheetId="0">Sheet1!$B$1:$K$39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" i="1" l="1"/>
  <c r="J17" i="1"/>
  <c r="J16" i="1"/>
  <c r="J14" i="1"/>
  <c r="J13" i="1"/>
  <c r="J8" i="1"/>
  <c r="J7" i="1"/>
  <c r="J5" i="1"/>
  <c r="J15" i="1" l="1"/>
  <c r="K15" i="1" s="1"/>
  <c r="I20" i="1"/>
  <c r="K18" i="1"/>
  <c r="K17" i="1"/>
  <c r="K16" i="1"/>
  <c r="K14" i="1"/>
  <c r="K13" i="1"/>
  <c r="J12" i="1"/>
  <c r="K12" i="1" s="1"/>
  <c r="J11" i="1"/>
  <c r="K11" i="1" s="1"/>
  <c r="J10" i="1"/>
  <c r="K10" i="1" s="1"/>
  <c r="J9" i="1"/>
  <c r="K9" i="1" s="1"/>
  <c r="K8" i="1"/>
  <c r="K7" i="1"/>
  <c r="J6" i="1"/>
  <c r="K6" i="1" s="1"/>
  <c r="K5" i="1"/>
  <c r="K20" i="1" l="1"/>
  <c r="J20" i="1"/>
</calcChain>
</file>

<file path=xl/sharedStrings.xml><?xml version="1.0" encoding="utf-8"?>
<sst xmlns="http://schemas.openxmlformats.org/spreadsheetml/2006/main" count="65" uniqueCount="57">
  <si>
    <t>POS &amp;Line items</t>
  </si>
  <si>
    <t>Description</t>
  </si>
  <si>
    <t>PRESSURE TRANSMITTER,E092551A441,SIEMENS</t>
  </si>
  <si>
    <t>Maintenance Intervention and Support Services for SPDC Assets - MRTA</t>
  </si>
  <si>
    <t>VENDORS</t>
  </si>
  <si>
    <t>CONTRACT NO</t>
  </si>
  <si>
    <t>AGREEMENT NO.</t>
  </si>
  <si>
    <t>JOC &amp; JOC LTD</t>
  </si>
  <si>
    <t>CW465399</t>
  </si>
  <si>
    <t xml:space="preserve">SUDELETTRA NIGERIA LIMITED </t>
  </si>
  <si>
    <t>CW465410</t>
  </si>
  <si>
    <t xml:space="preserve">WESTERN DEVELOPMENT COMPANY LTD </t>
  </si>
  <si>
    <t>CW465422</t>
  </si>
  <si>
    <t>CW465533</t>
  </si>
  <si>
    <t xml:space="preserve">BEAM ENERGY LIMITED </t>
  </si>
  <si>
    <t>CW465539</t>
  </si>
  <si>
    <t>GAMSTEC INTEGRATED SERV LT</t>
  </si>
  <si>
    <t>CW465549</t>
  </si>
  <si>
    <t xml:space="preserve">DOVEWELL OILFIELD SERVICES </t>
  </si>
  <si>
    <t>CW465556</t>
  </si>
  <si>
    <t>ENGINEERING AUTOMATION TECH LTD</t>
  </si>
  <si>
    <t>CW465569</t>
  </si>
  <si>
    <t xml:space="preserve">CRAYMOND NIGERIA LIMITED </t>
  </si>
  <si>
    <t>CW465573</t>
  </si>
  <si>
    <t>CW465577</t>
  </si>
  <si>
    <r>
      <t>LES ENERGY SERVICES</t>
    </r>
    <r>
      <rPr>
        <b/>
        <sz val="8"/>
        <color rgb="FF000000"/>
        <rFont val="Cambria"/>
        <family val="1"/>
      </rPr>
      <t xml:space="preserve"> </t>
    </r>
  </si>
  <si>
    <r>
      <t>MILAT NIGERIA LIMITED</t>
    </r>
    <r>
      <rPr>
        <b/>
        <sz val="8"/>
        <color rgb="FF000000"/>
        <rFont val="Cambria"/>
        <family val="1"/>
      </rPr>
      <t xml:space="preserve"> </t>
    </r>
  </si>
  <si>
    <t>Nil</t>
  </si>
  <si>
    <t>P.O. Amount</t>
  </si>
  <si>
    <t>P.O. Amount Gross</t>
  </si>
  <si>
    <t>Actuall savings</t>
  </si>
  <si>
    <t>Carry out Re-connection and termination</t>
  </si>
  <si>
    <t>COND. MON. Equip calibra WITH MTRA CONTR</t>
  </si>
  <si>
    <t>12” Estuary Riser Inspection</t>
  </si>
  <si>
    <t>TO RESTORE GTG DCB/HMI ISSUES IN BOGT</t>
  </si>
  <si>
    <t>Programming of spiking pump CPU</t>
  </si>
  <si>
    <t>Re-engineering of 20"x600# blind flange</t>
  </si>
  <si>
    <t>flanged, tighened and hooked up</t>
  </si>
  <si>
    <t>Oloma AGS Comp Driver  G-3516 Repairs</t>
  </si>
  <si>
    <t>S/N</t>
  </si>
  <si>
    <t>Company Estimates ($)</t>
  </si>
  <si>
    <t>Award Value ($)</t>
  </si>
  <si>
    <t>Savings ($)</t>
  </si>
  <si>
    <t>Savings (%)</t>
  </si>
  <si>
    <t>Electrical</t>
  </si>
  <si>
    <t xml:space="preserve">Corrosion </t>
  </si>
  <si>
    <t>Instrumentation</t>
  </si>
  <si>
    <t>Mechanical</t>
  </si>
  <si>
    <t>Workshop</t>
  </si>
  <si>
    <t>Total</t>
  </si>
  <si>
    <t>Tatal with HCD</t>
  </si>
  <si>
    <t>Savings for 4 years</t>
  </si>
  <si>
    <t>Savigs for 1 year</t>
  </si>
  <si>
    <t>Savings for 2021 (Apr - Dec)</t>
  </si>
  <si>
    <t>Corossion</t>
  </si>
  <si>
    <t>Iinstrumentation</t>
  </si>
  <si>
    <t>Total Savings made on Award per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</si>
</sst>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Cambria"/>
      <family val="1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8"/>
      <color rgb="FF000000"/>
      <name val="Cambria"/>
      <family val="1"/>
    </font>
    <font>
      <b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left" indent="1"/>
    </xf>
    <xf numFmtId="164" fontId="0" fillId="0" borderId="2" xfId="1" applyFont="1" applyBorder="1"/>
    <xf numFmtId="4" fontId="0" fillId="0" borderId="0" xfId="0" applyNumberFormat="1"/>
    <xf numFmtId="0" fontId="0" fillId="0" borderId="0" xfId="0" applyAlignment="1">
      <alignment horizontal="left"/>
    </xf>
    <xf numFmtId="0" fontId="4" fillId="0" borderId="2" xfId="0" applyFont="1" applyBorder="1" applyAlignment="1">
      <alignment horizontal="left" vertical="center"/>
    </xf>
    <xf numFmtId="43" fontId="0" fillId="0" borderId="0" xfId="0" applyNumberFormat="1"/>
    <xf numFmtId="0" fontId="0" fillId="0" borderId="6" xfId="0" applyBorder="1" applyAlignment="1">
      <alignment horizontal="left" indent="1"/>
    </xf>
    <xf numFmtId="0" fontId="0" fillId="0" borderId="6" xfId="0" applyBorder="1"/>
    <xf numFmtId="164" fontId="0" fillId="0" borderId="6" xfId="1" applyFont="1" applyBorder="1"/>
    <xf numFmtId="0" fontId="4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left" indent="1"/>
    </xf>
    <xf numFmtId="164" fontId="0" fillId="0" borderId="7" xfId="1" applyFont="1" applyBorder="1"/>
    <xf numFmtId="0" fontId="4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 indent="1"/>
    </xf>
    <xf numFmtId="0" fontId="0" fillId="0" borderId="8" xfId="0" applyBorder="1"/>
    <xf numFmtId="164" fontId="0" fillId="0" borderId="8" xfId="1" applyFont="1" applyBorder="1"/>
    <xf numFmtId="0" fontId="0" fillId="0" borderId="7" xfId="0" applyBorder="1"/>
    <xf numFmtId="0" fontId="0" fillId="0" borderId="0" xfId="0" applyFont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1" xfId="0" applyFont="1" applyBorder="1"/>
    <xf numFmtId="0" fontId="2" fillId="0" borderId="0" xfId="0" applyFont="1" applyBorder="1"/>
    <xf numFmtId="0" fontId="0" fillId="0" borderId="0" xfId="0" applyBorder="1"/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left" indent="1"/>
    </xf>
    <xf numFmtId="0" fontId="0" fillId="0" borderId="14" xfId="0" applyBorder="1"/>
    <xf numFmtId="164" fontId="0" fillId="0" borderId="14" xfId="1" applyFont="1" applyBorder="1"/>
    <xf numFmtId="164" fontId="0" fillId="0" borderId="15" xfId="1" applyFont="1" applyBorder="1"/>
    <xf numFmtId="0" fontId="0" fillId="0" borderId="16" xfId="0" applyFont="1" applyBorder="1"/>
    <xf numFmtId="0" fontId="4" fillId="5" borderId="17" xfId="0" applyFont="1" applyFill="1" applyBorder="1" applyAlignment="1">
      <alignment horizontal="left" vertical="center"/>
    </xf>
    <xf numFmtId="0" fontId="4" fillId="5" borderId="17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left" indent="1"/>
    </xf>
    <xf numFmtId="0" fontId="0" fillId="5" borderId="17" xfId="0" applyFill="1" applyBorder="1"/>
    <xf numFmtId="164" fontId="0" fillId="5" borderId="17" xfId="1" applyFont="1" applyFill="1" applyBorder="1"/>
    <xf numFmtId="164" fontId="0" fillId="5" borderId="18" xfId="1" applyFont="1" applyFill="1" applyBorder="1"/>
    <xf numFmtId="0" fontId="4" fillId="0" borderId="19" xfId="0" applyFont="1" applyBorder="1" applyAlignment="1">
      <alignment horizontal="left" vertical="center"/>
    </xf>
    <xf numFmtId="0" fontId="4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left" indent="1"/>
    </xf>
    <xf numFmtId="0" fontId="0" fillId="0" borderId="19" xfId="0" applyBorder="1" applyAlignment="1">
      <alignment horizontal="left"/>
    </xf>
    <xf numFmtId="164" fontId="0" fillId="0" borderId="19" xfId="1" applyFont="1" applyBorder="1"/>
    <xf numFmtId="164" fontId="0" fillId="0" borderId="20" xfId="1" applyFont="1" applyBorder="1"/>
    <xf numFmtId="164" fontId="0" fillId="0" borderId="21" xfId="1" applyFont="1" applyBorder="1"/>
    <xf numFmtId="0" fontId="6" fillId="5" borderId="17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left" vertical="center"/>
    </xf>
    <xf numFmtId="0" fontId="4" fillId="5" borderId="14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left" indent="1"/>
    </xf>
    <xf numFmtId="0" fontId="0" fillId="5" borderId="14" xfId="0" applyFill="1" applyBorder="1"/>
    <xf numFmtId="164" fontId="0" fillId="5" borderId="14" xfId="1" applyFont="1" applyFill="1" applyBorder="1"/>
    <xf numFmtId="164" fontId="0" fillId="5" borderId="15" xfId="1" applyFont="1" applyFill="1" applyBorder="1"/>
    <xf numFmtId="164" fontId="0" fillId="0" borderId="22" xfId="1" applyFont="1" applyBorder="1"/>
    <xf numFmtId="0" fontId="4" fillId="0" borderId="23" xfId="0" applyFont="1" applyBorder="1" applyAlignment="1">
      <alignment horizontal="left" vertical="center"/>
    </xf>
    <xf numFmtId="0" fontId="4" fillId="0" borderId="2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left" indent="1"/>
    </xf>
    <xf numFmtId="0" fontId="0" fillId="0" borderId="23" xfId="0" applyBorder="1"/>
    <xf numFmtId="164" fontId="0" fillId="0" borderId="23" xfId="1" applyFont="1" applyBorder="1"/>
    <xf numFmtId="164" fontId="0" fillId="0" borderId="24" xfId="1" applyFont="1" applyBorder="1"/>
    <xf numFmtId="164" fontId="0" fillId="0" borderId="25" xfId="1" applyFont="1" applyBorder="1"/>
    <xf numFmtId="0" fontId="10" fillId="0" borderId="26" xfId="0" applyFont="1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28" xfId="0" applyBorder="1"/>
    <xf numFmtId="0" fontId="0" fillId="0" borderId="1" xfId="0" applyBorder="1" applyAlignment="1">
      <alignment horizontal="left"/>
    </xf>
    <xf numFmtId="0" fontId="0" fillId="0" borderId="10" xfId="0" applyBorder="1"/>
    <xf numFmtId="0" fontId="0" fillId="0" borderId="29" xfId="0" applyBorder="1" applyAlignment="1">
      <alignment horizontal="left"/>
    </xf>
    <xf numFmtId="0" fontId="0" fillId="0" borderId="30" xfId="0" applyBorder="1"/>
    <xf numFmtId="0" fontId="0" fillId="0" borderId="31" xfId="0" applyBorder="1"/>
    <xf numFmtId="9" fontId="0" fillId="0" borderId="10" xfId="2" applyFont="1" applyBorder="1" applyAlignment="1">
      <alignment horizontal="left"/>
    </xf>
    <xf numFmtId="0" fontId="0" fillId="0" borderId="10" xfId="0" applyBorder="1" applyAlignment="1">
      <alignment horizontal="left"/>
    </xf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17" fontId="3" fillId="3" borderId="27" xfId="0" applyNumberFormat="1" applyFont="1" applyFill="1" applyBorder="1"/>
    <xf numFmtId="0" fontId="10" fillId="0" borderId="32" xfId="0" applyFont="1" applyFill="1" applyBorder="1" applyAlignment="1">
      <alignment horizontal="left" vertical="center"/>
    </xf>
    <xf numFmtId="0" fontId="10" fillId="0" borderId="33" xfId="0" applyFont="1" applyFill="1" applyBorder="1" applyAlignment="1">
      <alignment horizontal="left" vertical="center"/>
    </xf>
    <xf numFmtId="0" fontId="10" fillId="0" borderId="34" xfId="0" applyFont="1" applyFill="1" applyBorder="1" applyAlignment="1">
      <alignment horizontal="left" vertical="center"/>
    </xf>
    <xf numFmtId="0" fontId="10" fillId="0" borderId="35" xfId="0" applyFont="1" applyFill="1" applyBorder="1" applyAlignment="1">
      <alignment horizontal="left" vertical="center"/>
    </xf>
    <xf numFmtId="0" fontId="0" fillId="0" borderId="36" xfId="0" applyFont="1" applyFill="1" applyBorder="1"/>
    <xf numFmtId="0" fontId="0" fillId="0" borderId="37" xfId="0" applyFont="1" applyFill="1" applyBorder="1"/>
    <xf numFmtId="0" fontId="0" fillId="0" borderId="38" xfId="0" applyFont="1" applyFill="1" applyBorder="1"/>
    <xf numFmtId="0" fontId="0" fillId="0" borderId="39" xfId="0" applyFont="1" applyFill="1" applyBorder="1"/>
    <xf numFmtId="0" fontId="0" fillId="0" borderId="40" xfId="0" applyFont="1" applyFill="1" applyBorder="1"/>
    <xf numFmtId="0" fontId="0" fillId="0" borderId="41" xfId="0" applyFont="1" applyFill="1" applyBorder="1"/>
    <xf numFmtId="0" fontId="0" fillId="0" borderId="42" xfId="0" applyFont="1" applyBorder="1"/>
    <xf numFmtId="0" fontId="0" fillId="0" borderId="41" xfId="0" applyFont="1" applyBorder="1"/>
    <xf numFmtId="0" fontId="0" fillId="4" borderId="13" xfId="0" applyFont="1" applyFill="1" applyBorder="1"/>
    <xf numFmtId="0" fontId="10" fillId="4" borderId="43" xfId="0" applyFont="1" applyFill="1" applyBorder="1" applyAlignment="1">
      <alignment horizontal="left" vertical="center"/>
    </xf>
    <xf numFmtId="0" fontId="0" fillId="4" borderId="43" xfId="0" applyFill="1" applyBorder="1" applyAlignment="1">
      <alignment horizontal="left"/>
    </xf>
    <xf numFmtId="0" fontId="0" fillId="4" borderId="43" xfId="0" applyFill="1" applyBorder="1"/>
    <xf numFmtId="0" fontId="0" fillId="4" borderId="44" xfId="0" applyFill="1" applyBorder="1"/>
    <xf numFmtId="0" fontId="2" fillId="4" borderId="44" xfId="0" applyFont="1" applyFill="1" applyBorder="1"/>
    <xf numFmtId="0" fontId="2" fillId="4" borderId="44" xfId="0" applyFont="1" applyFill="1" applyBorder="1" applyAlignment="1">
      <alignment wrapText="1"/>
    </xf>
    <xf numFmtId="0" fontId="2" fillId="4" borderId="45" xfId="0" applyFont="1" applyFill="1" applyBorder="1" applyAlignment="1">
      <alignment wrapText="1"/>
    </xf>
    <xf numFmtId="0" fontId="0" fillId="0" borderId="46" xfId="0" applyFont="1" applyBorder="1"/>
    <xf numFmtId="164" fontId="0" fillId="0" borderId="47" xfId="1" applyFont="1" applyBorder="1"/>
    <xf numFmtId="0" fontId="10" fillId="0" borderId="48" xfId="0" applyFont="1" applyBorder="1" applyAlignment="1">
      <alignment horizontal="left" vertical="center"/>
    </xf>
    <xf numFmtId="0" fontId="0" fillId="0" borderId="48" xfId="0" applyBorder="1" applyAlignment="1">
      <alignment horizontal="left"/>
    </xf>
    <xf numFmtId="0" fontId="0" fillId="0" borderId="48" xfId="0" applyBorder="1"/>
    <xf numFmtId="0" fontId="0" fillId="0" borderId="17" xfId="0" applyBorder="1"/>
    <xf numFmtId="164" fontId="2" fillId="3" borderId="17" xfId="0" applyNumberFormat="1" applyFont="1" applyFill="1" applyBorder="1"/>
    <xf numFmtId="164" fontId="8" fillId="2" borderId="18" xfId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77F0-B3E4-433F-AF77-06E88F7D9A0E}">
  <dimension ref="B1:O39"/>
  <sheetViews>
    <sheetView tabSelected="1" zoomScaleNormal="100" workbookViewId="0">
      <selection activeCell="L12" sqref="L12"/>
    </sheetView>
  </sheetViews>
  <sheetFormatPr defaultRowHeight="15.75" x14ac:dyDescent="0.25"/>
  <cols>
    <col min="2" max="2" width="4.28515625" style="19" bestFit="1" customWidth="1"/>
    <col min="3" max="3" width="17.85546875" style="37" bestFit="1" customWidth="1"/>
    <col min="4" max="4" width="30" style="5" bestFit="1" customWidth="1"/>
    <col min="5" max="5" width="20.85546875" customWidth="1"/>
    <col min="6" max="6" width="15.140625" customWidth="1"/>
    <col min="7" max="7" width="15.85546875" bestFit="1" customWidth="1"/>
    <col min="8" max="8" width="42.28515625" customWidth="1"/>
    <col min="9" max="10" width="12.28515625" bestFit="1" customWidth="1"/>
    <col min="11" max="11" width="16" bestFit="1" customWidth="1"/>
    <col min="12" max="12" width="20" customWidth="1"/>
    <col min="13" max="13" width="10.5703125" bestFit="1" customWidth="1"/>
    <col min="14" max="15" width="9.5703125" bestFit="1" customWidth="1"/>
  </cols>
  <sheetData>
    <row r="1" spans="2:15" ht="24" thickBot="1" x14ac:dyDescent="0.4">
      <c r="B1" s="25" t="s">
        <v>3</v>
      </c>
      <c r="C1" s="26"/>
      <c r="D1" s="26"/>
      <c r="E1" s="26"/>
      <c r="F1" s="26"/>
      <c r="G1" s="26"/>
      <c r="H1" s="26"/>
      <c r="I1" s="26"/>
      <c r="J1" s="26"/>
      <c r="K1" s="27"/>
    </row>
    <row r="2" spans="2:15" ht="24" thickBot="1" x14ac:dyDescent="0.4">
      <c r="B2" s="87"/>
      <c r="C2" s="88"/>
      <c r="D2" s="88"/>
      <c r="E2" s="88"/>
      <c r="F2" s="88"/>
      <c r="G2" s="88"/>
      <c r="H2" s="88"/>
      <c r="I2" s="92">
        <v>44317</v>
      </c>
      <c r="J2" s="88"/>
      <c r="K2" s="88"/>
    </row>
    <row r="3" spans="2:15" ht="16.5" thickBot="1" x14ac:dyDescent="0.3">
      <c r="B3" s="22"/>
      <c r="C3" s="34"/>
      <c r="D3" s="23"/>
      <c r="E3" s="24"/>
      <c r="F3" s="24"/>
      <c r="H3" s="23"/>
      <c r="I3" s="23"/>
    </row>
    <row r="4" spans="2:15" ht="31.5" thickTop="1" thickBot="1" x14ac:dyDescent="0.3">
      <c r="B4" s="105" t="s">
        <v>39</v>
      </c>
      <c r="C4" s="106"/>
      <c r="D4" s="107" t="s">
        <v>4</v>
      </c>
      <c r="E4" s="108" t="s">
        <v>5</v>
      </c>
      <c r="F4" s="108" t="s">
        <v>6</v>
      </c>
      <c r="G4" s="109" t="s">
        <v>0</v>
      </c>
      <c r="H4" s="110" t="s">
        <v>1</v>
      </c>
      <c r="I4" s="111" t="s">
        <v>28</v>
      </c>
      <c r="J4" s="111" t="s">
        <v>29</v>
      </c>
      <c r="K4" s="112" t="s">
        <v>30</v>
      </c>
    </row>
    <row r="5" spans="2:15" ht="16.5" thickTop="1" thickBot="1" x14ac:dyDescent="0.3">
      <c r="B5" s="97">
        <v>1</v>
      </c>
      <c r="C5" s="93" t="s">
        <v>44</v>
      </c>
      <c r="D5" s="38" t="s">
        <v>7</v>
      </c>
      <c r="E5" s="39" t="s">
        <v>8</v>
      </c>
      <c r="F5" s="39">
        <v>4610054175</v>
      </c>
      <c r="G5" s="40">
        <v>4510454356</v>
      </c>
      <c r="H5" s="41" t="s">
        <v>31</v>
      </c>
      <c r="I5" s="42">
        <v>5354.75</v>
      </c>
      <c r="J5" s="42">
        <f>I5*100/(100-19)</f>
        <v>6610.8024691358023</v>
      </c>
      <c r="K5" s="43">
        <f>J5-I5</f>
        <v>1256.0524691358023</v>
      </c>
      <c r="L5" s="7"/>
      <c r="M5" s="7"/>
      <c r="N5" s="7"/>
      <c r="O5" s="7"/>
    </row>
    <row r="6" spans="2:15" thickBot="1" x14ac:dyDescent="0.3">
      <c r="B6" s="98">
        <v>2</v>
      </c>
      <c r="C6" s="94"/>
      <c r="D6" s="45" t="s">
        <v>9</v>
      </c>
      <c r="E6" s="46" t="s">
        <v>10</v>
      </c>
      <c r="F6" s="47">
        <v>4610054176</v>
      </c>
      <c r="G6" s="48" t="s">
        <v>27</v>
      </c>
      <c r="H6" s="49" t="s">
        <v>2</v>
      </c>
      <c r="I6" s="50">
        <v>0</v>
      </c>
      <c r="J6" s="50">
        <f t="shared" ref="J6:J15" si="0">I6*100/49</f>
        <v>0</v>
      </c>
      <c r="K6" s="51">
        <f t="shared" ref="K6:K14" si="1">J6-I6</f>
        <v>0</v>
      </c>
    </row>
    <row r="7" spans="2:15" thickTop="1" x14ac:dyDescent="0.25">
      <c r="B7" s="99">
        <v>3</v>
      </c>
      <c r="C7" s="93" t="s">
        <v>54</v>
      </c>
      <c r="D7" s="52" t="s">
        <v>11</v>
      </c>
      <c r="E7" s="53" t="s">
        <v>12</v>
      </c>
      <c r="F7" s="54">
        <v>4610054178</v>
      </c>
      <c r="G7" s="55">
        <v>4510452890</v>
      </c>
      <c r="H7" s="56" t="s">
        <v>32</v>
      </c>
      <c r="I7" s="57">
        <v>2810.45</v>
      </c>
      <c r="J7" s="57">
        <f>I7*100/(100-44)</f>
        <v>5018.6607142857147</v>
      </c>
      <c r="K7" s="58">
        <f>J7-I7</f>
        <v>2208.2107142857149</v>
      </c>
    </row>
    <row r="8" spans="2:15" thickBot="1" x14ac:dyDescent="0.3">
      <c r="B8" s="100"/>
      <c r="C8" s="95"/>
      <c r="D8" s="14"/>
      <c r="E8" s="29"/>
      <c r="F8" s="31"/>
      <c r="G8" s="15">
        <v>4510454219</v>
      </c>
      <c r="H8" s="16" t="s">
        <v>33</v>
      </c>
      <c r="I8" s="17">
        <v>12976.29</v>
      </c>
      <c r="J8" s="17">
        <f>I8*100/(100-44)</f>
        <v>23171.946428571428</v>
      </c>
      <c r="K8" s="59">
        <f>J8-I8</f>
        <v>10195.656428571427</v>
      </c>
    </row>
    <row r="9" spans="2:15" thickBot="1" x14ac:dyDescent="0.3">
      <c r="B9" s="98">
        <v>4</v>
      </c>
      <c r="C9" s="94"/>
      <c r="D9" s="45" t="s">
        <v>25</v>
      </c>
      <c r="E9" s="46" t="s">
        <v>13</v>
      </c>
      <c r="F9" s="60">
        <v>4610054179</v>
      </c>
      <c r="G9" s="48" t="s">
        <v>27</v>
      </c>
      <c r="H9" s="49"/>
      <c r="I9" s="50">
        <v>0</v>
      </c>
      <c r="J9" s="50">
        <f t="shared" si="0"/>
        <v>0</v>
      </c>
      <c r="K9" s="51">
        <f t="shared" si="1"/>
        <v>0</v>
      </c>
    </row>
    <row r="10" spans="2:15" ht="16.5" thickTop="1" thickBot="1" x14ac:dyDescent="0.3">
      <c r="B10" s="97">
        <v>5</v>
      </c>
      <c r="C10" s="93" t="s">
        <v>55</v>
      </c>
      <c r="D10" s="61" t="s">
        <v>14</v>
      </c>
      <c r="E10" s="62" t="s">
        <v>15</v>
      </c>
      <c r="F10" s="63">
        <v>4610054180</v>
      </c>
      <c r="G10" s="64" t="s">
        <v>27</v>
      </c>
      <c r="H10" s="65"/>
      <c r="I10" s="66">
        <v>0</v>
      </c>
      <c r="J10" s="66">
        <f t="shared" si="0"/>
        <v>0</v>
      </c>
      <c r="K10" s="67">
        <f t="shared" si="1"/>
        <v>0</v>
      </c>
    </row>
    <row r="11" spans="2:15" thickBot="1" x14ac:dyDescent="0.3">
      <c r="B11" s="98">
        <v>6</v>
      </c>
      <c r="C11" s="94"/>
      <c r="D11" s="45" t="s">
        <v>16</v>
      </c>
      <c r="E11" s="46" t="s">
        <v>17</v>
      </c>
      <c r="F11" s="60">
        <v>4610054182</v>
      </c>
      <c r="G11" s="48" t="s">
        <v>27</v>
      </c>
      <c r="H11" s="49"/>
      <c r="I11" s="50">
        <v>0</v>
      </c>
      <c r="J11" s="50">
        <f t="shared" si="0"/>
        <v>0</v>
      </c>
      <c r="K11" s="51">
        <f t="shared" si="1"/>
        <v>0</v>
      </c>
    </row>
    <row r="12" spans="2:15" ht="16.5" thickTop="1" thickBot="1" x14ac:dyDescent="0.3">
      <c r="B12" s="97">
        <v>7</v>
      </c>
      <c r="C12" s="93" t="s">
        <v>47</v>
      </c>
      <c r="D12" s="61" t="s">
        <v>18</v>
      </c>
      <c r="E12" s="62" t="s">
        <v>19</v>
      </c>
      <c r="F12" s="63">
        <v>4610054182</v>
      </c>
      <c r="G12" s="64" t="s">
        <v>27</v>
      </c>
      <c r="H12" s="65"/>
      <c r="I12" s="66">
        <v>0</v>
      </c>
      <c r="J12" s="66">
        <f t="shared" si="0"/>
        <v>0</v>
      </c>
      <c r="K12" s="67">
        <f t="shared" si="1"/>
        <v>0</v>
      </c>
    </row>
    <row r="13" spans="2:15" ht="15" x14ac:dyDescent="0.25">
      <c r="B13" s="101">
        <v>8</v>
      </c>
      <c r="C13" s="95"/>
      <c r="D13" s="11" t="s">
        <v>20</v>
      </c>
      <c r="E13" s="28" t="s">
        <v>21</v>
      </c>
      <c r="F13" s="30">
        <v>4610054183</v>
      </c>
      <c r="G13" s="12">
        <v>4510454230</v>
      </c>
      <c r="H13" s="18" t="s">
        <v>34</v>
      </c>
      <c r="I13" s="13">
        <v>25632.25</v>
      </c>
      <c r="J13" s="13">
        <f>I13*100/(100-70)</f>
        <v>85440.833333333328</v>
      </c>
      <c r="K13" s="68">
        <f t="shared" si="1"/>
        <v>59808.583333333328</v>
      </c>
    </row>
    <row r="14" spans="2:15" thickBot="1" x14ac:dyDescent="0.3">
      <c r="B14" s="102"/>
      <c r="C14" s="94"/>
      <c r="D14" s="69"/>
      <c r="E14" s="70"/>
      <c r="F14" s="71"/>
      <c r="G14" s="72">
        <v>4510454592</v>
      </c>
      <c r="H14" s="73" t="s">
        <v>35</v>
      </c>
      <c r="I14" s="74">
        <v>1574.32</v>
      </c>
      <c r="J14" s="74">
        <f>I14*100/(100-70)</f>
        <v>5247.7333333333336</v>
      </c>
      <c r="K14" s="75">
        <f t="shared" si="1"/>
        <v>3673.4133333333339</v>
      </c>
    </row>
    <row r="15" spans="2:15" ht="16.5" thickTop="1" thickBot="1" x14ac:dyDescent="0.3">
      <c r="B15" s="97">
        <v>9</v>
      </c>
      <c r="C15" s="93" t="s">
        <v>48</v>
      </c>
      <c r="D15" s="61" t="s">
        <v>22</v>
      </c>
      <c r="E15" s="62" t="s">
        <v>23</v>
      </c>
      <c r="F15" s="63">
        <v>4610054184</v>
      </c>
      <c r="G15" s="64" t="s">
        <v>27</v>
      </c>
      <c r="H15" s="65"/>
      <c r="I15" s="66">
        <v>0</v>
      </c>
      <c r="J15" s="66">
        <f t="shared" si="0"/>
        <v>0</v>
      </c>
      <c r="K15" s="67">
        <f t="shared" ref="K15" si="2">J15-I15</f>
        <v>0</v>
      </c>
    </row>
    <row r="16" spans="2:15" thickBot="1" x14ac:dyDescent="0.3">
      <c r="B16" s="101">
        <v>10</v>
      </c>
      <c r="C16" s="96"/>
      <c r="D16" s="11" t="s">
        <v>26</v>
      </c>
      <c r="E16" s="28" t="s">
        <v>24</v>
      </c>
      <c r="F16" s="30">
        <v>4610054185</v>
      </c>
      <c r="G16" s="12">
        <v>4510454992</v>
      </c>
      <c r="H16" s="18" t="s">
        <v>36</v>
      </c>
      <c r="I16" s="13">
        <v>3620.42</v>
      </c>
      <c r="J16" s="13">
        <f>I16*100/(100-80)</f>
        <v>18102.099999999999</v>
      </c>
      <c r="K16" s="68">
        <f>J16-I16</f>
        <v>14481.679999999998</v>
      </c>
    </row>
    <row r="17" spans="2:12" x14ac:dyDescent="0.25">
      <c r="B17" s="103"/>
      <c r="C17" s="35"/>
      <c r="D17" s="6"/>
      <c r="E17" s="32"/>
      <c r="F17" s="33"/>
      <c r="G17" s="2">
        <v>4510455155</v>
      </c>
      <c r="H17" s="1" t="s">
        <v>37</v>
      </c>
      <c r="I17" s="3">
        <v>4454.4399999999996</v>
      </c>
      <c r="J17" s="3">
        <f>I17*100/(100-80)</f>
        <v>22272.199999999997</v>
      </c>
      <c r="K17" s="76">
        <f>J17-I17</f>
        <v>17817.759999999998</v>
      </c>
    </row>
    <row r="18" spans="2:12" ht="16.5" thickBot="1" x14ac:dyDescent="0.3">
      <c r="B18" s="104"/>
      <c r="C18" s="77"/>
      <c r="D18" s="69"/>
      <c r="E18" s="70"/>
      <c r="F18" s="71"/>
      <c r="G18" s="72">
        <v>4510454593</v>
      </c>
      <c r="H18" s="73" t="s">
        <v>38</v>
      </c>
      <c r="I18" s="74">
        <v>7310.25</v>
      </c>
      <c r="J18" s="74">
        <f>I18*100/(100-80)</f>
        <v>36551.25</v>
      </c>
      <c r="K18" s="75">
        <f>J18-I18</f>
        <v>29241</v>
      </c>
    </row>
    <row r="19" spans="2:12" ht="17.25" thickTop="1" thickBot="1" x14ac:dyDescent="0.3">
      <c r="B19" s="113"/>
      <c r="C19" s="36"/>
      <c r="D19" s="20"/>
      <c r="E19" s="21"/>
      <c r="F19" s="21"/>
      <c r="G19" s="8"/>
      <c r="H19" s="9"/>
      <c r="I19" s="10"/>
      <c r="J19" s="10"/>
      <c r="K19" s="114"/>
    </row>
    <row r="20" spans="2:12" ht="26.25" customHeight="1" thickBot="1" x14ac:dyDescent="0.35">
      <c r="B20" s="44"/>
      <c r="C20" s="115"/>
      <c r="D20" s="116"/>
      <c r="E20" s="117"/>
      <c r="F20" s="117"/>
      <c r="G20" s="118"/>
      <c r="H20" s="118"/>
      <c r="I20" s="119">
        <f>SUM(I5:I18)</f>
        <v>63733.170000000006</v>
      </c>
      <c r="J20" s="119">
        <f>SUM(J5:J18)</f>
        <v>202415.52627865958</v>
      </c>
      <c r="K20" s="120">
        <f>SUM(K5:K18)</f>
        <v>138682.3562786596</v>
      </c>
    </row>
    <row r="21" spans="2:12" ht="16.5" thickTop="1" x14ac:dyDescent="0.25">
      <c r="L21" s="4"/>
    </row>
    <row r="22" spans="2:12" x14ac:dyDescent="0.25">
      <c r="G22" s="5"/>
    </row>
    <row r="23" spans="2:12" ht="16.5" thickBot="1" x14ac:dyDescent="0.3"/>
    <row r="24" spans="2:12" ht="21.75" thickBot="1" x14ac:dyDescent="0.4">
      <c r="D24" s="89" t="s">
        <v>56</v>
      </c>
      <c r="E24" s="90"/>
      <c r="F24" s="90"/>
      <c r="G24" s="90"/>
      <c r="H24" s="91"/>
    </row>
    <row r="25" spans="2:12" x14ac:dyDescent="0.25">
      <c r="D25" s="78"/>
      <c r="E25" s="24"/>
      <c r="F25" s="24"/>
      <c r="G25" s="24"/>
      <c r="H25" s="79"/>
    </row>
    <row r="26" spans="2:12" x14ac:dyDescent="0.25">
      <c r="D26" s="80"/>
      <c r="E26" s="1" t="s">
        <v>40</v>
      </c>
      <c r="F26" s="1" t="s">
        <v>41</v>
      </c>
      <c r="G26" s="1" t="s">
        <v>42</v>
      </c>
      <c r="H26" s="81" t="s">
        <v>43</v>
      </c>
    </row>
    <row r="27" spans="2:12" x14ac:dyDescent="0.25">
      <c r="D27" s="80" t="s">
        <v>44</v>
      </c>
      <c r="E27" s="3">
        <v>62215420.304918036</v>
      </c>
      <c r="F27" s="3">
        <v>50257786.060000002</v>
      </c>
      <c r="G27" s="3">
        <v>11957634.244918033</v>
      </c>
      <c r="H27" s="85">
        <v>0.19219727498928108</v>
      </c>
    </row>
    <row r="28" spans="2:12" x14ac:dyDescent="0.25">
      <c r="D28" s="80" t="s">
        <v>45</v>
      </c>
      <c r="E28" s="3">
        <v>20654975.645245902</v>
      </c>
      <c r="F28" s="3">
        <v>11625863.91</v>
      </c>
      <c r="G28" s="3">
        <v>9029111.7352459021</v>
      </c>
      <c r="H28" s="85">
        <v>0.43713979093091343</v>
      </c>
    </row>
    <row r="29" spans="2:12" x14ac:dyDescent="0.25">
      <c r="D29" s="80" t="s">
        <v>46</v>
      </c>
      <c r="E29" s="3">
        <v>22265056.796179861</v>
      </c>
      <c r="F29" s="3">
        <v>14533048.619999999</v>
      </c>
      <c r="G29" s="3">
        <v>7732008.1761798616</v>
      </c>
      <c r="H29" s="85">
        <v>0.34727098371949744</v>
      </c>
    </row>
    <row r="30" spans="2:12" x14ac:dyDescent="0.25">
      <c r="D30" s="80" t="s">
        <v>47</v>
      </c>
      <c r="E30" s="3">
        <v>94268762.765665889</v>
      </c>
      <c r="F30" s="3">
        <v>28118474.66</v>
      </c>
      <c r="G30" s="3">
        <v>66150288.105665892</v>
      </c>
      <c r="H30" s="85">
        <v>0.70172012621087276</v>
      </c>
    </row>
    <row r="31" spans="2:12" x14ac:dyDescent="0.25">
      <c r="D31" s="80" t="s">
        <v>48</v>
      </c>
      <c r="E31" s="3">
        <v>75814927.572236851</v>
      </c>
      <c r="F31" s="3">
        <v>30182394.789999999</v>
      </c>
      <c r="G31" s="3">
        <v>45632532.782236852</v>
      </c>
      <c r="H31" s="85">
        <v>0.60189377268425059</v>
      </c>
    </row>
    <row r="32" spans="2:12" x14ac:dyDescent="0.25">
      <c r="D32" s="80"/>
      <c r="E32" s="3"/>
      <c r="F32" s="3"/>
      <c r="G32" s="3"/>
      <c r="H32" s="85"/>
    </row>
    <row r="33" spans="4:8" x14ac:dyDescent="0.25">
      <c r="D33" s="80" t="s">
        <v>49</v>
      </c>
      <c r="E33" s="3">
        <v>275219143.08424652</v>
      </c>
      <c r="F33" s="3">
        <v>134717568.03999999</v>
      </c>
      <c r="G33" s="3">
        <v>140501575.04424652</v>
      </c>
      <c r="H33" s="85">
        <v>0.51050800271272556</v>
      </c>
    </row>
    <row r="34" spans="4:8" x14ac:dyDescent="0.25">
      <c r="D34" s="80" t="s">
        <v>50</v>
      </c>
      <c r="E34" s="3">
        <v>283475717.37677389</v>
      </c>
      <c r="F34" s="3">
        <v>138759095.0812</v>
      </c>
      <c r="G34" s="3">
        <v>144716622.29557389</v>
      </c>
      <c r="H34" s="85">
        <v>0.51050800271272545</v>
      </c>
    </row>
    <row r="35" spans="4:8" x14ac:dyDescent="0.25">
      <c r="D35" s="80"/>
      <c r="E35" s="3"/>
      <c r="F35" s="3"/>
      <c r="G35" s="3"/>
      <c r="H35" s="86"/>
    </row>
    <row r="36" spans="4:8" x14ac:dyDescent="0.25">
      <c r="D36" s="80" t="s">
        <v>51</v>
      </c>
      <c r="E36" s="3"/>
      <c r="F36" s="3">
        <v>140501575.04424652</v>
      </c>
      <c r="G36" s="3"/>
      <c r="H36" s="86"/>
    </row>
    <row r="37" spans="4:8" x14ac:dyDescent="0.25">
      <c r="D37" s="80" t="s">
        <v>52</v>
      </c>
      <c r="E37" s="3"/>
      <c r="F37" s="3">
        <v>35125393.761061631</v>
      </c>
      <c r="G37" s="3"/>
      <c r="H37" s="86"/>
    </row>
    <row r="38" spans="4:8" x14ac:dyDescent="0.25">
      <c r="D38" s="80" t="s">
        <v>53</v>
      </c>
      <c r="E38" s="3"/>
      <c r="F38" s="3">
        <v>26344045.320796221</v>
      </c>
      <c r="G38" s="3"/>
      <c r="H38" s="86"/>
    </row>
    <row r="39" spans="4:8" ht="16.5" thickBot="1" x14ac:dyDescent="0.3">
      <c r="D39" s="82"/>
      <c r="E39" s="83"/>
      <c r="F39" s="83"/>
      <c r="G39" s="83"/>
      <c r="H39" s="84"/>
    </row>
  </sheetData>
  <mergeCells count="13">
    <mergeCell ref="D24:H24"/>
    <mergeCell ref="E16:E18"/>
    <mergeCell ref="F16:F18"/>
    <mergeCell ref="C5:C6"/>
    <mergeCell ref="C15:C16"/>
    <mergeCell ref="C7:C9"/>
    <mergeCell ref="C10:C11"/>
    <mergeCell ref="C12:C14"/>
    <mergeCell ref="B1:K1"/>
    <mergeCell ref="E7:E8"/>
    <mergeCell ref="F7:F8"/>
    <mergeCell ref="E13:E14"/>
    <mergeCell ref="F13:F14"/>
  </mergeCells>
  <pageMargins left="0.7" right="0.7" top="0.75" bottom="0.75" header="0.3" footer="0.3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Esekody, Emeka P SPDC-PTC/UAP</dc:creator>
  <cp:lastModifiedBy>Orifowomo, Kunle F SPDC-PTC/U/GL</cp:lastModifiedBy>
  <cp:lastPrinted>2021-06-08T08:32:58Z</cp:lastPrinted>
  <dcterms:created xsi:type="dcterms:W3CDTF">2021-04-29T12:21:40Z</dcterms:created>
  <dcterms:modified xsi:type="dcterms:W3CDTF">2021-06-08T08:35:14Z</dcterms:modified>
</cp:coreProperties>
</file>