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Obafemi.Ilori\Desktop\CP Production Docs\Reports\Wave\"/>
    </mc:Choice>
  </mc:AlternateContent>
  <xr:revisionPtr revIDLastSave="0" documentId="10_ncr:100000_{132F141C-56B9-4588-96E6-8DF288008B3B}" xr6:coauthVersionLast="31" xr6:coauthVersionMax="31" xr10:uidLastSave="{00000000-0000-0000-0000-000000000000}"/>
  <bookViews>
    <workbookView xWindow="0" yWindow="0" windowWidth="25200" windowHeight="11480" xr2:uid="{5C69CF8C-512C-4D4C-BA1B-59AB77C43FEB}"/>
  </bookViews>
  <sheets>
    <sheet name="Sheet2" sheetId="2"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2" l="1"/>
  <c r="P4" i="2"/>
  <c r="R4" i="2" s="1"/>
  <c r="S4" i="2" s="1"/>
  <c r="U4" i="2" s="1"/>
  <c r="X4" i="2" s="1"/>
  <c r="Y4" i="2" s="1"/>
  <c r="P5" i="2"/>
  <c r="R5" i="2" s="1"/>
  <c r="S5" i="2" s="1"/>
  <c r="U5" i="2" s="1"/>
  <c r="X5" i="2" s="1"/>
  <c r="Y5" i="2" s="1"/>
  <c r="P6" i="2"/>
  <c r="R6" i="2" s="1"/>
  <c r="S6" i="2" s="1"/>
  <c r="U6" i="2" s="1"/>
  <c r="X6" i="2" s="1"/>
  <c r="Y6" i="2" s="1"/>
  <c r="P7" i="2"/>
  <c r="R7" i="2" s="1"/>
  <c r="S7" i="2" s="1"/>
  <c r="U7" i="2" s="1"/>
  <c r="X7" i="2" s="1"/>
  <c r="Y7" i="2" s="1"/>
  <c r="P8" i="2"/>
  <c r="R8" i="2" s="1"/>
  <c r="S8" i="2" s="1"/>
  <c r="U8" i="2" s="1"/>
  <c r="X8" i="2" s="1"/>
  <c r="Y8" i="2" s="1"/>
  <c r="P9" i="2"/>
  <c r="R9" i="2" s="1"/>
  <c r="S9" i="2" s="1"/>
  <c r="U9" i="2" s="1"/>
  <c r="X9" i="2" s="1"/>
  <c r="Y9" i="2" s="1"/>
  <c r="P10" i="2"/>
  <c r="R10" i="2" s="1"/>
  <c r="S10" i="2" s="1"/>
  <c r="U10" i="2" s="1"/>
  <c r="X10" i="2" s="1"/>
  <c r="Y10" i="2" s="1"/>
  <c r="P11" i="2"/>
  <c r="R11" i="2" s="1"/>
  <c r="S11" i="2" s="1"/>
  <c r="U11" i="2" s="1"/>
  <c r="X11" i="2" s="1"/>
  <c r="Y11" i="2" s="1"/>
  <c r="P12" i="2"/>
  <c r="R12" i="2" s="1"/>
  <c r="S12" i="2" s="1"/>
  <c r="U12" i="2" s="1"/>
  <c r="X12" i="2" s="1"/>
  <c r="Y12" i="2" s="1"/>
  <c r="P13" i="2"/>
  <c r="R13" i="2" s="1"/>
  <c r="S13" i="2" s="1"/>
  <c r="U13" i="2" s="1"/>
  <c r="X13" i="2" s="1"/>
  <c r="Y13" i="2" s="1"/>
  <c r="P14" i="2"/>
  <c r="R14" i="2" s="1"/>
  <c r="S14" i="2" s="1"/>
  <c r="U14" i="2" s="1"/>
  <c r="X14" i="2" s="1"/>
  <c r="Y14" i="2" s="1"/>
  <c r="P15" i="2"/>
  <c r="R15" i="2" s="1"/>
  <c r="S15" i="2" s="1"/>
  <c r="U15" i="2" s="1"/>
  <c r="X15" i="2" s="1"/>
  <c r="Y15" i="2" s="1"/>
  <c r="P16" i="2"/>
  <c r="R16" i="2" s="1"/>
  <c r="S16" i="2" s="1"/>
  <c r="U16" i="2" s="1"/>
  <c r="X16" i="2" s="1"/>
  <c r="Y16" i="2" s="1"/>
  <c r="P17" i="2"/>
  <c r="R17" i="2" s="1"/>
  <c r="S17" i="2" s="1"/>
  <c r="U17" i="2" s="1"/>
  <c r="X17" i="2" s="1"/>
  <c r="Y17" i="2" s="1"/>
  <c r="P18" i="2"/>
  <c r="R18" i="2" s="1"/>
  <c r="S18" i="2" s="1"/>
  <c r="U18" i="2" s="1"/>
  <c r="X18" i="2" s="1"/>
  <c r="Y18" i="2" s="1"/>
  <c r="P19" i="2"/>
  <c r="R19" i="2" s="1"/>
  <c r="S19" i="2" s="1"/>
  <c r="U19" i="2" s="1"/>
  <c r="X19" i="2" s="1"/>
  <c r="Y19" i="2" s="1"/>
  <c r="P20" i="2"/>
  <c r="R20" i="2" s="1"/>
  <c r="S20" i="2" s="1"/>
  <c r="U20" i="2" s="1"/>
  <c r="X20" i="2" s="1"/>
  <c r="Y20" i="2" s="1"/>
  <c r="P21" i="2"/>
  <c r="R21" i="2" s="1"/>
  <c r="S21" i="2" s="1"/>
  <c r="U21" i="2" s="1"/>
  <c r="X21" i="2" s="1"/>
  <c r="Y21" i="2" s="1"/>
  <c r="P22" i="2"/>
  <c r="R22" i="2" s="1"/>
  <c r="S22" i="2" s="1"/>
  <c r="U22" i="2" s="1"/>
  <c r="X22" i="2" s="1"/>
  <c r="Y22" i="2" s="1"/>
  <c r="P23" i="2"/>
  <c r="R23" i="2" s="1"/>
  <c r="S23" i="2" s="1"/>
  <c r="U23" i="2" s="1"/>
  <c r="X23" i="2" s="1"/>
  <c r="Y23" i="2" s="1"/>
  <c r="P24" i="2"/>
  <c r="R24" i="2" s="1"/>
  <c r="S24" i="2" s="1"/>
  <c r="U24" i="2" s="1"/>
  <c r="X24" i="2" s="1"/>
  <c r="Y24" i="2" s="1"/>
  <c r="P25" i="2"/>
  <c r="R25" i="2" s="1"/>
  <c r="S25" i="2" s="1"/>
  <c r="U25" i="2" s="1"/>
  <c r="X25" i="2" s="1"/>
  <c r="Y25" i="2" s="1"/>
  <c r="P26" i="2"/>
  <c r="R26" i="2" s="1"/>
  <c r="S26" i="2" s="1"/>
  <c r="U26" i="2" s="1"/>
  <c r="X26" i="2" s="1"/>
  <c r="Y26" i="2" s="1"/>
  <c r="P27" i="2"/>
  <c r="R27" i="2" s="1"/>
  <c r="S27" i="2" s="1"/>
  <c r="U27" i="2" s="1"/>
  <c r="X27" i="2" s="1"/>
  <c r="Y27" i="2" s="1"/>
  <c r="X3" i="2"/>
  <c r="U3" i="2"/>
  <c r="S3" i="2"/>
  <c r="R3" i="2"/>
  <c r="P3" i="2"/>
  <c r="Y2" i="2"/>
  <c r="X2" i="2"/>
  <c r="U2" i="2"/>
  <c r="S2" i="2"/>
  <c r="R2" i="2"/>
  <c r="P2" i="2"/>
</calcChain>
</file>

<file path=xl/sharedStrings.xml><?xml version="1.0" encoding="utf-8"?>
<sst xmlns="http://schemas.openxmlformats.org/spreadsheetml/2006/main" count="337" uniqueCount="114">
  <si>
    <t>S/N</t>
  </si>
  <si>
    <t>Initiative ID</t>
  </si>
  <si>
    <t>Initiative name</t>
  </si>
  <si>
    <t>Maturity Gate</t>
  </si>
  <si>
    <t>Category</t>
  </si>
  <si>
    <t>Line of Business</t>
  </si>
  <si>
    <t>SPDC/SNEPCo</t>
  </si>
  <si>
    <t>Not Embedded/Embedded</t>
  </si>
  <si>
    <t>Description of initiative by problem, possible solution, impact details and scope</t>
  </si>
  <si>
    <t>Contract Manager</t>
  </si>
  <si>
    <t>LT Sponsor</t>
  </si>
  <si>
    <t>Levers</t>
  </si>
  <si>
    <t>Opex/Capex</t>
  </si>
  <si>
    <t>2019 Benefit Duration</t>
  </si>
  <si>
    <t>Shell Share</t>
  </si>
  <si>
    <t>Tax</t>
  </si>
  <si>
    <t>Basis for Savings</t>
  </si>
  <si>
    <t>5% Reduction in contract rates by Q3-CORPORATE METERING MAINTENACE IN SPDC</t>
  </si>
  <si>
    <t>L0</t>
  </si>
  <si>
    <t>IAE ( Instrumental, Analytical and Electrical)</t>
  </si>
  <si>
    <t>Production</t>
  </si>
  <si>
    <t>SPDC</t>
  </si>
  <si>
    <t>Not Embedded</t>
  </si>
  <si>
    <t>CORPORATE METERING MAINTENACE IN SPDC: This is expected to lead to reduction in contract rates via competitive tendering.</t>
  </si>
  <si>
    <t>Eyisi</t>
  </si>
  <si>
    <t>Tendering</t>
  </si>
  <si>
    <t>Opex</t>
  </si>
  <si>
    <t>Chioma Okpoechi</t>
  </si>
  <si>
    <t>5% reduction in contract rates</t>
  </si>
  <si>
    <t>20% Reduction in contract rates by March 2019 - PROVISION OF INTEGRATED PIPELINE PIGGING SERVICES, CORROSION CONTROL AND MONITORING</t>
  </si>
  <si>
    <t>L1</t>
  </si>
  <si>
    <t>Tarere Oji</t>
  </si>
  <si>
    <t>Antony Ellis</t>
  </si>
  <si>
    <t>Estimated Contract Value</t>
  </si>
  <si>
    <t>Savings Factor</t>
  </si>
  <si>
    <t>Gross Savings ($)</t>
  </si>
  <si>
    <t>Savings Period (months)</t>
  </si>
  <si>
    <t>20% reduction in contract rates</t>
  </si>
  <si>
    <t>Monthly 2019 FCF ($000)</t>
  </si>
  <si>
    <t>L2</t>
  </si>
  <si>
    <t>30% reuction in contract rates by March 31 2019 - PROVISION OF INTEGRATED PIPELINE REPAIR AND MAINTENANCE SERVICES</t>
  </si>
  <si>
    <t>Pipeline and Flowline mtce</t>
  </si>
  <si>
    <t>Competitive Tendering</t>
  </si>
  <si>
    <t>Integrated Pipeline pigging, corrosion control and monitoring services. Reduction in unit rates expected via competitive tendering.</t>
  </si>
  <si>
    <t>10% reduction in contract rates by October 1 2019 - CORPORATE CALL OFF CONTRACT FOR SUPPLY OF BARE LINE PIPES &amp; BENDS</t>
  </si>
  <si>
    <t>Purchase of bare linepipes for SPDC operations. This is expected to lead to reduction in unit rates via competitive tendering</t>
  </si>
  <si>
    <t>10% Reduction in contract rates by Q3 -Contracts - Roll up MRTA contractors</t>
  </si>
  <si>
    <t>Rotating Equipment</t>
  </si>
  <si>
    <t>Nil for now</t>
  </si>
  <si>
    <t>Emeka Esekody</t>
  </si>
  <si>
    <t>5% Reduction in contract rates by July 1 2019 -PROVISION OF MAINTENANCE SERVICES FOR SOLAR GAS TURBINES IN SPDC</t>
  </si>
  <si>
    <t>Solar Turbines are in SPDC operations at the following locations: Belema, Bonny Terminal, EA FPSO, Forcados Terminal, Shell Industrial Area-Central Power Plant, Agbada, Obigbo and Imo River AGG plants, Soku gas plant, Forcados-Yokri and North Bank-Yokri Integrated Project.
They are used as drivers for Gas Compressors, Power Generation Systems and Pumps in these facilities. More of these equipment are also being added to the inventory by project teams - SODA/DOMGAS. The maintenance, reliability and availability of these critical and highly technical equipment presents a major challenge as there is currently no in-house capability for major repairs, Specialised services and overhauls, which require specialist skills and competencies. 
This contract aims technically to optimise key performance indicators for Solar Turbines in SPDC to enable achievement of Gas Turbine and compressor availability/uptime targets, reduce Mean Time to Repair and ultimately achieve set oil &amp; gas production targets.</t>
  </si>
  <si>
    <t>5% Reduction in contract rates by July 1 2019  -Corporate call off contract for local polyethylene (PE) and concrete weight (CW) coating of line pipes &amp; fittings</t>
  </si>
  <si>
    <t>Provision of Local Polyethylene (PE) and concrete weight (CW) coating of Line pipes and fittings. Reduction in unit rates expected via competitive tendering.</t>
  </si>
  <si>
    <t xml:space="preserve">10% Reduction in contract rates by July 1 2019  -Provision of Services for Bodo Remediation Project - Phase 2 </t>
  </si>
  <si>
    <t>Remediation (Spills / Clean up)</t>
  </si>
  <si>
    <t>Kunle.Orifowomo</t>
  </si>
  <si>
    <t xml:space="preserve">SIEMENS equipment (Gas Turbine Generators and Compressors) are in SPDC operation at various locations, in Gbaran Ubie , Soku, Belema, EA FPSO, Bonny Terminal and Forcados NB. The SGT400 gas turbine generators are employed for power generation and compressor drivers while the Compressors are used for gas utilization and flares down in the facilities. The Maintenance, reliability and availability of these essential and highly technical equipment presents a challenge, as there is at present no in-house capability for major repairs, Specialised services and overhauls, which require specialist skills and competencies.
The contract aims technically to optimise key performance indicators for Siemens equipment in SPDC thereby enabling the company to achieve its Gas Turbine and compressor availability/uptime targets, reduce Mean Time to Repair and ultimately achieve set oil &amp; gas production targets. 
</t>
  </si>
  <si>
    <t xml:space="preserve">The overall objective of the single stage Soku NAG compression system is to compress low pressure gas from declining NAG reservoirs in Soku field and supply to NLNG. As these compression systems are critical to Soku over the asset life currently estimated as &gt;10years, the proposed contract will enable SPDC execute the required 4k/8k inspections and 30k Major overhauls including interventions, spares provision and competence upskilling (where required) to maintain &gt; 95% availability of the units towards ensuring that SPDC meets up with gas sales obligation and flares reduction objectives. </t>
  </si>
  <si>
    <t>HSE</t>
  </si>
  <si>
    <t>Several  minor cotracts are concurrently being used , with single major contract it expected that there will be saving through competitive tendering</t>
  </si>
  <si>
    <t>Yinka.Olawuyi</t>
  </si>
  <si>
    <t>Minor Modifications &amp; Engineering Services</t>
  </si>
  <si>
    <t>Savings will be achieved from commercial rates derived from the competitive tender and negotiations.</t>
  </si>
  <si>
    <t>Okey Nweze</t>
  </si>
  <si>
    <t xml:space="preserve">The work involves regular operation with diesel, and preventive/corrective maintenance of SPDC supplied generators to some communities in Swamp West. The generators were provided and installed after the Niger Delta crisis of 2006 in which SPDC facilities and assets were stolen / vandalized. SPDC’s commited to the provision of electricity as part of the re-entry strategy into the areas for repair of damaged facilities and commencement and continuation of production operations. It is also to improve the personal and economic well being of the inhabitants. 
The provision of electricity via this strategy has been sustained since 2007. The locations are Ajudaibo, Mandagho, Ugbeogungun, Deghele, Ode-Ugborodo, Ogidigben, Ojobo, Tamogbene, Peretorugbene, Amabolou, Norgbene and Oweigbene. They are in the downstream sector of the oil industry in swamp areas of SPDC’s Western Division.
</t>
  </si>
  <si>
    <t>Security</t>
  </si>
  <si>
    <t>Provision of GSA support services projected to give 5% reduction in cost throught competitive tendering</t>
  </si>
  <si>
    <t>Debo Ogunjimi</t>
  </si>
  <si>
    <t>Prod Chemicals / Lab</t>
  </si>
  <si>
    <t>There are about 17 minor contracts used to manage services in the SPDC corporate laboratory cutting across laboratory services, technical services and equipment maintenance.  A major contract is under way to consolidate the scope of work and award major contracts and eliminate the use of minor contracts. As estimated savings of F$422k is envisaged on the basis of consolidated scope and tendering</t>
  </si>
  <si>
    <t>Femi Ilori</t>
  </si>
  <si>
    <t>Open tendering to lead to reduction in rates of budgeted estimate</t>
  </si>
  <si>
    <t>Corporate Substation Upgrade Services for SPDC Infrastructures in Port Harcourt, FLBs and Lagos: This is expected to lead to reduction in contract rates vis competitive tendering.</t>
  </si>
  <si>
    <t>Moyede</t>
  </si>
  <si>
    <t>Op &amp; Mtc of Clean Agent Automatic Fire Extinguishing, Detection and Alarm Systems in SPDC Facilities: This is expected to lead to reduction in contract rates vid competitive tendering.</t>
  </si>
  <si>
    <t>MAINTENANCE, OPERATION &amp; UPGRADE OF INTEGRATED CONTROL AND SAFEGURADING SYSTEMS FOR SEA EAGLE FPSO: This is expected to lead to reduction in contract rates via competitive tendering.</t>
  </si>
  <si>
    <t>HSES</t>
  </si>
  <si>
    <t>Provision Emergency Response Services to SPDC Facilities;This is expected to lead to reduction in unit rates via competitive tendering</t>
  </si>
  <si>
    <t>CORPORATE CONTRACT FOR MAINTENANCE OF ELECTRONIC CONTROLS SYSTEMS IN SPDC: This is expected to lead to reduction in contract rates via competitive tendering.</t>
  </si>
  <si>
    <t>Provision of Security Support Services through demand mangement projected to give circa 1% cost reduction through competitive tendering</t>
  </si>
  <si>
    <t>Francis.Wilcox</t>
  </si>
  <si>
    <t>Operation and Maintenance of UPS and DC Systems in SPDC: This is expected to lead to reduction in contract rates via competitive tendering.</t>
  </si>
  <si>
    <t>Call-off Contract for Electrical Facility Upgrades-East: This is expected to lead to reduction in contract rates via  competitive tendering.</t>
  </si>
  <si>
    <t>Brown field maintenance, modification and production offshore</t>
  </si>
  <si>
    <t>Through competitive tendering process, subject tender is expected to deliver cost reduction benchmarked against previous consortium contract rates</t>
  </si>
  <si>
    <t>Tobe</t>
  </si>
  <si>
    <t>Gross Monthly Savings ($)</t>
  </si>
  <si>
    <t>Gross Monthly Savings ($000)</t>
  </si>
  <si>
    <t xml:space="preserve">$000 (2019 FCF) </t>
  </si>
  <si>
    <t>30% reduction in contract rates</t>
  </si>
  <si>
    <t>Submitted for L2</t>
  </si>
  <si>
    <t>Submitted for L3</t>
  </si>
  <si>
    <t xml:space="preserve">$000 (Gross - 2019) </t>
  </si>
  <si>
    <t>10% Reduction in contract rates by June 30 -PROVISION OF MAINTENANCE SERVICES FOR SIEMENS TURBINES AND ACCESSORIES IN SPDC</t>
  </si>
  <si>
    <t>10% Reduction in contract rates by July 1 -MAJOR OVERHAUL OF LM 1600 TURBINES FOR SOKU AGs AND NAG COMPRESSION SYSTEM</t>
  </si>
  <si>
    <t xml:space="preserve">5% Reduction in contract rates by July 1 -Provision of Professional HSE Support Services </t>
  </si>
  <si>
    <t>5% Reduction in contract rates by July 1 -Mechanical Modification Works-Land</t>
  </si>
  <si>
    <t>5% Reduction in contract rates by July 1-MECHANICAL MODIFICATION WORKS IN SPDC PRODUCING ASSETS - SWAMP</t>
  </si>
  <si>
    <t>30% Reduction in contract rates by July 1 -OPERATIONS, MAINTENANCE AND DIESEL SUPPLY FOR COMMUNITY GENERATORS IN SPDC WEST COMMUNITIES</t>
  </si>
  <si>
    <t>10% Reduction in contract rates by July 1-PROVISION OF GOVERNMENT SECURITY AGENCIES (GSA) LOGISTICS SUPPORT SERVICES( HOUSEBOAT+ OTHERS)</t>
  </si>
  <si>
    <t>5% Reduction in contract rates by April 1 -Corporate Laboratory Analytical, Essential, Equipment Maintenance &amp; Integrity Services for SPDC Lab</t>
  </si>
  <si>
    <t>10% Reduction in contract rates by July 1 -Provision of Consultancy and Support Services for Bodo Remediation Project ¿ Phase 2</t>
  </si>
  <si>
    <t>5% Reduction in contract rates by July 1 -Corporate Substation Upgrade Services for SPDC Infrastructures in Port Harcourt, FLBs and Lagos</t>
  </si>
  <si>
    <t>5% Reduction of contract rates by April 1 2019- Ops &amp; Mtc of Clean Agent Automatic Fire Extinguishing, Detection and Alarm Systems in SPDC Facilities</t>
  </si>
  <si>
    <t>5% Reduction in contract rates by July 1 -MAINTENANCE, OPERATION &amp; UPGRADE OF INTEGRATED CONTROL AND SAFEGURADING SYSTEMS FOR SEA EAGLE FPSO</t>
  </si>
  <si>
    <t>5% Reduction in contract rates by July 1 -Provision Emergency Response Services to SPDC Facilities</t>
  </si>
  <si>
    <t>5 % Reduction in contract rates by July 1-CORPORATE CONTRACT FOR MAINTENANCE OF ELECTRONIC CONTROLS SYSTEMS IN SPDC</t>
  </si>
  <si>
    <t>1% Reduction in contract rates by July 1 -PROVISION OF DISTRICT SECURITY SUPPORT SERVICES EAST &amp; WEST</t>
  </si>
  <si>
    <t>5% Reduction in contract rates by October 1 -Operation and Maintenance of UPS and DC Systems in SPDC</t>
  </si>
  <si>
    <t xml:space="preserve"> 5% Reduction in contract rates by July 1 -Call-off Contract for Electrical Facility Upgrades-East</t>
  </si>
  <si>
    <t xml:space="preserve"> 5% Reduction in contract rates by July 1 -Provision of  Emergency ROV/diver Intervention  on OGGS leak at H-Block</t>
  </si>
  <si>
    <t>10% reduction in contract rates</t>
  </si>
  <si>
    <t>1% reduction in contract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</si>
</sst>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b/>
      <sz val="9"/>
      <color rgb="FFFF0000"/>
      <name val="Century Gothic"/>
      <family val="2"/>
    </font>
    <font>
      <b/>
      <sz val="9"/>
      <color theme="1"/>
      <name val="Century Gothic"/>
      <family val="2"/>
    </font>
    <font>
      <sz val="9"/>
      <color theme="1"/>
      <name val="Century Gothic"/>
      <family val="2"/>
    </font>
    <font>
      <sz val="10"/>
      <color indexed="64"/>
      <name val="Arial"/>
      <family val="2"/>
    </font>
    <font>
      <sz val="10"/>
      <name val="Tahoma"/>
      <family val="2"/>
    </font>
  </fonts>
  <fills count="3">
    <fill>
      <patternFill patternType="none"/>
    </fill>
    <fill>
      <patternFill patternType="gray125"/>
    </fill>
    <fill>
      <patternFill patternType="solid">
        <fgColor rgb="FFFFC000"/>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s>
  <cellStyleXfs count="4">
    <xf numFmtId="0" fontId="0" fillId="0" borderId="0"/>
    <xf numFmtId="43" fontId="1" fillId="0" borderId="0" applyFont="0" applyFill="0" applyBorder="0" applyAlignment="0" applyProtection="0"/>
    <xf numFmtId="0" fontId="5" fillId="0" borderId="0"/>
    <xf numFmtId="0" fontId="6" fillId="0" borderId="0"/>
  </cellStyleXfs>
  <cellXfs count="49">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2" borderId="2" xfId="0" applyFont="1" applyFill="1" applyBorder="1" applyAlignment="1">
      <alignment horizontal="center" wrapText="1"/>
    </xf>
    <xf numFmtId="0" fontId="3" fillId="2" borderId="2" xfId="0" applyFont="1" applyFill="1" applyBorder="1" applyAlignment="1">
      <alignment horizontal="left" wrapText="1"/>
    </xf>
    <xf numFmtId="0" fontId="3" fillId="2" borderId="2" xfId="0" applyFont="1" applyFill="1" applyBorder="1" applyAlignment="1">
      <alignment horizontal="center"/>
    </xf>
    <xf numFmtId="43" fontId="2" fillId="2" borderId="2" xfId="1" applyNumberFormat="1" applyFont="1" applyFill="1" applyBorder="1" applyAlignment="1">
      <alignment horizontal="center"/>
    </xf>
    <xf numFmtId="164" fontId="2" fillId="2" borderId="2" xfId="1" applyNumberFormat="1" applyFont="1" applyFill="1" applyBorder="1" applyAlignment="1">
      <alignment horizontal="center"/>
    </xf>
    <xf numFmtId="43" fontId="2" fillId="2" borderId="2" xfId="1" applyFont="1" applyFill="1" applyBorder="1" applyAlignment="1">
      <alignment horizontal="center"/>
    </xf>
    <xf numFmtId="0" fontId="2" fillId="2" borderId="3" xfId="0" applyFont="1" applyFill="1" applyBorder="1" applyAlignment="1">
      <alignment horizontal="center" wrapText="1"/>
    </xf>
    <xf numFmtId="43" fontId="2" fillId="2" borderId="5" xfId="1" applyFont="1" applyFill="1" applyBorder="1" applyAlignment="1">
      <alignment horizontal="center" wrapText="1"/>
    </xf>
    <xf numFmtId="0" fontId="4" fillId="0" borderId="3" xfId="0" applyFont="1" applyFill="1" applyBorder="1" applyAlignment="1">
      <alignment horizontal="right"/>
    </xf>
    <xf numFmtId="0" fontId="4" fillId="0" borderId="3" xfId="2" applyNumberFormat="1" applyFont="1" applyFill="1" applyBorder="1" applyAlignment="1">
      <alignment horizontal="left"/>
    </xf>
    <xf numFmtId="0" fontId="4" fillId="0" borderId="3" xfId="0" applyFont="1" applyFill="1" applyBorder="1" applyAlignment="1"/>
    <xf numFmtId="0" fontId="4" fillId="0" borderId="3" xfId="0" applyFont="1" applyFill="1" applyBorder="1" applyAlignment="1">
      <alignment horizontal="center"/>
    </xf>
    <xf numFmtId="0" fontId="4" fillId="0" borderId="3" xfId="2" applyNumberFormat="1" applyFont="1" applyFill="1" applyBorder="1" applyAlignment="1">
      <alignment horizontal="center"/>
    </xf>
    <xf numFmtId="0" fontId="4" fillId="0" borderId="3" xfId="0" applyFont="1" applyFill="1" applyBorder="1" applyAlignment="1">
      <alignment horizontal="left"/>
    </xf>
    <xf numFmtId="9" fontId="4" fillId="0" borderId="3" xfId="0" applyNumberFormat="1" applyFont="1" applyFill="1" applyBorder="1" applyAlignment="1">
      <alignment horizontal="right"/>
    </xf>
    <xf numFmtId="0" fontId="4" fillId="0" borderId="3" xfId="3" applyFont="1" applyFill="1" applyBorder="1" applyAlignment="1">
      <alignment wrapText="1"/>
    </xf>
    <xf numFmtId="0" fontId="4" fillId="0" borderId="3" xfId="2" applyNumberFormat="1" applyFont="1" applyFill="1" applyBorder="1" applyAlignment="1"/>
    <xf numFmtId="0" fontId="4" fillId="0" borderId="6" xfId="0" applyFont="1" applyFill="1" applyBorder="1" applyAlignment="1">
      <alignment horizontal="center"/>
    </xf>
    <xf numFmtId="0" fontId="4" fillId="0" borderId="6" xfId="2" applyNumberFormat="1" applyFont="1" applyFill="1" applyBorder="1" applyAlignment="1">
      <alignment horizontal="left"/>
    </xf>
    <xf numFmtId="0" fontId="4" fillId="0" borderId="6" xfId="2" applyNumberFormat="1" applyFont="1" applyFill="1" applyBorder="1" applyAlignment="1">
      <alignment horizontal="center"/>
    </xf>
    <xf numFmtId="0" fontId="4" fillId="0" borderId="6" xfId="0" applyFont="1" applyFill="1" applyBorder="1" applyAlignment="1">
      <alignment horizontal="left"/>
    </xf>
    <xf numFmtId="0" fontId="4" fillId="0" borderId="6" xfId="0" applyFont="1" applyFill="1" applyBorder="1" applyAlignment="1"/>
    <xf numFmtId="9" fontId="4" fillId="0" borderId="7" xfId="0" applyNumberFormat="1" applyFont="1" applyFill="1" applyBorder="1" applyAlignment="1">
      <alignment horizontal="right"/>
    </xf>
    <xf numFmtId="0" fontId="4" fillId="0" borderId="5" xfId="0" applyFont="1" applyFill="1" applyBorder="1" applyAlignment="1">
      <alignment horizontal="center"/>
    </xf>
    <xf numFmtId="0" fontId="4" fillId="0" borderId="5" xfId="2" applyNumberFormat="1" applyFont="1" applyFill="1" applyBorder="1" applyAlignment="1">
      <alignment horizontal="left"/>
    </xf>
    <xf numFmtId="0" fontId="4" fillId="0" borderId="5" xfId="2" applyNumberFormat="1" applyFont="1" applyFill="1" applyBorder="1" applyAlignment="1">
      <alignment horizontal="center"/>
    </xf>
    <xf numFmtId="0" fontId="4" fillId="0" borderId="5" xfId="0" applyFont="1" applyFill="1" applyBorder="1" applyAlignment="1">
      <alignment horizontal="left"/>
    </xf>
    <xf numFmtId="0" fontId="4" fillId="0" borderId="5" xfId="0" applyFont="1" applyFill="1" applyBorder="1" applyAlignment="1"/>
    <xf numFmtId="9" fontId="4" fillId="0" borderId="4" xfId="0" applyNumberFormat="1" applyFont="1" applyFill="1" applyBorder="1" applyAlignment="1">
      <alignment horizontal="right"/>
    </xf>
    <xf numFmtId="0" fontId="4" fillId="0" borderId="3" xfId="2" applyNumberFormat="1" applyFont="1" applyFill="1" applyBorder="1" applyAlignment="1">
      <alignment horizontal="right"/>
    </xf>
    <xf numFmtId="43" fontId="4" fillId="0" borderId="3" xfId="1" applyFont="1" applyFill="1" applyBorder="1" applyAlignment="1">
      <alignment horizontal="center"/>
    </xf>
    <xf numFmtId="43" fontId="4" fillId="0" borderId="3" xfId="2" applyNumberFormat="1" applyFont="1" applyFill="1" applyBorder="1" applyAlignment="1">
      <alignment horizontal="left"/>
    </xf>
    <xf numFmtId="43" fontId="4" fillId="0" borderId="3" xfId="2" applyNumberFormat="1" applyFont="1" applyFill="1" applyBorder="1" applyAlignment="1">
      <alignment horizontal="right"/>
    </xf>
    <xf numFmtId="9" fontId="4" fillId="0" borderId="3" xfId="0" applyNumberFormat="1" applyFont="1" applyFill="1" applyBorder="1" applyAlignment="1">
      <alignment horizontal="center"/>
    </xf>
    <xf numFmtId="9" fontId="4" fillId="0" borderId="3" xfId="2" applyNumberFormat="1" applyFont="1" applyFill="1" applyBorder="1" applyAlignment="1">
      <alignment horizontal="center"/>
    </xf>
    <xf numFmtId="9" fontId="4" fillId="0" borderId="6" xfId="0" applyNumberFormat="1" applyFont="1" applyFill="1" applyBorder="1" applyAlignment="1">
      <alignment horizontal="center"/>
    </xf>
    <xf numFmtId="9" fontId="4" fillId="0" borderId="5" xfId="0" applyNumberFormat="1" applyFont="1" applyFill="1" applyBorder="1" applyAlignment="1">
      <alignment horizontal="center"/>
    </xf>
    <xf numFmtId="0" fontId="4" fillId="0" borderId="3" xfId="2" applyNumberFormat="1" applyFont="1" applyFill="1" applyBorder="1"/>
    <xf numFmtId="164" fontId="4" fillId="0" borderId="3" xfId="1" applyNumberFormat="1" applyFont="1" applyFill="1" applyBorder="1" applyAlignment="1"/>
    <xf numFmtId="0" fontId="4" fillId="0" borderId="3" xfId="3" applyFont="1" applyFill="1" applyBorder="1" applyAlignment="1">
      <alignment horizontal="right" wrapText="1"/>
    </xf>
    <xf numFmtId="164" fontId="4" fillId="0" borderId="3" xfId="1" applyNumberFormat="1" applyFont="1" applyFill="1" applyBorder="1" applyAlignment="1">
      <alignment horizontal="center"/>
    </xf>
    <xf numFmtId="164" fontId="4" fillId="0" borderId="6" xfId="1" applyNumberFormat="1" applyFont="1" applyFill="1" applyBorder="1" applyAlignment="1"/>
    <xf numFmtId="164" fontId="4" fillId="0" borderId="5" xfId="1" applyNumberFormat="1" applyFont="1" applyFill="1" applyBorder="1" applyAlignment="1"/>
    <xf numFmtId="0" fontId="4" fillId="0" borderId="0" xfId="0" applyFont="1"/>
    <xf numFmtId="0" fontId="4" fillId="0" borderId="0" xfId="0" applyFont="1" applyFill="1"/>
    <xf numFmtId="0" fontId="4" fillId="0" borderId="0" xfId="0" applyFont="1" applyAlignment="1">
      <alignment horizontal="center"/>
    </xf>
  </cellXfs>
  <cellStyles count="4">
    <cellStyle name="Comma" xfId="1" builtinId="3"/>
    <cellStyle name="Normal" xfId="0" builtinId="0"/>
    <cellStyle name="Normal 2" xfId="3" xr:uid="{2A90BFDB-1302-4946-AC35-986DB3278FDC}"/>
    <cellStyle name="Normal 2 2" xfId="2" xr:uid="{5CE38F16-2DFF-4A6D-8145-3282C583AD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1038-85F4-46B6-947F-240EA588F152}">
  <dimension ref="A1:Z27"/>
  <sheetViews>
    <sheetView tabSelected="1" zoomScaleNormal="100" workbookViewId="0">
      <selection activeCell="C4" sqref="C4"/>
    </sheetView>
  </sheetViews>
  <sheetFormatPr defaultRowHeight="11.5" x14ac:dyDescent="0.25"/>
  <cols>
    <col min="1" max="1" width="3.7265625" style="46" bestFit="1" customWidth="1"/>
    <col min="2" max="2" width="9.453125" style="46" bestFit="1" customWidth="1"/>
    <col min="3" max="3" width="133.26953125" style="46" bestFit="1" customWidth="1"/>
    <col min="4" max="4" width="13.7265625" style="46" hidden="1" customWidth="1"/>
    <col min="5" max="5" width="30.36328125" style="46" customWidth="1"/>
    <col min="6" max="6" width="13.08984375" style="48" bestFit="1" customWidth="1"/>
    <col min="7" max="7" width="11.81640625" style="46" bestFit="1" customWidth="1"/>
    <col min="8" max="8" width="22.81640625" style="46" bestFit="1" customWidth="1"/>
    <col min="9" max="9" width="27.90625" style="46" customWidth="1"/>
    <col min="10" max="10" width="16.26953125" style="46" bestFit="1" customWidth="1"/>
    <col min="11" max="11" width="13.6328125" style="46" bestFit="1" customWidth="1"/>
    <col min="12" max="12" width="9.1796875" style="46" bestFit="1" customWidth="1"/>
    <col min="13" max="13" width="8.36328125" style="46" bestFit="1" customWidth="1"/>
    <col min="14" max="14" width="14.36328125" style="46" customWidth="1"/>
    <col min="15" max="15" width="14.36328125" style="48" customWidth="1"/>
    <col min="16" max="16" width="14.36328125" style="46" customWidth="1"/>
    <col min="17" max="17" width="14.36328125" style="48" customWidth="1"/>
    <col min="18" max="18" width="14.36328125" style="46" customWidth="1"/>
    <col min="19" max="19" width="27.453125" style="46" customWidth="1"/>
    <col min="20" max="20" width="19.26953125" style="46" bestFit="1" customWidth="1"/>
    <col min="21" max="21" width="21.81640625" style="46" bestFit="1" customWidth="1"/>
    <col min="22" max="22" width="9.6328125" style="46" bestFit="1" customWidth="1"/>
    <col min="23" max="23" width="6.453125" style="46" bestFit="1" customWidth="1"/>
    <col min="24" max="24" width="16" style="46" bestFit="1" customWidth="1"/>
    <col min="25" max="25" width="15.81640625" style="46" customWidth="1"/>
    <col min="26" max="26" width="26.26953125" style="46" bestFit="1" customWidth="1"/>
    <col min="27" max="16384" width="8.7265625" style="46"/>
  </cols>
  <sheetData>
    <row r="1" spans="1:26" ht="34.5" x14ac:dyDescent="0.25">
      <c r="A1" s="1" t="s">
        <v>0</v>
      </c>
      <c r="B1" s="2" t="s">
        <v>1</v>
      </c>
      <c r="C1" s="2" t="s">
        <v>2</v>
      </c>
      <c r="D1" s="2" t="s">
        <v>3</v>
      </c>
      <c r="E1" s="2" t="s">
        <v>4</v>
      </c>
      <c r="F1" s="2" t="s">
        <v>5</v>
      </c>
      <c r="G1" s="2" t="s">
        <v>6</v>
      </c>
      <c r="H1" s="2" t="s">
        <v>7</v>
      </c>
      <c r="I1" s="3" t="s">
        <v>8</v>
      </c>
      <c r="J1" s="4" t="s">
        <v>9</v>
      </c>
      <c r="K1" s="5" t="s">
        <v>10</v>
      </c>
      <c r="L1" s="3" t="s">
        <v>11</v>
      </c>
      <c r="M1" s="3" t="s">
        <v>12</v>
      </c>
      <c r="N1" s="3" t="s">
        <v>33</v>
      </c>
      <c r="O1" s="3" t="s">
        <v>34</v>
      </c>
      <c r="P1" s="3" t="s">
        <v>35</v>
      </c>
      <c r="Q1" s="3" t="s">
        <v>36</v>
      </c>
      <c r="R1" s="3" t="s">
        <v>87</v>
      </c>
      <c r="S1" s="6" t="s">
        <v>88</v>
      </c>
      <c r="T1" s="7" t="s">
        <v>13</v>
      </c>
      <c r="U1" s="8" t="s">
        <v>93</v>
      </c>
      <c r="V1" s="2" t="s">
        <v>14</v>
      </c>
      <c r="W1" s="2" t="s">
        <v>15</v>
      </c>
      <c r="X1" s="8" t="s">
        <v>89</v>
      </c>
      <c r="Y1" s="10" t="s">
        <v>38</v>
      </c>
      <c r="Z1" s="9" t="s">
        <v>16</v>
      </c>
    </row>
    <row r="2" spans="1:26" s="47" customFormat="1" x14ac:dyDescent="0.25">
      <c r="A2" s="13">
        <v>1</v>
      </c>
      <c r="B2" s="11">
        <v>13331</v>
      </c>
      <c r="C2" s="40" t="s">
        <v>40</v>
      </c>
      <c r="D2" s="15" t="s">
        <v>39</v>
      </c>
      <c r="E2" s="12" t="s">
        <v>41</v>
      </c>
      <c r="F2" s="15" t="s">
        <v>20</v>
      </c>
      <c r="G2" s="15" t="s">
        <v>21</v>
      </c>
      <c r="H2" s="15" t="s">
        <v>22</v>
      </c>
      <c r="I2" s="12" t="s">
        <v>42</v>
      </c>
      <c r="J2" s="12" t="s">
        <v>31</v>
      </c>
      <c r="K2" s="12" t="s">
        <v>32</v>
      </c>
      <c r="L2" s="12" t="s">
        <v>25</v>
      </c>
      <c r="M2" s="15" t="s">
        <v>26</v>
      </c>
      <c r="N2" s="33">
        <v>300000000</v>
      </c>
      <c r="O2" s="37">
        <v>0.3</v>
      </c>
      <c r="P2" s="34">
        <f>O2*N2</f>
        <v>90000000</v>
      </c>
      <c r="Q2" s="15">
        <v>36</v>
      </c>
      <c r="R2" s="34">
        <f>P2/Q2</f>
        <v>2500000</v>
      </c>
      <c r="S2" s="34">
        <f>R2/1000</f>
        <v>2500</v>
      </c>
      <c r="T2" s="32">
        <v>9</v>
      </c>
      <c r="U2" s="34">
        <f>T2*S2</f>
        <v>22500</v>
      </c>
      <c r="V2" s="32">
        <v>0.3</v>
      </c>
      <c r="W2" s="12">
        <v>0.87250000000000005</v>
      </c>
      <c r="X2" s="35">
        <f>W2*V2*U2</f>
        <v>5889.375</v>
      </c>
      <c r="Y2" s="34">
        <f>X2/T2</f>
        <v>654.375</v>
      </c>
      <c r="Z2" s="12" t="s">
        <v>90</v>
      </c>
    </row>
    <row r="3" spans="1:26" s="47" customFormat="1" x14ac:dyDescent="0.25">
      <c r="A3" s="13">
        <v>2</v>
      </c>
      <c r="B3" s="11">
        <v>6376</v>
      </c>
      <c r="C3" s="19" t="s">
        <v>29</v>
      </c>
      <c r="D3" s="14" t="s">
        <v>91</v>
      </c>
      <c r="E3" s="12" t="s">
        <v>41</v>
      </c>
      <c r="F3" s="14" t="s">
        <v>20</v>
      </c>
      <c r="G3" s="15" t="s">
        <v>21</v>
      </c>
      <c r="H3" s="14" t="s">
        <v>22</v>
      </c>
      <c r="I3" s="16" t="s">
        <v>43</v>
      </c>
      <c r="J3" s="12" t="s">
        <v>31</v>
      </c>
      <c r="K3" s="13" t="s">
        <v>32</v>
      </c>
      <c r="L3" s="16" t="s">
        <v>25</v>
      </c>
      <c r="M3" s="14" t="s">
        <v>26</v>
      </c>
      <c r="N3" s="33">
        <v>250000000</v>
      </c>
      <c r="O3" s="36">
        <v>0.2</v>
      </c>
      <c r="P3" s="34">
        <f>O3*N3</f>
        <v>50000000</v>
      </c>
      <c r="Q3" s="14">
        <v>36</v>
      </c>
      <c r="R3" s="34">
        <f>P3/Q3</f>
        <v>1388888.888888889</v>
      </c>
      <c r="S3" s="34">
        <f>R3/1000</f>
        <v>1388.8888888888889</v>
      </c>
      <c r="T3" s="32">
        <v>9</v>
      </c>
      <c r="U3" s="34">
        <f>T3*S3</f>
        <v>12500</v>
      </c>
      <c r="V3" s="13">
        <v>0.3</v>
      </c>
      <c r="W3" s="13">
        <v>0.87250000000000005</v>
      </c>
      <c r="X3" s="35">
        <f>W3*V3*U3</f>
        <v>3271.875</v>
      </c>
      <c r="Y3" s="34">
        <f t="shared" ref="Y3:Y27" si="0">X3/T3</f>
        <v>363.54166666666669</v>
      </c>
      <c r="Z3" s="17" t="s">
        <v>37</v>
      </c>
    </row>
    <row r="4" spans="1:26" s="47" customFormat="1" x14ac:dyDescent="0.25">
      <c r="A4" s="13">
        <v>3</v>
      </c>
      <c r="B4" s="11">
        <v>13337</v>
      </c>
      <c r="C4" s="19" t="s">
        <v>44</v>
      </c>
      <c r="D4" s="14" t="s">
        <v>30</v>
      </c>
      <c r="E4" s="12" t="s">
        <v>41</v>
      </c>
      <c r="F4" s="14" t="s">
        <v>20</v>
      </c>
      <c r="G4" s="15" t="s">
        <v>21</v>
      </c>
      <c r="H4" s="14" t="s">
        <v>22</v>
      </c>
      <c r="I4" s="16" t="s">
        <v>45</v>
      </c>
      <c r="J4" s="12" t="s">
        <v>31</v>
      </c>
      <c r="K4" s="13" t="s">
        <v>27</v>
      </c>
      <c r="L4" s="16" t="s">
        <v>25</v>
      </c>
      <c r="M4" s="14" t="s">
        <v>26</v>
      </c>
      <c r="N4" s="33">
        <v>310000000</v>
      </c>
      <c r="O4" s="36">
        <v>0.1</v>
      </c>
      <c r="P4" s="34">
        <f t="shared" ref="P4:P27" si="1">O4*N4</f>
        <v>31000000</v>
      </c>
      <c r="Q4" s="14">
        <v>60</v>
      </c>
      <c r="R4" s="34">
        <f t="shared" ref="R4:R27" si="2">P4/Q4</f>
        <v>516666.66666666669</v>
      </c>
      <c r="S4" s="34">
        <f t="shared" ref="S4:S27" si="3">R4/1000</f>
        <v>516.66666666666674</v>
      </c>
      <c r="T4" s="41">
        <v>3</v>
      </c>
      <c r="U4" s="34">
        <f t="shared" ref="U4:U27" si="4">T4*S4</f>
        <v>1550.0000000000002</v>
      </c>
      <c r="V4" s="13">
        <v>0.3</v>
      </c>
      <c r="W4" s="13">
        <v>0.87250000000000005</v>
      </c>
      <c r="X4" s="35">
        <f t="shared" ref="X4:X27" si="5">W4*V4*U4</f>
        <v>405.71250000000003</v>
      </c>
      <c r="Y4" s="34">
        <f t="shared" si="0"/>
        <v>135.23750000000001</v>
      </c>
      <c r="Z4" s="17" t="s">
        <v>112</v>
      </c>
    </row>
    <row r="5" spans="1:26" s="47" customFormat="1" x14ac:dyDescent="0.25">
      <c r="A5" s="13">
        <v>4</v>
      </c>
      <c r="B5" s="42">
        <v>4506</v>
      </c>
      <c r="C5" s="18" t="s">
        <v>46</v>
      </c>
      <c r="D5" s="14" t="s">
        <v>92</v>
      </c>
      <c r="E5" s="12" t="s">
        <v>47</v>
      </c>
      <c r="F5" s="14" t="s">
        <v>20</v>
      </c>
      <c r="G5" s="15" t="s">
        <v>21</v>
      </c>
      <c r="H5" s="14" t="s">
        <v>22</v>
      </c>
      <c r="I5" s="16" t="s">
        <v>48</v>
      </c>
      <c r="J5" s="12" t="s">
        <v>49</v>
      </c>
      <c r="K5" s="13" t="s">
        <v>27</v>
      </c>
      <c r="L5" s="16" t="s">
        <v>25</v>
      </c>
      <c r="M5" s="14" t="s">
        <v>26</v>
      </c>
      <c r="N5" s="33">
        <v>60000000</v>
      </c>
      <c r="O5" s="36">
        <v>0.1</v>
      </c>
      <c r="P5" s="34">
        <f t="shared" si="1"/>
        <v>6000000</v>
      </c>
      <c r="Q5" s="14">
        <v>36</v>
      </c>
      <c r="R5" s="34">
        <f t="shared" si="2"/>
        <v>166666.66666666666</v>
      </c>
      <c r="S5" s="34">
        <f t="shared" si="3"/>
        <v>166.66666666666666</v>
      </c>
      <c r="T5" s="41">
        <v>3</v>
      </c>
      <c r="U5" s="34">
        <f t="shared" si="4"/>
        <v>500</v>
      </c>
      <c r="V5" s="13">
        <v>0.3</v>
      </c>
      <c r="W5" s="13">
        <v>0.87250000000000005</v>
      </c>
      <c r="X5" s="35">
        <f t="shared" si="5"/>
        <v>130.875</v>
      </c>
      <c r="Y5" s="34">
        <f t="shared" si="0"/>
        <v>43.625</v>
      </c>
      <c r="Z5" s="17" t="s">
        <v>112</v>
      </c>
    </row>
    <row r="6" spans="1:26" s="47" customFormat="1" x14ac:dyDescent="0.25">
      <c r="A6" s="13">
        <v>5</v>
      </c>
      <c r="B6" s="11">
        <v>16023</v>
      </c>
      <c r="C6" s="19" t="s">
        <v>50</v>
      </c>
      <c r="D6" s="14" t="s">
        <v>92</v>
      </c>
      <c r="E6" s="12" t="s">
        <v>47</v>
      </c>
      <c r="F6" s="14" t="s">
        <v>20</v>
      </c>
      <c r="G6" s="15" t="s">
        <v>21</v>
      </c>
      <c r="H6" s="14" t="s">
        <v>22</v>
      </c>
      <c r="I6" s="16" t="s">
        <v>51</v>
      </c>
      <c r="J6" s="12" t="s">
        <v>49</v>
      </c>
      <c r="K6" s="13" t="s">
        <v>27</v>
      </c>
      <c r="L6" s="16" t="s">
        <v>25</v>
      </c>
      <c r="M6" s="14" t="s">
        <v>26</v>
      </c>
      <c r="N6" s="33">
        <v>71000000</v>
      </c>
      <c r="O6" s="36">
        <v>0.05</v>
      </c>
      <c r="P6" s="34">
        <f t="shared" si="1"/>
        <v>3550000</v>
      </c>
      <c r="Q6" s="14">
        <v>36</v>
      </c>
      <c r="R6" s="34">
        <f t="shared" si="2"/>
        <v>98611.111111111109</v>
      </c>
      <c r="S6" s="34">
        <f t="shared" si="3"/>
        <v>98.611111111111114</v>
      </c>
      <c r="T6" s="41">
        <v>10</v>
      </c>
      <c r="U6" s="34">
        <f t="shared" si="4"/>
        <v>986.11111111111109</v>
      </c>
      <c r="V6" s="13">
        <v>0.3</v>
      </c>
      <c r="W6" s="13">
        <v>0.87250000000000005</v>
      </c>
      <c r="X6" s="35">
        <f t="shared" si="5"/>
        <v>258.11458333333331</v>
      </c>
      <c r="Y6" s="34">
        <f t="shared" si="0"/>
        <v>25.811458333333331</v>
      </c>
      <c r="Z6" s="17" t="s">
        <v>28</v>
      </c>
    </row>
    <row r="7" spans="1:26" s="47" customFormat="1" x14ac:dyDescent="0.25">
      <c r="A7" s="13">
        <v>6</v>
      </c>
      <c r="B7" s="42">
        <v>6353</v>
      </c>
      <c r="C7" s="19" t="s">
        <v>52</v>
      </c>
      <c r="D7" s="14" t="s">
        <v>30</v>
      </c>
      <c r="E7" s="12" t="s">
        <v>41</v>
      </c>
      <c r="F7" s="14" t="s">
        <v>20</v>
      </c>
      <c r="G7" s="15" t="s">
        <v>21</v>
      </c>
      <c r="H7" s="14" t="s">
        <v>22</v>
      </c>
      <c r="I7" s="16" t="s">
        <v>53</v>
      </c>
      <c r="J7" s="12" t="s">
        <v>31</v>
      </c>
      <c r="K7" s="13" t="s">
        <v>27</v>
      </c>
      <c r="L7" s="16" t="s">
        <v>25</v>
      </c>
      <c r="M7" s="14" t="s">
        <v>26</v>
      </c>
      <c r="N7" s="33">
        <v>92066066</v>
      </c>
      <c r="O7" s="36">
        <v>0.05</v>
      </c>
      <c r="P7" s="34">
        <f t="shared" si="1"/>
        <v>4603303.3</v>
      </c>
      <c r="Q7" s="14">
        <v>36</v>
      </c>
      <c r="R7" s="34">
        <f t="shared" si="2"/>
        <v>127869.53611111111</v>
      </c>
      <c r="S7" s="34">
        <f t="shared" si="3"/>
        <v>127.86953611111112</v>
      </c>
      <c r="T7" s="41">
        <v>6</v>
      </c>
      <c r="U7" s="34">
        <f t="shared" si="4"/>
        <v>767.21721666666667</v>
      </c>
      <c r="V7" s="13">
        <v>0.3</v>
      </c>
      <c r="W7" s="13">
        <v>0.87250000000000005</v>
      </c>
      <c r="X7" s="35">
        <f t="shared" si="5"/>
        <v>200.8191064625</v>
      </c>
      <c r="Y7" s="34">
        <f t="shared" si="0"/>
        <v>33.469851077083334</v>
      </c>
      <c r="Z7" s="17" t="s">
        <v>28</v>
      </c>
    </row>
    <row r="8" spans="1:26" s="47" customFormat="1" x14ac:dyDescent="0.25">
      <c r="A8" s="13">
        <v>7</v>
      </c>
      <c r="B8" s="11">
        <v>16039</v>
      </c>
      <c r="C8" s="19" t="s">
        <v>54</v>
      </c>
      <c r="D8" s="14" t="s">
        <v>18</v>
      </c>
      <c r="E8" s="12" t="s">
        <v>55</v>
      </c>
      <c r="F8" s="14" t="s">
        <v>20</v>
      </c>
      <c r="G8" s="15" t="s">
        <v>21</v>
      </c>
      <c r="H8" s="14" t="s">
        <v>22</v>
      </c>
      <c r="I8" s="16" t="s">
        <v>48</v>
      </c>
      <c r="J8" s="12" t="s">
        <v>56</v>
      </c>
      <c r="K8" s="13" t="s">
        <v>27</v>
      </c>
      <c r="L8" s="16" t="s">
        <v>25</v>
      </c>
      <c r="M8" s="14" t="s">
        <v>26</v>
      </c>
      <c r="N8" s="33">
        <v>28719986.260000002</v>
      </c>
      <c r="O8" s="36">
        <v>0.1</v>
      </c>
      <c r="P8" s="34">
        <f t="shared" si="1"/>
        <v>2871998.6260000002</v>
      </c>
      <c r="Q8" s="14">
        <v>24</v>
      </c>
      <c r="R8" s="34">
        <f t="shared" si="2"/>
        <v>119666.60941666667</v>
      </c>
      <c r="S8" s="34">
        <f t="shared" si="3"/>
        <v>119.66660941666667</v>
      </c>
      <c r="T8" s="41">
        <v>6</v>
      </c>
      <c r="U8" s="34">
        <f t="shared" si="4"/>
        <v>717.99965650000001</v>
      </c>
      <c r="V8" s="13">
        <v>0.3</v>
      </c>
      <c r="W8" s="13">
        <v>0.87250000000000005</v>
      </c>
      <c r="X8" s="35">
        <f t="shared" si="5"/>
        <v>187.93641008887499</v>
      </c>
      <c r="Y8" s="34">
        <f t="shared" si="0"/>
        <v>31.322735014812498</v>
      </c>
      <c r="Z8" s="17" t="s">
        <v>112</v>
      </c>
    </row>
    <row r="9" spans="1:26" s="47" customFormat="1" x14ac:dyDescent="0.25">
      <c r="A9" s="13">
        <v>8</v>
      </c>
      <c r="B9" s="11">
        <v>16016</v>
      </c>
      <c r="C9" s="19" t="s">
        <v>94</v>
      </c>
      <c r="D9" s="14" t="s">
        <v>30</v>
      </c>
      <c r="E9" s="12" t="s">
        <v>47</v>
      </c>
      <c r="F9" s="14" t="s">
        <v>20</v>
      </c>
      <c r="G9" s="15" t="s">
        <v>21</v>
      </c>
      <c r="H9" s="14" t="s">
        <v>22</v>
      </c>
      <c r="I9" s="16" t="s">
        <v>57</v>
      </c>
      <c r="J9" s="12" t="s">
        <v>49</v>
      </c>
      <c r="K9" s="13" t="s">
        <v>27</v>
      </c>
      <c r="L9" s="16" t="s">
        <v>25</v>
      </c>
      <c r="M9" s="14" t="s">
        <v>26</v>
      </c>
      <c r="N9" s="33">
        <v>24205440</v>
      </c>
      <c r="O9" s="36">
        <v>0.1</v>
      </c>
      <c r="P9" s="34">
        <f t="shared" si="1"/>
        <v>2420544</v>
      </c>
      <c r="Q9" s="14">
        <v>36</v>
      </c>
      <c r="R9" s="34">
        <f t="shared" si="2"/>
        <v>67237.333333333328</v>
      </c>
      <c r="S9" s="34">
        <f t="shared" si="3"/>
        <v>67.237333333333325</v>
      </c>
      <c r="T9" s="41">
        <v>6</v>
      </c>
      <c r="U9" s="34">
        <f t="shared" si="4"/>
        <v>403.42399999999998</v>
      </c>
      <c r="V9" s="13">
        <v>0.3</v>
      </c>
      <c r="W9" s="13">
        <v>0.87250000000000005</v>
      </c>
      <c r="X9" s="35">
        <f t="shared" si="5"/>
        <v>105.59623199999999</v>
      </c>
      <c r="Y9" s="34">
        <f t="shared" si="0"/>
        <v>17.599371999999999</v>
      </c>
      <c r="Z9" s="17" t="s">
        <v>112</v>
      </c>
    </row>
    <row r="10" spans="1:26" s="47" customFormat="1" x14ac:dyDescent="0.25">
      <c r="A10" s="13">
        <v>9</v>
      </c>
      <c r="B10" s="42">
        <v>6359</v>
      </c>
      <c r="C10" s="19" t="s">
        <v>95</v>
      </c>
      <c r="D10" s="14" t="s">
        <v>39</v>
      </c>
      <c r="E10" s="12" t="s">
        <v>47</v>
      </c>
      <c r="F10" s="14" t="s">
        <v>20</v>
      </c>
      <c r="G10" s="15" t="s">
        <v>21</v>
      </c>
      <c r="H10" s="14" t="s">
        <v>22</v>
      </c>
      <c r="I10" s="16" t="s">
        <v>58</v>
      </c>
      <c r="J10" s="12" t="s">
        <v>49</v>
      </c>
      <c r="K10" s="13" t="s">
        <v>27</v>
      </c>
      <c r="L10" s="16" t="s">
        <v>25</v>
      </c>
      <c r="M10" s="14" t="s">
        <v>26</v>
      </c>
      <c r="N10" s="33">
        <v>17683717.460000001</v>
      </c>
      <c r="O10" s="36">
        <v>0.1</v>
      </c>
      <c r="P10" s="34">
        <f t="shared" si="1"/>
        <v>1768371.7460000003</v>
      </c>
      <c r="Q10" s="14">
        <v>36</v>
      </c>
      <c r="R10" s="34">
        <f t="shared" si="2"/>
        <v>49121.437388888895</v>
      </c>
      <c r="S10" s="34">
        <f t="shared" si="3"/>
        <v>49.121437388888893</v>
      </c>
      <c r="T10" s="41">
        <v>6</v>
      </c>
      <c r="U10" s="34">
        <f t="shared" si="4"/>
        <v>294.72862433333336</v>
      </c>
      <c r="V10" s="13">
        <v>0.3</v>
      </c>
      <c r="W10" s="13">
        <v>0.87250000000000005</v>
      </c>
      <c r="X10" s="35">
        <f t="shared" si="5"/>
        <v>77.145217419250002</v>
      </c>
      <c r="Y10" s="34">
        <f t="shared" si="0"/>
        <v>12.857536236541668</v>
      </c>
      <c r="Z10" s="17" t="s">
        <v>112</v>
      </c>
    </row>
    <row r="11" spans="1:26" s="47" customFormat="1" x14ac:dyDescent="0.25">
      <c r="A11" s="13">
        <v>10</v>
      </c>
      <c r="B11" s="11">
        <v>6365</v>
      </c>
      <c r="C11" s="19" t="s">
        <v>96</v>
      </c>
      <c r="D11" s="14" t="s">
        <v>30</v>
      </c>
      <c r="E11" s="16" t="s">
        <v>59</v>
      </c>
      <c r="F11" s="14" t="s">
        <v>20</v>
      </c>
      <c r="G11" s="14" t="s">
        <v>21</v>
      </c>
      <c r="H11" s="14" t="s">
        <v>22</v>
      </c>
      <c r="I11" s="16" t="s">
        <v>60</v>
      </c>
      <c r="J11" s="12" t="s">
        <v>61</v>
      </c>
      <c r="K11" s="13" t="s">
        <v>27</v>
      </c>
      <c r="L11" s="16" t="s">
        <v>25</v>
      </c>
      <c r="M11" s="14" t="s">
        <v>26</v>
      </c>
      <c r="N11" s="33">
        <v>20460020.46002046</v>
      </c>
      <c r="O11" s="36">
        <v>0.05</v>
      </c>
      <c r="P11" s="34">
        <f t="shared" si="1"/>
        <v>1023001.0230010231</v>
      </c>
      <c r="Q11" s="14">
        <v>36</v>
      </c>
      <c r="R11" s="34">
        <f t="shared" si="2"/>
        <v>28416.695083361752</v>
      </c>
      <c r="S11" s="34">
        <f t="shared" si="3"/>
        <v>28.416695083361752</v>
      </c>
      <c r="T11" s="41">
        <v>6</v>
      </c>
      <c r="U11" s="34">
        <f t="shared" si="4"/>
        <v>170.5001705001705</v>
      </c>
      <c r="V11" s="13">
        <v>0.3</v>
      </c>
      <c r="W11" s="13">
        <v>0.87250000000000005</v>
      </c>
      <c r="X11" s="35">
        <f t="shared" si="5"/>
        <v>44.628419628419621</v>
      </c>
      <c r="Y11" s="34">
        <f t="shared" si="0"/>
        <v>7.4380699380699369</v>
      </c>
      <c r="Z11" s="17" t="s">
        <v>28</v>
      </c>
    </row>
    <row r="12" spans="1:26" s="47" customFormat="1" x14ac:dyDescent="0.25">
      <c r="A12" s="13">
        <v>11</v>
      </c>
      <c r="B12" s="11">
        <v>6360</v>
      </c>
      <c r="C12" s="12" t="s">
        <v>97</v>
      </c>
      <c r="D12" s="14" t="s">
        <v>39</v>
      </c>
      <c r="E12" s="12" t="s">
        <v>62</v>
      </c>
      <c r="F12" s="14" t="s">
        <v>20</v>
      </c>
      <c r="G12" s="15" t="s">
        <v>21</v>
      </c>
      <c r="H12" s="14" t="s">
        <v>22</v>
      </c>
      <c r="I12" s="16" t="s">
        <v>63</v>
      </c>
      <c r="J12" s="12" t="s">
        <v>64</v>
      </c>
      <c r="K12" s="13" t="s">
        <v>27</v>
      </c>
      <c r="L12" s="16" t="s">
        <v>25</v>
      </c>
      <c r="M12" s="14" t="s">
        <v>26</v>
      </c>
      <c r="N12" s="33">
        <v>20000000</v>
      </c>
      <c r="O12" s="36">
        <v>0.05</v>
      </c>
      <c r="P12" s="34">
        <f t="shared" si="1"/>
        <v>1000000</v>
      </c>
      <c r="Q12" s="14">
        <v>36</v>
      </c>
      <c r="R12" s="34">
        <f t="shared" si="2"/>
        <v>27777.777777777777</v>
      </c>
      <c r="S12" s="34">
        <f t="shared" si="3"/>
        <v>27.777777777777779</v>
      </c>
      <c r="T12" s="43">
        <v>6</v>
      </c>
      <c r="U12" s="34">
        <f t="shared" si="4"/>
        <v>166.66666666666669</v>
      </c>
      <c r="V12" s="13">
        <v>0.3</v>
      </c>
      <c r="W12" s="13">
        <v>0.87250000000000005</v>
      </c>
      <c r="X12" s="35">
        <f t="shared" si="5"/>
        <v>43.625</v>
      </c>
      <c r="Y12" s="34">
        <f t="shared" si="0"/>
        <v>7.270833333333333</v>
      </c>
      <c r="Z12" s="17" t="s">
        <v>28</v>
      </c>
    </row>
    <row r="13" spans="1:26" s="47" customFormat="1" x14ac:dyDescent="0.25">
      <c r="A13" s="13">
        <v>12</v>
      </c>
      <c r="B13" s="11">
        <v>6361</v>
      </c>
      <c r="C13" s="12" t="s">
        <v>98</v>
      </c>
      <c r="D13" s="14" t="s">
        <v>39</v>
      </c>
      <c r="E13" s="12" t="s">
        <v>62</v>
      </c>
      <c r="F13" s="14" t="s">
        <v>20</v>
      </c>
      <c r="G13" s="15" t="s">
        <v>21</v>
      </c>
      <c r="H13" s="14" t="s">
        <v>22</v>
      </c>
      <c r="I13" s="16" t="s">
        <v>63</v>
      </c>
      <c r="J13" s="12" t="s">
        <v>64</v>
      </c>
      <c r="K13" s="13" t="s">
        <v>27</v>
      </c>
      <c r="L13" s="16" t="s">
        <v>25</v>
      </c>
      <c r="M13" s="14" t="s">
        <v>26</v>
      </c>
      <c r="N13" s="33">
        <v>20000000</v>
      </c>
      <c r="O13" s="36">
        <v>0.05</v>
      </c>
      <c r="P13" s="34">
        <f t="shared" si="1"/>
        <v>1000000</v>
      </c>
      <c r="Q13" s="14">
        <v>36</v>
      </c>
      <c r="R13" s="34">
        <f t="shared" si="2"/>
        <v>27777.777777777777</v>
      </c>
      <c r="S13" s="34">
        <f t="shared" si="3"/>
        <v>27.777777777777779</v>
      </c>
      <c r="T13" s="43">
        <v>6</v>
      </c>
      <c r="U13" s="34">
        <f t="shared" si="4"/>
        <v>166.66666666666669</v>
      </c>
      <c r="V13" s="13">
        <v>0.3</v>
      </c>
      <c r="W13" s="13">
        <v>0.87250000000000005</v>
      </c>
      <c r="X13" s="35">
        <f t="shared" si="5"/>
        <v>43.625</v>
      </c>
      <c r="Y13" s="34">
        <f t="shared" si="0"/>
        <v>7.270833333333333</v>
      </c>
      <c r="Z13" s="17" t="s">
        <v>28</v>
      </c>
    </row>
    <row r="14" spans="1:26" s="47" customFormat="1" x14ac:dyDescent="0.25">
      <c r="A14" s="13">
        <v>13</v>
      </c>
      <c r="B14" s="11">
        <v>16012</v>
      </c>
      <c r="C14" s="19" t="s">
        <v>99</v>
      </c>
      <c r="D14" s="14" t="s">
        <v>18</v>
      </c>
      <c r="E14" s="12" t="s">
        <v>47</v>
      </c>
      <c r="F14" s="14" t="s">
        <v>20</v>
      </c>
      <c r="G14" s="15" t="s">
        <v>21</v>
      </c>
      <c r="H14" s="14" t="s">
        <v>22</v>
      </c>
      <c r="I14" s="16" t="s">
        <v>65</v>
      </c>
      <c r="J14" s="12" t="s">
        <v>49</v>
      </c>
      <c r="K14" s="13" t="s">
        <v>27</v>
      </c>
      <c r="L14" s="16" t="s">
        <v>25</v>
      </c>
      <c r="M14" s="14" t="s">
        <v>26</v>
      </c>
      <c r="N14" s="33">
        <v>2974891.27</v>
      </c>
      <c r="O14" s="36">
        <v>0.3</v>
      </c>
      <c r="P14" s="34">
        <f t="shared" si="1"/>
        <v>892467.38099999994</v>
      </c>
      <c r="Q14" s="14">
        <v>36</v>
      </c>
      <c r="R14" s="34">
        <f t="shared" si="2"/>
        <v>24790.760583333333</v>
      </c>
      <c r="S14" s="34">
        <f t="shared" si="3"/>
        <v>24.790760583333334</v>
      </c>
      <c r="T14" s="41">
        <v>6</v>
      </c>
      <c r="U14" s="34">
        <f t="shared" si="4"/>
        <v>148.7445635</v>
      </c>
      <c r="V14" s="13">
        <v>0.3</v>
      </c>
      <c r="W14" s="13">
        <v>0.87250000000000005</v>
      </c>
      <c r="X14" s="35">
        <f t="shared" si="5"/>
        <v>38.933889496124998</v>
      </c>
      <c r="Y14" s="34">
        <f t="shared" si="0"/>
        <v>6.4889815826874999</v>
      </c>
      <c r="Z14" s="17" t="s">
        <v>90</v>
      </c>
    </row>
    <row r="15" spans="1:26" s="47" customFormat="1" x14ac:dyDescent="0.25">
      <c r="A15" s="13">
        <v>14</v>
      </c>
      <c r="B15" s="11">
        <v>6358</v>
      </c>
      <c r="C15" s="19" t="s">
        <v>100</v>
      </c>
      <c r="D15" s="14" t="s">
        <v>30</v>
      </c>
      <c r="E15" s="12" t="s">
        <v>66</v>
      </c>
      <c r="F15" s="14" t="s">
        <v>20</v>
      </c>
      <c r="G15" s="15" t="s">
        <v>21</v>
      </c>
      <c r="H15" s="14" t="s">
        <v>22</v>
      </c>
      <c r="I15" s="16" t="s">
        <v>67</v>
      </c>
      <c r="J15" s="16" t="s">
        <v>68</v>
      </c>
      <c r="K15" s="13" t="s">
        <v>27</v>
      </c>
      <c r="L15" s="16" t="s">
        <v>25</v>
      </c>
      <c r="M15" s="14" t="s">
        <v>26</v>
      </c>
      <c r="N15" s="33">
        <v>8874801.0800000001</v>
      </c>
      <c r="O15" s="36">
        <v>0.1</v>
      </c>
      <c r="P15" s="34">
        <f t="shared" si="1"/>
        <v>887480.10800000001</v>
      </c>
      <c r="Q15" s="14">
        <v>36</v>
      </c>
      <c r="R15" s="34">
        <f t="shared" si="2"/>
        <v>24652.225222222223</v>
      </c>
      <c r="S15" s="34">
        <f t="shared" si="3"/>
        <v>24.652225222222224</v>
      </c>
      <c r="T15" s="41">
        <v>6</v>
      </c>
      <c r="U15" s="34">
        <f t="shared" si="4"/>
        <v>147.91335133333334</v>
      </c>
      <c r="V15" s="13">
        <v>0.3</v>
      </c>
      <c r="W15" s="13">
        <v>0.87250000000000005</v>
      </c>
      <c r="X15" s="35">
        <f t="shared" si="5"/>
        <v>38.716319711499999</v>
      </c>
      <c r="Y15" s="34">
        <f t="shared" si="0"/>
        <v>6.4527199519166665</v>
      </c>
      <c r="Z15" s="17" t="s">
        <v>112</v>
      </c>
    </row>
    <row r="16" spans="1:26" s="47" customFormat="1" x14ac:dyDescent="0.25">
      <c r="A16" s="13">
        <v>15</v>
      </c>
      <c r="B16" s="11">
        <v>14362</v>
      </c>
      <c r="C16" s="19" t="s">
        <v>101</v>
      </c>
      <c r="D16" s="14" t="s">
        <v>91</v>
      </c>
      <c r="E16" s="12" t="s">
        <v>69</v>
      </c>
      <c r="F16" s="14" t="s">
        <v>20</v>
      </c>
      <c r="G16" s="15" t="s">
        <v>21</v>
      </c>
      <c r="H16" s="14" t="s">
        <v>22</v>
      </c>
      <c r="I16" s="16" t="s">
        <v>70</v>
      </c>
      <c r="J16" s="12" t="s">
        <v>71</v>
      </c>
      <c r="K16" s="13" t="s">
        <v>27</v>
      </c>
      <c r="L16" s="16" t="s">
        <v>25</v>
      </c>
      <c r="M16" s="14" t="s">
        <v>26</v>
      </c>
      <c r="N16" s="33">
        <v>8450252.9499999993</v>
      </c>
      <c r="O16" s="36">
        <v>0.05</v>
      </c>
      <c r="P16" s="34">
        <f t="shared" si="1"/>
        <v>422512.64749999996</v>
      </c>
      <c r="Q16" s="14">
        <v>36</v>
      </c>
      <c r="R16" s="34">
        <f t="shared" si="2"/>
        <v>11736.462430555555</v>
      </c>
      <c r="S16" s="34">
        <f t="shared" si="3"/>
        <v>11.736462430555555</v>
      </c>
      <c r="T16" s="41">
        <v>9</v>
      </c>
      <c r="U16" s="34">
        <f t="shared" si="4"/>
        <v>105.62816187499999</v>
      </c>
      <c r="V16" s="13">
        <v>0.3</v>
      </c>
      <c r="W16" s="13">
        <v>0.87250000000000005</v>
      </c>
      <c r="X16" s="35">
        <f t="shared" si="5"/>
        <v>27.648171370781245</v>
      </c>
      <c r="Y16" s="34">
        <f t="shared" si="0"/>
        <v>3.0720190411979162</v>
      </c>
      <c r="Z16" s="17" t="s">
        <v>28</v>
      </c>
    </row>
    <row r="17" spans="1:26" s="47" customFormat="1" x14ac:dyDescent="0.25">
      <c r="A17" s="13">
        <v>16</v>
      </c>
      <c r="B17" s="11">
        <v>16042</v>
      </c>
      <c r="C17" s="19" t="s">
        <v>102</v>
      </c>
      <c r="D17" s="14" t="s">
        <v>18</v>
      </c>
      <c r="E17" s="12" t="s">
        <v>55</v>
      </c>
      <c r="F17" s="14" t="s">
        <v>20</v>
      </c>
      <c r="G17" s="15" t="s">
        <v>21</v>
      </c>
      <c r="H17" s="14" t="s">
        <v>22</v>
      </c>
      <c r="I17" s="16" t="s">
        <v>72</v>
      </c>
      <c r="J17" s="12" t="s">
        <v>56</v>
      </c>
      <c r="K17" s="13" t="s">
        <v>27</v>
      </c>
      <c r="L17" s="16" t="s">
        <v>25</v>
      </c>
      <c r="M17" s="14" t="s">
        <v>26</v>
      </c>
      <c r="N17" s="33">
        <v>3703300.84</v>
      </c>
      <c r="O17" s="36">
        <v>0.1</v>
      </c>
      <c r="P17" s="34">
        <f t="shared" si="1"/>
        <v>370330.08400000003</v>
      </c>
      <c r="Q17" s="14">
        <v>24</v>
      </c>
      <c r="R17" s="34">
        <f t="shared" si="2"/>
        <v>15430.420166666669</v>
      </c>
      <c r="S17" s="34">
        <f t="shared" si="3"/>
        <v>15.430420166666668</v>
      </c>
      <c r="T17" s="41">
        <v>6</v>
      </c>
      <c r="U17" s="34">
        <f t="shared" si="4"/>
        <v>92.582521000000014</v>
      </c>
      <c r="V17" s="13">
        <v>0.3</v>
      </c>
      <c r="W17" s="13">
        <v>0.87250000000000005</v>
      </c>
      <c r="X17" s="35">
        <f t="shared" si="5"/>
        <v>24.233474871750001</v>
      </c>
      <c r="Y17" s="34">
        <f t="shared" si="0"/>
        <v>4.0389124786249999</v>
      </c>
      <c r="Z17" s="17" t="s">
        <v>112</v>
      </c>
    </row>
    <row r="18" spans="1:26" s="47" customFormat="1" x14ac:dyDescent="0.25">
      <c r="A18" s="13">
        <v>17</v>
      </c>
      <c r="B18" s="11">
        <v>6354</v>
      </c>
      <c r="C18" s="19" t="s">
        <v>103</v>
      </c>
      <c r="D18" s="14" t="s">
        <v>30</v>
      </c>
      <c r="E18" s="12" t="s">
        <v>19</v>
      </c>
      <c r="F18" s="14" t="s">
        <v>20</v>
      </c>
      <c r="G18" s="15" t="s">
        <v>21</v>
      </c>
      <c r="H18" s="14" t="s">
        <v>22</v>
      </c>
      <c r="I18" s="16" t="s">
        <v>73</v>
      </c>
      <c r="J18" s="33">
        <v>92066066</v>
      </c>
      <c r="K18" s="13" t="s">
        <v>27</v>
      </c>
      <c r="L18" s="16" t="s">
        <v>25</v>
      </c>
      <c r="M18" s="14" t="s">
        <v>26</v>
      </c>
      <c r="N18" s="33">
        <v>4851103</v>
      </c>
      <c r="O18" s="36">
        <v>0.05</v>
      </c>
      <c r="P18" s="34">
        <f t="shared" si="1"/>
        <v>242555.15000000002</v>
      </c>
      <c r="Q18" s="14">
        <v>36</v>
      </c>
      <c r="R18" s="34">
        <f t="shared" si="2"/>
        <v>6737.6430555555562</v>
      </c>
      <c r="S18" s="34">
        <f t="shared" si="3"/>
        <v>6.737643055555556</v>
      </c>
      <c r="T18" s="41">
        <v>6</v>
      </c>
      <c r="U18" s="34">
        <f t="shared" si="4"/>
        <v>40.425858333333338</v>
      </c>
      <c r="V18" s="13">
        <v>0.3</v>
      </c>
      <c r="W18" s="13">
        <v>0.87250000000000005</v>
      </c>
      <c r="X18" s="35">
        <f t="shared" si="5"/>
        <v>10.581468418750001</v>
      </c>
      <c r="Y18" s="34">
        <f t="shared" si="0"/>
        <v>1.7635780697916668</v>
      </c>
      <c r="Z18" s="17" t="s">
        <v>28</v>
      </c>
    </row>
    <row r="19" spans="1:26" s="47" customFormat="1" x14ac:dyDescent="0.25">
      <c r="A19" s="13">
        <v>18</v>
      </c>
      <c r="B19" s="11">
        <v>16033</v>
      </c>
      <c r="C19" s="19" t="s">
        <v>17</v>
      </c>
      <c r="D19" s="14" t="s">
        <v>18</v>
      </c>
      <c r="E19" s="12" t="s">
        <v>19</v>
      </c>
      <c r="F19" s="14" t="s">
        <v>20</v>
      </c>
      <c r="G19" s="15" t="s">
        <v>21</v>
      </c>
      <c r="H19" s="14" t="s">
        <v>22</v>
      </c>
      <c r="I19" s="16" t="s">
        <v>23</v>
      </c>
      <c r="J19" s="12" t="s">
        <v>24</v>
      </c>
      <c r="K19" s="13" t="s">
        <v>27</v>
      </c>
      <c r="L19" s="16" t="s">
        <v>25</v>
      </c>
      <c r="M19" s="14" t="s">
        <v>26</v>
      </c>
      <c r="N19" s="33">
        <v>8294790</v>
      </c>
      <c r="O19" s="36">
        <v>0.05</v>
      </c>
      <c r="P19" s="34">
        <f t="shared" si="1"/>
        <v>414739.5</v>
      </c>
      <c r="Q19" s="14">
        <v>36</v>
      </c>
      <c r="R19" s="34">
        <f t="shared" si="2"/>
        <v>11520.541666666666</v>
      </c>
      <c r="S19" s="34">
        <f t="shared" si="3"/>
        <v>11.520541666666666</v>
      </c>
      <c r="T19" s="41">
        <v>6</v>
      </c>
      <c r="U19" s="34">
        <f t="shared" si="4"/>
        <v>69.123249999999999</v>
      </c>
      <c r="V19" s="13">
        <v>0.3</v>
      </c>
      <c r="W19" s="13">
        <v>0.87250000000000005</v>
      </c>
      <c r="X19" s="35">
        <f t="shared" si="5"/>
        <v>18.093010687499998</v>
      </c>
      <c r="Y19" s="34">
        <f t="shared" si="0"/>
        <v>3.0155017812499998</v>
      </c>
      <c r="Z19" s="31" t="s">
        <v>28</v>
      </c>
    </row>
    <row r="20" spans="1:26" s="47" customFormat="1" x14ac:dyDescent="0.25">
      <c r="A20" s="13">
        <v>19</v>
      </c>
      <c r="B20" s="11">
        <v>15958</v>
      </c>
      <c r="C20" s="19" t="s">
        <v>104</v>
      </c>
      <c r="D20" s="14" t="s">
        <v>18</v>
      </c>
      <c r="E20" s="12" t="s">
        <v>19</v>
      </c>
      <c r="F20" s="14" t="s">
        <v>20</v>
      </c>
      <c r="G20" s="15" t="s">
        <v>21</v>
      </c>
      <c r="H20" s="14" t="s">
        <v>22</v>
      </c>
      <c r="I20" s="16" t="s">
        <v>75</v>
      </c>
      <c r="J20" s="12" t="s">
        <v>74</v>
      </c>
      <c r="K20" s="13" t="s">
        <v>27</v>
      </c>
      <c r="L20" s="16" t="s">
        <v>25</v>
      </c>
      <c r="M20" s="14" t="s">
        <v>26</v>
      </c>
      <c r="N20" s="33">
        <v>5465328.2800000003</v>
      </c>
      <c r="O20" s="36">
        <v>0.05</v>
      </c>
      <c r="P20" s="34">
        <f t="shared" si="1"/>
        <v>273266.41400000005</v>
      </c>
      <c r="Q20" s="14">
        <v>36</v>
      </c>
      <c r="R20" s="34">
        <f t="shared" si="2"/>
        <v>7590.7337222222232</v>
      </c>
      <c r="S20" s="34">
        <f t="shared" si="3"/>
        <v>7.5907337222222235</v>
      </c>
      <c r="T20" s="41">
        <v>9</v>
      </c>
      <c r="U20" s="34">
        <f t="shared" si="4"/>
        <v>68.316603500000014</v>
      </c>
      <c r="V20" s="13">
        <v>0.3</v>
      </c>
      <c r="W20" s="13">
        <v>0.87250000000000005</v>
      </c>
      <c r="X20" s="35">
        <f t="shared" si="5"/>
        <v>17.881870966125003</v>
      </c>
      <c r="Y20" s="34">
        <f t="shared" si="0"/>
        <v>1.9868745517916671</v>
      </c>
      <c r="Z20" s="17" t="s">
        <v>28</v>
      </c>
    </row>
    <row r="21" spans="1:26" s="47" customFormat="1" x14ac:dyDescent="0.25">
      <c r="A21" s="13">
        <v>20</v>
      </c>
      <c r="B21" s="11">
        <v>16045</v>
      </c>
      <c r="C21" s="19" t="s">
        <v>105</v>
      </c>
      <c r="D21" s="20" t="s">
        <v>18</v>
      </c>
      <c r="E21" s="21" t="s">
        <v>19</v>
      </c>
      <c r="F21" s="20" t="s">
        <v>20</v>
      </c>
      <c r="G21" s="22" t="s">
        <v>21</v>
      </c>
      <c r="H21" s="20" t="s">
        <v>22</v>
      </c>
      <c r="I21" s="23" t="s">
        <v>76</v>
      </c>
      <c r="J21" s="21" t="s">
        <v>74</v>
      </c>
      <c r="K21" s="13" t="s">
        <v>27</v>
      </c>
      <c r="L21" s="23" t="s">
        <v>25</v>
      </c>
      <c r="M21" s="20" t="s">
        <v>26</v>
      </c>
      <c r="N21" s="33">
        <v>8000000</v>
      </c>
      <c r="O21" s="38">
        <v>0.05</v>
      </c>
      <c r="P21" s="34">
        <f t="shared" si="1"/>
        <v>400000</v>
      </c>
      <c r="Q21" s="20">
        <v>36</v>
      </c>
      <c r="R21" s="34">
        <f t="shared" si="2"/>
        <v>11111.111111111111</v>
      </c>
      <c r="S21" s="34">
        <f t="shared" si="3"/>
        <v>11.111111111111111</v>
      </c>
      <c r="T21" s="44">
        <v>6</v>
      </c>
      <c r="U21" s="34">
        <f t="shared" si="4"/>
        <v>66.666666666666657</v>
      </c>
      <c r="V21" s="24">
        <v>0.3</v>
      </c>
      <c r="W21" s="13">
        <v>0.87250000000000005</v>
      </c>
      <c r="X21" s="35">
        <f t="shared" si="5"/>
        <v>17.449999999999996</v>
      </c>
      <c r="Y21" s="34">
        <f t="shared" si="0"/>
        <v>2.9083333333333328</v>
      </c>
      <c r="Z21" s="25" t="s">
        <v>28</v>
      </c>
    </row>
    <row r="22" spans="1:26" s="47" customFormat="1" x14ac:dyDescent="0.25">
      <c r="A22" s="13">
        <v>21</v>
      </c>
      <c r="B22" s="11">
        <v>6356</v>
      </c>
      <c r="C22" s="19" t="s">
        <v>106</v>
      </c>
      <c r="D22" s="14" t="s">
        <v>30</v>
      </c>
      <c r="E22" s="12" t="s">
        <v>77</v>
      </c>
      <c r="F22" s="14" t="s">
        <v>20</v>
      </c>
      <c r="G22" s="15" t="s">
        <v>21</v>
      </c>
      <c r="H22" s="14" t="s">
        <v>22</v>
      </c>
      <c r="I22" s="16" t="s">
        <v>78</v>
      </c>
      <c r="J22" s="12" t="s">
        <v>61</v>
      </c>
      <c r="K22" s="13" t="s">
        <v>27</v>
      </c>
      <c r="L22" s="16" t="s">
        <v>25</v>
      </c>
      <c r="M22" s="14" t="s">
        <v>26</v>
      </c>
      <c r="N22" s="33">
        <v>6710005.6100056106</v>
      </c>
      <c r="O22" s="36">
        <v>0.05</v>
      </c>
      <c r="P22" s="34">
        <f t="shared" si="1"/>
        <v>335500.28050028055</v>
      </c>
      <c r="Q22" s="14">
        <v>36</v>
      </c>
      <c r="R22" s="34">
        <f t="shared" si="2"/>
        <v>9319.4522361189047</v>
      </c>
      <c r="S22" s="34">
        <f t="shared" si="3"/>
        <v>9.3194522361189041</v>
      </c>
      <c r="T22" s="41">
        <v>6</v>
      </c>
      <c r="U22" s="34">
        <f t="shared" si="4"/>
        <v>55.916713416713421</v>
      </c>
      <c r="V22" s="13">
        <v>0.3</v>
      </c>
      <c r="W22" s="13">
        <v>0.87250000000000005</v>
      </c>
      <c r="X22" s="35">
        <f t="shared" si="5"/>
        <v>14.636199736824738</v>
      </c>
      <c r="Y22" s="34">
        <f t="shared" si="0"/>
        <v>2.4393666228041231</v>
      </c>
      <c r="Z22" s="17" t="s">
        <v>28</v>
      </c>
    </row>
    <row r="23" spans="1:26" s="47" customFormat="1" x14ac:dyDescent="0.25">
      <c r="A23" s="13">
        <v>22</v>
      </c>
      <c r="B23" s="11">
        <v>16036</v>
      </c>
      <c r="C23" s="19" t="s">
        <v>107</v>
      </c>
      <c r="D23" s="26" t="s">
        <v>18</v>
      </c>
      <c r="E23" s="27" t="s">
        <v>19</v>
      </c>
      <c r="F23" s="26" t="s">
        <v>20</v>
      </c>
      <c r="G23" s="28" t="s">
        <v>21</v>
      </c>
      <c r="H23" s="26" t="s">
        <v>22</v>
      </c>
      <c r="I23" s="29" t="s">
        <v>79</v>
      </c>
      <c r="J23" s="27" t="s">
        <v>24</v>
      </c>
      <c r="K23" s="13" t="s">
        <v>27</v>
      </c>
      <c r="L23" s="29" t="s">
        <v>25</v>
      </c>
      <c r="M23" s="26" t="s">
        <v>26</v>
      </c>
      <c r="N23" s="33">
        <v>6000000</v>
      </c>
      <c r="O23" s="39">
        <v>0.05</v>
      </c>
      <c r="P23" s="34">
        <f t="shared" si="1"/>
        <v>300000</v>
      </c>
      <c r="Q23" s="26">
        <v>36</v>
      </c>
      <c r="R23" s="34">
        <f t="shared" si="2"/>
        <v>8333.3333333333339</v>
      </c>
      <c r="S23" s="34">
        <f t="shared" si="3"/>
        <v>8.3333333333333339</v>
      </c>
      <c r="T23" s="45">
        <v>6</v>
      </c>
      <c r="U23" s="34">
        <f t="shared" si="4"/>
        <v>50</v>
      </c>
      <c r="V23" s="30">
        <v>0.3</v>
      </c>
      <c r="W23" s="13">
        <v>0.87250000000000005</v>
      </c>
      <c r="X23" s="35">
        <f t="shared" si="5"/>
        <v>13.087499999999999</v>
      </c>
      <c r="Y23" s="34">
        <f t="shared" si="0"/>
        <v>2.1812499999999999</v>
      </c>
      <c r="Z23" s="31" t="s">
        <v>28</v>
      </c>
    </row>
    <row r="24" spans="1:26" s="47" customFormat="1" x14ac:dyDescent="0.25">
      <c r="A24" s="13">
        <v>23</v>
      </c>
      <c r="B24" s="11">
        <v>6355</v>
      </c>
      <c r="C24" s="19" t="s">
        <v>108</v>
      </c>
      <c r="D24" s="14" t="s">
        <v>30</v>
      </c>
      <c r="E24" s="12" t="s">
        <v>66</v>
      </c>
      <c r="F24" s="14" t="s">
        <v>20</v>
      </c>
      <c r="G24" s="15" t="s">
        <v>21</v>
      </c>
      <c r="H24" s="14" t="s">
        <v>22</v>
      </c>
      <c r="I24" s="16" t="s">
        <v>80</v>
      </c>
      <c r="J24" s="12" t="s">
        <v>81</v>
      </c>
      <c r="K24" s="13" t="s">
        <v>27</v>
      </c>
      <c r="L24" s="16" t="s">
        <v>25</v>
      </c>
      <c r="M24" s="14" t="s">
        <v>26</v>
      </c>
      <c r="N24" s="33">
        <v>20553758.960000001</v>
      </c>
      <c r="O24" s="36">
        <v>0.01</v>
      </c>
      <c r="P24" s="34">
        <f t="shared" si="1"/>
        <v>205537.58960000001</v>
      </c>
      <c r="Q24" s="14">
        <v>36</v>
      </c>
      <c r="R24" s="34">
        <f t="shared" si="2"/>
        <v>5709.3774888888893</v>
      </c>
      <c r="S24" s="34">
        <f t="shared" si="3"/>
        <v>5.7093774888888893</v>
      </c>
      <c r="T24" s="41">
        <v>6</v>
      </c>
      <c r="U24" s="34">
        <f t="shared" si="4"/>
        <v>34.256264933333334</v>
      </c>
      <c r="V24" s="13">
        <v>0.3</v>
      </c>
      <c r="W24" s="13">
        <v>0.87250000000000005</v>
      </c>
      <c r="X24" s="35">
        <f t="shared" si="5"/>
        <v>8.9665773462999994</v>
      </c>
      <c r="Y24" s="34">
        <f t="shared" si="0"/>
        <v>1.4944295577166666</v>
      </c>
      <c r="Z24" s="17" t="s">
        <v>113</v>
      </c>
    </row>
    <row r="25" spans="1:26" s="47" customFormat="1" x14ac:dyDescent="0.25">
      <c r="A25" s="13">
        <v>24</v>
      </c>
      <c r="B25" s="11">
        <v>16051</v>
      </c>
      <c r="C25" s="19" t="s">
        <v>109</v>
      </c>
      <c r="D25" s="14" t="s">
        <v>18</v>
      </c>
      <c r="E25" s="12" t="s">
        <v>19</v>
      </c>
      <c r="F25" s="14" t="s">
        <v>20</v>
      </c>
      <c r="G25" s="15" t="s">
        <v>21</v>
      </c>
      <c r="H25" s="14" t="s">
        <v>22</v>
      </c>
      <c r="I25" s="16" t="s">
        <v>82</v>
      </c>
      <c r="J25" s="12" t="s">
        <v>74</v>
      </c>
      <c r="K25" s="13" t="s">
        <v>27</v>
      </c>
      <c r="L25" s="16" t="s">
        <v>25</v>
      </c>
      <c r="M25" s="14" t="s">
        <v>26</v>
      </c>
      <c r="N25" s="33">
        <v>7916238.9699999997</v>
      </c>
      <c r="O25" s="36">
        <v>0.05</v>
      </c>
      <c r="P25" s="34">
        <f t="shared" si="1"/>
        <v>395811.9485</v>
      </c>
      <c r="Q25" s="14">
        <v>36</v>
      </c>
      <c r="R25" s="34">
        <f t="shared" si="2"/>
        <v>10994.776347222221</v>
      </c>
      <c r="S25" s="34">
        <f t="shared" si="3"/>
        <v>10.994776347222221</v>
      </c>
      <c r="T25" s="41">
        <v>3</v>
      </c>
      <c r="U25" s="34">
        <f t="shared" si="4"/>
        <v>32.984329041666662</v>
      </c>
      <c r="V25" s="13">
        <v>0.3</v>
      </c>
      <c r="W25" s="13">
        <v>0.87250000000000005</v>
      </c>
      <c r="X25" s="35">
        <f t="shared" si="5"/>
        <v>8.633648126656249</v>
      </c>
      <c r="Y25" s="34">
        <f t="shared" si="0"/>
        <v>2.8778827088854162</v>
      </c>
      <c r="Z25" s="17" t="s">
        <v>28</v>
      </c>
    </row>
    <row r="26" spans="1:26" s="47" customFormat="1" x14ac:dyDescent="0.25">
      <c r="A26" s="13">
        <v>25</v>
      </c>
      <c r="B26" s="11">
        <v>16030</v>
      </c>
      <c r="C26" s="19" t="s">
        <v>110</v>
      </c>
      <c r="D26" s="14" t="s">
        <v>18</v>
      </c>
      <c r="E26" s="12" t="s">
        <v>19</v>
      </c>
      <c r="F26" s="14" t="s">
        <v>20</v>
      </c>
      <c r="G26" s="15" t="s">
        <v>21</v>
      </c>
      <c r="H26" s="14" t="s">
        <v>22</v>
      </c>
      <c r="I26" s="16" t="s">
        <v>83</v>
      </c>
      <c r="J26" s="12" t="s">
        <v>24</v>
      </c>
      <c r="K26" s="13" t="s">
        <v>27</v>
      </c>
      <c r="L26" s="16" t="s">
        <v>25</v>
      </c>
      <c r="M26" s="14" t="s">
        <v>26</v>
      </c>
      <c r="N26" s="33">
        <v>2302196.5099999998</v>
      </c>
      <c r="O26" s="36">
        <v>0.05</v>
      </c>
      <c r="P26" s="34">
        <f t="shared" si="1"/>
        <v>115109.82549999999</v>
      </c>
      <c r="Q26" s="14">
        <v>36</v>
      </c>
      <c r="R26" s="34">
        <f t="shared" si="2"/>
        <v>3197.4951527777775</v>
      </c>
      <c r="S26" s="34">
        <f t="shared" si="3"/>
        <v>3.1974951527777775</v>
      </c>
      <c r="T26" s="41">
        <v>6</v>
      </c>
      <c r="U26" s="34">
        <f t="shared" si="4"/>
        <v>19.184970916666664</v>
      </c>
      <c r="V26" s="13">
        <v>0.3</v>
      </c>
      <c r="W26" s="13">
        <v>0.87250000000000005</v>
      </c>
      <c r="X26" s="35">
        <f t="shared" si="5"/>
        <v>5.0216661374374993</v>
      </c>
      <c r="Y26" s="34">
        <f t="shared" si="0"/>
        <v>0.83694435623958319</v>
      </c>
      <c r="Z26" s="17" t="s">
        <v>28</v>
      </c>
    </row>
    <row r="27" spans="1:26" s="47" customFormat="1" x14ac:dyDescent="0.25">
      <c r="A27" s="13">
        <v>26</v>
      </c>
      <c r="B27" s="11">
        <v>16054</v>
      </c>
      <c r="C27" s="19" t="s">
        <v>111</v>
      </c>
      <c r="D27" s="14" t="s">
        <v>18</v>
      </c>
      <c r="E27" s="12" t="s">
        <v>84</v>
      </c>
      <c r="F27" s="14" t="s">
        <v>20</v>
      </c>
      <c r="G27" s="15" t="s">
        <v>21</v>
      </c>
      <c r="H27" s="14" t="s">
        <v>22</v>
      </c>
      <c r="I27" s="16" t="s">
        <v>85</v>
      </c>
      <c r="J27" s="12" t="s">
        <v>86</v>
      </c>
      <c r="K27" s="13" t="s">
        <v>27</v>
      </c>
      <c r="L27" s="16" t="s">
        <v>25</v>
      </c>
      <c r="M27" s="14" t="s">
        <v>26</v>
      </c>
      <c r="N27" s="33">
        <v>1000000</v>
      </c>
      <c r="O27" s="36">
        <v>0.05</v>
      </c>
      <c r="P27" s="34">
        <f t="shared" si="1"/>
        <v>50000</v>
      </c>
      <c r="Q27" s="14">
        <v>36</v>
      </c>
      <c r="R27" s="34">
        <f t="shared" si="2"/>
        <v>1388.8888888888889</v>
      </c>
      <c r="S27" s="34">
        <f t="shared" si="3"/>
        <v>1.3888888888888888</v>
      </c>
      <c r="T27" s="41">
        <v>6</v>
      </c>
      <c r="U27" s="34">
        <f t="shared" si="4"/>
        <v>8.3333333333333321</v>
      </c>
      <c r="V27" s="13">
        <v>0.3</v>
      </c>
      <c r="W27" s="13">
        <v>0.87250000000000005</v>
      </c>
      <c r="X27" s="35">
        <f t="shared" si="5"/>
        <v>2.1812499999999995</v>
      </c>
      <c r="Y27" s="34">
        <f t="shared" si="0"/>
        <v>0.3635416666666666</v>
      </c>
      <c r="Z27" s="17" t="s">
        <v>28</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Ilori, Obafemi A SNEPCO-PTC/U/GL</dc:creator>
  <cp:lastModifiedBy>Ilori, Obafemi A SNEPCO-PTC/U/GL</cp:lastModifiedBy>
  <dcterms:created xsi:type="dcterms:W3CDTF">2019-02-19T10:59:55Z</dcterms:created>
  <dcterms:modified xsi:type="dcterms:W3CDTF">2019-02-23T15:59:43Z</dcterms:modified>
</cp:coreProperties>
</file>