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.Georgewill\Desktop\AMIS work\cadence\Ugboegunugun Tie-in by Oct 22 to avoid AGOO&amp;M cost of $100k end 22\"/>
    </mc:Choice>
  </mc:AlternateContent>
  <xr:revisionPtr revIDLastSave="0" documentId="13_ncr:1_{C7BEBFF6-A597-479B-AFBD-7CE9FB5E43AC}" xr6:coauthVersionLast="47" xr6:coauthVersionMax="47" xr10:uidLastSave="{00000000-0000-0000-0000-000000000000}"/>
  <bookViews>
    <workbookView xWindow="-110" yWindow="-110" windowWidth="19420" windowHeight="10420" xr2:uid="{77BA677A-FAD1-4D4C-B568-B5DF74BAD70C}"/>
  </bookViews>
  <sheets>
    <sheet name="Sheet2" sheetId="15" r:id="rId1"/>
  </sheets>
  <definedNames>
    <definedName name="_xlnm._FilterDatabase" localSheetId="0" hidden="1">Sheet2!$B$4:$O$4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7" i="15" l="1"/>
  <c r="G15" i="15"/>
  <c r="F15" i="15"/>
  <c r="E15" i="15"/>
  <c r="D15" i="15"/>
  <c r="K6" i="15"/>
  <c r="L6" i="15" s="1"/>
  <c r="N6" i="15" s="1"/>
  <c r="H6" i="15"/>
  <c r="K5" i="15"/>
  <c r="H5" i="15"/>
  <c r="D18" i="15" l="1"/>
  <c r="L5" i="15"/>
  <c r="N5" i="15" s="1"/>
  <c r="O5" i="15" s="1"/>
</calcChain>
</file>

<file path=xl/sharedStrings.xml><?xml version="1.0" encoding="utf-8"?>
<sst xmlns="http://schemas.openxmlformats.org/spreadsheetml/2006/main" count="28" uniqueCount="28">
  <si>
    <t>NG01023532</t>
  </si>
  <si>
    <t>BOLUWA/Ugbeogungun</t>
  </si>
  <si>
    <t>SAP NO.</t>
  </si>
  <si>
    <t>500 KVA</t>
  </si>
  <si>
    <t>CONTRACT NO.</t>
  </si>
  <si>
    <t>GENS CAPACITY</t>
  </si>
  <si>
    <t>CONTRACTOR/LOCATION</t>
  </si>
  <si>
    <t>NUMBER OF MONTHS</t>
  </si>
  <si>
    <t>TOTAL FOR DIESEL AND 
O &amp; M</t>
  </si>
  <si>
    <t xml:space="preserve">EXCHANGE RATE </t>
  </si>
  <si>
    <t>Delta</t>
  </si>
  <si>
    <t>Bayelsa</t>
  </si>
  <si>
    <t>RATE /
LITRE 
(NGN)</t>
  </si>
  <si>
    <t>O &amp; M
SECURITY
 (PER MONTH)</t>
  </si>
  <si>
    <t>DIESEL 
LITRES /DAY</t>
  </si>
  <si>
    <t>AMOUNT FOR DIESEL 
 (365 DAYS)</t>
  </si>
  <si>
    <t>O &amp; M/ SECURITY 
(12 MONTHS)</t>
  </si>
  <si>
    <t xml:space="preserve">CORRECTIVE MTCE Planned TOP Overhaul
(12 months)    </t>
  </si>
  <si>
    <t>TOTAL FORECAST SPEND (12 months)    
(GROSS)
 NGN</t>
  </si>
  <si>
    <t>TOTAL FORECAST SPEND (12 months)     (GROSS)
FUSD</t>
  </si>
  <si>
    <t>FORECAST SPEND FOR 12 MONTHS</t>
  </si>
  <si>
    <t>O &amp; M/DIESEL SUPPLY FOR PRODUCTION WEST COMMUNITIES IN WEST ASSET</t>
  </si>
  <si>
    <t>CURRENT Diesel Rates</t>
  </si>
  <si>
    <t>Daily cost (N)</t>
  </si>
  <si>
    <t xml:space="preserve">Daily diesel cost </t>
  </si>
  <si>
    <t>Cost savings for 2022 (N)</t>
  </si>
  <si>
    <t>Cost savings for 2022 (F$)</t>
  </si>
  <si>
    <t>Go Live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</si>
</sst>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00"/>
  </numFmts>
  <fonts count="10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name val="Times New Roman"/>
      <family val="1"/>
    </font>
    <font>
      <b/>
      <u/>
      <sz val="10"/>
      <color theme="1"/>
      <name val="Times New Roman"/>
      <family val="1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70C0"/>
      </left>
      <right/>
      <top style="thin">
        <color rgb="FF0070C0"/>
      </top>
      <bottom/>
      <diagonal/>
    </border>
    <border>
      <left style="thin">
        <color rgb="FF0070C0"/>
      </left>
      <right/>
      <top style="thin">
        <color rgb="FF0070C0"/>
      </top>
      <bottom style="thin">
        <color rgb="FF0070C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47">
    <xf numFmtId="0" fontId="0" fillId="0" borderId="0" xfId="0"/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4" fontId="1" fillId="0" borderId="1" xfId="0" applyNumberFormat="1" applyFont="1" applyBorder="1" applyAlignment="1">
      <alignment horizontal="right"/>
    </xf>
    <xf numFmtId="0" fontId="1" fillId="4" borderId="1" xfId="0" applyFont="1" applyFill="1" applyBorder="1"/>
    <xf numFmtId="3" fontId="1" fillId="3" borderId="1" xfId="0" applyNumberFormat="1" applyFont="1" applyFill="1" applyBorder="1" applyAlignment="1">
      <alignment horizontal="right"/>
    </xf>
    <xf numFmtId="0" fontId="0" fillId="0" borderId="4" xfId="0" applyBorder="1"/>
    <xf numFmtId="43" fontId="0" fillId="0" borderId="0" xfId="1" applyFont="1"/>
    <xf numFmtId="0" fontId="2" fillId="0" borderId="6" xfId="0" applyFont="1" applyBorder="1" applyAlignment="1">
      <alignment horizontal="center" vertical="top" wrapText="1"/>
    </xf>
    <xf numFmtId="0" fontId="2" fillId="0" borderId="10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left"/>
    </xf>
    <xf numFmtId="43" fontId="0" fillId="0" borderId="12" xfId="1" applyFont="1" applyBorder="1"/>
    <xf numFmtId="0" fontId="0" fillId="5" borderId="1" xfId="0" applyFill="1" applyBorder="1"/>
    <xf numFmtId="0" fontId="0" fillId="0" borderId="16" xfId="0" applyBorder="1"/>
    <xf numFmtId="0" fontId="2" fillId="0" borderId="5" xfId="0" applyFont="1" applyBorder="1" applyAlignment="1">
      <alignment horizontal="center" vertical="top" wrapText="1"/>
    </xf>
    <xf numFmtId="0" fontId="2" fillId="0" borderId="14" xfId="0" applyFont="1" applyBorder="1" applyAlignment="1">
      <alignment horizontal="center" vertical="top"/>
    </xf>
    <xf numFmtId="0" fontId="2" fillId="0" borderId="6" xfId="0" applyFont="1" applyBorder="1" applyAlignment="1">
      <alignment horizontal="center" vertical="top"/>
    </xf>
    <xf numFmtId="0" fontId="1" fillId="0" borderId="13" xfId="0" applyFont="1" applyBorder="1" applyAlignment="1">
      <alignment horizontal="center" vertical="top" wrapText="1"/>
    </xf>
    <xf numFmtId="1" fontId="3" fillId="0" borderId="1" xfId="0" applyNumberFormat="1" applyFont="1" applyBorder="1" applyAlignment="1">
      <alignment horizontal="center"/>
    </xf>
    <xf numFmtId="17" fontId="2" fillId="4" borderId="6" xfId="0" applyNumberFormat="1" applyFont="1" applyFill="1" applyBorder="1" applyAlignment="1">
      <alignment horizontal="center" vertical="top" wrapText="1"/>
    </xf>
    <xf numFmtId="4" fontId="1" fillId="4" borderId="1" xfId="0" applyNumberFormat="1" applyFont="1" applyFill="1" applyBorder="1" applyAlignment="1">
      <alignment horizontal="right"/>
    </xf>
    <xf numFmtId="2" fontId="0" fillId="0" borderId="1" xfId="0" applyNumberFormat="1" applyBorder="1"/>
    <xf numFmtId="0" fontId="7" fillId="2" borderId="8" xfId="0" applyFont="1" applyFill="1" applyBorder="1" applyAlignment="1">
      <alignment horizontal="left"/>
    </xf>
    <xf numFmtId="0" fontId="7" fillId="2" borderId="15" xfId="0" applyFont="1" applyFill="1" applyBorder="1" applyAlignment="1">
      <alignment horizontal="left"/>
    </xf>
    <xf numFmtId="0" fontId="7" fillId="2" borderId="9" xfId="0" applyFont="1" applyFill="1" applyBorder="1" applyAlignment="1">
      <alignment horizontal="left"/>
    </xf>
    <xf numFmtId="4" fontId="7" fillId="2" borderId="9" xfId="0" applyNumberFormat="1" applyFont="1" applyFill="1" applyBorder="1" applyAlignment="1">
      <alignment horizontal="right"/>
    </xf>
    <xf numFmtId="4" fontId="7" fillId="2" borderId="11" xfId="0" applyNumberFormat="1" applyFont="1" applyFill="1" applyBorder="1" applyAlignment="1">
      <alignment horizontal="right"/>
    </xf>
    <xf numFmtId="1" fontId="7" fillId="2" borderId="9" xfId="0" applyNumberFormat="1" applyFont="1" applyFill="1" applyBorder="1" applyAlignment="1">
      <alignment horizontal="left"/>
    </xf>
    <xf numFmtId="0" fontId="8" fillId="0" borderId="0" xfId="0" applyFont="1"/>
    <xf numFmtId="164" fontId="1" fillId="4" borderId="1" xfId="0" applyNumberFormat="1" applyFont="1" applyFill="1" applyBorder="1"/>
    <xf numFmtId="164" fontId="1" fillId="5" borderId="1" xfId="0" applyNumberFormat="1" applyFont="1" applyFill="1" applyBorder="1"/>
    <xf numFmtId="0" fontId="1" fillId="0" borderId="3" xfId="0" applyFont="1" applyBorder="1" applyAlignment="1">
      <alignment horizontal="left"/>
    </xf>
    <xf numFmtId="0" fontId="6" fillId="0" borderId="1" xfId="0" applyFont="1" applyBorder="1" applyAlignment="1">
      <alignment horizontal="center" wrapText="1"/>
    </xf>
    <xf numFmtId="164" fontId="0" fillId="0" borderId="1" xfId="0" applyNumberFormat="1" applyBorder="1"/>
    <xf numFmtId="0" fontId="6" fillId="0" borderId="0" xfId="0" applyFont="1"/>
    <xf numFmtId="0" fontId="6" fillId="0" borderId="1" xfId="0" applyFont="1" applyBorder="1"/>
    <xf numFmtId="0" fontId="0" fillId="0" borderId="1" xfId="0" applyBorder="1"/>
    <xf numFmtId="43" fontId="0" fillId="0" borderId="1" xfId="1" applyFont="1" applyBorder="1"/>
    <xf numFmtId="43" fontId="0" fillId="0" borderId="1" xfId="0" applyNumberFormat="1" applyBorder="1"/>
    <xf numFmtId="0" fontId="6" fillId="6" borderId="0" xfId="0" applyFont="1" applyFill="1"/>
    <xf numFmtId="0" fontId="4" fillId="0" borderId="0" xfId="0" applyFont="1" applyAlignment="1">
      <alignment horizontal="center"/>
    </xf>
    <xf numFmtId="0" fontId="2" fillId="2" borderId="17" xfId="0" applyFont="1" applyFill="1" applyBorder="1" applyAlignment="1">
      <alignment horizontal="center"/>
    </xf>
    <xf numFmtId="0" fontId="2" fillId="2" borderId="18" xfId="0" applyFont="1" applyFill="1" applyBorder="1" applyAlignment="1">
      <alignment horizontal="center"/>
    </xf>
    <xf numFmtId="0" fontId="2" fillId="2" borderId="19" xfId="0" applyFont="1" applyFill="1" applyBorder="1" applyAlignment="1">
      <alignment horizontal="center"/>
    </xf>
    <xf numFmtId="17" fontId="6" fillId="0" borderId="1" xfId="0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F751F-26B9-463F-814B-6475D1ADE261}">
  <dimension ref="B1:P18"/>
  <sheetViews>
    <sheetView tabSelected="1" topLeftCell="A4" zoomScaleNormal="100" workbookViewId="0">
      <selection activeCell="C20" sqref="C20"/>
    </sheetView>
  </sheetViews>
  <sheetFormatPr defaultRowHeight="14.4" x14ac:dyDescent="0.3"/>
  <cols>
    <col min="2" max="2" width="12" customWidth="1"/>
    <col min="3" max="3" width="22.77734375" customWidth="1"/>
    <col min="4" max="4" width="13.77734375" customWidth="1"/>
    <col min="5" max="5" width="27.21875" customWidth="1"/>
    <col min="6" max="6" width="16.44140625" customWidth="1"/>
    <col min="7" max="7" width="15.77734375" customWidth="1"/>
    <col min="8" max="8" width="18.77734375" customWidth="1"/>
    <col min="9" max="9" width="11.77734375" customWidth="1"/>
    <col min="10" max="10" width="10.77734375" customWidth="1"/>
    <col min="11" max="11" width="15.44140625" customWidth="1"/>
    <col min="12" max="12" width="17.44140625" customWidth="1"/>
    <col min="13" max="13" width="17.5546875" customWidth="1"/>
    <col min="14" max="14" width="20.21875" customWidth="1"/>
    <col min="15" max="15" width="18.5546875" customWidth="1"/>
    <col min="16" max="16" width="11.44140625" customWidth="1"/>
  </cols>
  <sheetData>
    <row r="1" spans="2:16" x14ac:dyDescent="0.3">
      <c r="B1" s="42" t="s">
        <v>21</v>
      </c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</row>
    <row r="2" spans="2:16" ht="15" thickBot="1" x14ac:dyDescent="0.3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2:16" ht="15" thickBot="1" x14ac:dyDescent="0.35">
      <c r="B3" s="43" t="s">
        <v>20</v>
      </c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5"/>
    </row>
    <row r="4" spans="2:16" ht="53.4" thickBot="1" x14ac:dyDescent="0.35">
      <c r="B4" s="16" t="s">
        <v>4</v>
      </c>
      <c r="C4" s="17" t="s">
        <v>2</v>
      </c>
      <c r="D4" s="10" t="s">
        <v>5</v>
      </c>
      <c r="E4" s="18" t="s">
        <v>6</v>
      </c>
      <c r="F4" s="10" t="s">
        <v>14</v>
      </c>
      <c r="G4" s="10" t="s">
        <v>12</v>
      </c>
      <c r="H4" s="10" t="s">
        <v>15</v>
      </c>
      <c r="I4" s="10" t="s">
        <v>7</v>
      </c>
      <c r="J4" s="10" t="s">
        <v>13</v>
      </c>
      <c r="K4" s="10" t="s">
        <v>16</v>
      </c>
      <c r="L4" s="10" t="s">
        <v>8</v>
      </c>
      <c r="M4" s="21" t="s">
        <v>17</v>
      </c>
      <c r="N4" s="10" t="s">
        <v>18</v>
      </c>
      <c r="O4" s="11" t="s">
        <v>19</v>
      </c>
      <c r="P4" s="19" t="s">
        <v>9</v>
      </c>
    </row>
    <row r="5" spans="2:16" ht="21.6" customHeight="1" thickBot="1" x14ac:dyDescent="0.35">
      <c r="B5" s="12" t="s">
        <v>0</v>
      </c>
      <c r="C5" s="33">
        <v>4610047600</v>
      </c>
      <c r="D5" s="4" t="s">
        <v>3</v>
      </c>
      <c r="E5" s="2" t="s">
        <v>1</v>
      </c>
      <c r="F5" s="20">
        <v>683</v>
      </c>
      <c r="G5" s="31">
        <v>907.40099999999995</v>
      </c>
      <c r="H5" s="5">
        <f>F5*G5*365</f>
        <v>226210532.29499996</v>
      </c>
      <c r="I5" s="7">
        <v>12</v>
      </c>
      <c r="J5" s="5">
        <v>424300</v>
      </c>
      <c r="K5" s="5">
        <f>I5*J5</f>
        <v>5091600</v>
      </c>
      <c r="L5" s="5">
        <f>H5+K5</f>
        <v>231302132.29499996</v>
      </c>
      <c r="M5" s="22">
        <v>10000000</v>
      </c>
      <c r="N5" s="5">
        <f>L5+M5</f>
        <v>241302132.29499996</v>
      </c>
      <c r="O5" s="13">
        <f>N5/P5</f>
        <v>579927.73749669536</v>
      </c>
      <c r="P5" s="8">
        <v>416.09</v>
      </c>
    </row>
    <row r="6" spans="2:16" ht="21.6" customHeight="1" x14ac:dyDescent="0.3">
      <c r="B6" s="12"/>
      <c r="C6" s="3"/>
      <c r="D6" s="4"/>
      <c r="E6" s="2"/>
      <c r="F6" s="20"/>
      <c r="G6" s="32"/>
      <c r="H6" s="5">
        <f t="shared" ref="H6" si="0">F6*G6*365</f>
        <v>0</v>
      </c>
      <c r="I6" s="7"/>
      <c r="J6" s="5"/>
      <c r="K6" s="5">
        <f t="shared" ref="K6" si="1">I6*J6</f>
        <v>0</v>
      </c>
      <c r="L6" s="5">
        <f t="shared" ref="L6" si="2">H6+K6</f>
        <v>0</v>
      </c>
      <c r="M6" s="22"/>
      <c r="N6" s="5">
        <f t="shared" ref="N6" si="3">L6+M6</f>
        <v>0</v>
      </c>
      <c r="O6" s="13"/>
    </row>
    <row r="7" spans="2:16" ht="16.2" thickBot="1" x14ac:dyDescent="0.35">
      <c r="B7" s="24"/>
      <c r="C7" s="25"/>
      <c r="D7" s="26"/>
      <c r="E7" s="26"/>
      <c r="F7" s="29"/>
      <c r="G7" s="26"/>
      <c r="H7" s="27"/>
      <c r="I7" s="27"/>
      <c r="J7" s="27"/>
      <c r="K7" s="27"/>
      <c r="L7" s="27"/>
      <c r="M7" s="27"/>
      <c r="N7" s="27"/>
      <c r="O7" s="28"/>
      <c r="P7" s="30"/>
    </row>
    <row r="9" spans="2:16" ht="26.1" customHeight="1" x14ac:dyDescent="0.3">
      <c r="D9" s="34" t="s">
        <v>22</v>
      </c>
      <c r="F9">
        <v>70</v>
      </c>
    </row>
    <row r="10" spans="2:16" x14ac:dyDescent="0.3">
      <c r="B10" s="6"/>
      <c r="C10" s="15" t="s">
        <v>10</v>
      </c>
      <c r="D10" s="35">
        <v>907.40099999999995</v>
      </c>
    </row>
    <row r="11" spans="2:16" x14ac:dyDescent="0.3">
      <c r="B11" s="14"/>
      <c r="C11" s="15" t="s">
        <v>11</v>
      </c>
      <c r="D11" s="23"/>
      <c r="N11" s="9"/>
    </row>
    <row r="13" spans="2:16" x14ac:dyDescent="0.3">
      <c r="D13" s="37" t="s">
        <v>27</v>
      </c>
      <c r="E13" s="38">
        <v>16</v>
      </c>
      <c r="F13" s="38">
        <v>30</v>
      </c>
      <c r="G13" s="38">
        <v>31</v>
      </c>
    </row>
    <row r="14" spans="2:16" x14ac:dyDescent="0.3">
      <c r="C14" s="37"/>
      <c r="D14" s="37" t="s">
        <v>24</v>
      </c>
      <c r="E14" s="46">
        <v>44835</v>
      </c>
      <c r="F14" s="46">
        <v>44866</v>
      </c>
      <c r="G14" s="46">
        <v>44896</v>
      </c>
    </row>
    <row r="15" spans="2:16" x14ac:dyDescent="0.3">
      <c r="C15" s="37" t="s">
        <v>23</v>
      </c>
      <c r="D15" s="38">
        <f>H5/365</f>
        <v>619754.88299999991</v>
      </c>
      <c r="E15" s="39">
        <f>E13*D15</f>
        <v>9916078.1279999986</v>
      </c>
      <c r="F15" s="39">
        <f>F13*D15</f>
        <v>18592646.489999998</v>
      </c>
      <c r="G15" s="39">
        <f>G13*D15</f>
        <v>19212401.372999996</v>
      </c>
    </row>
    <row r="16" spans="2:16" x14ac:dyDescent="0.3">
      <c r="C16" s="36"/>
    </row>
    <row r="17" spans="2:4" x14ac:dyDescent="0.3">
      <c r="C17" s="37" t="s">
        <v>25</v>
      </c>
      <c r="D17" s="40">
        <f>E15+F15+G15</f>
        <v>47721125.990999997</v>
      </c>
    </row>
    <row r="18" spans="2:4" x14ac:dyDescent="0.3">
      <c r="B18" s="41">
        <v>438.52</v>
      </c>
      <c r="C18" s="37" t="s">
        <v>26</v>
      </c>
      <c r="D18" s="39">
        <f>D17/B18</f>
        <v>108823.14601614521</v>
      </c>
    </row>
  </sheetData>
  <autoFilter ref="B4:O4" xr:uid="{BFCF751F-26B9-463F-814B-6475D1ADE261}">
    <sortState xmlns:xlrd2="http://schemas.microsoft.com/office/spreadsheetml/2017/richdata2" ref="B5:O15">
      <sortCondition ref="B4"/>
    </sortState>
  </autoFilter>
  <mergeCells count="2">
    <mergeCell ref="B1:O1"/>
    <mergeCell ref="B3:O3"/>
  </mergeCells>
  <phoneticPr fontId="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Eboigbe, Omobude SPDC-UPC/G/UW</dc:creator>
  <cp:lastModifiedBy>Georgewill, Sotonye A SPDC-UPO/G/UCT</cp:lastModifiedBy>
  <cp:lastPrinted>2022-03-21T10:21:52Z</cp:lastPrinted>
  <dcterms:created xsi:type="dcterms:W3CDTF">2020-08-11T09:58:10Z</dcterms:created>
  <dcterms:modified xsi:type="dcterms:W3CDTF">2022-12-09T11:25:47Z</dcterms:modified>
</cp:coreProperties>
</file>