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8_{6673005A-F7CC-40C2-B34B-1C89987D6B18}" xr6:coauthVersionLast="36" xr6:coauthVersionMax="36" xr10:uidLastSave="{00000000-0000-0000-0000-000000000000}"/>
  <bookViews>
    <workbookView xWindow="0" yWindow="0" windowWidth="19200" windowHeight="8210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6" i="2" l="1"/>
  <c r="L2" i="2" l="1"/>
  <c r="T2" i="2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K27" i="2"/>
  <c r="L19" i="2"/>
  <c r="I19" i="2"/>
  <c r="K21" i="2" s="1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/>
  <c r="H9" i="1"/>
  <c r="H13" i="1" s="1"/>
  <c r="T9" i="1"/>
  <c r="T13" i="1" s="1"/>
  <c r="E13" i="1"/>
  <c r="I13" i="1"/>
  <c r="K26" i="2" l="1"/>
  <c r="K25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<sst xmlns="http://schemas.openxmlformats.org/spreadsheetml/2006/main" count="241" uniqueCount="46">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</sst>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1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1218.1665773563388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Jul-99(1)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Input_Output"/>
      <sheetName val="Const Equip"/>
      <sheetName val="Gas_Lower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J6" sqref="J6"/>
    </sheetView>
  </sheetViews>
  <sheetFormatPr defaultRowHeight="14.5" x14ac:dyDescent="0.35"/>
  <cols>
    <col min="1" max="1" width="49.81640625" customWidth="1"/>
    <col min="2" max="8" width="15" hidden="1" customWidth="1"/>
    <col min="9" max="9" width="15" customWidth="1"/>
    <col min="10" max="10" width="29.179687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35">
      <c r="I22" s="32"/>
      <c r="J22" s="33"/>
      <c r="K22" s="34"/>
      <c r="L22" s="35"/>
      <c r="O22"/>
      <c r="S22" s="34"/>
      <c r="T22" s="35"/>
    </row>
    <row r="23" spans="1:21" s="28" customFormat="1" x14ac:dyDescent="0.35">
      <c r="A23" s="28" t="s">
        <v>40</v>
      </c>
      <c r="I23" s="50" t="s">
        <v>44</v>
      </c>
      <c r="J23" s="50"/>
      <c r="K23" s="36"/>
      <c r="O23"/>
      <c r="S23" s="36"/>
    </row>
    <row r="24" spans="1:21" s="28" customFormat="1" x14ac:dyDescent="0.35">
      <c r="I24" s="46" t="s">
        <v>38</v>
      </c>
      <c r="J24" s="46" t="s">
        <v>45</v>
      </c>
      <c r="K24" s="36"/>
      <c r="O24"/>
      <c r="S24" s="36"/>
    </row>
    <row r="25" spans="1:21" s="28" customFormat="1" x14ac:dyDescent="0.35">
      <c r="A25" s="28" t="s">
        <v>41</v>
      </c>
      <c r="I25" s="47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35">
      <c r="A26" s="28" t="s">
        <v>43</v>
      </c>
      <c r="I26" s="48">
        <f>L19/1000000</f>
        <v>0.11669272650000001</v>
      </c>
      <c r="J26" s="49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35">
      <c r="A27" s="28" t="s">
        <v>42</v>
      </c>
      <c r="I27" s="48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I6" sqref="I6"/>
    </sheetView>
  </sheetViews>
  <sheetFormatPr defaultRowHeight="14.5" x14ac:dyDescent="0.35"/>
  <cols>
    <col min="1" max="1" width="39.1796875" customWidth="1"/>
    <col min="2" max="8" width="15" hidden="1" customWidth="1"/>
    <col min="9" max="9" width="20" customWidth="1"/>
    <col min="10" max="10" width="32.6328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184</v>
      </c>
      <c r="K5" s="6" t="s">
        <v>9</v>
      </c>
      <c r="L5" s="10">
        <v>0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0.05</v>
      </c>
      <c r="J6" t="s">
        <v>11</v>
      </c>
      <c r="K6" s="6" t="s">
        <v>12</v>
      </c>
      <c r="L6" s="41">
        <v>80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9200.0000000000018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609472.40000000014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-121894.48000000004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/>
      <c r="K12" s="6" t="s">
        <v>27</v>
      </c>
      <c r="L12" s="16">
        <f>-L6*L5*(2830/5.8)*0</f>
        <v>0</v>
      </c>
      <c r="M12" s="45"/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/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487577.9200000001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3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-62166.184800000017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425411.73520000011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425411.73520000011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" thickTop="1" x14ac:dyDescent="0.35">
      <c r="A19" t="s">
        <v>38</v>
      </c>
      <c r="I19" s="27">
        <f>I18*0.3</f>
        <v>127623.52056000003</v>
      </c>
      <c r="K19" t="s">
        <v>38</v>
      </c>
      <c r="L19" s="27">
        <f>L18*0.3</f>
        <v>0</v>
      </c>
      <c r="S19" t="s">
        <v>38</v>
      </c>
      <c r="T19" s="27">
        <f>T18*0.3</f>
        <v>180349.78499999997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K21" s="33">
        <f>(I19+L19)/6</f>
        <v>21270.586760000006</v>
      </c>
      <c r="L21" s="30"/>
      <c r="P21" s="30"/>
      <c r="T21" s="30"/>
    </row>
    <row r="22" spans="1:21" s="28" customFormat="1" x14ac:dyDescent="0.35">
      <c r="I22" s="44"/>
      <c r="J22" s="33"/>
      <c r="K22" s="34"/>
      <c r="L22" s="44"/>
      <c r="O22"/>
      <c r="S22" s="34"/>
      <c r="T22" s="44"/>
    </row>
    <row r="23" spans="1:21" s="28" customFormat="1" x14ac:dyDescent="0.35">
      <c r="I23" s="50"/>
      <c r="J23" s="50"/>
      <c r="K23" s="36"/>
      <c r="O23"/>
      <c r="S23" s="36"/>
    </row>
    <row r="24" spans="1:21" s="28" customFormat="1" x14ac:dyDescent="0.35">
      <c r="I24" s="46"/>
      <c r="J24" s="4"/>
      <c r="K24" s="36"/>
      <c r="L24" s="36"/>
      <c r="O24"/>
      <c r="S24" s="36"/>
      <c r="T24" s="36">
        <f>T18-'ROT 2019'!T18</f>
        <v>0</v>
      </c>
    </row>
    <row r="25" spans="1:21" s="28" customFormat="1" x14ac:dyDescent="0.35">
      <c r="I25" s="47"/>
      <c r="J25" s="43"/>
      <c r="K25" s="43">
        <f>J25*0.3-I25</f>
        <v>0</v>
      </c>
      <c r="L25" s="36"/>
      <c r="O25"/>
      <c r="S25" s="43"/>
      <c r="T25" s="36">
        <f>T19-'ROT 2019'!T19</f>
        <v>0</v>
      </c>
    </row>
    <row r="26" spans="1:21" s="28" customFormat="1" x14ac:dyDescent="0.35">
      <c r="I26" s="48"/>
      <c r="J26" s="49"/>
      <c r="K26" s="43">
        <f t="shared" ref="K26:K27" si="10">J26*0.3-I26</f>
        <v>0</v>
      </c>
      <c r="M26" s="28">
        <f>31+31+30+31+30+31</f>
        <v>184</v>
      </c>
      <c r="O26"/>
      <c r="S26" s="43"/>
    </row>
    <row r="27" spans="1:21" s="28" customFormat="1" x14ac:dyDescent="0.35">
      <c r="I27" s="48"/>
      <c r="J27" s="43"/>
      <c r="K27" s="43">
        <f t="shared" si="10"/>
        <v>0</v>
      </c>
      <c r="O27"/>
      <c r="S27"/>
    </row>
    <row r="28" spans="1:21" s="28" customFormat="1" x14ac:dyDescent="0.3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1796875" customWidth="1"/>
    <col min="13" max="13" width="36.81640625" customWidth="1"/>
    <col min="14" max="14" width="0" hidden="1" customWidth="1"/>
    <col min="15" max="15" width="60.1796875" hidden="1" customWidth="1"/>
    <col min="16" max="16" width="15.1796875" hidden="1" customWidth="1"/>
    <col min="17" max="17" width="0" hidden="1" customWidth="1"/>
    <col min="19" max="19" width="60.1796875" customWidth="1"/>
    <col min="20" max="20" width="15.1796875" customWidth="1"/>
    <col min="21" max="21" width="36.81640625" customWidth="1"/>
  </cols>
  <sheetData>
    <row r="1" spans="1:21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3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3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3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3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3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" thickBot="1" x14ac:dyDescent="0.4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" thickTop="1" x14ac:dyDescent="0.3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3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3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3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3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3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3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" thickBot="1" x14ac:dyDescent="0.4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" thickTop="1" x14ac:dyDescent="0.35"/>
    <row r="18" spans="1:21" ht="15" thickBot="1" x14ac:dyDescent="0.4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" thickTop="1" x14ac:dyDescent="0.3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3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3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3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3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3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35">
      <c r="J26" s="37"/>
      <c r="K26"/>
      <c r="O26"/>
      <c r="S26" s="43">
        <f>S25+K25+I25</f>
        <v>22.793103448275861</v>
      </c>
    </row>
    <row r="27" spans="1:21" s="28" customFormat="1" x14ac:dyDescent="0.35">
      <c r="J27"/>
      <c r="K27"/>
      <c r="O27"/>
      <c r="S27">
        <v>497</v>
      </c>
    </row>
    <row r="28" spans="1:21" s="28" customFormat="1" x14ac:dyDescent="0.3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3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3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3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35">
      <c r="J32"/>
      <c r="K32"/>
      <c r="O32"/>
      <c r="S32"/>
    </row>
    <row r="33" spans="1:19" s="28" customFormat="1" x14ac:dyDescent="0.35">
      <c r="J33"/>
      <c r="K33"/>
      <c r="O33"/>
      <c r="S33"/>
    </row>
    <row r="34" spans="1:19" s="28" customFormat="1" x14ac:dyDescent="0.35">
      <c r="J34"/>
      <c r="K34"/>
      <c r="O34"/>
      <c r="S34"/>
    </row>
    <row r="35" spans="1:19" s="28" customFormat="1" x14ac:dyDescent="0.35">
      <c r="J35"/>
      <c r="K35"/>
      <c r="O35"/>
      <c r="S35"/>
    </row>
    <row r="36" spans="1:19" s="28" customFormat="1" x14ac:dyDescent="0.35">
      <c r="J36"/>
      <c r="K36"/>
      <c r="O36"/>
      <c r="S36"/>
    </row>
    <row r="37" spans="1:19" s="28" customFormat="1" x14ac:dyDescent="0.35">
      <c r="J37"/>
      <c r="K37"/>
      <c r="O37"/>
      <c r="S37"/>
    </row>
    <row r="38" spans="1:19" s="28" customFormat="1" x14ac:dyDescent="0.35">
      <c r="J38"/>
      <c r="K38"/>
      <c r="O38"/>
      <c r="S38"/>
    </row>
    <row r="39" spans="1:19" s="28" customFormat="1" x14ac:dyDescent="0.35">
      <c r="J39"/>
      <c r="K39"/>
      <c r="O39"/>
      <c r="S39"/>
    </row>
    <row r="40" spans="1:19" s="28" customFormat="1" x14ac:dyDescent="0.35">
      <c r="J40"/>
      <c r="K40"/>
      <c r="O40"/>
      <c r="S40"/>
    </row>
    <row r="41" spans="1:19" s="28" customFormat="1" x14ac:dyDescent="0.35">
      <c r="J41"/>
      <c r="K41"/>
      <c r="O41"/>
      <c r="S41"/>
    </row>
    <row r="42" spans="1:19" s="28" customFormat="1" x14ac:dyDescent="0.35">
      <c r="J42"/>
      <c r="K42"/>
      <c r="O42"/>
      <c r="S42"/>
    </row>
    <row r="43" spans="1:19" s="28" customFormat="1" x14ac:dyDescent="0.35">
      <c r="J43"/>
      <c r="K43"/>
      <c r="O43"/>
      <c r="S43"/>
    </row>
    <row r="44" spans="1:19" s="28" customFormat="1" x14ac:dyDescent="0.35">
      <c r="J44"/>
      <c r="K44"/>
      <c r="O44"/>
      <c r="S44"/>
    </row>
    <row r="45" spans="1:19" x14ac:dyDescent="0.3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35">
      <c r="J46"/>
      <c r="K46"/>
      <c r="O46"/>
      <c r="S46"/>
    </row>
    <row r="47" spans="1:19" x14ac:dyDescent="0.3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3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3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3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3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3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3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3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3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3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3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3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3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3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3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3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Godwin, Kelechi N SPDC-UPO/G/PEB</cp:lastModifiedBy>
  <dcterms:created xsi:type="dcterms:W3CDTF">2017-04-24T03:56:30Z</dcterms:created>
  <dcterms:modified xsi:type="dcterms:W3CDTF">2019-07-08T16:17:46Z</dcterms:modified>
</cp:coreProperties>
</file>