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480" yWindow="360" windowWidth="19875" windowHeight="7710"/>
  </bookViews>
  <sheets>
    <sheet name="CSD" sheetId="1" r:id="rId1"/>
    <sheet name="Savings Details" sheetId="3" r:id="rId2"/>
  </sheets>
  <calcPr calcId="171027"/>
</workbook>
</file>

<file path=xl/calcChain.xml><?xml version="1.0" encoding="utf-8"?>
<calcChain xmlns="http://schemas.openxmlformats.org/spreadsheetml/2006/main">
  <c r="D6" i="1" l="1"/>
  <c r="E8" i="3"/>
  <c r="C8" i="3"/>
  <c r="G7" i="3"/>
  <c r="G6" i="3"/>
  <c r="G5" i="3"/>
  <c r="G4" i="3"/>
  <c r="G8" i="3" s="1"/>
  <c r="F7" i="1" l="1"/>
  <c r="F8" i="1" l="1"/>
  <c r="F9" i="1" s="1"/>
  <c r="F11" i="1" s="1"/>
  <c r="G7" i="1"/>
  <c r="G8" i="1" s="1"/>
  <c r="G9" i="1" s="1"/>
  <c r="G11" i="1" s="1"/>
  <c r="E7" i="1"/>
  <c r="D7" i="1"/>
  <c r="J9" i="1" l="1"/>
  <c r="D8" i="1"/>
  <c r="D9" i="1" s="1"/>
  <c r="D11" i="1" s="1"/>
  <c r="E8" i="1"/>
  <c r="E9" i="1" s="1"/>
  <c r="E11" i="1" s="1"/>
</calcChain>
</file>

<file path=xl/sharedStrings.xml><?xml version="1.0" encoding="utf-8"?>
<sst xmlns="http://schemas.openxmlformats.org/spreadsheetml/2006/main" count="32" uniqueCount="29">
  <si>
    <t>Opex Savings</t>
  </si>
  <si>
    <t>Net Opex Savings 100%</t>
  </si>
  <si>
    <t>Opex Savings Shell Share</t>
  </si>
  <si>
    <t xml:space="preserve">Lost Tax shield </t>
  </si>
  <si>
    <t>Savings</t>
  </si>
  <si>
    <t>USD'000</t>
  </si>
  <si>
    <t>CSD (SS) $'000</t>
  </si>
  <si>
    <t>Incremental CSD (SS) $'000</t>
  </si>
  <si>
    <t>CENTRAL HUB EXCESS PUMP MAINTENANCE COST (APPROXIMATE)</t>
  </si>
  <si>
    <t>Maintenance Type</t>
  </si>
  <si>
    <t>Cost per Pump</t>
  </si>
  <si>
    <t>Duration</t>
  </si>
  <si>
    <t>Yearly Cost/pump</t>
  </si>
  <si>
    <t>Excess Pumps</t>
  </si>
  <si>
    <t xml:space="preserve">Yearly Cost </t>
  </si>
  <si>
    <t xml:space="preserve">Fluid End Inspection </t>
  </si>
  <si>
    <t>6 monthly</t>
  </si>
  <si>
    <t xml:space="preserve">Engine Top Overhaul </t>
  </si>
  <si>
    <t>2 yearly</t>
  </si>
  <si>
    <t xml:space="preserve">Engine Major Overhaul </t>
  </si>
  <si>
    <t xml:space="preserve">5 yearly </t>
  </si>
  <si>
    <t>Condition Monitoring</t>
  </si>
  <si>
    <t>Quartely</t>
  </si>
  <si>
    <t>Total Mtce Cost  Pump</t>
  </si>
  <si>
    <t>Maintenance Cost were spread over the duration before the required maintenance</t>
  </si>
  <si>
    <t>Excess Pumps were got from the number of pumps available minus the number of pumps required 
(including N+1, or N+2 where applicable)</t>
  </si>
  <si>
    <t>LEH Pump Optimisation</t>
  </si>
  <si>
    <t>Reductin in pump maintenance cost</t>
  </si>
  <si>
    <t>$'000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</si>
</sst>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0" fontId="5" fillId="0" borderId="0" xfId="0" applyFont="1"/>
    <xf numFmtId="0" fontId="0" fillId="0" borderId="2" xfId="0" applyBorder="1"/>
    <xf numFmtId="9" fontId="4" fillId="2" borderId="0" xfId="0" applyNumberFormat="1" applyFont="1" applyFill="1" applyAlignment="1">
      <alignment vertical="center"/>
    </xf>
    <xf numFmtId="4" fontId="4" fillId="2" borderId="1" xfId="0" applyNumberFormat="1" applyFont="1" applyFill="1" applyBorder="1" applyAlignment="1">
      <alignment horizontal="right" vertical="center"/>
    </xf>
    <xf numFmtId="0" fontId="6" fillId="0" borderId="2" xfId="0" applyFont="1" applyBorder="1"/>
    <xf numFmtId="3" fontId="6" fillId="0" borderId="0" xfId="0" applyNumberFormat="1" applyFont="1"/>
    <xf numFmtId="3" fontId="6" fillId="0" borderId="3" xfId="0" applyNumberFormat="1" applyFont="1" applyBorder="1"/>
    <xf numFmtId="0" fontId="4" fillId="2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0" borderId="11" xfId="0" applyBorder="1" applyAlignment="1"/>
    <xf numFmtId="0" fontId="0" fillId="0" borderId="12" xfId="0" applyBorder="1"/>
    <xf numFmtId="0" fontId="0" fillId="0" borderId="13" xfId="0" applyFont="1" applyBorder="1"/>
    <xf numFmtId="0" fontId="0" fillId="0" borderId="14" xfId="0" applyBorder="1"/>
    <xf numFmtId="0" fontId="0" fillId="0" borderId="14" xfId="0" applyBorder="1" applyAlignment="1"/>
    <xf numFmtId="0" fontId="0" fillId="0" borderId="15" xfId="0" applyBorder="1"/>
    <xf numFmtId="0" fontId="0" fillId="0" borderId="16" xfId="0" applyFont="1" applyBorder="1" applyAlignment="1">
      <alignment horizontal="left"/>
    </xf>
    <xf numFmtId="0" fontId="0" fillId="0" borderId="17" xfId="0" applyBorder="1"/>
    <xf numFmtId="0" fontId="1" fillId="3" borderId="18" xfId="0" applyFont="1" applyFill="1" applyBorder="1"/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E30" sqref="E30"/>
    </sheetView>
  </sheetViews>
  <sheetFormatPr defaultRowHeight="15" x14ac:dyDescent="0.25"/>
  <cols>
    <col min="2" max="2" width="12.5703125" customWidth="1"/>
    <col min="3" max="3" width="31.7109375" customWidth="1"/>
    <col min="4" max="4" width="13.7109375" customWidth="1"/>
    <col min="5" max="5" width="11.42578125" customWidth="1"/>
    <col min="6" max="7" width="11.7109375" customWidth="1"/>
    <col min="8" max="8" width="4.7109375" customWidth="1"/>
    <col min="9" max="9" width="33.42578125" customWidth="1"/>
    <col min="11" max="11" width="34.42578125" customWidth="1"/>
  </cols>
  <sheetData>
    <row r="2" spans="2:10" x14ac:dyDescent="0.25">
      <c r="B2" s="1"/>
      <c r="C2" s="2"/>
      <c r="E2" s="3"/>
      <c r="F2" s="3"/>
      <c r="G2" s="3"/>
    </row>
    <row r="3" spans="2:10" x14ac:dyDescent="0.25">
      <c r="B3" s="1" t="s">
        <v>0</v>
      </c>
    </row>
    <row r="4" spans="2:10" x14ac:dyDescent="0.25">
      <c r="C4" s="7" t="s">
        <v>26</v>
      </c>
      <c r="D4" s="3">
        <v>2017</v>
      </c>
      <c r="E4" s="3">
        <v>2018</v>
      </c>
      <c r="F4" s="3">
        <v>2019</v>
      </c>
      <c r="G4" s="3">
        <v>2020</v>
      </c>
      <c r="I4" s="16" t="s">
        <v>4</v>
      </c>
      <c r="J4" s="17"/>
    </row>
    <row r="5" spans="2:10" x14ac:dyDescent="0.25">
      <c r="C5" s="2"/>
      <c r="D5" s="3" t="s">
        <v>5</v>
      </c>
      <c r="E5" s="3" t="s">
        <v>5</v>
      </c>
      <c r="F5" s="3" t="s">
        <v>5</v>
      </c>
      <c r="G5" s="3" t="s">
        <v>5</v>
      </c>
      <c r="I5" s="8"/>
      <c r="J5" s="15" t="s">
        <v>28</v>
      </c>
    </row>
    <row r="6" spans="2:10" ht="15.75" thickBot="1" x14ac:dyDescent="0.3">
      <c r="C6" s="9" t="s">
        <v>1</v>
      </c>
      <c r="D6" s="10">
        <f>389.4/12</f>
        <v>32.449999999999996</v>
      </c>
      <c r="E6" s="10">
        <v>389.4</v>
      </c>
      <c r="F6" s="10">
        <v>389.4</v>
      </c>
      <c r="G6" s="10">
        <v>389.4</v>
      </c>
      <c r="I6" s="11" t="s">
        <v>27</v>
      </c>
      <c r="J6" s="12">
        <v>389.4</v>
      </c>
    </row>
    <row r="7" spans="2:10" x14ac:dyDescent="0.25">
      <c r="C7" s="5" t="s">
        <v>2</v>
      </c>
      <c r="D7" s="6">
        <f>D6*0.3</f>
        <v>9.7349999999999977</v>
      </c>
      <c r="E7" s="6">
        <f t="shared" ref="E7:G7" si="0">E6*0.3</f>
        <v>116.82</v>
      </c>
      <c r="F7" s="6">
        <f t="shared" ref="F7" si="1">F6*0.3</f>
        <v>116.82</v>
      </c>
      <c r="G7" s="6">
        <f t="shared" si="0"/>
        <v>116.82</v>
      </c>
      <c r="I7" s="11"/>
      <c r="J7" s="12"/>
    </row>
    <row r="8" spans="2:10" ht="15.75" thickBot="1" x14ac:dyDescent="0.3">
      <c r="C8" s="5" t="s">
        <v>3</v>
      </c>
      <c r="D8" s="4">
        <f>-0.85*D7</f>
        <v>-8.2747499999999974</v>
      </c>
      <c r="E8" s="4">
        <f t="shared" ref="E8:G8" si="2">-0.85*E7</f>
        <v>-99.296999999999997</v>
      </c>
      <c r="F8" s="4">
        <f t="shared" ref="F8" si="3">-0.85*F7</f>
        <v>-99.296999999999997</v>
      </c>
      <c r="G8" s="4">
        <f t="shared" si="2"/>
        <v>-99.296999999999997</v>
      </c>
      <c r="I8" s="11"/>
      <c r="J8" s="12"/>
    </row>
    <row r="9" spans="2:10" ht="15.75" thickBot="1" x14ac:dyDescent="0.3">
      <c r="C9" s="14" t="s">
        <v>6</v>
      </c>
      <c r="D9" s="10">
        <f>D7+D8</f>
        <v>1.4602500000000003</v>
      </c>
      <c r="E9" s="10">
        <f t="shared" ref="E9:G9" si="4">E7+E8</f>
        <v>17.522999999999996</v>
      </c>
      <c r="F9" s="10">
        <f t="shared" ref="F9" si="5">F7+F8</f>
        <v>17.522999999999996</v>
      </c>
      <c r="G9" s="10">
        <f t="shared" si="4"/>
        <v>17.522999999999996</v>
      </c>
      <c r="I9" s="11"/>
      <c r="J9" s="13">
        <f>SUM(J6:J8)</f>
        <v>389.4</v>
      </c>
    </row>
    <row r="11" spans="2:10" ht="15.75" thickBot="1" x14ac:dyDescent="0.3">
      <c r="C11" s="14" t="s">
        <v>7</v>
      </c>
      <c r="D11" s="10">
        <f>D9</f>
        <v>1.4602500000000003</v>
      </c>
      <c r="E11" s="10">
        <f t="shared" ref="E11:G11" si="6">E9</f>
        <v>17.522999999999996</v>
      </c>
      <c r="F11" s="10">
        <f t="shared" si="6"/>
        <v>17.522999999999996</v>
      </c>
      <c r="G11" s="10">
        <f t="shared" si="6"/>
        <v>17.522999999999996</v>
      </c>
    </row>
  </sheetData>
  <mergeCells count="1">
    <mergeCell ref="I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G8" sqref="G8"/>
    </sheetView>
  </sheetViews>
  <sheetFormatPr defaultRowHeight="15" x14ac:dyDescent="0.25"/>
  <cols>
    <col min="2" max="2" width="21.140625" customWidth="1"/>
    <col min="3" max="3" width="16.5703125" customWidth="1"/>
    <col min="4" max="4" width="13.140625" customWidth="1"/>
    <col min="5" max="5" width="22.140625" customWidth="1"/>
    <col min="6" max="6" width="15" customWidth="1"/>
    <col min="7" max="7" width="13.42578125" customWidth="1"/>
  </cols>
  <sheetData>
    <row r="1" spans="2:7" ht="15.75" thickBot="1" x14ac:dyDescent="0.3"/>
    <row r="2" spans="2:7" ht="19.5" thickBot="1" x14ac:dyDescent="0.35">
      <c r="B2" s="18" t="s">
        <v>8</v>
      </c>
      <c r="C2" s="19"/>
      <c r="D2" s="19"/>
      <c r="E2" s="19"/>
      <c r="F2" s="19"/>
      <c r="G2" s="20"/>
    </row>
    <row r="3" spans="2:7" x14ac:dyDescent="0.25">
      <c r="B3" s="21" t="s">
        <v>9</v>
      </c>
      <c r="C3" s="22" t="s">
        <v>10</v>
      </c>
      <c r="D3" s="22" t="s">
        <v>11</v>
      </c>
      <c r="E3" s="22" t="s">
        <v>12</v>
      </c>
      <c r="F3" s="22" t="s">
        <v>13</v>
      </c>
      <c r="G3" s="23" t="s">
        <v>14</v>
      </c>
    </row>
    <row r="4" spans="2:7" x14ac:dyDescent="0.25">
      <c r="B4" s="24" t="s">
        <v>15</v>
      </c>
      <c r="C4" s="25">
        <v>20000</v>
      </c>
      <c r="D4" s="26" t="s">
        <v>16</v>
      </c>
      <c r="E4" s="25">
        <v>40000</v>
      </c>
      <c r="F4" s="25">
        <v>3</v>
      </c>
      <c r="G4" s="27">
        <f>F4*E4</f>
        <v>120000</v>
      </c>
    </row>
    <row r="5" spans="2:7" x14ac:dyDescent="0.25">
      <c r="B5" s="24" t="s">
        <v>17</v>
      </c>
      <c r="C5" s="25">
        <v>90000</v>
      </c>
      <c r="D5" s="26" t="s">
        <v>18</v>
      </c>
      <c r="E5" s="25">
        <v>45000</v>
      </c>
      <c r="F5" s="25">
        <v>3</v>
      </c>
      <c r="G5" s="27">
        <f t="shared" ref="G5:G7" si="0">F5*E5</f>
        <v>135000</v>
      </c>
    </row>
    <row r="6" spans="2:7" x14ac:dyDescent="0.25">
      <c r="B6" s="24" t="s">
        <v>19</v>
      </c>
      <c r="C6" s="25">
        <v>220000</v>
      </c>
      <c r="D6" s="26" t="s">
        <v>20</v>
      </c>
      <c r="E6" s="25">
        <v>44000</v>
      </c>
      <c r="F6" s="25">
        <v>3</v>
      </c>
      <c r="G6" s="27">
        <f t="shared" si="0"/>
        <v>132000</v>
      </c>
    </row>
    <row r="7" spans="2:7" ht="15.75" thickBot="1" x14ac:dyDescent="0.3">
      <c r="B7" s="28" t="s">
        <v>21</v>
      </c>
      <c r="C7" s="29">
        <v>200</v>
      </c>
      <c r="D7" s="30" t="s">
        <v>22</v>
      </c>
      <c r="E7" s="29">
        <v>800</v>
      </c>
      <c r="F7" s="29">
        <v>3</v>
      </c>
      <c r="G7" s="31">
        <f t="shared" si="0"/>
        <v>2400</v>
      </c>
    </row>
    <row r="8" spans="2:7" ht="15.75" thickBot="1" x14ac:dyDescent="0.3">
      <c r="B8" s="32" t="s">
        <v>23</v>
      </c>
      <c r="C8" s="33">
        <f>SUM(C4:C7)</f>
        <v>330200</v>
      </c>
      <c r="D8" s="33"/>
      <c r="E8" s="33">
        <f>SUM(E4:E7)</f>
        <v>129800</v>
      </c>
      <c r="F8" s="33"/>
      <c r="G8" s="34">
        <f>SUM(G4:G7)</f>
        <v>389400</v>
      </c>
    </row>
    <row r="10" spans="2:7" x14ac:dyDescent="0.25">
      <c r="B10" s="35" t="s">
        <v>24</v>
      </c>
      <c r="C10" s="35"/>
      <c r="D10" s="35"/>
      <c r="E10" s="35"/>
      <c r="F10" s="35"/>
      <c r="G10" s="35"/>
    </row>
    <row r="11" spans="2:7" ht="31.5" customHeight="1" x14ac:dyDescent="0.25">
      <c r="B11" s="36" t="s">
        <v>25</v>
      </c>
      <c r="C11" s="35"/>
      <c r="D11" s="35"/>
      <c r="E11" s="35"/>
      <c r="F11" s="35"/>
      <c r="G11" s="35"/>
    </row>
    <row r="17" spans="7:7" x14ac:dyDescent="0.25">
      <c r="G17">
        <v>1687400</v>
      </c>
    </row>
  </sheetData>
  <mergeCells count="3">
    <mergeCell ref="B2:G2"/>
    <mergeCell ref="B10:G10"/>
    <mergeCell ref="B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</vt:lpstr>
      <vt:lpstr>Savings Details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2017-09-19T22:16:06Z</dcterms:created>
  <dcterms:modified xsi:type="dcterms:W3CDTF">2017-11-01T07:15:40Z</dcterms:modified>
</cp:coreProperties>
</file>