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xr:revisionPtr revIDLastSave="0" documentId="10_ncr:100000_{EBB6CEF8-9D08-4C99-BD5E-75656EA4A668}" xr6:coauthVersionLast="31" xr6:coauthVersionMax="31" xr10:uidLastSave="{00000000-0000-0000-0000-000000000000}"/>
  <bookViews>
    <workbookView xWindow="0" yWindow="0" windowWidth="19200" windowHeight="6960" xr2:uid="{0060B2C6-232D-4884-9CAA-60CC164EC0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1" l="1"/>
  <c r="G40" i="1"/>
  <c r="G41" i="1"/>
  <c r="E34" i="1" l="1"/>
  <c r="E33" i="1"/>
  <c r="K32" i="1"/>
  <c r="E32" i="1"/>
  <c r="K31" i="1"/>
  <c r="E31" i="1"/>
  <c r="K30" i="1"/>
  <c r="E30" i="1"/>
  <c r="K29" i="1"/>
  <c r="K36" i="1" s="1"/>
  <c r="E29" i="1"/>
  <c r="K28" i="1"/>
  <c r="E28" i="1"/>
  <c r="E37" i="1" s="1"/>
  <c r="G38" i="1" s="1"/>
  <c r="E21" i="1"/>
  <c r="E20" i="1"/>
  <c r="K19" i="1"/>
  <c r="E19" i="1"/>
  <c r="K18" i="1"/>
  <c r="E18" i="1"/>
  <c r="K17" i="1"/>
  <c r="E17" i="1"/>
  <c r="K16" i="1"/>
  <c r="E16" i="1"/>
  <c r="K15" i="1"/>
  <c r="K23" i="1" s="1"/>
  <c r="E15" i="1"/>
  <c r="E14" i="1"/>
  <c r="E23" i="1" s="1"/>
  <c r="I7" i="1"/>
  <c r="I6" i="1"/>
  <c r="I5" i="1"/>
  <c r="I4" i="1"/>
  <c r="I9" i="1" s="1"/>
</calcChain>
</file>

<file path=xl/sharedStrings.xml><?xml version="1.0" encoding="utf-8"?>
<sst xmlns="http://schemas.openxmlformats.org/spreadsheetml/2006/main" count="67" uniqueCount="31">
  <si>
    <t xml:space="preserve">MAINTENANCE COST FROM SAP LUBE RELATED FAILURE ANALYSIS </t>
  </si>
  <si>
    <t>AGBADA</t>
  </si>
  <si>
    <t>IMO RIVER</t>
  </si>
  <si>
    <t>OKOG</t>
  </si>
  <si>
    <t>OBG</t>
  </si>
  <si>
    <t>POST LME ROLLOUT - LAND ASSET LUBE  RELATED FAILURES</t>
  </si>
  <si>
    <t>AGBADA= $42,353= MARCH 2018</t>
  </si>
  <si>
    <t>MONTH</t>
  </si>
  <si>
    <t>FAILURE COST/MONTH</t>
  </si>
  <si>
    <t>PLAN</t>
  </si>
  <si>
    <t>ACTUAL</t>
  </si>
  <si>
    <t>OKOG= $4518- MAY 2018</t>
  </si>
  <si>
    <t>MAR</t>
  </si>
  <si>
    <t>APR</t>
  </si>
  <si>
    <t>JUN</t>
  </si>
  <si>
    <t>MAY</t>
  </si>
  <si>
    <t>JUL</t>
  </si>
  <si>
    <t>AUG</t>
  </si>
  <si>
    <t>SEPT</t>
  </si>
  <si>
    <t>OCT</t>
  </si>
  <si>
    <t>NOV</t>
  </si>
  <si>
    <t>DEC</t>
  </si>
  <si>
    <t>total</t>
  </si>
  <si>
    <t>IMO RIVER= $21,703= MARCH 2018</t>
  </si>
  <si>
    <t>OBIGBO = $4078- JUN 2018</t>
  </si>
  <si>
    <t>Total</t>
  </si>
  <si>
    <t>Total cost avoidance as at October 2018</t>
  </si>
  <si>
    <t>AVERAGE COST PER YEAR</t>
  </si>
  <si>
    <t>Oil</t>
  </si>
  <si>
    <t>Gas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</si>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</sst>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1" xfId="0" applyBorder="1" applyAlignment="1">
      <alignment horizontal="center"/>
    </xf>
    <xf numFmtId="164" fontId="0" fillId="2" borderId="1" xfId="1" applyFont="1" applyFill="1" applyBorder="1" applyAlignment="1">
      <alignment horizontal="center"/>
    </xf>
    <xf numFmtId="164" fontId="0" fillId="2" borderId="0" xfId="1" applyFont="1" applyFill="1" applyBorder="1" applyAlignment="1">
      <alignment horizontal="center"/>
    </xf>
    <xf numFmtId="0" fontId="2" fillId="0" borderId="0" xfId="0" applyFont="1"/>
    <xf numFmtId="164" fontId="0" fillId="0" borderId="0" xfId="1" applyFont="1" applyFill="1" applyBorder="1" applyAlignment="1">
      <alignment horizontal="center"/>
    </xf>
    <xf numFmtId="0" fontId="2" fillId="0" borderId="1" xfId="0" applyFont="1" applyBorder="1"/>
    <xf numFmtId="3" fontId="0" fillId="0" borderId="1" xfId="0" applyNumberFormat="1" applyBorder="1" applyAlignment="1">
      <alignment horizontal="center"/>
    </xf>
    <xf numFmtId="3" fontId="0" fillId="0" borderId="1" xfId="0" applyNumberFormat="1" applyBorder="1"/>
    <xf numFmtId="0" fontId="2" fillId="0" borderId="0" xfId="0" applyFont="1" applyBorder="1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5DB4-F2F0-43F5-973D-ABFBF1219044}">
  <dimension ref="A1:K43"/>
  <sheetViews>
    <sheetView tabSelected="1" topLeftCell="A16" workbookViewId="0">
      <selection activeCell="G47" sqref="G47"/>
    </sheetView>
  </sheetViews>
  <sheetFormatPr defaultRowHeight="14.5" x14ac:dyDescent="0.35"/>
  <cols>
    <col min="1" max="1" width="14.1796875" customWidth="1"/>
    <col min="3" max="3" width="21.54296875" bestFit="1" customWidth="1"/>
    <col min="6" max="6" width="17.1796875" customWidth="1"/>
    <col min="9" max="9" width="21.54296875" bestFit="1" customWidth="1"/>
  </cols>
  <sheetData>
    <row r="1" spans="1:11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</row>
    <row r="3" spans="1:11" x14ac:dyDescent="0.35">
      <c r="A3" s="1"/>
      <c r="B3" s="2">
        <v>2011</v>
      </c>
      <c r="C3" s="2">
        <v>2012</v>
      </c>
      <c r="D3" s="2">
        <v>2013</v>
      </c>
      <c r="E3" s="2">
        <v>2014</v>
      </c>
      <c r="F3" s="2">
        <v>2015</v>
      </c>
      <c r="G3" s="2">
        <v>2016</v>
      </c>
      <c r="H3" s="2">
        <v>2017</v>
      </c>
      <c r="I3" s="3" t="s">
        <v>27</v>
      </c>
    </row>
    <row r="4" spans="1:11" x14ac:dyDescent="0.35">
      <c r="A4" s="4" t="s">
        <v>1</v>
      </c>
      <c r="B4" s="5">
        <v>8727</v>
      </c>
      <c r="C4" s="5">
        <v>1185</v>
      </c>
      <c r="D4" s="5">
        <v>12773</v>
      </c>
      <c r="E4" s="5">
        <v>5246</v>
      </c>
      <c r="F4" s="5">
        <v>31871</v>
      </c>
      <c r="G4" s="5">
        <v>151672</v>
      </c>
      <c r="H4" s="5">
        <v>85000</v>
      </c>
      <c r="I4" s="6">
        <f>AVERAGE(B4:H4)</f>
        <v>42353.428571428572</v>
      </c>
    </row>
    <row r="5" spans="1:11" x14ac:dyDescent="0.35">
      <c r="A5" s="4" t="s">
        <v>2</v>
      </c>
      <c r="B5" s="5">
        <v>12046</v>
      </c>
      <c r="C5" s="5">
        <v>20923</v>
      </c>
      <c r="D5" s="5">
        <v>74836</v>
      </c>
      <c r="E5" s="5">
        <v>14934</v>
      </c>
      <c r="F5" s="5">
        <v>10944</v>
      </c>
      <c r="G5" s="5">
        <v>9880</v>
      </c>
      <c r="H5" s="5">
        <v>8550</v>
      </c>
      <c r="I5" s="6">
        <f t="shared" ref="I5:I7" si="0">AVERAGE(B5:H5)</f>
        <v>21730.428571428572</v>
      </c>
    </row>
    <row r="6" spans="1:11" x14ac:dyDescent="0.35">
      <c r="A6" s="4" t="s">
        <v>3</v>
      </c>
      <c r="B6" s="5">
        <v>2500</v>
      </c>
      <c r="C6" s="5">
        <v>524</v>
      </c>
      <c r="D6" s="5">
        <v>7015</v>
      </c>
      <c r="E6" s="5">
        <v>1885</v>
      </c>
      <c r="F6" s="5">
        <v>2690</v>
      </c>
      <c r="G6" s="5">
        <v>15865</v>
      </c>
      <c r="H6" s="5">
        <v>1148</v>
      </c>
      <c r="I6" s="6">
        <f t="shared" si="0"/>
        <v>4518.1428571428569</v>
      </c>
    </row>
    <row r="7" spans="1:11" x14ac:dyDescent="0.35">
      <c r="A7" s="4" t="s">
        <v>4</v>
      </c>
      <c r="B7" s="5">
        <v>5560</v>
      </c>
      <c r="C7" s="5">
        <v>3025</v>
      </c>
      <c r="D7" s="5">
        <v>5678</v>
      </c>
      <c r="E7" s="5">
        <v>1049</v>
      </c>
      <c r="F7" s="5">
        <v>1794</v>
      </c>
      <c r="G7" s="5">
        <v>9306</v>
      </c>
      <c r="H7" s="5">
        <v>2136</v>
      </c>
      <c r="I7" s="6">
        <f t="shared" si="0"/>
        <v>4078.2857142857142</v>
      </c>
    </row>
    <row r="9" spans="1:11" x14ac:dyDescent="0.35">
      <c r="I9" s="7">
        <f>SUM(I4:I7)</f>
        <v>72680.28571428571</v>
      </c>
    </row>
    <row r="10" spans="1:11" x14ac:dyDescent="0.35">
      <c r="D10" s="8" t="s">
        <v>5</v>
      </c>
      <c r="E10" s="8"/>
      <c r="F10" s="8"/>
      <c r="G10" s="8"/>
      <c r="H10" s="8"/>
      <c r="I10" s="9"/>
    </row>
    <row r="11" spans="1:11" x14ac:dyDescent="0.35">
      <c r="D11" s="8"/>
      <c r="E11" s="8"/>
      <c r="F11" s="8"/>
      <c r="G11" s="8"/>
      <c r="H11" s="8"/>
      <c r="I11" s="9"/>
    </row>
    <row r="12" spans="1:11" x14ac:dyDescent="0.35">
      <c r="B12" s="17" t="s">
        <v>6</v>
      </c>
      <c r="C12" s="17"/>
      <c r="D12" s="17"/>
      <c r="E12" s="17"/>
    </row>
    <row r="13" spans="1:11" x14ac:dyDescent="0.35">
      <c r="B13" s="10" t="s">
        <v>7</v>
      </c>
      <c r="C13" s="10" t="s">
        <v>8</v>
      </c>
      <c r="D13" s="10" t="s">
        <v>9</v>
      </c>
      <c r="E13" s="10" t="s">
        <v>10</v>
      </c>
      <c r="H13" s="17" t="s">
        <v>11</v>
      </c>
      <c r="I13" s="17"/>
      <c r="J13" s="17"/>
      <c r="K13" s="17"/>
    </row>
    <row r="14" spans="1:11" x14ac:dyDescent="0.35">
      <c r="B14" s="10" t="s">
        <v>12</v>
      </c>
      <c r="C14" s="5">
        <v>1140</v>
      </c>
      <c r="D14" s="5">
        <v>4235</v>
      </c>
      <c r="E14" s="1">
        <f>D14-C14</f>
        <v>3095</v>
      </c>
      <c r="H14" s="10" t="s">
        <v>7</v>
      </c>
      <c r="I14" s="10" t="s">
        <v>8</v>
      </c>
      <c r="J14" s="10" t="s">
        <v>9</v>
      </c>
      <c r="K14" s="10" t="s">
        <v>10</v>
      </c>
    </row>
    <row r="15" spans="1:11" x14ac:dyDescent="0.35">
      <c r="B15" s="10" t="s">
        <v>13</v>
      </c>
      <c r="C15" s="5">
        <v>1733</v>
      </c>
      <c r="D15" s="5">
        <v>4235</v>
      </c>
      <c r="E15" s="1">
        <f t="shared" ref="E15:E21" si="1">D15-C15</f>
        <v>2502</v>
      </c>
      <c r="H15" s="10" t="s">
        <v>14</v>
      </c>
      <c r="I15" s="11">
        <v>0</v>
      </c>
      <c r="J15" s="5">
        <v>645</v>
      </c>
      <c r="K15" s="12">
        <f>J15-I15</f>
        <v>645</v>
      </c>
    </row>
    <row r="16" spans="1:11" x14ac:dyDescent="0.35">
      <c r="B16" s="10" t="s">
        <v>15</v>
      </c>
      <c r="C16" s="5">
        <v>3116</v>
      </c>
      <c r="D16" s="5">
        <v>4235</v>
      </c>
      <c r="E16" s="1">
        <f t="shared" si="1"/>
        <v>1119</v>
      </c>
      <c r="H16" s="10" t="s">
        <v>16</v>
      </c>
      <c r="I16" s="11">
        <v>0</v>
      </c>
      <c r="J16" s="5">
        <v>645</v>
      </c>
      <c r="K16" s="12">
        <f t="shared" ref="K16:K19" si="2">J16-I16</f>
        <v>645</v>
      </c>
    </row>
    <row r="17" spans="2:11" x14ac:dyDescent="0.35">
      <c r="B17" s="10" t="s">
        <v>14</v>
      </c>
      <c r="C17" s="5">
        <v>0</v>
      </c>
      <c r="D17" s="5">
        <v>4235</v>
      </c>
      <c r="E17" s="1">
        <f t="shared" si="1"/>
        <v>4235</v>
      </c>
      <c r="F17">
        <v>4</v>
      </c>
      <c r="H17" s="10" t="s">
        <v>17</v>
      </c>
      <c r="I17" s="11">
        <v>0</v>
      </c>
      <c r="J17" s="5">
        <v>645</v>
      </c>
      <c r="K17" s="12">
        <f t="shared" si="2"/>
        <v>645</v>
      </c>
    </row>
    <row r="18" spans="2:11" x14ac:dyDescent="0.35">
      <c r="B18" s="10" t="s">
        <v>16</v>
      </c>
      <c r="C18" s="5">
        <v>0</v>
      </c>
      <c r="D18" s="5">
        <v>4235</v>
      </c>
      <c r="E18" s="1">
        <f t="shared" si="1"/>
        <v>4235</v>
      </c>
      <c r="H18" s="10" t="s">
        <v>18</v>
      </c>
      <c r="I18" s="11">
        <v>0</v>
      </c>
      <c r="J18" s="5">
        <v>645</v>
      </c>
      <c r="K18" s="12">
        <f t="shared" si="2"/>
        <v>645</v>
      </c>
    </row>
    <row r="19" spans="2:11" x14ac:dyDescent="0.35">
      <c r="B19" s="10" t="s">
        <v>17</v>
      </c>
      <c r="C19" s="5">
        <v>2827</v>
      </c>
      <c r="D19" s="5">
        <v>4235</v>
      </c>
      <c r="E19" s="1">
        <f t="shared" si="1"/>
        <v>1408</v>
      </c>
      <c r="H19" s="10" t="s">
        <v>19</v>
      </c>
      <c r="I19" s="11">
        <v>0</v>
      </c>
      <c r="J19" s="5">
        <v>645</v>
      </c>
      <c r="K19" s="12">
        <f t="shared" si="2"/>
        <v>645</v>
      </c>
    </row>
    <row r="20" spans="2:11" x14ac:dyDescent="0.35">
      <c r="B20" s="10" t="s">
        <v>18</v>
      </c>
      <c r="C20" s="5">
        <v>1482</v>
      </c>
      <c r="D20" s="5">
        <v>4235</v>
      </c>
      <c r="E20" s="1">
        <f t="shared" si="1"/>
        <v>2753</v>
      </c>
      <c r="H20" s="10" t="s">
        <v>20</v>
      </c>
      <c r="I20" s="11"/>
      <c r="J20" s="5">
        <v>645</v>
      </c>
      <c r="K20" s="12"/>
    </row>
    <row r="21" spans="2:11" x14ac:dyDescent="0.35">
      <c r="B21" s="10" t="s">
        <v>19</v>
      </c>
      <c r="C21" s="5">
        <v>4742</v>
      </c>
      <c r="D21" s="5">
        <v>4235</v>
      </c>
      <c r="E21" s="1">
        <f t="shared" si="1"/>
        <v>-507</v>
      </c>
      <c r="H21" s="10" t="s">
        <v>21</v>
      </c>
      <c r="I21" s="11"/>
      <c r="J21" s="5">
        <v>645</v>
      </c>
      <c r="K21" s="12"/>
    </row>
    <row r="22" spans="2:11" x14ac:dyDescent="0.35">
      <c r="B22" s="10" t="s">
        <v>20</v>
      </c>
      <c r="C22" s="1"/>
      <c r="D22" s="5">
        <v>4235</v>
      </c>
      <c r="E22" s="1"/>
      <c r="H22" s="1"/>
      <c r="I22" s="1"/>
      <c r="J22" s="5"/>
      <c r="K22" s="1"/>
    </row>
    <row r="23" spans="2:11" x14ac:dyDescent="0.35">
      <c r="B23" s="10" t="s">
        <v>21</v>
      </c>
      <c r="C23" s="1"/>
      <c r="D23" s="1" t="s">
        <v>22</v>
      </c>
      <c r="E23" s="1">
        <f>SUM(E14:E21)</f>
        <v>18840</v>
      </c>
      <c r="H23" s="1"/>
      <c r="I23" s="1"/>
      <c r="J23" s="5" t="s">
        <v>22</v>
      </c>
      <c r="K23" s="12">
        <f>SUM(K15:K19)</f>
        <v>3225</v>
      </c>
    </row>
    <row r="24" spans="2:11" x14ac:dyDescent="0.35">
      <c r="B24" s="13"/>
      <c r="C24" s="14"/>
      <c r="D24" s="14"/>
      <c r="E24" s="14"/>
    </row>
    <row r="25" spans="2:11" x14ac:dyDescent="0.35">
      <c r="B25" s="13"/>
      <c r="C25" s="14"/>
      <c r="D25" s="14"/>
      <c r="E25" s="14"/>
    </row>
    <row r="26" spans="2:11" x14ac:dyDescent="0.35">
      <c r="B26" s="17" t="s">
        <v>23</v>
      </c>
      <c r="C26" s="17"/>
      <c r="D26" s="17"/>
      <c r="E26" s="17"/>
      <c r="H26" s="17" t="s">
        <v>24</v>
      </c>
      <c r="I26" s="17"/>
      <c r="J26" s="17"/>
      <c r="K26" s="17"/>
    </row>
    <row r="27" spans="2:11" x14ac:dyDescent="0.35">
      <c r="B27" s="10" t="s">
        <v>7</v>
      </c>
      <c r="C27" s="10" t="s">
        <v>8</v>
      </c>
      <c r="D27" s="10" t="s">
        <v>9</v>
      </c>
      <c r="E27" s="10" t="s">
        <v>10</v>
      </c>
      <c r="H27" s="10" t="s">
        <v>7</v>
      </c>
      <c r="I27" s="10" t="s">
        <v>8</v>
      </c>
      <c r="J27" s="10" t="s">
        <v>9</v>
      </c>
      <c r="K27" s="10" t="s">
        <v>10</v>
      </c>
    </row>
    <row r="28" spans="2:11" x14ac:dyDescent="0.35">
      <c r="B28" s="10" t="s">
        <v>13</v>
      </c>
      <c r="C28" s="11">
        <v>2736</v>
      </c>
      <c r="D28" s="5">
        <v>2411</v>
      </c>
      <c r="E28" s="12">
        <f>D28-C28</f>
        <v>-325</v>
      </c>
      <c r="H28" s="10" t="s">
        <v>14</v>
      </c>
      <c r="I28" s="11">
        <v>0</v>
      </c>
      <c r="J28" s="5">
        <v>589</v>
      </c>
      <c r="K28" s="12">
        <f>J28-I28</f>
        <v>589</v>
      </c>
    </row>
    <row r="29" spans="2:11" x14ac:dyDescent="0.35">
      <c r="B29" s="10" t="s">
        <v>15</v>
      </c>
      <c r="C29" s="5">
        <v>0</v>
      </c>
      <c r="D29" s="5">
        <v>2411</v>
      </c>
      <c r="E29" s="12">
        <f t="shared" ref="E29:E34" si="3">D29-C29</f>
        <v>2411</v>
      </c>
      <c r="H29" s="10" t="s">
        <v>16</v>
      </c>
      <c r="I29" s="11">
        <v>1216</v>
      </c>
      <c r="J29" s="5">
        <v>589</v>
      </c>
      <c r="K29" s="12">
        <f t="shared" ref="K29:K32" si="4">J29-I29</f>
        <v>-627</v>
      </c>
    </row>
    <row r="30" spans="2:11" x14ac:dyDescent="0.35">
      <c r="B30" s="10" t="s">
        <v>14</v>
      </c>
      <c r="C30" s="5">
        <v>0</v>
      </c>
      <c r="D30" s="5">
        <v>2411</v>
      </c>
      <c r="E30" s="12">
        <f t="shared" si="3"/>
        <v>2411</v>
      </c>
      <c r="H30" s="10" t="s">
        <v>17</v>
      </c>
      <c r="I30" s="11">
        <v>0</v>
      </c>
      <c r="J30" s="5">
        <v>589</v>
      </c>
      <c r="K30" s="12">
        <f t="shared" si="4"/>
        <v>589</v>
      </c>
    </row>
    <row r="31" spans="2:11" x14ac:dyDescent="0.35">
      <c r="B31" s="10" t="s">
        <v>16</v>
      </c>
      <c r="C31" s="5">
        <v>0</v>
      </c>
      <c r="D31" s="5">
        <v>2411</v>
      </c>
      <c r="E31" s="12">
        <f t="shared" si="3"/>
        <v>2411</v>
      </c>
      <c r="H31" s="10" t="s">
        <v>18</v>
      </c>
      <c r="I31" s="11">
        <v>1216</v>
      </c>
      <c r="J31" s="5">
        <v>589</v>
      </c>
      <c r="K31" s="12">
        <f t="shared" si="4"/>
        <v>-627</v>
      </c>
    </row>
    <row r="32" spans="2:11" x14ac:dyDescent="0.35">
      <c r="B32" s="10" t="s">
        <v>17</v>
      </c>
      <c r="C32" s="11">
        <v>1862</v>
      </c>
      <c r="D32" s="5">
        <v>2411</v>
      </c>
      <c r="E32" s="12">
        <f t="shared" si="3"/>
        <v>549</v>
      </c>
      <c r="H32" s="10" t="s">
        <v>19</v>
      </c>
      <c r="I32" s="11">
        <v>0</v>
      </c>
      <c r="J32" s="5">
        <v>589</v>
      </c>
      <c r="K32" s="12">
        <f t="shared" si="4"/>
        <v>589</v>
      </c>
    </row>
    <row r="33" spans="2:11" x14ac:dyDescent="0.35">
      <c r="B33" s="10" t="s">
        <v>18</v>
      </c>
      <c r="C33" s="5">
        <v>0</v>
      </c>
      <c r="D33" s="5">
        <v>2411</v>
      </c>
      <c r="E33" s="12">
        <f t="shared" si="3"/>
        <v>2411</v>
      </c>
      <c r="H33" s="10" t="s">
        <v>20</v>
      </c>
      <c r="I33" s="11"/>
      <c r="J33" s="5">
        <v>589</v>
      </c>
      <c r="K33" s="12"/>
    </row>
    <row r="34" spans="2:11" x14ac:dyDescent="0.35">
      <c r="B34" s="10" t="s">
        <v>19</v>
      </c>
      <c r="C34" s="5">
        <v>0</v>
      </c>
      <c r="D34" s="5">
        <v>2411</v>
      </c>
      <c r="E34" s="12">
        <f t="shared" si="3"/>
        <v>2411</v>
      </c>
      <c r="H34" s="10" t="s">
        <v>21</v>
      </c>
      <c r="I34" s="11"/>
      <c r="J34" s="5">
        <v>589</v>
      </c>
      <c r="K34" s="12"/>
    </row>
    <row r="35" spans="2:11" x14ac:dyDescent="0.35">
      <c r="B35" s="10" t="s">
        <v>20</v>
      </c>
      <c r="C35" s="1"/>
      <c r="D35" s="5">
        <v>2411</v>
      </c>
      <c r="E35" s="1"/>
      <c r="H35" s="1"/>
      <c r="I35" s="1"/>
      <c r="J35" s="5"/>
      <c r="K35" s="1"/>
    </row>
    <row r="36" spans="2:11" x14ac:dyDescent="0.35">
      <c r="B36" s="10" t="s">
        <v>21</v>
      </c>
      <c r="C36" s="1"/>
      <c r="D36" s="5">
        <v>2411</v>
      </c>
      <c r="E36" s="1"/>
      <c r="H36" s="1"/>
      <c r="I36" s="1"/>
      <c r="J36" s="5" t="s">
        <v>25</v>
      </c>
      <c r="K36" s="12">
        <f>SUM(K28:K32)</f>
        <v>513</v>
      </c>
    </row>
    <row r="37" spans="2:11" x14ac:dyDescent="0.35">
      <c r="E37" s="15">
        <f>SUM(E28:E34)</f>
        <v>12279</v>
      </c>
    </row>
    <row r="38" spans="2:11" ht="43.5" x14ac:dyDescent="0.35">
      <c r="F38" s="16" t="s">
        <v>26</v>
      </c>
      <c r="G38" s="15">
        <f>SUM(E37+K36+K23+E23)</f>
        <v>34857</v>
      </c>
    </row>
    <row r="40" spans="2:11" x14ac:dyDescent="0.35">
      <c r="E40" t="s">
        <v>28</v>
      </c>
      <c r="G40" s="15">
        <f>G38-G41</f>
        <v>31632</v>
      </c>
    </row>
    <row r="41" spans="2:11" x14ac:dyDescent="0.35">
      <c r="E41" t="s">
        <v>29</v>
      </c>
      <c r="G41" s="15">
        <f>K23</f>
        <v>3225</v>
      </c>
    </row>
    <row r="43" spans="2:11" x14ac:dyDescent="0.35">
      <c r="E43" t="s">
        <v>30</v>
      </c>
      <c r="G43">
        <f>G40*0.3*0.15+G41*0.3*0.7</f>
        <v>2100.69</v>
      </c>
    </row>
  </sheetData>
  <mergeCells count="5">
    <mergeCell ref="A1:I1"/>
    <mergeCell ref="B12:E12"/>
    <mergeCell ref="H13:K13"/>
    <mergeCell ref="B26:E26"/>
    <mergeCell ref="H26:K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Asiodu-Otughwor, Isioma O SPDC-UPO/G/PSMR</dc:creator>
  <cp:lastModifiedBy>Falaye, Olatunbosun M SPDC-UPO/G/PSI</cp:lastModifiedBy>
  <dcterms:created xsi:type="dcterms:W3CDTF">2018-12-18T14:05:44Z</dcterms:created>
  <dcterms:modified xsi:type="dcterms:W3CDTF">2018-12-19T06:38:42Z</dcterms:modified>
</cp:coreProperties>
</file>