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Akeem.Adepoju\Desktop\FFF Cadence\"/>
    </mc:Choice>
  </mc:AlternateContent>
  <bookViews>
    <workbookView xWindow="0" yWindow="60" windowWidth="20730" windowHeight="11700"/>
  </bookViews>
  <sheets>
    <sheet name="CSD" sheetId="1" r:id="rId1"/>
    <sheet name="Savings Details" sheetId="3" r:id="rId2"/>
  </sheets>
  <definedNames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TEST0">#REF!</definedName>
    <definedName name="TESTHKEY">#REF!</definedName>
    <definedName name="TESTKEYS">#REF!</definedName>
    <definedName name="TESTVKEY">#REF!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J9" i="3"/>
  <c r="J7" i="3"/>
  <c r="J6" i="3"/>
  <c r="J5" i="3"/>
  <c r="J4" i="3"/>
  <c r="D17" i="1" l="1"/>
  <c r="D18" i="1" l="1"/>
  <c r="D19" i="1" s="1"/>
  <c r="D5" i="1"/>
  <c r="D6" i="1" l="1"/>
  <c r="D7" i="1" l="1"/>
  <c r="D8" i="1" s="1"/>
</calcChain>
</file>

<file path=xl/sharedStrings.xml><?xml version="1.0" encoding="utf-8"?>
<sst xmlns="http://schemas.openxmlformats.org/spreadsheetml/2006/main" count="26" uniqueCount="22">
  <si>
    <t xml:space="preserve">Lost Tax shield </t>
  </si>
  <si>
    <t>CSD (SS)</t>
  </si>
  <si>
    <t>USD</t>
  </si>
  <si>
    <t>Opex Savings Shell Share</t>
  </si>
  <si>
    <t>Net Opex Savings 100%</t>
  </si>
  <si>
    <t>Opex Savings</t>
  </si>
  <si>
    <t>USD'000</t>
  </si>
  <si>
    <t>CSD (SS) $'000</t>
  </si>
  <si>
    <t>For the Vehicles –</t>
  </si>
  <si>
    <t>S/N</t>
  </si>
  <si>
    <t>Item Description</t>
  </si>
  <si>
    <t>Amount(NGN)</t>
  </si>
  <si>
    <t>No of Vehicle</t>
  </si>
  <si>
    <t>Months (Aug)</t>
  </si>
  <si>
    <t>Monthly Operation Cost per Vehicle (NGN)</t>
  </si>
  <si>
    <t>Average Monthly Maintenance Cost per Vehicle(NGN)</t>
  </si>
  <si>
    <t>Monthly O&amp;M Cost per Vehicle (NGN)</t>
  </si>
  <si>
    <t>Monthly Cost Saving from (Aug alone)</t>
  </si>
  <si>
    <t>Total NGN</t>
  </si>
  <si>
    <t>Total USD</t>
  </si>
  <si>
    <t>Aug - Dec 2017</t>
  </si>
  <si>
    <t>Light Fleet Optimization Project @ FOT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</si>
</sst>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right" vertical="center"/>
    </xf>
    <xf numFmtId="9" fontId="4" fillId="0" borderId="0" xfId="0" applyNumberFormat="1" applyFont="1" applyAlignment="1">
      <alignment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horizontal="right" vertical="center"/>
    </xf>
    <xf numFmtId="43" fontId="0" fillId="0" borderId="0" xfId="1" applyFont="1"/>
    <xf numFmtId="43" fontId="0" fillId="0" borderId="0" xfId="0" applyNumberFormat="1"/>
    <xf numFmtId="0" fontId="0" fillId="0" borderId="0" xfId="0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vertical="center"/>
    </xf>
    <xf numFmtId="4" fontId="6" fillId="0" borderId="5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4" fontId="6" fillId="0" borderId="5" xfId="0" applyNumberFormat="1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4" fontId="6" fillId="0" borderId="0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top" wrapText="1"/>
    </xf>
    <xf numFmtId="0" fontId="3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9" fontId="4" fillId="2" borderId="0" xfId="0" applyNumberFormat="1" applyFont="1" applyFill="1" applyAlignment="1">
      <alignment vertical="top"/>
    </xf>
    <xf numFmtId="4" fontId="4" fillId="2" borderId="1" xfId="0" applyNumberFormat="1" applyFont="1" applyFill="1" applyBorder="1" applyAlignment="1">
      <alignment horizontal="right" vertical="top"/>
    </xf>
    <xf numFmtId="0" fontId="4" fillId="0" borderId="0" xfId="0" applyFont="1" applyAlignment="1">
      <alignment vertical="top"/>
    </xf>
    <xf numFmtId="4" fontId="4" fillId="0" borderId="0" xfId="0" applyNumberFormat="1" applyFont="1" applyAlignment="1">
      <alignment horizontal="right" vertical="top"/>
    </xf>
    <xf numFmtId="4" fontId="4" fillId="0" borderId="1" xfId="0" applyNumberFormat="1" applyFont="1" applyBorder="1" applyAlignment="1">
      <alignment horizontal="right" vertical="top"/>
    </xf>
    <xf numFmtId="0" fontId="4" fillId="2" borderId="0" xfId="0" applyFont="1" applyFill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tabSelected="1" topLeftCell="A12" workbookViewId="0">
      <selection activeCell="F16" sqref="F16"/>
    </sheetView>
  </sheetViews>
  <sheetFormatPr defaultRowHeight="15" x14ac:dyDescent="0.25"/>
  <cols>
    <col min="3" max="3" width="34.28515625" customWidth="1"/>
    <col min="4" max="4" width="13.7109375" customWidth="1"/>
    <col min="5" max="5" width="14.28515625" bestFit="1" customWidth="1"/>
  </cols>
  <sheetData>
    <row r="1" spans="2:5" hidden="1" x14ac:dyDescent="0.25"/>
    <row r="2" spans="2:5" hidden="1" x14ac:dyDescent="0.25"/>
    <row r="3" spans="2:5" hidden="1" x14ac:dyDescent="0.25">
      <c r="B3" s="1" t="s">
        <v>5</v>
      </c>
      <c r="C3" s="2"/>
      <c r="D3" s="3">
        <v>2017</v>
      </c>
    </row>
    <row r="4" spans="2:5" hidden="1" x14ac:dyDescent="0.25">
      <c r="B4" s="1"/>
      <c r="C4" s="2"/>
      <c r="D4" s="3" t="s">
        <v>2</v>
      </c>
    </row>
    <row r="5" spans="2:5" ht="15.75" hidden="1" thickBot="1" x14ac:dyDescent="0.3">
      <c r="B5" s="2"/>
      <c r="C5" s="4" t="s">
        <v>4</v>
      </c>
      <c r="D5" s="5">
        <f>52390.85*0.25-27482.96</f>
        <v>-14385.247499999999</v>
      </c>
    </row>
    <row r="6" spans="2:5" hidden="1" x14ac:dyDescent="0.25">
      <c r="B6" s="2"/>
      <c r="C6" s="6" t="s">
        <v>3</v>
      </c>
      <c r="D6" s="7">
        <f>D5*0.3</f>
        <v>-4315.5742499999997</v>
      </c>
      <c r="E6" s="8"/>
    </row>
    <row r="7" spans="2:5" ht="15.75" hidden="1" thickBot="1" x14ac:dyDescent="0.3">
      <c r="B7" s="2"/>
      <c r="C7" s="6" t="s">
        <v>0</v>
      </c>
      <c r="D7" s="5">
        <f>-0.85*D6</f>
        <v>3668.2381124999997</v>
      </c>
      <c r="E7" s="9"/>
    </row>
    <row r="8" spans="2:5" ht="15.75" hidden="1" thickBot="1" x14ac:dyDescent="0.3">
      <c r="B8" s="2"/>
      <c r="C8" s="6" t="s">
        <v>1</v>
      </c>
      <c r="D8" s="5">
        <f>D6+D7</f>
        <v>-647.33613749999995</v>
      </c>
    </row>
    <row r="9" spans="2:5" hidden="1" x14ac:dyDescent="0.25"/>
    <row r="10" spans="2:5" hidden="1" x14ac:dyDescent="0.25"/>
    <row r="11" spans="2:5" hidden="1" x14ac:dyDescent="0.25"/>
    <row r="12" spans="2:5" x14ac:dyDescent="0.25">
      <c r="B12" s="1"/>
      <c r="C12" s="2"/>
    </row>
    <row r="13" spans="2:5" x14ac:dyDescent="0.25">
      <c r="B13" s="1" t="s">
        <v>5</v>
      </c>
    </row>
    <row r="14" spans="2:5" x14ac:dyDescent="0.25">
      <c r="C14" s="20" t="s">
        <v>21</v>
      </c>
      <c r="D14" s="21">
        <v>2017</v>
      </c>
    </row>
    <row r="15" spans="2:5" x14ac:dyDescent="0.25">
      <c r="C15" s="22"/>
      <c r="D15" s="21" t="s">
        <v>6</v>
      </c>
    </row>
    <row r="16" spans="2:5" ht="15.75" thickBot="1" x14ac:dyDescent="0.3">
      <c r="C16" s="23" t="s">
        <v>4</v>
      </c>
      <c r="D16" s="24">
        <f>'Savings Details'!J9/1000</f>
        <v>23.440270491803279</v>
      </c>
    </row>
    <row r="17" spans="3:4" x14ac:dyDescent="0.25">
      <c r="C17" s="25" t="s">
        <v>3</v>
      </c>
      <c r="D17" s="26">
        <f>D16*0.3</f>
        <v>7.0320811475409837</v>
      </c>
    </row>
    <row r="18" spans="3:4" ht="15.75" thickBot="1" x14ac:dyDescent="0.3">
      <c r="C18" s="25" t="s">
        <v>0</v>
      </c>
      <c r="D18" s="27">
        <f>-0.85*D17</f>
        <v>-5.977268975409836</v>
      </c>
    </row>
    <row r="19" spans="3:4" ht="15.75" thickBot="1" x14ac:dyDescent="0.3">
      <c r="C19" s="28" t="s">
        <v>7</v>
      </c>
      <c r="D19" s="24">
        <f>D17+D18</f>
        <v>1.0548121721311476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9"/>
  <sheetViews>
    <sheetView workbookViewId="0">
      <selection activeCell="E14" sqref="E14"/>
    </sheetView>
  </sheetViews>
  <sheetFormatPr defaultRowHeight="15" x14ac:dyDescent="0.25"/>
  <cols>
    <col min="4" max="4" width="16.85546875" bestFit="1" customWidth="1"/>
    <col min="5" max="5" width="46.5703125" bestFit="1" customWidth="1"/>
    <col min="6" max="6" width="12.5703125" bestFit="1" customWidth="1"/>
    <col min="7" max="7" width="12" bestFit="1" customWidth="1"/>
    <col min="8" max="8" width="12.140625" bestFit="1" customWidth="1"/>
    <col min="9" max="9" width="11.7109375" bestFit="1" customWidth="1"/>
    <col min="10" max="10" width="11.7109375" customWidth="1"/>
  </cols>
  <sheetData>
    <row r="2" spans="4:10" ht="15.75" thickBot="1" x14ac:dyDescent="0.3">
      <c r="D2" s="10" t="s">
        <v>8</v>
      </c>
    </row>
    <row r="3" spans="4:10" ht="15.75" thickBot="1" x14ac:dyDescent="0.3">
      <c r="D3" s="11" t="s">
        <v>9</v>
      </c>
      <c r="E3" s="12" t="s">
        <v>10</v>
      </c>
      <c r="F3" s="12" t="s">
        <v>11</v>
      </c>
      <c r="G3" s="12" t="s">
        <v>12</v>
      </c>
      <c r="H3" s="12" t="s">
        <v>13</v>
      </c>
      <c r="I3" s="12" t="s">
        <v>18</v>
      </c>
      <c r="J3" s="12" t="s">
        <v>19</v>
      </c>
    </row>
    <row r="4" spans="4:10" ht="15.75" thickBot="1" x14ac:dyDescent="0.3">
      <c r="D4" s="13">
        <v>1</v>
      </c>
      <c r="E4" s="14" t="s">
        <v>14</v>
      </c>
      <c r="F4" s="15">
        <v>124060.8</v>
      </c>
      <c r="G4" s="16">
        <v>5</v>
      </c>
      <c r="H4" s="16">
        <v>1</v>
      </c>
      <c r="I4" s="15">
        <v>620304</v>
      </c>
      <c r="J4" s="15">
        <f>I4/305</f>
        <v>2033.783606557377</v>
      </c>
    </row>
    <row r="5" spans="4:10" ht="15.75" thickBot="1" x14ac:dyDescent="0.3">
      <c r="D5" s="13">
        <v>2</v>
      </c>
      <c r="E5" s="14" t="s">
        <v>15</v>
      </c>
      <c r="F5" s="15">
        <v>18924.849999999999</v>
      </c>
      <c r="G5" s="16">
        <v>5</v>
      </c>
      <c r="H5" s="16">
        <v>1</v>
      </c>
      <c r="I5" s="15">
        <v>94624.25</v>
      </c>
      <c r="J5" s="15">
        <f t="shared" ref="J5:J7" si="0">I5/305</f>
        <v>310.24344262295079</v>
      </c>
    </row>
    <row r="6" spans="4:10" ht="15.75" thickBot="1" x14ac:dyDescent="0.3">
      <c r="D6" s="13">
        <v>3</v>
      </c>
      <c r="E6" s="14" t="s">
        <v>16</v>
      </c>
      <c r="F6" s="15">
        <v>142985.65</v>
      </c>
      <c r="G6" s="16">
        <v>5</v>
      </c>
      <c r="H6" s="16">
        <v>1</v>
      </c>
      <c r="I6" s="15">
        <v>714928.25</v>
      </c>
      <c r="J6" s="15">
        <f t="shared" si="0"/>
        <v>2344.027049180328</v>
      </c>
    </row>
    <row r="7" spans="4:10" ht="15.75" thickBot="1" x14ac:dyDescent="0.3">
      <c r="D7" s="13">
        <v>4</v>
      </c>
      <c r="E7" s="14" t="s">
        <v>17</v>
      </c>
      <c r="F7" s="14"/>
      <c r="G7" s="14"/>
      <c r="H7" s="14"/>
      <c r="I7" s="17">
        <v>1429856.5</v>
      </c>
      <c r="J7" s="17">
        <f t="shared" si="0"/>
        <v>4688.0540983606561</v>
      </c>
    </row>
    <row r="9" spans="4:10" x14ac:dyDescent="0.25">
      <c r="E9" s="18" t="s">
        <v>20</v>
      </c>
      <c r="J9" s="19">
        <f>J7*5</f>
        <v>23440.27049180328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CSD</vt:lpstr>
      <vt:lpstr>Savings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Adepoju, Akeem A SPDC-UIO/G/PI</cp:lastModifiedBy>
  <dcterms:created xsi:type="dcterms:W3CDTF">2017-03-13T07:26:17Z</dcterms:created>
  <dcterms:modified xsi:type="dcterms:W3CDTF">2017-12-06T11:22:46Z</dcterms:modified>
</cp:coreProperties>
</file>