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G20" i="1"/>
  <c r="H20" i="1" s="1"/>
  <c r="G19" i="1"/>
  <c r="H19" i="1" s="1"/>
  <c r="G18" i="1"/>
  <c r="H18" i="1" s="1"/>
  <c r="G17" i="1"/>
  <c r="H17" i="1" s="1"/>
  <c r="H21" i="1" s="1"/>
  <c r="G21" i="1" l="1"/>
  <c r="E34" i="1" l="1"/>
  <c r="E35" i="1" l="1"/>
  <c r="E36" i="1" s="1"/>
</calcChain>
</file>

<file path=xl/sharedStrings.xml><?xml version="1.0" encoding="utf-8"?>
<sst xmlns="http://schemas.openxmlformats.org/spreadsheetml/2006/main" count="28" uniqueCount="24">
  <si>
    <t>USD'000</t>
  </si>
  <si>
    <t>Net Opex Savings 100%</t>
  </si>
  <si>
    <t>Opex Savings Shell Share</t>
  </si>
  <si>
    <t xml:space="preserve">Lost Tax shield </t>
  </si>
  <si>
    <t>CSD (SS) $'000</t>
  </si>
  <si>
    <t>Opex Savings SPDC</t>
  </si>
  <si>
    <t>MONTH (2017)</t>
  </si>
  <si>
    <t>FUEL CONSUMPTION (M3)</t>
  </si>
  <si>
    <t>JANUARY</t>
  </si>
  <si>
    <r>
      <t xml:space="preserve">AVERAGE MONTHLY CONSUMPTION </t>
    </r>
    <r>
      <rPr>
        <b/>
        <sz val="11"/>
        <color theme="1"/>
        <rFont val="Calibri"/>
        <family val="2"/>
      </rPr>
      <t>237.44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M3</t>
    </r>
  </si>
  <si>
    <t>FEBUARY</t>
  </si>
  <si>
    <t>MARCH</t>
  </si>
  <si>
    <t>APRIL</t>
  </si>
  <si>
    <t>SAVINGS PERCENTAGE</t>
  </si>
  <si>
    <t>MAY</t>
  </si>
  <si>
    <t>JUNE</t>
  </si>
  <si>
    <t>JULY</t>
  </si>
  <si>
    <t>AUGUST</t>
  </si>
  <si>
    <t>SEPTEMBER</t>
  </si>
  <si>
    <t>Month</t>
  </si>
  <si>
    <t>Actual Consumption</t>
  </si>
  <si>
    <t>Avg before optimisatn</t>
  </si>
  <si>
    <t>Savings(m3)</t>
  </si>
  <si>
    <t>Savings($)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</si>
</sst>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right" vertical="center"/>
    </xf>
    <xf numFmtId="9" fontId="5" fillId="2" borderId="0" xfId="0" applyNumberFormat="1" applyFont="1" applyFill="1" applyAlignment="1">
      <alignment vertical="center"/>
    </xf>
    <xf numFmtId="4" fontId="5" fillId="2" borderId="5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4" fontId="5" fillId="0" borderId="5" xfId="0" applyNumberFormat="1" applyFont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0" fontId="2" fillId="0" borderId="4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23</xdr:row>
          <xdr:rowOff>0</xdr:rowOff>
        </xdr:from>
        <xdr:to>
          <xdr:col>2</xdr:col>
          <xdr:colOff>371475</xdr:colOff>
          <xdr:row>26</xdr:row>
          <xdr:rowOff>66675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A4905D6-923E-46DD-A1A6-AC17F956E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H36"/>
  <sheetViews>
    <sheetView tabSelected="1" topLeftCell="A17" workbookViewId="0">
      <selection activeCell="G27" sqref="G27"/>
    </sheetView>
  </sheetViews>
  <sheetFormatPr defaultRowHeight="15" x14ac:dyDescent="0.25"/>
  <cols>
    <col min="4" max="4" width="24.85546875" bestFit="1" customWidth="1"/>
    <col min="5" max="5" width="18" customWidth="1"/>
    <col min="6" max="6" width="23" customWidth="1"/>
    <col min="7" max="7" width="11.7109375" bestFit="1" customWidth="1"/>
    <col min="8" max="8" width="30.5703125" customWidth="1"/>
    <col min="9" max="9" width="16.28515625" bestFit="1" customWidth="1"/>
    <col min="10" max="10" width="20.28515625" bestFit="1" customWidth="1"/>
    <col min="11" max="11" width="14.28515625" bestFit="1" customWidth="1"/>
  </cols>
  <sheetData>
    <row r="1" spans="4:8" ht="15.75" thickBot="1" x14ac:dyDescent="0.3"/>
    <row r="2" spans="4:8" ht="45.75" thickBot="1" x14ac:dyDescent="0.3">
      <c r="D2" s="13" t="s">
        <v>6</v>
      </c>
      <c r="E2" s="14" t="s">
        <v>7</v>
      </c>
      <c r="F2" s="15"/>
    </row>
    <row r="3" spans="4:8" ht="15.75" thickBot="1" x14ac:dyDescent="0.3">
      <c r="D3" s="11" t="s">
        <v>8</v>
      </c>
      <c r="E3" s="12">
        <v>239.28</v>
      </c>
      <c r="F3" s="18" t="s">
        <v>9</v>
      </c>
    </row>
    <row r="4" spans="4:8" ht="15.75" thickBot="1" x14ac:dyDescent="0.3">
      <c r="D4" s="11" t="s">
        <v>10</v>
      </c>
      <c r="E4" s="12">
        <v>238.26</v>
      </c>
      <c r="F4" s="19"/>
    </row>
    <row r="5" spans="4:8" ht="15.75" thickBot="1" x14ac:dyDescent="0.3">
      <c r="D5" s="11" t="s">
        <v>11</v>
      </c>
      <c r="E5" s="12">
        <v>245.53</v>
      </c>
      <c r="F5" s="20"/>
    </row>
    <row r="6" spans="4:8" ht="30.75" thickBot="1" x14ac:dyDescent="0.3">
      <c r="D6" s="11" t="s">
        <v>12</v>
      </c>
      <c r="E6" s="12">
        <v>226.7</v>
      </c>
      <c r="F6" s="16" t="s">
        <v>13</v>
      </c>
    </row>
    <row r="7" spans="4:8" ht="15.75" thickBot="1" x14ac:dyDescent="0.3">
      <c r="D7" s="11" t="s">
        <v>14</v>
      </c>
      <c r="E7" s="12">
        <v>162.04</v>
      </c>
      <c r="F7" s="17">
        <v>0.318</v>
      </c>
    </row>
    <row r="8" spans="4:8" ht="15.75" thickBot="1" x14ac:dyDescent="0.3">
      <c r="D8" s="11" t="s">
        <v>15</v>
      </c>
      <c r="E8" s="12">
        <v>108.62</v>
      </c>
      <c r="F8" s="17">
        <v>0.54500000000000004</v>
      </c>
    </row>
    <row r="9" spans="4:8" ht="15.75" thickBot="1" x14ac:dyDescent="0.3">
      <c r="D9" s="11" t="s">
        <v>16</v>
      </c>
      <c r="E9" s="12">
        <v>180.36</v>
      </c>
      <c r="F9" s="17">
        <v>0.24</v>
      </c>
    </row>
    <row r="10" spans="4:8" ht="15.75" thickBot="1" x14ac:dyDescent="0.3">
      <c r="D10" s="11" t="s">
        <v>17</v>
      </c>
      <c r="E10" s="12">
        <v>168.32</v>
      </c>
      <c r="F10" s="17">
        <v>0.29099999999999998</v>
      </c>
    </row>
    <row r="11" spans="4:8" ht="15.75" thickBot="1" x14ac:dyDescent="0.3">
      <c r="D11" s="11" t="s">
        <v>18</v>
      </c>
      <c r="E11" s="12">
        <v>123.71</v>
      </c>
      <c r="F11" s="17">
        <v>0.47899999999999998</v>
      </c>
    </row>
    <row r="16" spans="4:8" x14ac:dyDescent="0.25">
      <c r="D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3:8" x14ac:dyDescent="0.25">
      <c r="D17" t="s">
        <v>14</v>
      </c>
      <c r="E17">
        <v>162.04</v>
      </c>
      <c r="F17">
        <v>237.44</v>
      </c>
      <c r="G17">
        <f>F17-E17</f>
        <v>75.400000000000006</v>
      </c>
      <c r="H17">
        <f>G17*0.5*1000</f>
        <v>37700</v>
      </c>
    </row>
    <row r="18" spans="3:8" x14ac:dyDescent="0.25">
      <c r="D18" t="s">
        <v>15</v>
      </c>
      <c r="E18">
        <v>108.62</v>
      </c>
      <c r="F18">
        <v>237.44</v>
      </c>
      <c r="G18">
        <f t="shared" ref="G18:G20" si="0">F18-E18</f>
        <v>128.82</v>
      </c>
      <c r="H18">
        <f t="shared" ref="H18:H20" si="1">G18*0.5*1000</f>
        <v>64410</v>
      </c>
    </row>
    <row r="19" spans="3:8" x14ac:dyDescent="0.25">
      <c r="D19" t="s">
        <v>16</v>
      </c>
      <c r="E19">
        <v>180.36</v>
      </c>
      <c r="F19">
        <v>237.44</v>
      </c>
      <c r="G19">
        <f t="shared" si="0"/>
        <v>57.079999999999984</v>
      </c>
      <c r="H19">
        <f t="shared" si="1"/>
        <v>28539.999999999993</v>
      </c>
    </row>
    <row r="20" spans="3:8" x14ac:dyDescent="0.25">
      <c r="D20" t="s">
        <v>17</v>
      </c>
      <c r="E20">
        <v>168.32</v>
      </c>
      <c r="F20">
        <v>237.44</v>
      </c>
      <c r="G20">
        <f t="shared" si="0"/>
        <v>69.12</v>
      </c>
      <c r="H20">
        <f t="shared" si="1"/>
        <v>34560</v>
      </c>
    </row>
    <row r="21" spans="3:8" x14ac:dyDescent="0.25">
      <c r="G21">
        <f>SUM(G17:G20)</f>
        <v>330.41999999999996</v>
      </c>
      <c r="H21">
        <f>SUM(H17:H20)</f>
        <v>165210</v>
      </c>
    </row>
    <row r="30" spans="3:8" x14ac:dyDescent="0.25">
      <c r="C30" s="1" t="s">
        <v>5</v>
      </c>
    </row>
    <row r="31" spans="3:8" x14ac:dyDescent="0.25">
      <c r="D31" s="3"/>
      <c r="E31" s="4">
        <v>2017</v>
      </c>
    </row>
    <row r="32" spans="3:8" x14ac:dyDescent="0.25">
      <c r="D32" s="2"/>
      <c r="E32" s="4" t="s">
        <v>0</v>
      </c>
    </row>
    <row r="33" spans="4:5" ht="15.75" thickBot="1" x14ac:dyDescent="0.3">
      <c r="D33" s="5" t="s">
        <v>1</v>
      </c>
      <c r="E33" s="6">
        <f>165.21</f>
        <v>165.21</v>
      </c>
    </row>
    <row r="34" spans="4:5" x14ac:dyDescent="0.25">
      <c r="D34" s="7" t="s">
        <v>2</v>
      </c>
      <c r="E34" s="8">
        <f>E33*0.3</f>
        <v>49.563000000000002</v>
      </c>
    </row>
    <row r="35" spans="4:5" ht="15.75" thickBot="1" x14ac:dyDescent="0.3">
      <c r="D35" s="7" t="s">
        <v>3</v>
      </c>
      <c r="E35" s="9">
        <f>-0.85*E34</f>
        <v>-42.128550000000004</v>
      </c>
    </row>
    <row r="36" spans="4:5" ht="15.75" thickBot="1" x14ac:dyDescent="0.3">
      <c r="D36" s="10" t="s">
        <v>4</v>
      </c>
      <c r="E36" s="6">
        <f>E34+E35</f>
        <v>7.4344499999999982</v>
      </c>
    </row>
  </sheetData>
  <mergeCells count="1">
    <mergeCell ref="F3:F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" dvAspect="DVASPECT_ICON" shapeId="1028" r:id="rId4">
          <objectPr defaultSize="0" autoPict="0" r:id="rId5">
            <anchor moveWithCells="1" sizeWithCells="1">
              <from>
                <xdr:col>1</xdr:col>
                <xdr:colOff>0</xdr:colOff>
                <xdr:row>23</xdr:row>
                <xdr:rowOff>0</xdr:rowOff>
              </from>
              <to>
                <xdr:col>2</xdr:col>
                <xdr:colOff>371475</xdr:colOff>
                <xdr:row>26</xdr:row>
                <xdr:rowOff>66675</xdr:rowOff>
              </to>
            </anchor>
          </objectPr>
        </oleObject>
      </mc:Choice>
      <mc:Fallback>
        <oleObject progId="Package" dvAspect="DVASPECT_ICON" shapeId="102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Falaye, Olatunbosun M SPDC-UPO/G/PC</dc:creator>
  <cp:lastModifiedBy>Falaye, Olatunbosun M SPDC-UPO/G/PC</cp:lastModifiedBy>
  <dcterms:created xsi:type="dcterms:W3CDTF">2017-09-22T05:02:17Z</dcterms:created>
  <dcterms:modified xsi:type="dcterms:W3CDTF">2017-09-22T05:43:10Z</dcterms:modified>
</cp:coreProperties>
</file>