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2-S1\Brian.Arodiogbu$\cached\My Documents\Asset Manage Support 2020\Charters\"/>
    </mc:Choice>
  </mc:AlternateContent>
  <xr:revisionPtr revIDLastSave="0" documentId="13_ncr:1_{0710965B-20F0-4EC0-A5DC-DC924D47774E}" xr6:coauthVersionLast="44" xr6:coauthVersionMax="44" xr10:uidLastSave="{00000000-0000-0000-0000-000000000000}"/>
  <bookViews>
    <workbookView xWindow="-120" yWindow="-120" windowWidth="29040" windowHeight="15840" xr2:uid="{0725AC27-BE05-4A29-B3A9-468AB1610F4C}"/>
  </bookViews>
  <sheets>
    <sheet name="Security Vessels Cost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6" l="1"/>
  <c r="L20" i="6" l="1"/>
  <c r="M20" i="6" s="1"/>
  <c r="H20" i="6"/>
  <c r="L19" i="6"/>
  <c r="H19" i="6"/>
  <c r="L18" i="6"/>
  <c r="H18" i="6"/>
  <c r="L17" i="6"/>
  <c r="H17" i="6"/>
  <c r="M17" i="6" s="1"/>
  <c r="L15" i="6"/>
  <c r="M15" i="6" s="1"/>
  <c r="H15" i="6"/>
  <c r="L16" i="6"/>
  <c r="H16" i="6"/>
  <c r="M19" i="6" l="1"/>
  <c r="M18" i="6"/>
  <c r="M16" i="6"/>
  <c r="L7" i="6"/>
  <c r="L9" i="6"/>
  <c r="L8" i="6"/>
  <c r="L6" i="6"/>
  <c r="L5" i="6"/>
  <c r="L4" i="6"/>
  <c r="H8" i="6"/>
  <c r="H7" i="6"/>
  <c r="H6" i="6"/>
  <c r="H5" i="6"/>
  <c r="H4" i="6"/>
  <c r="H9" i="6"/>
  <c r="M7" i="6" l="1"/>
  <c r="M9" i="6"/>
  <c r="M5" i="6"/>
  <c r="M6" i="6"/>
  <c r="M8" i="6"/>
  <c r="M4" i="6"/>
  <c r="M11" i="6" l="1"/>
  <c r="M24" i="6" s="1"/>
  <c r="M25" i="6" l="1"/>
</calcChain>
</file>

<file path=xl/sharedStrings.xml><?xml version="1.0" encoding="utf-8"?>
<sst xmlns="http://schemas.openxmlformats.org/spreadsheetml/2006/main" count="42" uniqueCount="24">
  <si>
    <t>S/No.</t>
  </si>
  <si>
    <t>(NAIRA) 
NO OF TIMES</t>
  </si>
  <si>
    <t>TOTAL NAIRA</t>
  </si>
  <si>
    <t>(DOLLAR ) NO OF TIMES</t>
  </si>
  <si>
    <t>TOTAL DOLLAR</t>
  </si>
  <si>
    <t>functional Dollar</t>
  </si>
  <si>
    <t>Pilotage</t>
  </si>
  <si>
    <t>SLO</t>
  </si>
  <si>
    <t>Rank &amp; File</t>
  </si>
  <si>
    <t>Officers</t>
  </si>
  <si>
    <t>(DOLLAR ) COUNT</t>
  </si>
  <si>
    <t>UNIT COST (DOLLAR)</t>
  </si>
  <si>
    <t>(NAIRA) UNIT</t>
  </si>
  <si>
    <t>(NAIRA) COUNT</t>
  </si>
  <si>
    <t>UNIT COST (NAIRA)</t>
  </si>
  <si>
    <t>Security Vessels</t>
  </si>
  <si>
    <t>DIESEL FOR SECURITY PATROL VESSEL</t>
  </si>
  <si>
    <t xml:space="preserve"> SECURITY PATROL VESSEL - 1NOS DEDICATED SECURITY VESSELS</t>
  </si>
  <si>
    <t>EA Security Vessel Cost Breakdown</t>
  </si>
  <si>
    <t>FOT Security Vessel Cost Breakdown</t>
  </si>
  <si>
    <t>ANNUAL COST PER VESSEL FOR BOTH VESSELS</t>
  </si>
  <si>
    <t>ANNUAL COST FOR EA VESSEL</t>
  </si>
  <si>
    <t>ANNUAL COST FOR FOT VESSEL</t>
  </si>
  <si>
    <t>TOTAL SAVINGS (Effective 1st May) BOTH VESSELS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</si>
</sst>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1" applyFont="1" applyAlignment="1">
      <alignment horizontal="center" vertical="top"/>
    </xf>
    <xf numFmtId="0" fontId="2" fillId="0" borderId="0" xfId="0" applyFont="1" applyAlignment="1">
      <alignment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center" vertical="top"/>
    </xf>
    <xf numFmtId="164" fontId="0" fillId="0" borderId="5" xfId="1" applyFont="1" applyBorder="1" applyAlignment="1">
      <alignment horizontal="center" vertical="top"/>
    </xf>
    <xf numFmtId="0" fontId="0" fillId="0" borderId="11" xfId="0" applyBorder="1" applyAlignment="1">
      <alignment vertical="top"/>
    </xf>
    <xf numFmtId="164" fontId="0" fillId="0" borderId="7" xfId="1" applyFont="1" applyBorder="1" applyAlignment="1">
      <alignment horizontal="center" vertical="top"/>
    </xf>
    <xf numFmtId="164" fontId="2" fillId="0" borderId="10" xfId="0" applyNumberFormat="1" applyFont="1" applyBorder="1" applyAlignment="1">
      <alignment horizontal="center" vertical="top"/>
    </xf>
    <xf numFmtId="164" fontId="0" fillId="0" borderId="8" xfId="0" applyNumberFormat="1" applyBorder="1" applyAlignment="1">
      <alignment horizontal="center" vertical="top"/>
    </xf>
    <xf numFmtId="164" fontId="0" fillId="0" borderId="6" xfId="0" applyNumberFormat="1" applyBorder="1" applyAlignment="1">
      <alignment horizontal="center" vertical="top"/>
    </xf>
    <xf numFmtId="0" fontId="0" fillId="0" borderId="5" xfId="0" applyBorder="1" applyAlignment="1">
      <alignment vertical="top" wrapText="1"/>
    </xf>
    <xf numFmtId="164" fontId="0" fillId="0" borderId="3" xfId="0" applyNumberFormat="1" applyBorder="1" applyAlignment="1">
      <alignment horizontal="center" vertical="top"/>
    </xf>
    <xf numFmtId="164" fontId="0" fillId="0" borderId="2" xfId="1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2" borderId="9" xfId="0" applyFont="1" applyFill="1" applyBorder="1" applyAlignment="1">
      <alignment horizontal="center" vertical="top" wrapText="1"/>
    </xf>
    <xf numFmtId="164" fontId="2" fillId="2" borderId="12" xfId="1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164" fontId="2" fillId="2" borderId="15" xfId="1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165" fontId="2" fillId="2" borderId="14" xfId="1" applyNumberFormat="1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vertical="top" wrapText="1"/>
    </xf>
    <xf numFmtId="0" fontId="2" fillId="2" borderId="15" xfId="0" applyFont="1" applyFill="1" applyBorder="1" applyAlignment="1">
      <alignment vertical="top" wrapText="1"/>
    </xf>
    <xf numFmtId="165" fontId="0" fillId="0" borderId="2" xfId="1" applyNumberFormat="1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165" fontId="1" fillId="0" borderId="2" xfId="1" applyNumberFormat="1" applyFill="1" applyBorder="1" applyAlignment="1">
      <alignment horizontal="center" vertical="top"/>
    </xf>
    <xf numFmtId="164" fontId="0" fillId="0" borderId="2" xfId="1" applyFont="1" applyFill="1" applyBorder="1" applyAlignment="1">
      <alignment horizontal="center" vertical="top"/>
    </xf>
    <xf numFmtId="165" fontId="0" fillId="0" borderId="5" xfId="1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165" fontId="1" fillId="0" borderId="5" xfId="1" applyNumberFormat="1" applyFill="1" applyBorder="1" applyAlignment="1">
      <alignment horizontal="center" vertical="top"/>
    </xf>
    <xf numFmtId="164" fontId="0" fillId="0" borderId="5" xfId="1" applyFont="1" applyFill="1" applyBorder="1" applyAlignment="1">
      <alignment horizontal="center" vertical="top"/>
    </xf>
    <xf numFmtId="165" fontId="0" fillId="0" borderId="7" xfId="1" applyNumberFormat="1" applyFont="1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165" fontId="1" fillId="0" borderId="7" xfId="1" applyNumberFormat="1" applyFill="1" applyBorder="1" applyAlignment="1">
      <alignment horizontal="center" vertical="top"/>
    </xf>
    <xf numFmtId="164" fontId="0" fillId="0" borderId="7" xfId="1" applyFont="1" applyFill="1" applyBorder="1" applyAlignment="1">
      <alignment horizontal="center" vertical="top"/>
    </xf>
    <xf numFmtId="164" fontId="2" fillId="0" borderId="10" xfId="1" applyFont="1" applyBorder="1" applyAlignment="1">
      <alignment horizontal="center" vertical="top"/>
    </xf>
    <xf numFmtId="165" fontId="2" fillId="2" borderId="12" xfId="1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165" fontId="0" fillId="0" borderId="0" xfId="1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65" fontId="1" fillId="0" borderId="0" xfId="1" applyNumberFormat="1" applyFill="1" applyBorder="1" applyAlignment="1">
      <alignment horizontal="center" vertical="top"/>
    </xf>
    <xf numFmtId="164" fontId="0" fillId="0" borderId="0" xfId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164" fontId="0" fillId="0" borderId="0" xfId="1" applyFont="1" applyBorder="1" applyAlignment="1">
      <alignment horizontal="center" vertical="top"/>
    </xf>
    <xf numFmtId="164" fontId="0" fillId="0" borderId="0" xfId="0" applyNumberForma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AAA0-1053-43F6-9808-AA9DCA5251FB}">
  <dimension ref="B1:M25"/>
  <sheetViews>
    <sheetView tabSelected="1" zoomScale="80" zoomScaleNormal="80" workbookViewId="0">
      <selection activeCell="M24" sqref="M24"/>
    </sheetView>
  </sheetViews>
  <sheetFormatPr defaultRowHeight="15" x14ac:dyDescent="0.25"/>
  <cols>
    <col min="1" max="1" width="5" customWidth="1"/>
    <col min="2" max="2" width="5.85546875" style="1" customWidth="1"/>
    <col min="3" max="3" width="40" style="1" customWidth="1"/>
    <col min="4" max="4" width="11.85546875" style="3" customWidth="1"/>
    <col min="5" max="7" width="11.85546875" style="4" customWidth="1"/>
    <col min="8" max="8" width="13.85546875" style="3" customWidth="1"/>
    <col min="9" max="9" width="11.85546875" style="5" customWidth="1"/>
    <col min="10" max="10" width="11.85546875" style="4" customWidth="1"/>
    <col min="11" max="11" width="8.140625" style="4" customWidth="1"/>
    <col min="12" max="12" width="51.5703125" style="5" customWidth="1"/>
    <col min="13" max="13" width="22.85546875" style="4" customWidth="1"/>
    <col min="14" max="14" width="12.28515625" bestFit="1" customWidth="1"/>
    <col min="15" max="15" width="13.7109375" customWidth="1"/>
    <col min="16" max="16" width="16.7109375" customWidth="1"/>
  </cols>
  <sheetData>
    <row r="1" spans="2:13" x14ac:dyDescent="0.25">
      <c r="C1" s="2" t="s">
        <v>18</v>
      </c>
    </row>
    <row r="2" spans="2:13" ht="15.75" thickBot="1" x14ac:dyDescent="0.3"/>
    <row r="3" spans="2:13" s="6" customFormat="1" ht="60.75" thickBot="1" x14ac:dyDescent="0.3">
      <c r="B3" s="32" t="s">
        <v>0</v>
      </c>
      <c r="C3" s="31" t="s">
        <v>15</v>
      </c>
      <c r="D3" s="30" t="s">
        <v>14</v>
      </c>
      <c r="E3" s="27" t="s">
        <v>13</v>
      </c>
      <c r="F3" s="27" t="s">
        <v>12</v>
      </c>
      <c r="G3" s="29" t="s">
        <v>1</v>
      </c>
      <c r="H3" s="46" t="s">
        <v>2</v>
      </c>
      <c r="I3" s="28" t="s">
        <v>11</v>
      </c>
      <c r="J3" s="27" t="s">
        <v>10</v>
      </c>
      <c r="K3" s="26" t="s">
        <v>3</v>
      </c>
      <c r="L3" s="25" t="s">
        <v>4</v>
      </c>
      <c r="M3" s="24" t="s">
        <v>5</v>
      </c>
    </row>
    <row r="4" spans="2:13" x14ac:dyDescent="0.25">
      <c r="B4" s="23">
        <v>1</v>
      </c>
      <c r="C4" s="22" t="s">
        <v>16</v>
      </c>
      <c r="D4" s="33">
        <v>0</v>
      </c>
      <c r="E4" s="34">
        <v>2300</v>
      </c>
      <c r="F4" s="34">
        <v>1</v>
      </c>
      <c r="G4" s="34">
        <v>365</v>
      </c>
      <c r="H4" s="35">
        <f>D4*E4*G4</f>
        <v>0</v>
      </c>
      <c r="I4" s="36">
        <v>0.5</v>
      </c>
      <c r="J4" s="21">
        <v>2300</v>
      </c>
      <c r="K4" s="21">
        <v>365</v>
      </c>
      <c r="L4" s="20">
        <f t="shared" ref="L4:L9" si="0">I4*J4*K4</f>
        <v>419750</v>
      </c>
      <c r="M4" s="19">
        <f t="shared" ref="M4:M9" si="1">L4+(H4/360)</f>
        <v>419750</v>
      </c>
    </row>
    <row r="5" spans="2:13" ht="30" x14ac:dyDescent="0.25">
      <c r="B5" s="7">
        <v>2</v>
      </c>
      <c r="C5" s="18" t="s">
        <v>17</v>
      </c>
      <c r="D5" s="37">
        <v>733125</v>
      </c>
      <c r="E5" s="38">
        <v>1</v>
      </c>
      <c r="F5" s="38">
        <v>1</v>
      </c>
      <c r="G5" s="38">
        <v>365</v>
      </c>
      <c r="H5" s="39">
        <f>D5*E5*G5</f>
        <v>267590625</v>
      </c>
      <c r="I5" s="40">
        <v>5250</v>
      </c>
      <c r="J5" s="9">
        <v>1</v>
      </c>
      <c r="K5" s="9">
        <v>365</v>
      </c>
      <c r="L5" s="12">
        <f t="shared" si="0"/>
        <v>1916250</v>
      </c>
      <c r="M5" s="17">
        <f t="shared" si="1"/>
        <v>2659557.2916666665</v>
      </c>
    </row>
    <row r="6" spans="2:13" x14ac:dyDescent="0.25">
      <c r="B6" s="7">
        <v>3</v>
      </c>
      <c r="C6" s="8" t="s">
        <v>9</v>
      </c>
      <c r="D6" s="37">
        <v>3000</v>
      </c>
      <c r="E6" s="38">
        <v>1</v>
      </c>
      <c r="F6" s="38">
        <v>1</v>
      </c>
      <c r="G6" s="38">
        <v>365</v>
      </c>
      <c r="H6" s="39">
        <f>D6*E6*G6</f>
        <v>1095000</v>
      </c>
      <c r="I6" s="40">
        <v>0</v>
      </c>
      <c r="J6" s="9">
        <v>1</v>
      </c>
      <c r="K6" s="9">
        <v>365</v>
      </c>
      <c r="L6" s="12">
        <f t="shared" si="0"/>
        <v>0</v>
      </c>
      <c r="M6" s="17">
        <f t="shared" si="1"/>
        <v>3041.6666666666665</v>
      </c>
    </row>
    <row r="7" spans="2:13" x14ac:dyDescent="0.25">
      <c r="B7" s="7">
        <v>4</v>
      </c>
      <c r="C7" s="8" t="s">
        <v>8</v>
      </c>
      <c r="D7" s="37">
        <v>2000</v>
      </c>
      <c r="E7" s="38">
        <v>1</v>
      </c>
      <c r="F7" s="38">
        <v>1</v>
      </c>
      <c r="G7" s="38">
        <v>365</v>
      </c>
      <c r="H7" s="39">
        <f>D7*E7*G7</f>
        <v>730000</v>
      </c>
      <c r="I7" s="40">
        <v>0</v>
      </c>
      <c r="J7" s="9">
        <v>1</v>
      </c>
      <c r="K7" s="9">
        <v>365</v>
      </c>
      <c r="L7" s="12">
        <f t="shared" si="0"/>
        <v>0</v>
      </c>
      <c r="M7" s="17">
        <f t="shared" si="1"/>
        <v>2027.7777777777778</v>
      </c>
    </row>
    <row r="8" spans="2:13" x14ac:dyDescent="0.25">
      <c r="B8" s="7">
        <v>5</v>
      </c>
      <c r="C8" s="8" t="s">
        <v>7</v>
      </c>
      <c r="D8" s="37">
        <v>701437</v>
      </c>
      <c r="E8" s="38">
        <v>1</v>
      </c>
      <c r="F8" s="38">
        <v>1</v>
      </c>
      <c r="G8" s="38">
        <v>365</v>
      </c>
      <c r="H8" s="39">
        <f>D8*E8*G8</f>
        <v>256024505</v>
      </c>
      <c r="I8" s="40">
        <v>0</v>
      </c>
      <c r="J8" s="9">
        <v>1</v>
      </c>
      <c r="K8" s="9">
        <v>365</v>
      </c>
      <c r="L8" s="12">
        <f t="shared" si="0"/>
        <v>0</v>
      </c>
      <c r="M8" s="17">
        <f t="shared" si="1"/>
        <v>711179.1805555555</v>
      </c>
    </row>
    <row r="9" spans="2:13" ht="15.75" thickBot="1" x14ac:dyDescent="0.3">
      <c r="B9" s="13">
        <v>6</v>
      </c>
      <c r="C9" s="10" t="s">
        <v>6</v>
      </c>
      <c r="D9" s="41">
        <v>0</v>
      </c>
      <c r="E9" s="42">
        <v>1</v>
      </c>
      <c r="F9" s="42">
        <v>1</v>
      </c>
      <c r="G9" s="42">
        <v>12</v>
      </c>
      <c r="H9" s="43">
        <f>D9*E9*F9*G9</f>
        <v>0</v>
      </c>
      <c r="I9" s="44">
        <v>70000</v>
      </c>
      <c r="J9" s="11">
        <v>1</v>
      </c>
      <c r="K9" s="11">
        <v>12</v>
      </c>
      <c r="L9" s="14">
        <f t="shared" si="0"/>
        <v>840000</v>
      </c>
      <c r="M9" s="16">
        <f t="shared" si="1"/>
        <v>840000</v>
      </c>
    </row>
    <row r="10" spans="2:13" x14ac:dyDescent="0.25">
      <c r="B10" s="47"/>
      <c r="C10" s="47"/>
      <c r="D10" s="48"/>
      <c r="E10" s="49"/>
      <c r="F10" s="49"/>
      <c r="G10" s="49"/>
      <c r="H10" s="50"/>
      <c r="I10" s="51"/>
      <c r="J10" s="52"/>
      <c r="K10" s="52"/>
      <c r="L10" s="53"/>
      <c r="M10" s="54"/>
    </row>
    <row r="11" spans="2:13" x14ac:dyDescent="0.25">
      <c r="B11" s="47"/>
      <c r="C11" s="47"/>
      <c r="D11" s="48"/>
      <c r="E11" s="49"/>
      <c r="F11" s="49"/>
      <c r="G11" s="49"/>
      <c r="H11" s="50"/>
      <c r="I11" s="51"/>
      <c r="J11" s="52"/>
      <c r="K11" s="52"/>
      <c r="L11" s="53" t="s">
        <v>21</v>
      </c>
      <c r="M11" s="54">
        <f>SUM(M4:M9)</f>
        <v>4635555.916666666</v>
      </c>
    </row>
    <row r="12" spans="2:13" x14ac:dyDescent="0.25">
      <c r="B12" s="47"/>
      <c r="C12" s="47"/>
      <c r="D12" s="48"/>
      <c r="E12" s="49"/>
      <c r="F12" s="49"/>
      <c r="G12" s="49"/>
      <c r="H12" s="50"/>
      <c r="I12" s="51"/>
      <c r="J12" s="52"/>
      <c r="K12" s="52"/>
      <c r="L12" s="53"/>
      <c r="M12" s="54"/>
    </row>
    <row r="13" spans="2:13" ht="15.75" thickBot="1" x14ac:dyDescent="0.3">
      <c r="B13" s="47"/>
      <c r="C13" s="2" t="s">
        <v>19</v>
      </c>
      <c r="D13" s="48"/>
      <c r="E13" s="49"/>
      <c r="F13" s="49"/>
      <c r="G13" s="49"/>
      <c r="H13" s="50"/>
      <c r="I13" s="51"/>
      <c r="J13" s="52"/>
      <c r="K13" s="52"/>
      <c r="L13" s="53"/>
      <c r="M13" s="54"/>
    </row>
    <row r="14" spans="2:13" ht="60.75" thickBot="1" x14ac:dyDescent="0.3">
      <c r="B14" s="32" t="s">
        <v>0</v>
      </c>
      <c r="C14" s="31" t="s">
        <v>15</v>
      </c>
      <c r="D14" s="30" t="s">
        <v>14</v>
      </c>
      <c r="E14" s="27" t="s">
        <v>13</v>
      </c>
      <c r="F14" s="27" t="s">
        <v>12</v>
      </c>
      <c r="G14" s="29" t="s">
        <v>1</v>
      </c>
      <c r="H14" s="46" t="s">
        <v>2</v>
      </c>
      <c r="I14" s="28" t="s">
        <v>11</v>
      </c>
      <c r="J14" s="27" t="s">
        <v>10</v>
      </c>
      <c r="K14" s="26" t="s">
        <v>3</v>
      </c>
      <c r="L14" s="25" t="s">
        <v>4</v>
      </c>
      <c r="M14" s="24" t="s">
        <v>5</v>
      </c>
    </row>
    <row r="15" spans="2:13" x14ac:dyDescent="0.25">
      <c r="B15" s="23">
        <v>1</v>
      </c>
      <c r="C15" s="22" t="s">
        <v>16</v>
      </c>
      <c r="D15" s="33">
        <v>0</v>
      </c>
      <c r="E15" s="34">
        <v>2300</v>
      </c>
      <c r="F15" s="34">
        <v>1</v>
      </c>
      <c r="G15" s="34">
        <v>365</v>
      </c>
      <c r="H15" s="35">
        <f>D15*E15*G15</f>
        <v>0</v>
      </c>
      <c r="I15" s="36">
        <v>0.5</v>
      </c>
      <c r="J15" s="21">
        <v>2300</v>
      </c>
      <c r="K15" s="21">
        <v>365</v>
      </c>
      <c r="L15" s="20">
        <f t="shared" ref="L15" si="2">I15*J15*K15</f>
        <v>419750</v>
      </c>
      <c r="M15" s="19">
        <f t="shared" ref="M15" si="3">L15+(H15/360)</f>
        <v>419750</v>
      </c>
    </row>
    <row r="16" spans="2:13" ht="30" x14ac:dyDescent="0.25">
      <c r="B16" s="7">
        <v>2</v>
      </c>
      <c r="C16" s="18" t="s">
        <v>17</v>
      </c>
      <c r="D16" s="37">
        <v>781125</v>
      </c>
      <c r="E16" s="38">
        <v>1</v>
      </c>
      <c r="F16" s="38">
        <v>1</v>
      </c>
      <c r="G16" s="38">
        <v>365</v>
      </c>
      <c r="H16" s="39">
        <f>D16*E16*G16</f>
        <v>285110625</v>
      </c>
      <c r="I16" s="40">
        <v>5250</v>
      </c>
      <c r="J16" s="9">
        <v>1</v>
      </c>
      <c r="K16" s="9">
        <v>365</v>
      </c>
      <c r="L16" s="12">
        <f t="shared" ref="L16:L20" si="4">I16*J16*K16</f>
        <v>1916250</v>
      </c>
      <c r="M16" s="17">
        <f t="shared" ref="M16:M20" si="5">L16+(H16/360)</f>
        <v>2708223.9583333335</v>
      </c>
    </row>
    <row r="17" spans="2:13" x14ac:dyDescent="0.25">
      <c r="B17" s="7">
        <v>3</v>
      </c>
      <c r="C17" s="8" t="s">
        <v>9</v>
      </c>
      <c r="D17" s="37">
        <v>3000</v>
      </c>
      <c r="E17" s="38">
        <v>1</v>
      </c>
      <c r="F17" s="38">
        <v>1</v>
      </c>
      <c r="G17" s="38">
        <v>365</v>
      </c>
      <c r="H17" s="39">
        <f>D17*E17*G17</f>
        <v>1095000</v>
      </c>
      <c r="I17" s="40">
        <v>0</v>
      </c>
      <c r="J17" s="9">
        <v>1</v>
      </c>
      <c r="K17" s="9">
        <v>365</v>
      </c>
      <c r="L17" s="12">
        <f t="shared" si="4"/>
        <v>0</v>
      </c>
      <c r="M17" s="17">
        <f t="shared" si="5"/>
        <v>3041.6666666666665</v>
      </c>
    </row>
    <row r="18" spans="2:13" x14ac:dyDescent="0.25">
      <c r="B18" s="7">
        <v>4</v>
      </c>
      <c r="C18" s="8" t="s">
        <v>8</v>
      </c>
      <c r="D18" s="37">
        <v>2000</v>
      </c>
      <c r="E18" s="38">
        <v>1</v>
      </c>
      <c r="F18" s="38">
        <v>1</v>
      </c>
      <c r="G18" s="38">
        <v>365</v>
      </c>
      <c r="H18" s="39">
        <f>D18*E18*G18</f>
        <v>730000</v>
      </c>
      <c r="I18" s="40">
        <v>0</v>
      </c>
      <c r="J18" s="9">
        <v>1</v>
      </c>
      <c r="K18" s="9">
        <v>365</v>
      </c>
      <c r="L18" s="12">
        <f t="shared" si="4"/>
        <v>0</v>
      </c>
      <c r="M18" s="17">
        <f t="shared" si="5"/>
        <v>2027.7777777777778</v>
      </c>
    </row>
    <row r="19" spans="2:13" x14ac:dyDescent="0.25">
      <c r="B19" s="7">
        <v>5</v>
      </c>
      <c r="C19" s="8" t="s">
        <v>7</v>
      </c>
      <c r="D19" s="37">
        <v>701437</v>
      </c>
      <c r="E19" s="38">
        <v>1</v>
      </c>
      <c r="F19" s="38">
        <v>1</v>
      </c>
      <c r="G19" s="38">
        <v>365</v>
      </c>
      <c r="H19" s="39">
        <f>D19*E19*G19</f>
        <v>256024505</v>
      </c>
      <c r="I19" s="40">
        <v>0</v>
      </c>
      <c r="J19" s="9">
        <v>1</v>
      </c>
      <c r="K19" s="9">
        <v>365</v>
      </c>
      <c r="L19" s="12">
        <f t="shared" si="4"/>
        <v>0</v>
      </c>
      <c r="M19" s="17">
        <f t="shared" si="5"/>
        <v>711179.1805555555</v>
      </c>
    </row>
    <row r="20" spans="2:13" ht="15.75" thickBot="1" x14ac:dyDescent="0.3">
      <c r="B20" s="13">
        <v>6</v>
      </c>
      <c r="C20" s="10" t="s">
        <v>6</v>
      </c>
      <c r="D20" s="41">
        <v>0</v>
      </c>
      <c r="E20" s="42">
        <v>1</v>
      </c>
      <c r="F20" s="42">
        <v>1</v>
      </c>
      <c r="G20" s="42">
        <v>12</v>
      </c>
      <c r="H20" s="43">
        <f>D20*E20*F20*G20</f>
        <v>0</v>
      </c>
      <c r="I20" s="44">
        <v>0</v>
      </c>
      <c r="J20" s="11">
        <v>1</v>
      </c>
      <c r="K20" s="11">
        <v>12</v>
      </c>
      <c r="L20" s="14">
        <f t="shared" si="4"/>
        <v>0</v>
      </c>
      <c r="M20" s="16">
        <f t="shared" si="5"/>
        <v>0</v>
      </c>
    </row>
    <row r="21" spans="2:13" x14ac:dyDescent="0.25">
      <c r="B21" s="47"/>
      <c r="C21" s="47"/>
      <c r="D21" s="48"/>
      <c r="E21" s="49"/>
      <c r="F21" s="49"/>
      <c r="G21" s="49"/>
      <c r="H21" s="50"/>
      <c r="I21" s="51"/>
      <c r="J21" s="52"/>
      <c r="K21" s="52"/>
      <c r="L21" s="53"/>
      <c r="M21" s="54"/>
    </row>
    <row r="22" spans="2:13" x14ac:dyDescent="0.25">
      <c r="B22" s="47"/>
      <c r="C22" s="47"/>
      <c r="D22" s="48"/>
      <c r="E22" s="49"/>
      <c r="F22" s="49"/>
      <c r="G22" s="49"/>
      <c r="H22" s="50"/>
      <c r="I22" s="51"/>
      <c r="J22" s="52"/>
      <c r="K22" s="52"/>
      <c r="L22" s="53" t="s">
        <v>22</v>
      </c>
      <c r="M22" s="54">
        <f>SUM(M15:M19)</f>
        <v>3844222.5833333335</v>
      </c>
    </row>
    <row r="23" spans="2:13" ht="15.75" thickBot="1" x14ac:dyDescent="0.3">
      <c r="B23" s="47"/>
      <c r="C23" s="47"/>
      <c r="D23" s="48"/>
      <c r="E23" s="49"/>
      <c r="F23" s="49"/>
      <c r="G23" s="49"/>
      <c r="H23" s="50"/>
      <c r="I23" s="51"/>
      <c r="J23" s="52"/>
      <c r="K23" s="52"/>
      <c r="L23" s="53"/>
      <c r="M23" s="54"/>
    </row>
    <row r="24" spans="2:13" ht="15.75" thickBot="1" x14ac:dyDescent="0.3">
      <c r="L24" s="45" t="s">
        <v>20</v>
      </c>
      <c r="M24" s="15">
        <f>M22+M11</f>
        <v>8479778.5</v>
      </c>
    </row>
    <row r="25" spans="2:13" ht="15.75" thickBot="1" x14ac:dyDescent="0.3">
      <c r="L25" s="45" t="s">
        <v>23</v>
      </c>
      <c r="M25" s="15">
        <f>M24*(8/12)</f>
        <v>5653185.666666666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Security Vessels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Olusola, Adebambo SPDC-UPO/G/UWE</dc:creator>
  <cp:lastModifiedBy>Arodiogbu, Brian O SPDC-UPO/G/UWE</cp:lastModifiedBy>
  <dcterms:created xsi:type="dcterms:W3CDTF">2020-04-27T08:24:36Z</dcterms:created>
  <dcterms:modified xsi:type="dcterms:W3CDTF">2020-06-16T20:34:23Z</dcterms:modified>
</cp:coreProperties>
</file>